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Partl\Desktop\"/>
    </mc:Choice>
  </mc:AlternateContent>
  <bookViews>
    <workbookView xWindow="0" yWindow="0" windowWidth="23040" windowHeight="10632" activeTab="1"/>
  </bookViews>
  <sheets>
    <sheet name="STROGO ZAŠTIĆENE-IZ PRIRODE RH" sheetId="18" r:id="rId1"/>
    <sheet name="ZAPLIJENE" sheetId="23" r:id="rId2"/>
    <sheet name="INVAZIVNE JEDINKE" sheetId="21" r:id="rId3"/>
    <sheet name="BROJ DANA INTENZIVNE SKRBI" sheetId="26" state="hidden" r:id="rId4"/>
    <sheet name="MJESTO ZAPLIJENE" sheetId="27" state="hidden" r:id="rId5"/>
    <sheet name="EUTANAZIJA" sheetId="25" state="hidden" r:id="rId6"/>
    <sheet name="IAS vrste" sheetId="20" state="hidden" r:id="rId7"/>
    <sheet name="INTENZIVNA SKRB" sheetId="14" state="hidden" r:id="rId8"/>
    <sheet name="PREUZIMANJE ŽIVOTINJE" sheetId="13" state="hidden" r:id="rId9"/>
    <sheet name="CIJENE OSNOVNE SKRBI" sheetId="10" state="hidden" r:id="rId10"/>
    <sheet name="CIJENA PROŠIRENE SKRBI" sheetId="16" state="hidden" r:id="rId11"/>
    <sheet name="HIBERNACIJA-ESTIVACIJA" sheetId="17" state="hidden" r:id="rId12"/>
    <sheet name="ŽIVOTINJA BILA U HIBERNACIJI" sheetId="22" state="hidden" r:id="rId13"/>
    <sheet name="EVIDENCIJSKE OZNAKE OPORAVILIŠT" sheetId="9" state="hidden" r:id="rId14"/>
    <sheet name="NAČIN DOSPJEĆA U OPORAVILIŠTE" sheetId="24" state="hidden" r:id="rId15"/>
    <sheet name="VRSTA OZNAKE" sheetId="7" state="hidden" r:id="rId16"/>
    <sheet name="Popis SZ" sheetId="2" state="hidden" r:id="rId17"/>
    <sheet name="SPOL" sheetId="3" state="hidden" r:id="rId18"/>
    <sheet name="DOB I NAČIN DRŽANJA" sheetId="4" state="hidden" r:id="rId19"/>
    <sheet name="RAZLOG ZAPRIMANJA" sheetId="5" state="hidden" r:id="rId20"/>
    <sheet name="RAZLOG PRESTANKA SKRBI" sheetId="6" state="hidden" r:id="rId21"/>
  </sheets>
  <externalReferences>
    <externalReference r:id="rId22"/>
  </externalReferences>
  <definedNames>
    <definedName name="evidenoznaka">'EVIDENCIJSKE OZNAKE OPORAVILIŠT'!$B$2:$B$12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23" l="1"/>
  <c r="Z4" i="23"/>
  <c r="Z5" i="23"/>
  <c r="Z6" i="23"/>
  <c r="AA6" i="23" s="1"/>
  <c r="Z7" i="23"/>
  <c r="Z8" i="23"/>
  <c r="Z9" i="23"/>
  <c r="Z10" i="23"/>
  <c r="AA10" i="23" s="1"/>
  <c r="Z11" i="23"/>
  <c r="Z12" i="23"/>
  <c r="Z13" i="23"/>
  <c r="Z14" i="23"/>
  <c r="AA14" i="23" s="1"/>
  <c r="Z15" i="23"/>
  <c r="Z16" i="23"/>
  <c r="Z17" i="23"/>
  <c r="Z18" i="23"/>
  <c r="AA18" i="23" s="1"/>
  <c r="Z19" i="23"/>
  <c r="Z20" i="23"/>
  <c r="Z21" i="23"/>
  <c r="Z22" i="23"/>
  <c r="AA22" i="23" s="1"/>
  <c r="Z23" i="23"/>
  <c r="Z24" i="23"/>
  <c r="Z25" i="23"/>
  <c r="Z26" i="23"/>
  <c r="AA26" i="23" s="1"/>
  <c r="Z27" i="23"/>
  <c r="Z28" i="23"/>
  <c r="Z29" i="23"/>
  <c r="Z30" i="23"/>
  <c r="AA30" i="23" s="1"/>
  <c r="Z31" i="23"/>
  <c r="Z32" i="23"/>
  <c r="Z33" i="23"/>
  <c r="AA33" i="23" s="1"/>
  <c r="Z34" i="23"/>
  <c r="AA34" i="23" s="1"/>
  <c r="Z35" i="23"/>
  <c r="Z36" i="23"/>
  <c r="Z37" i="23"/>
  <c r="Z38" i="23"/>
  <c r="AA38" i="23" s="1"/>
  <c r="Z39" i="23"/>
  <c r="Z40" i="23"/>
  <c r="Z41" i="23"/>
  <c r="Z42" i="23"/>
  <c r="AA42" i="23" s="1"/>
  <c r="Z43" i="23"/>
  <c r="Z44" i="23"/>
  <c r="Z45" i="23"/>
  <c r="Z46" i="23"/>
  <c r="AA46" i="23" s="1"/>
  <c r="Z47" i="23"/>
  <c r="Z48" i="23"/>
  <c r="Z49" i="23"/>
  <c r="Z50" i="23"/>
  <c r="AA50" i="23" s="1"/>
  <c r="Z51" i="23"/>
  <c r="Z52" i="23"/>
  <c r="Z53" i="23"/>
  <c r="Z54" i="23"/>
  <c r="AA54" i="23" s="1"/>
  <c r="Z55" i="23"/>
  <c r="Z56" i="23"/>
  <c r="Z57" i="23"/>
  <c r="Z58" i="23"/>
  <c r="AA58" i="23" s="1"/>
  <c r="Z59" i="23"/>
  <c r="Z60" i="23"/>
  <c r="Z61" i="23"/>
  <c r="Z62" i="23"/>
  <c r="AA62" i="23" s="1"/>
  <c r="Z63" i="23"/>
  <c r="Z64" i="23"/>
  <c r="Z65" i="23"/>
  <c r="Z66" i="23"/>
  <c r="AA66" i="23" s="1"/>
  <c r="Z67" i="23"/>
  <c r="Z68" i="23"/>
  <c r="Z69" i="23"/>
  <c r="Z70" i="23"/>
  <c r="AA70" i="23" s="1"/>
  <c r="Z71" i="23"/>
  <c r="Z72" i="23"/>
  <c r="Z73" i="23"/>
  <c r="Z74" i="23"/>
  <c r="AA74" i="23" s="1"/>
  <c r="Z75" i="23"/>
  <c r="Z76" i="23"/>
  <c r="Z77" i="23"/>
  <c r="Z78" i="23"/>
  <c r="AA78" i="23" s="1"/>
  <c r="Z79" i="23"/>
  <c r="Z80" i="23"/>
  <c r="Z81" i="23"/>
  <c r="Z82" i="23"/>
  <c r="AA82" i="23" s="1"/>
  <c r="Z83" i="23"/>
  <c r="Z84" i="23"/>
  <c r="Z85" i="23"/>
  <c r="Z86" i="23"/>
  <c r="AA86" i="23" s="1"/>
  <c r="Z87" i="23"/>
  <c r="Z88" i="23"/>
  <c r="Z89" i="23"/>
  <c r="Z90" i="23"/>
  <c r="AA90" i="23" s="1"/>
  <c r="Z91" i="23"/>
  <c r="Z92" i="23"/>
  <c r="Z93" i="23"/>
  <c r="Z94" i="23"/>
  <c r="AA94" i="23" s="1"/>
  <c r="Z95" i="23"/>
  <c r="Z96" i="23"/>
  <c r="Z97" i="23"/>
  <c r="Z98" i="23"/>
  <c r="AA98" i="23" s="1"/>
  <c r="Z99" i="23"/>
  <c r="Z100" i="23"/>
  <c r="Z101" i="23"/>
  <c r="Z102" i="23"/>
  <c r="AA102" i="23" s="1"/>
  <c r="Z103" i="23"/>
  <c r="Z104" i="23"/>
  <c r="Z105" i="23"/>
  <c r="Z106" i="23"/>
  <c r="AA106" i="23" s="1"/>
  <c r="Z107" i="23"/>
  <c r="Z108" i="23"/>
  <c r="Z109" i="23"/>
  <c r="Z110" i="23"/>
  <c r="AA110" i="23" s="1"/>
  <c r="Z111" i="23"/>
  <c r="Z112" i="23"/>
  <c r="Z113" i="23"/>
  <c r="Z114" i="23"/>
  <c r="AA114" i="23" s="1"/>
  <c r="Z115" i="23"/>
  <c r="Z116" i="23"/>
  <c r="Z117" i="23"/>
  <c r="Z118" i="23"/>
  <c r="AA118" i="23" s="1"/>
  <c r="Z119" i="23"/>
  <c r="Z120" i="23"/>
  <c r="Z121" i="23"/>
  <c r="Z122" i="23"/>
  <c r="AA122" i="23" s="1"/>
  <c r="Z123" i="23"/>
  <c r="Z124" i="23"/>
  <c r="Z125" i="23"/>
  <c r="Z126" i="23"/>
  <c r="AA126" i="23" s="1"/>
  <c r="Z127" i="23"/>
  <c r="Z128" i="23"/>
  <c r="Z129" i="23"/>
  <c r="Z130" i="23"/>
  <c r="AA130" i="23" s="1"/>
  <c r="Z131" i="23"/>
  <c r="Z132" i="23"/>
  <c r="Z133" i="23"/>
  <c r="Z134" i="23"/>
  <c r="AA134" i="23" s="1"/>
  <c r="Z135" i="23"/>
  <c r="Z136" i="23"/>
  <c r="Z137" i="23"/>
  <c r="Z138" i="23"/>
  <c r="AA138" i="23" s="1"/>
  <c r="Z139" i="23"/>
  <c r="Z140" i="23"/>
  <c r="Z141" i="23"/>
  <c r="Z142" i="23"/>
  <c r="AA142" i="23" s="1"/>
  <c r="Z143" i="23"/>
  <c r="Z144" i="23"/>
  <c r="Z145" i="23"/>
  <c r="Z146" i="23"/>
  <c r="AA146" i="23" s="1"/>
  <c r="Z147" i="23"/>
  <c r="Z148" i="23"/>
  <c r="Z149" i="23"/>
  <c r="Z150" i="23"/>
  <c r="AA150" i="23" s="1"/>
  <c r="Z151" i="23"/>
  <c r="Z152" i="23"/>
  <c r="Z153" i="23"/>
  <c r="Z154" i="23"/>
  <c r="AA154" i="23" s="1"/>
  <c r="Z155" i="23"/>
  <c r="Z156" i="23"/>
  <c r="Z157" i="23"/>
  <c r="Z158" i="23"/>
  <c r="AA158" i="23" s="1"/>
  <c r="Z159" i="23"/>
  <c r="Z160" i="23"/>
  <c r="Z161" i="23"/>
  <c r="Z162" i="23"/>
  <c r="AA162" i="23" s="1"/>
  <c r="Z163" i="23"/>
  <c r="Z164" i="23"/>
  <c r="Z165" i="23"/>
  <c r="Z166" i="23"/>
  <c r="AA166" i="23" s="1"/>
  <c r="Z167" i="23"/>
  <c r="Z168" i="23"/>
  <c r="Z169" i="23"/>
  <c r="Z170" i="23"/>
  <c r="AA170" i="23" s="1"/>
  <c r="Z171" i="23"/>
  <c r="Z172" i="23"/>
  <c r="Z173" i="23"/>
  <c r="Z174" i="23"/>
  <c r="AA174" i="23" s="1"/>
  <c r="Z175" i="23"/>
  <c r="Z176" i="23"/>
  <c r="Z177" i="23"/>
  <c r="Z178" i="23"/>
  <c r="AA178" i="23" s="1"/>
  <c r="Z179" i="23"/>
  <c r="Z180" i="23"/>
  <c r="Z181" i="23"/>
  <c r="Z182" i="23"/>
  <c r="AA182" i="23" s="1"/>
  <c r="Z183" i="23"/>
  <c r="Z184" i="23"/>
  <c r="Z185" i="23"/>
  <c r="Z186" i="23"/>
  <c r="AA186" i="23" s="1"/>
  <c r="Z187" i="23"/>
  <c r="Z188" i="23"/>
  <c r="Z189" i="23"/>
  <c r="Z190" i="23"/>
  <c r="AA190" i="23" s="1"/>
  <c r="Z191" i="23"/>
  <c r="Z192" i="23"/>
  <c r="Z193" i="23"/>
  <c r="Z194" i="23"/>
  <c r="AA194" i="23" s="1"/>
  <c r="Z195" i="23"/>
  <c r="Z196" i="23"/>
  <c r="Z197" i="23"/>
  <c r="Z198" i="23"/>
  <c r="AA198" i="23" s="1"/>
  <c r="Z199" i="23"/>
  <c r="Z200" i="23"/>
  <c r="Z201" i="23"/>
  <c r="Z202" i="23"/>
  <c r="AA202" i="23" s="1"/>
  <c r="Z203" i="23"/>
  <c r="Z204" i="23"/>
  <c r="Z205" i="23"/>
  <c r="Z206" i="23"/>
  <c r="AA206" i="23" s="1"/>
  <c r="Z207" i="23"/>
  <c r="Z208" i="23"/>
  <c r="Z209" i="23"/>
  <c r="Z210" i="23"/>
  <c r="AA210" i="23" s="1"/>
  <c r="Z211" i="23"/>
  <c r="Z212" i="23"/>
  <c r="Z213" i="23"/>
  <c r="Z214" i="23"/>
  <c r="AA214" i="23" s="1"/>
  <c r="Z215" i="23"/>
  <c r="Z216" i="23"/>
  <c r="Z217" i="23"/>
  <c r="Z218" i="23"/>
  <c r="AA218" i="23" s="1"/>
  <c r="Z219" i="23"/>
  <c r="Z220" i="23"/>
  <c r="Z221" i="23"/>
  <c r="Z222" i="23"/>
  <c r="AA222" i="23" s="1"/>
  <c r="Z223" i="23"/>
  <c r="Z224" i="23"/>
  <c r="Z225" i="23"/>
  <c r="Z226" i="23"/>
  <c r="AA226" i="23" s="1"/>
  <c r="Z227" i="23"/>
  <c r="Z228" i="23"/>
  <c r="Z229" i="23"/>
  <c r="Z230" i="23"/>
  <c r="AA230" i="23" s="1"/>
  <c r="Z231" i="23"/>
  <c r="Z232" i="23"/>
  <c r="Z233" i="23"/>
  <c r="Z234" i="23"/>
  <c r="AA234" i="23" s="1"/>
  <c r="Z235" i="23"/>
  <c r="Z236" i="23"/>
  <c r="Z237" i="23"/>
  <c r="Z238" i="23"/>
  <c r="AA238" i="23" s="1"/>
  <c r="Z239" i="23"/>
  <c r="Z240" i="23"/>
  <c r="Z241" i="23"/>
  <c r="Z242" i="23"/>
  <c r="AA242" i="23" s="1"/>
  <c r="Z243" i="23"/>
  <c r="Z244" i="23"/>
  <c r="Z245" i="23"/>
  <c r="Z246" i="23"/>
  <c r="AA246" i="23" s="1"/>
  <c r="Z247" i="23"/>
  <c r="Z248" i="23"/>
  <c r="Z249" i="23"/>
  <c r="Z250" i="23"/>
  <c r="AA250" i="23" s="1"/>
  <c r="Z251" i="23"/>
  <c r="Z252" i="23"/>
  <c r="Z253" i="23"/>
  <c r="Z254" i="23"/>
  <c r="AA254" i="23" s="1"/>
  <c r="Z255" i="23"/>
  <c r="Z256" i="23"/>
  <c r="Z257" i="23"/>
  <c r="Z258" i="23"/>
  <c r="AA258" i="23" s="1"/>
  <c r="Z259" i="23"/>
  <c r="Z260" i="23"/>
  <c r="Z261" i="23"/>
  <c r="Z262" i="23"/>
  <c r="AA262" i="23" s="1"/>
  <c r="Z263" i="23"/>
  <c r="Z264" i="23"/>
  <c r="Z265" i="23"/>
  <c r="Z266" i="23"/>
  <c r="AA266" i="23" s="1"/>
  <c r="Z267" i="23"/>
  <c r="Z268" i="23"/>
  <c r="Z269" i="23"/>
  <c r="Z270" i="23"/>
  <c r="AA270" i="23" s="1"/>
  <c r="Z271" i="23"/>
  <c r="Z272" i="23"/>
  <c r="Z273" i="23"/>
  <c r="Z274" i="23"/>
  <c r="AA274" i="23" s="1"/>
  <c r="Z275" i="23"/>
  <c r="Z276" i="23"/>
  <c r="Z277" i="23"/>
  <c r="Z278" i="23"/>
  <c r="AA278" i="23" s="1"/>
  <c r="Z279" i="23"/>
  <c r="Z280" i="23"/>
  <c r="Z281" i="23"/>
  <c r="Z282" i="23"/>
  <c r="AA282" i="23" s="1"/>
  <c r="Z283" i="23"/>
  <c r="Z284" i="23"/>
  <c r="Z285" i="23"/>
  <c r="Z286" i="23"/>
  <c r="AA286" i="23" s="1"/>
  <c r="Z287" i="23"/>
  <c r="Z288" i="23"/>
  <c r="Z289" i="23"/>
  <c r="Z290" i="23"/>
  <c r="AA290" i="23" s="1"/>
  <c r="Z291" i="23"/>
  <c r="Z292" i="23"/>
  <c r="Z293" i="23"/>
  <c r="Z294" i="23"/>
  <c r="AA294" i="23" s="1"/>
  <c r="Z295" i="23"/>
  <c r="Z296" i="23"/>
  <c r="Z297" i="23"/>
  <c r="Z298" i="23"/>
  <c r="AA298" i="23" s="1"/>
  <c r="Z299" i="23"/>
  <c r="Z300" i="23"/>
  <c r="Z2" i="23"/>
  <c r="AF21" i="18"/>
  <c r="AG21" i="18" s="1"/>
  <c r="AF22" i="18"/>
  <c r="AF23" i="18"/>
  <c r="AG23" i="18" s="1"/>
  <c r="AF24" i="18"/>
  <c r="AG24" i="18" s="1"/>
  <c r="AF25" i="18"/>
  <c r="AG25" i="18" s="1"/>
  <c r="AF26" i="18"/>
  <c r="AF27" i="18"/>
  <c r="AG27" i="18" s="1"/>
  <c r="AF28" i="18"/>
  <c r="AG28" i="18" s="1"/>
  <c r="AF29" i="18"/>
  <c r="AG29" i="18" s="1"/>
  <c r="AF30" i="18"/>
  <c r="AF31" i="18"/>
  <c r="AG31" i="18" s="1"/>
  <c r="AF32" i="18"/>
  <c r="AG32" i="18" s="1"/>
  <c r="AF33" i="18"/>
  <c r="AG33" i="18" s="1"/>
  <c r="AF34" i="18"/>
  <c r="AF35" i="18"/>
  <c r="AG35" i="18" s="1"/>
  <c r="AF36" i="18"/>
  <c r="AG36" i="18" s="1"/>
  <c r="AF37" i="18"/>
  <c r="AF38" i="18"/>
  <c r="AF39" i="18"/>
  <c r="AG39" i="18" s="1"/>
  <c r="AF40" i="18"/>
  <c r="AG40" i="18" s="1"/>
  <c r="AF41" i="18"/>
  <c r="AG41" i="18" s="1"/>
  <c r="AF42" i="18"/>
  <c r="AF43" i="18"/>
  <c r="AG43" i="18" s="1"/>
  <c r="AF44" i="18"/>
  <c r="AG44" i="18" s="1"/>
  <c r="AF45" i="18"/>
  <c r="AF46" i="18"/>
  <c r="AF47" i="18"/>
  <c r="AG47" i="18" s="1"/>
  <c r="AF48" i="18"/>
  <c r="AG48" i="18" s="1"/>
  <c r="AF49" i="18"/>
  <c r="AG49" i="18" s="1"/>
  <c r="AF50" i="18"/>
  <c r="AF51" i="18"/>
  <c r="AG51" i="18" s="1"/>
  <c r="AF52" i="18"/>
  <c r="AG52" i="18" s="1"/>
  <c r="AF53" i="18"/>
  <c r="AF54" i="18"/>
  <c r="AF55" i="18"/>
  <c r="AG55" i="18" s="1"/>
  <c r="AF56" i="18"/>
  <c r="AG56" i="18" s="1"/>
  <c r="AF57" i="18"/>
  <c r="AG57" i="18" s="1"/>
  <c r="AF58" i="18"/>
  <c r="AF59" i="18"/>
  <c r="AG59" i="18" s="1"/>
  <c r="AF60" i="18"/>
  <c r="AG60" i="18" s="1"/>
  <c r="AF61" i="18"/>
  <c r="AF62" i="18"/>
  <c r="AF63" i="18"/>
  <c r="AG63" i="18" s="1"/>
  <c r="AF64" i="18"/>
  <c r="AG64" i="18" s="1"/>
  <c r="AF65" i="18"/>
  <c r="AG65" i="18" s="1"/>
  <c r="AF66" i="18"/>
  <c r="AF67" i="18"/>
  <c r="AG67" i="18" s="1"/>
  <c r="AF68" i="18"/>
  <c r="AG68" i="18" s="1"/>
  <c r="AF69" i="18"/>
  <c r="AF70" i="18"/>
  <c r="AF71" i="18"/>
  <c r="AG71" i="18" s="1"/>
  <c r="AF72" i="18"/>
  <c r="AG72" i="18" s="1"/>
  <c r="AF73" i="18"/>
  <c r="AG73" i="18" s="1"/>
  <c r="AF74" i="18"/>
  <c r="AF75" i="18"/>
  <c r="AG75" i="18" s="1"/>
  <c r="AF76" i="18"/>
  <c r="AG76" i="18" s="1"/>
  <c r="AF77" i="18"/>
  <c r="AF78" i="18"/>
  <c r="AF79" i="18"/>
  <c r="AG79" i="18" s="1"/>
  <c r="AF80" i="18"/>
  <c r="AG80" i="18" s="1"/>
  <c r="AF81" i="18"/>
  <c r="AG81" i="18" s="1"/>
  <c r="AF82" i="18"/>
  <c r="AF83" i="18"/>
  <c r="AG83" i="18" s="1"/>
  <c r="AF84" i="18"/>
  <c r="AG84" i="18" s="1"/>
  <c r="AF85" i="18"/>
  <c r="AF86" i="18"/>
  <c r="AF87" i="18"/>
  <c r="AG87" i="18" s="1"/>
  <c r="AF88" i="18"/>
  <c r="AG88" i="18" s="1"/>
  <c r="AF89" i="18"/>
  <c r="AG89" i="18" s="1"/>
  <c r="AF90" i="18"/>
  <c r="AF91" i="18"/>
  <c r="AG91" i="18" s="1"/>
  <c r="AF92" i="18"/>
  <c r="AG92" i="18" s="1"/>
  <c r="AF93" i="18"/>
  <c r="AF94" i="18"/>
  <c r="AF95" i="18"/>
  <c r="AG95" i="18" s="1"/>
  <c r="AF96" i="18"/>
  <c r="AG96" i="18" s="1"/>
  <c r="AF97" i="18"/>
  <c r="AG97" i="18" s="1"/>
  <c r="AF98" i="18"/>
  <c r="AF99" i="18"/>
  <c r="AG99" i="18" s="1"/>
  <c r="AF100" i="18"/>
  <c r="AG100" i="18" s="1"/>
  <c r="AF101" i="18"/>
  <c r="AF102" i="18"/>
  <c r="AF103" i="18"/>
  <c r="AG103" i="18" s="1"/>
  <c r="AF104" i="18"/>
  <c r="AG104" i="18" s="1"/>
  <c r="AF105" i="18"/>
  <c r="AG105" i="18" s="1"/>
  <c r="AF106" i="18"/>
  <c r="AF107" i="18"/>
  <c r="AG107" i="18" s="1"/>
  <c r="AF108" i="18"/>
  <c r="AG108" i="18" s="1"/>
  <c r="AF109" i="18"/>
  <c r="AF110" i="18"/>
  <c r="AF111" i="18"/>
  <c r="AG111" i="18" s="1"/>
  <c r="AF112" i="18"/>
  <c r="AG112" i="18" s="1"/>
  <c r="AF113" i="18"/>
  <c r="AG113" i="18" s="1"/>
  <c r="AF114" i="18"/>
  <c r="AF115" i="18"/>
  <c r="AG115" i="18" s="1"/>
  <c r="AF116" i="18"/>
  <c r="AG116" i="18" s="1"/>
  <c r="AF117" i="18"/>
  <c r="AF118" i="18"/>
  <c r="AF119" i="18"/>
  <c r="AG119" i="18" s="1"/>
  <c r="AF120" i="18"/>
  <c r="AF121" i="18"/>
  <c r="AG121" i="18" s="1"/>
  <c r="AF122" i="18"/>
  <c r="AF123" i="18"/>
  <c r="AG123" i="18" s="1"/>
  <c r="AF124" i="18"/>
  <c r="AG124" i="18" s="1"/>
  <c r="AF125" i="18"/>
  <c r="AG125" i="18" s="1"/>
  <c r="AF126" i="18"/>
  <c r="AF127" i="18"/>
  <c r="AG127" i="18" s="1"/>
  <c r="AF128" i="18"/>
  <c r="AG128" i="18" s="1"/>
  <c r="AF129" i="18"/>
  <c r="AG129" i="18" s="1"/>
  <c r="AF130" i="18"/>
  <c r="AF131" i="18"/>
  <c r="AG131" i="18" s="1"/>
  <c r="AF132" i="18"/>
  <c r="AG132" i="18" s="1"/>
  <c r="AF133" i="18"/>
  <c r="AG133" i="18" s="1"/>
  <c r="AF134" i="18"/>
  <c r="AF135" i="18"/>
  <c r="AG135" i="18" s="1"/>
  <c r="AF136" i="18"/>
  <c r="AF137" i="18"/>
  <c r="AF138" i="18"/>
  <c r="AF139" i="18"/>
  <c r="AG139" i="18" s="1"/>
  <c r="AF140" i="18"/>
  <c r="AG140" i="18" s="1"/>
  <c r="AF141" i="18"/>
  <c r="AG141" i="18" s="1"/>
  <c r="AF142" i="18"/>
  <c r="AF143" i="18"/>
  <c r="AG143" i="18" s="1"/>
  <c r="AF144" i="18"/>
  <c r="AG144" i="18" s="1"/>
  <c r="AF145" i="18"/>
  <c r="AF146" i="18"/>
  <c r="AF147" i="18"/>
  <c r="AG147" i="18" s="1"/>
  <c r="AF148" i="18"/>
  <c r="AG148" i="18" s="1"/>
  <c r="AF149" i="18"/>
  <c r="AG149" i="18" s="1"/>
  <c r="AF150" i="18"/>
  <c r="AF151" i="18"/>
  <c r="AG151" i="18" s="1"/>
  <c r="AF152" i="18"/>
  <c r="AF153" i="18"/>
  <c r="AG153" i="18" s="1"/>
  <c r="AF154" i="18"/>
  <c r="AF155" i="18"/>
  <c r="AG155" i="18" s="1"/>
  <c r="AF156" i="18"/>
  <c r="AG156" i="18" s="1"/>
  <c r="AF157" i="18"/>
  <c r="AG157" i="18" s="1"/>
  <c r="AF158" i="18"/>
  <c r="AF159" i="18"/>
  <c r="AG159" i="18" s="1"/>
  <c r="AF160" i="18"/>
  <c r="AG160" i="18" s="1"/>
  <c r="AF161" i="18"/>
  <c r="AG161" i="18" s="1"/>
  <c r="AF162" i="18"/>
  <c r="AF163" i="18"/>
  <c r="AG163" i="18" s="1"/>
  <c r="AF164" i="18"/>
  <c r="AG164" i="18" s="1"/>
  <c r="AF165" i="18"/>
  <c r="AG165" i="18" s="1"/>
  <c r="AF166" i="18"/>
  <c r="AF167" i="18"/>
  <c r="AG167" i="18" s="1"/>
  <c r="AF168" i="18"/>
  <c r="AF169" i="18"/>
  <c r="AG169" i="18" s="1"/>
  <c r="AF170" i="18"/>
  <c r="AF171" i="18"/>
  <c r="AG171" i="18" s="1"/>
  <c r="AF172" i="18"/>
  <c r="AG172" i="18" s="1"/>
  <c r="AF173" i="18"/>
  <c r="AF174" i="18"/>
  <c r="AF175" i="18"/>
  <c r="AG175" i="18" s="1"/>
  <c r="AF176" i="18"/>
  <c r="AG176" i="18" s="1"/>
  <c r="AF177" i="18"/>
  <c r="AG177" i="18" s="1"/>
  <c r="AF178" i="18"/>
  <c r="AF179" i="18"/>
  <c r="AG179" i="18" s="1"/>
  <c r="AF180" i="18"/>
  <c r="AG180" i="18" s="1"/>
  <c r="AF181" i="18"/>
  <c r="AF182" i="18"/>
  <c r="AF183" i="18"/>
  <c r="AG183" i="18" s="1"/>
  <c r="AF184" i="18"/>
  <c r="AF185" i="18"/>
  <c r="AG185" i="18" s="1"/>
  <c r="AF186" i="18"/>
  <c r="AF187" i="18"/>
  <c r="AG187" i="18" s="1"/>
  <c r="AF188" i="18"/>
  <c r="AG188" i="18" s="1"/>
  <c r="AF189" i="18"/>
  <c r="AG189" i="18" s="1"/>
  <c r="AF190" i="18"/>
  <c r="AF191" i="18"/>
  <c r="AG191" i="18" s="1"/>
  <c r="AF192" i="18"/>
  <c r="AG192" i="18" s="1"/>
  <c r="AF193" i="18"/>
  <c r="AG193" i="18" s="1"/>
  <c r="AF194" i="18"/>
  <c r="AF195" i="18"/>
  <c r="AG195" i="18" s="1"/>
  <c r="AF196" i="18"/>
  <c r="AG196" i="18" s="1"/>
  <c r="AF197" i="18"/>
  <c r="AG197" i="18" s="1"/>
  <c r="AF198" i="18"/>
  <c r="AF199" i="18"/>
  <c r="AG199" i="18" s="1"/>
  <c r="AF200" i="18"/>
  <c r="AF201" i="18"/>
  <c r="AF202" i="18"/>
  <c r="AF203" i="18"/>
  <c r="AG203" i="18" s="1"/>
  <c r="AF204" i="18"/>
  <c r="AG204" i="18" s="1"/>
  <c r="AF205" i="18"/>
  <c r="AG205" i="18" s="1"/>
  <c r="AF206" i="18"/>
  <c r="AF207" i="18"/>
  <c r="AG207" i="18" s="1"/>
  <c r="AF208" i="18"/>
  <c r="AG208" i="18" s="1"/>
  <c r="AF209" i="18"/>
  <c r="AF210" i="18"/>
  <c r="AF211" i="18"/>
  <c r="AG211" i="18" s="1"/>
  <c r="AF212" i="18"/>
  <c r="AG212" i="18" s="1"/>
  <c r="AF213" i="18"/>
  <c r="AG213" i="18" s="1"/>
  <c r="AF214" i="18"/>
  <c r="AF215" i="18"/>
  <c r="AG215" i="18" s="1"/>
  <c r="AF216" i="18"/>
  <c r="AF217" i="18"/>
  <c r="AG217" i="18" s="1"/>
  <c r="AF218" i="18"/>
  <c r="AF219" i="18"/>
  <c r="AG219" i="18" s="1"/>
  <c r="AF220" i="18"/>
  <c r="AG220" i="18" s="1"/>
  <c r="AF221" i="18"/>
  <c r="AG221" i="18" s="1"/>
  <c r="AF222" i="18"/>
  <c r="AF223" i="18"/>
  <c r="AG223" i="18" s="1"/>
  <c r="AF224" i="18"/>
  <c r="AG224" i="18" s="1"/>
  <c r="AF225" i="18"/>
  <c r="AG225" i="18" s="1"/>
  <c r="AF226" i="18"/>
  <c r="AF227" i="18"/>
  <c r="AG227" i="18" s="1"/>
  <c r="AF228" i="18"/>
  <c r="AG228" i="18" s="1"/>
  <c r="AF229" i="18"/>
  <c r="AG229" i="18" s="1"/>
  <c r="AF230" i="18"/>
  <c r="AF231" i="18"/>
  <c r="AG231" i="18" s="1"/>
  <c r="AF232" i="18"/>
  <c r="AF233" i="18"/>
  <c r="AG233" i="18" s="1"/>
  <c r="AF234" i="18"/>
  <c r="AF235" i="18"/>
  <c r="AG235" i="18" s="1"/>
  <c r="AF236" i="18"/>
  <c r="AG236" i="18" s="1"/>
  <c r="AF237" i="18"/>
  <c r="AF238" i="18"/>
  <c r="AF239" i="18"/>
  <c r="AG239" i="18" s="1"/>
  <c r="AF240" i="18"/>
  <c r="AG240" i="18" s="1"/>
  <c r="AF241" i="18"/>
  <c r="AG241" i="18" s="1"/>
  <c r="AF242" i="18"/>
  <c r="AF243" i="18"/>
  <c r="AG243" i="18" s="1"/>
  <c r="AF244" i="18"/>
  <c r="AG244" i="18" s="1"/>
  <c r="AF245" i="18"/>
  <c r="AF246" i="18"/>
  <c r="AF247" i="18"/>
  <c r="AG247" i="18" s="1"/>
  <c r="AF248" i="18"/>
  <c r="AF249" i="18"/>
  <c r="AG249" i="18" s="1"/>
  <c r="AF250" i="18"/>
  <c r="AF251" i="18"/>
  <c r="AG251" i="18" s="1"/>
  <c r="AF252" i="18"/>
  <c r="AG252" i="18" s="1"/>
  <c r="AF253" i="18"/>
  <c r="AG253" i="18" s="1"/>
  <c r="AF254" i="18"/>
  <c r="AF255" i="18"/>
  <c r="AG255" i="18" s="1"/>
  <c r="AF256" i="18"/>
  <c r="AG256" i="18" s="1"/>
  <c r="AF257" i="18"/>
  <c r="AG257" i="18" s="1"/>
  <c r="AF258" i="18"/>
  <c r="AF259" i="18"/>
  <c r="AG259" i="18" s="1"/>
  <c r="AF260" i="18"/>
  <c r="AG260" i="18" s="1"/>
  <c r="AF261" i="18"/>
  <c r="AG261" i="18" s="1"/>
  <c r="AF262" i="18"/>
  <c r="AF263" i="18"/>
  <c r="AG263" i="18" s="1"/>
  <c r="AF264" i="18"/>
  <c r="AF265" i="18"/>
  <c r="AF266" i="18"/>
  <c r="AF267" i="18"/>
  <c r="AG267" i="18" s="1"/>
  <c r="AF268" i="18"/>
  <c r="AG268" i="18" s="1"/>
  <c r="AF269" i="18"/>
  <c r="AG269" i="18" s="1"/>
  <c r="AF270" i="18"/>
  <c r="AF271" i="18"/>
  <c r="AG271" i="18" s="1"/>
  <c r="AF272" i="18"/>
  <c r="AG272" i="18" s="1"/>
  <c r="AF273" i="18"/>
  <c r="AF274" i="18"/>
  <c r="AF275" i="18"/>
  <c r="AG275" i="18" s="1"/>
  <c r="AF276" i="18"/>
  <c r="AG276" i="18" s="1"/>
  <c r="AF277" i="18"/>
  <c r="AG277" i="18" s="1"/>
  <c r="AF278" i="18"/>
  <c r="AF279" i="18"/>
  <c r="AG279" i="18" s="1"/>
  <c r="AF280" i="18"/>
  <c r="AF281" i="18"/>
  <c r="AG281" i="18" s="1"/>
  <c r="AF282" i="18"/>
  <c r="AF283" i="18"/>
  <c r="AG283" i="18" s="1"/>
  <c r="AF284" i="18"/>
  <c r="AG284" i="18" s="1"/>
  <c r="AF285" i="18"/>
  <c r="AG285" i="18" s="1"/>
  <c r="AF286" i="18"/>
  <c r="AF287" i="18"/>
  <c r="AG287" i="18" s="1"/>
  <c r="AF288" i="18"/>
  <c r="AG288" i="18" s="1"/>
  <c r="AF289" i="18"/>
  <c r="AG289" i="18" s="1"/>
  <c r="AF290" i="18"/>
  <c r="AF291" i="18"/>
  <c r="AG291" i="18" s="1"/>
  <c r="AF292" i="18"/>
  <c r="AG292" i="18" s="1"/>
  <c r="AF293" i="18"/>
  <c r="AG293" i="18" s="1"/>
  <c r="AF294" i="18"/>
  <c r="AF295" i="18"/>
  <c r="AG295" i="18" s="1"/>
  <c r="AF296" i="18"/>
  <c r="AF297" i="18"/>
  <c r="AG297" i="18" s="1"/>
  <c r="AF298" i="18"/>
  <c r="AF299" i="18"/>
  <c r="AG299" i="18" s="1"/>
  <c r="AF300" i="18"/>
  <c r="AG300" i="18" s="1"/>
  <c r="AF3" i="18"/>
  <c r="AG3" i="18" s="1"/>
  <c r="AF4" i="18"/>
  <c r="AF5" i="18"/>
  <c r="AF6" i="18"/>
  <c r="AF7" i="18"/>
  <c r="AG7" i="18" s="1"/>
  <c r="AF8" i="18"/>
  <c r="AF9" i="18"/>
  <c r="AF10" i="18"/>
  <c r="AG10" i="18" s="1"/>
  <c r="AF11" i="18"/>
  <c r="AG11" i="18" s="1"/>
  <c r="AF12" i="18"/>
  <c r="AF13" i="18"/>
  <c r="AG13" i="18" s="1"/>
  <c r="AF14" i="18"/>
  <c r="AF15" i="18"/>
  <c r="AG15" i="18" s="1"/>
  <c r="AF16" i="18"/>
  <c r="AG16" i="18" s="1"/>
  <c r="AF17" i="18"/>
  <c r="AF18" i="18"/>
  <c r="AF19" i="18"/>
  <c r="AG19" i="18" s="1"/>
  <c r="AF20" i="18"/>
  <c r="AF2" i="18"/>
  <c r="AJ2" i="23"/>
  <c r="AP2" i="18"/>
  <c r="Y295" i="18"/>
  <c r="Z144" i="18"/>
  <c r="Y138" i="18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63" i="21"/>
  <c r="N264" i="21"/>
  <c r="N265" i="21"/>
  <c r="N266" i="21"/>
  <c r="N267" i="21"/>
  <c r="N268" i="21"/>
  <c r="N269" i="21"/>
  <c r="N270" i="21"/>
  <c r="N271" i="21"/>
  <c r="N272" i="21"/>
  <c r="N273" i="21"/>
  <c r="N274" i="21"/>
  <c r="N275" i="21"/>
  <c r="N276" i="21"/>
  <c r="N277" i="21"/>
  <c r="N278" i="21"/>
  <c r="N279" i="21"/>
  <c r="N280" i="21"/>
  <c r="N281" i="21"/>
  <c r="N282" i="21"/>
  <c r="N283" i="21"/>
  <c r="N284" i="21"/>
  <c r="N285" i="21"/>
  <c r="N286" i="21"/>
  <c r="N287" i="21"/>
  <c r="N288" i="21"/>
  <c r="N289" i="21"/>
  <c r="N290" i="21"/>
  <c r="N291" i="21"/>
  <c r="N292" i="21"/>
  <c r="N293" i="21"/>
  <c r="N294" i="21"/>
  <c r="N295" i="21"/>
  <c r="N296" i="21"/>
  <c r="N297" i="21"/>
  <c r="N298" i="21"/>
  <c r="N299" i="21"/>
  <c r="N300" i="21"/>
  <c r="O300" i="21" s="1"/>
  <c r="N2" i="21"/>
  <c r="O2" i="21" s="1"/>
  <c r="AL2" i="18"/>
  <c r="AP3" i="18"/>
  <c r="AP4" i="18"/>
  <c r="AP5" i="18"/>
  <c r="AP6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P58" i="18"/>
  <c r="AP59" i="18"/>
  <c r="AP60" i="18"/>
  <c r="AP61" i="18"/>
  <c r="AP62" i="18"/>
  <c r="AP63" i="18"/>
  <c r="AP64" i="18"/>
  <c r="AP65" i="18"/>
  <c r="AP66" i="18"/>
  <c r="AP67" i="18"/>
  <c r="AP68" i="18"/>
  <c r="AP69" i="18"/>
  <c r="AP70" i="18"/>
  <c r="AP71" i="18"/>
  <c r="AP72" i="18"/>
  <c r="AP73" i="18"/>
  <c r="AP74" i="18"/>
  <c r="AP75" i="18"/>
  <c r="AP76" i="18"/>
  <c r="AP77" i="18"/>
  <c r="AP78" i="18"/>
  <c r="AP79" i="18"/>
  <c r="AP80" i="18"/>
  <c r="AP81" i="18"/>
  <c r="AP82" i="18"/>
  <c r="AP83" i="18"/>
  <c r="AP84" i="18"/>
  <c r="AP85" i="18"/>
  <c r="AP86" i="18"/>
  <c r="AP87" i="18"/>
  <c r="AP88" i="18"/>
  <c r="AP89" i="18"/>
  <c r="AP90" i="18"/>
  <c r="AP91" i="18"/>
  <c r="AP92" i="18"/>
  <c r="AP93" i="18"/>
  <c r="AP94" i="18"/>
  <c r="AP95" i="18"/>
  <c r="AP96" i="18"/>
  <c r="AP97" i="18"/>
  <c r="AP98" i="18"/>
  <c r="AP99" i="18"/>
  <c r="AP100" i="18"/>
  <c r="AP101" i="18"/>
  <c r="AP102" i="18"/>
  <c r="AP103" i="18"/>
  <c r="AP104" i="18"/>
  <c r="AP105" i="18"/>
  <c r="AP106" i="18"/>
  <c r="AP107" i="18"/>
  <c r="AP108" i="18"/>
  <c r="AP109" i="18"/>
  <c r="AP110" i="18"/>
  <c r="AP111" i="18"/>
  <c r="AP112" i="18"/>
  <c r="AP113" i="18"/>
  <c r="AP114" i="18"/>
  <c r="AP115" i="18"/>
  <c r="AP116" i="18"/>
  <c r="AP117" i="18"/>
  <c r="AP118" i="18"/>
  <c r="AP119" i="18"/>
  <c r="AP120" i="18"/>
  <c r="AP121" i="18"/>
  <c r="AP122" i="18"/>
  <c r="AP123" i="18"/>
  <c r="AP124" i="18"/>
  <c r="AP125" i="18"/>
  <c r="AP126" i="18"/>
  <c r="AP127" i="18"/>
  <c r="AP128" i="18"/>
  <c r="AP129" i="18"/>
  <c r="AP130" i="18"/>
  <c r="AP131" i="18"/>
  <c r="AP132" i="18"/>
  <c r="AP133" i="18"/>
  <c r="AP134" i="18"/>
  <c r="AP135" i="18"/>
  <c r="AP136" i="18"/>
  <c r="AP137" i="18"/>
  <c r="AP138" i="18"/>
  <c r="AP139" i="18"/>
  <c r="AP140" i="18"/>
  <c r="AP141" i="18"/>
  <c r="AP142" i="18"/>
  <c r="AP143" i="18"/>
  <c r="AP144" i="18"/>
  <c r="AP145" i="18"/>
  <c r="AP146" i="18"/>
  <c r="AP147" i="18"/>
  <c r="AP148" i="18"/>
  <c r="AP149" i="18"/>
  <c r="AP150" i="18"/>
  <c r="AP151" i="18"/>
  <c r="AP152" i="18"/>
  <c r="AP153" i="18"/>
  <c r="AP154" i="18"/>
  <c r="AP155" i="18"/>
  <c r="AP156" i="18"/>
  <c r="AP157" i="18"/>
  <c r="AP158" i="18"/>
  <c r="AP159" i="18"/>
  <c r="AP160" i="18"/>
  <c r="AP161" i="18"/>
  <c r="AP162" i="18"/>
  <c r="AP163" i="18"/>
  <c r="AP164" i="18"/>
  <c r="AP165" i="18"/>
  <c r="AP166" i="18"/>
  <c r="AP167" i="18"/>
  <c r="AP168" i="18"/>
  <c r="AP169" i="18"/>
  <c r="AP170" i="18"/>
  <c r="AP171" i="18"/>
  <c r="AP172" i="18"/>
  <c r="AP173" i="18"/>
  <c r="AP174" i="18"/>
  <c r="AP175" i="18"/>
  <c r="AP176" i="18"/>
  <c r="AP177" i="18"/>
  <c r="AP178" i="18"/>
  <c r="AP179" i="18"/>
  <c r="AP180" i="18"/>
  <c r="AP181" i="18"/>
  <c r="AP182" i="18"/>
  <c r="AP183" i="18"/>
  <c r="AP184" i="18"/>
  <c r="AP185" i="18"/>
  <c r="AP186" i="18"/>
  <c r="AP187" i="18"/>
  <c r="AP188" i="18"/>
  <c r="AP189" i="18"/>
  <c r="AP190" i="18"/>
  <c r="AP191" i="18"/>
  <c r="AP192" i="18"/>
  <c r="AP193" i="18"/>
  <c r="AP194" i="18"/>
  <c r="AP195" i="18"/>
  <c r="AP196" i="18"/>
  <c r="AP197" i="18"/>
  <c r="AP198" i="18"/>
  <c r="AP199" i="18"/>
  <c r="AP200" i="18"/>
  <c r="AP201" i="18"/>
  <c r="AP202" i="18"/>
  <c r="AP203" i="18"/>
  <c r="AP204" i="18"/>
  <c r="AP205" i="18"/>
  <c r="AP206" i="18"/>
  <c r="AP207" i="18"/>
  <c r="AP208" i="18"/>
  <c r="AP209" i="18"/>
  <c r="AP210" i="18"/>
  <c r="AP211" i="18"/>
  <c r="AP212" i="18"/>
  <c r="AP213" i="18"/>
  <c r="AP214" i="18"/>
  <c r="AP215" i="18"/>
  <c r="AP216" i="18"/>
  <c r="AP217" i="18"/>
  <c r="AP218" i="18"/>
  <c r="AP219" i="18"/>
  <c r="AP220" i="18"/>
  <c r="AP221" i="18"/>
  <c r="AP222" i="18"/>
  <c r="AP223" i="18"/>
  <c r="AP224" i="18"/>
  <c r="AP225" i="18"/>
  <c r="AP226" i="18"/>
  <c r="AP227" i="18"/>
  <c r="AP228" i="18"/>
  <c r="AP229" i="18"/>
  <c r="AP230" i="18"/>
  <c r="AP231" i="18"/>
  <c r="AP232" i="18"/>
  <c r="AP233" i="18"/>
  <c r="AP234" i="18"/>
  <c r="AP235" i="18"/>
  <c r="AP236" i="18"/>
  <c r="AP237" i="18"/>
  <c r="AP238" i="18"/>
  <c r="AP239" i="18"/>
  <c r="AP240" i="18"/>
  <c r="AP241" i="18"/>
  <c r="AP242" i="18"/>
  <c r="AP243" i="18"/>
  <c r="AP244" i="18"/>
  <c r="AP245" i="18"/>
  <c r="AP246" i="18"/>
  <c r="AP247" i="18"/>
  <c r="AP248" i="18"/>
  <c r="AP249" i="18"/>
  <c r="AP250" i="18"/>
  <c r="AP251" i="18"/>
  <c r="AP252" i="18"/>
  <c r="AP253" i="18"/>
  <c r="AP254" i="18"/>
  <c r="AP255" i="18"/>
  <c r="AP256" i="18"/>
  <c r="AP257" i="18"/>
  <c r="AP258" i="18"/>
  <c r="AP259" i="18"/>
  <c r="AP260" i="18"/>
  <c r="AP261" i="18"/>
  <c r="AP262" i="18"/>
  <c r="AP263" i="18"/>
  <c r="AP264" i="18"/>
  <c r="AP265" i="18"/>
  <c r="AP266" i="18"/>
  <c r="AP267" i="18"/>
  <c r="AP268" i="18"/>
  <c r="AP269" i="18"/>
  <c r="AP270" i="18"/>
  <c r="AP271" i="18"/>
  <c r="AP272" i="18"/>
  <c r="AP273" i="18"/>
  <c r="AP274" i="18"/>
  <c r="AP275" i="18"/>
  <c r="AP276" i="18"/>
  <c r="AP277" i="18"/>
  <c r="AP278" i="18"/>
  <c r="AP279" i="18"/>
  <c r="AP280" i="18"/>
  <c r="AP281" i="18"/>
  <c r="AP282" i="18"/>
  <c r="AP283" i="18"/>
  <c r="AP284" i="18"/>
  <c r="AP285" i="18"/>
  <c r="AP286" i="18"/>
  <c r="AP287" i="18"/>
  <c r="AP288" i="18"/>
  <c r="AP289" i="18"/>
  <c r="AP290" i="18"/>
  <c r="AP291" i="18"/>
  <c r="AP292" i="18"/>
  <c r="AP293" i="18"/>
  <c r="AP294" i="18"/>
  <c r="AP295" i="18"/>
  <c r="AP296" i="18"/>
  <c r="AP297" i="18"/>
  <c r="AP298" i="18"/>
  <c r="AP299" i="18"/>
  <c r="AP300" i="18"/>
  <c r="AJ3" i="23"/>
  <c r="AJ4" i="23"/>
  <c r="AJ5" i="23"/>
  <c r="AJ6" i="23"/>
  <c r="AJ7" i="23"/>
  <c r="AJ8" i="23"/>
  <c r="AJ9" i="23"/>
  <c r="AJ10" i="23"/>
  <c r="AJ11" i="23"/>
  <c r="AJ12" i="23"/>
  <c r="AJ13" i="23"/>
  <c r="AJ14" i="23"/>
  <c r="AJ15" i="23"/>
  <c r="AJ16" i="23"/>
  <c r="AJ17" i="23"/>
  <c r="AJ18" i="23"/>
  <c r="AJ19" i="23"/>
  <c r="AJ20" i="23"/>
  <c r="AJ21" i="23"/>
  <c r="AJ22" i="23"/>
  <c r="AJ23" i="23"/>
  <c r="AJ24" i="23"/>
  <c r="AJ25" i="23"/>
  <c r="AJ26" i="23"/>
  <c r="AJ27" i="23"/>
  <c r="AJ28" i="23"/>
  <c r="AJ29" i="23"/>
  <c r="AJ30" i="23"/>
  <c r="AJ31" i="23"/>
  <c r="AJ32" i="23"/>
  <c r="AJ33" i="23"/>
  <c r="AJ34" i="23"/>
  <c r="AJ35" i="23"/>
  <c r="AJ36" i="23"/>
  <c r="AJ37" i="23"/>
  <c r="AJ38" i="23"/>
  <c r="AJ39" i="23"/>
  <c r="AJ40" i="23"/>
  <c r="AJ41" i="23"/>
  <c r="AJ42" i="23"/>
  <c r="AJ43" i="23"/>
  <c r="AJ44" i="23"/>
  <c r="AJ45" i="23"/>
  <c r="AJ46" i="23"/>
  <c r="AJ47" i="23"/>
  <c r="AJ48" i="23"/>
  <c r="AJ49" i="23"/>
  <c r="AJ50" i="23"/>
  <c r="AJ51" i="23"/>
  <c r="AJ52" i="23"/>
  <c r="AJ53" i="23"/>
  <c r="AJ54" i="23"/>
  <c r="AJ55" i="23"/>
  <c r="AJ56" i="23"/>
  <c r="AJ57" i="23"/>
  <c r="AJ58" i="23"/>
  <c r="AJ59" i="23"/>
  <c r="AJ60" i="23"/>
  <c r="AJ61" i="23"/>
  <c r="AJ62" i="23"/>
  <c r="AJ63" i="23"/>
  <c r="AJ64" i="23"/>
  <c r="AJ65" i="23"/>
  <c r="AJ66" i="23"/>
  <c r="AJ67" i="23"/>
  <c r="AJ68" i="23"/>
  <c r="AJ69" i="23"/>
  <c r="AJ70" i="23"/>
  <c r="AJ71" i="23"/>
  <c r="AJ72" i="23"/>
  <c r="AJ73" i="23"/>
  <c r="AJ74" i="23"/>
  <c r="AJ75" i="23"/>
  <c r="AJ76" i="23"/>
  <c r="AJ77" i="23"/>
  <c r="AJ78" i="23"/>
  <c r="AJ79" i="23"/>
  <c r="AJ80" i="23"/>
  <c r="AJ81" i="23"/>
  <c r="AJ82" i="23"/>
  <c r="AJ83" i="23"/>
  <c r="AJ84" i="23"/>
  <c r="AJ85" i="23"/>
  <c r="AJ86" i="23"/>
  <c r="AJ87" i="23"/>
  <c r="AJ88" i="23"/>
  <c r="AJ89" i="23"/>
  <c r="AJ90" i="23"/>
  <c r="AJ91" i="23"/>
  <c r="AJ92" i="23"/>
  <c r="AJ93" i="23"/>
  <c r="AJ94" i="23"/>
  <c r="AJ95" i="23"/>
  <c r="AJ96" i="23"/>
  <c r="AJ97" i="23"/>
  <c r="AJ98" i="23"/>
  <c r="AJ99" i="23"/>
  <c r="AJ100" i="23"/>
  <c r="AJ101" i="23"/>
  <c r="AJ102" i="23"/>
  <c r="AJ103" i="23"/>
  <c r="AJ104" i="23"/>
  <c r="AJ105" i="23"/>
  <c r="AJ106" i="23"/>
  <c r="AJ107" i="23"/>
  <c r="AJ108" i="23"/>
  <c r="AJ109" i="23"/>
  <c r="AJ110" i="23"/>
  <c r="AJ111" i="23"/>
  <c r="AJ112" i="23"/>
  <c r="AJ113" i="23"/>
  <c r="AJ114" i="23"/>
  <c r="AJ115" i="23"/>
  <c r="AJ116" i="23"/>
  <c r="AJ117" i="23"/>
  <c r="AJ118" i="23"/>
  <c r="AJ119" i="23"/>
  <c r="AJ120" i="23"/>
  <c r="AJ121" i="23"/>
  <c r="AJ122" i="23"/>
  <c r="AJ123" i="23"/>
  <c r="AJ124" i="23"/>
  <c r="AJ125" i="23"/>
  <c r="AJ126" i="23"/>
  <c r="AJ127" i="23"/>
  <c r="AJ128" i="23"/>
  <c r="AJ129" i="23"/>
  <c r="AJ130" i="23"/>
  <c r="AJ131" i="23"/>
  <c r="AJ132" i="23"/>
  <c r="AJ133" i="23"/>
  <c r="AJ134" i="23"/>
  <c r="AJ135" i="23"/>
  <c r="AJ136" i="23"/>
  <c r="AJ137" i="23"/>
  <c r="AJ138" i="23"/>
  <c r="AJ139" i="23"/>
  <c r="AJ140" i="23"/>
  <c r="AJ141" i="23"/>
  <c r="AJ142" i="23"/>
  <c r="AJ143" i="23"/>
  <c r="AJ144" i="23"/>
  <c r="AJ145" i="23"/>
  <c r="AJ146" i="23"/>
  <c r="AJ147" i="23"/>
  <c r="AJ148" i="23"/>
  <c r="AJ149" i="23"/>
  <c r="AJ150" i="23"/>
  <c r="AJ151" i="23"/>
  <c r="AJ152" i="23"/>
  <c r="AJ153" i="23"/>
  <c r="AJ154" i="23"/>
  <c r="AJ155" i="23"/>
  <c r="AJ156" i="23"/>
  <c r="AJ157" i="23"/>
  <c r="AJ158" i="23"/>
  <c r="AJ159" i="23"/>
  <c r="AJ160" i="23"/>
  <c r="AJ161" i="23"/>
  <c r="AJ162" i="23"/>
  <c r="AJ163" i="23"/>
  <c r="AJ164" i="23"/>
  <c r="AJ165" i="23"/>
  <c r="AJ166" i="23"/>
  <c r="AJ167" i="23"/>
  <c r="AJ168" i="23"/>
  <c r="AJ169" i="23"/>
  <c r="AJ170" i="23"/>
  <c r="AJ171" i="23"/>
  <c r="AJ172" i="23"/>
  <c r="AJ173" i="23"/>
  <c r="AJ174" i="23"/>
  <c r="AJ175" i="23"/>
  <c r="AJ176" i="23"/>
  <c r="AJ177" i="23"/>
  <c r="AJ178" i="23"/>
  <c r="AJ179" i="23"/>
  <c r="AJ180" i="23"/>
  <c r="AJ181" i="23"/>
  <c r="AJ182" i="23"/>
  <c r="AJ183" i="23"/>
  <c r="AJ184" i="23"/>
  <c r="AJ185" i="23"/>
  <c r="AJ186" i="23"/>
  <c r="AJ187" i="23"/>
  <c r="AJ188" i="23"/>
  <c r="AJ189" i="23"/>
  <c r="AJ190" i="23"/>
  <c r="AJ191" i="23"/>
  <c r="AJ192" i="23"/>
  <c r="AJ193" i="23"/>
  <c r="AJ194" i="23"/>
  <c r="AJ195" i="23"/>
  <c r="AJ196" i="23"/>
  <c r="AJ197" i="23"/>
  <c r="AJ198" i="23"/>
  <c r="AJ199" i="23"/>
  <c r="AJ200" i="23"/>
  <c r="AJ201" i="23"/>
  <c r="AJ202" i="23"/>
  <c r="AJ203" i="23"/>
  <c r="AJ204" i="23"/>
  <c r="AJ205" i="23"/>
  <c r="AJ206" i="23"/>
  <c r="AJ207" i="23"/>
  <c r="AJ208" i="23"/>
  <c r="AJ209" i="23"/>
  <c r="AJ210" i="23"/>
  <c r="AJ211" i="23"/>
  <c r="AJ212" i="23"/>
  <c r="AJ213" i="23"/>
  <c r="AJ214" i="23"/>
  <c r="AJ215" i="23"/>
  <c r="AJ216" i="23"/>
  <c r="AJ217" i="23"/>
  <c r="AJ218" i="23"/>
  <c r="AJ219" i="23"/>
  <c r="AJ220" i="23"/>
  <c r="AJ221" i="23"/>
  <c r="AJ222" i="23"/>
  <c r="AJ223" i="23"/>
  <c r="AJ224" i="23"/>
  <c r="AJ225" i="23"/>
  <c r="AJ226" i="23"/>
  <c r="AJ227" i="23"/>
  <c r="AJ228" i="23"/>
  <c r="AJ229" i="23"/>
  <c r="AJ230" i="23"/>
  <c r="AJ231" i="23"/>
  <c r="AJ232" i="23"/>
  <c r="AJ233" i="23"/>
  <c r="AJ234" i="23"/>
  <c r="AJ235" i="23"/>
  <c r="AJ236" i="23"/>
  <c r="AJ237" i="23"/>
  <c r="AJ238" i="23"/>
  <c r="AJ239" i="23"/>
  <c r="AJ240" i="23"/>
  <c r="AJ241" i="23"/>
  <c r="AJ242" i="23"/>
  <c r="AJ243" i="23"/>
  <c r="AJ244" i="23"/>
  <c r="AJ245" i="23"/>
  <c r="AJ246" i="23"/>
  <c r="AJ247" i="23"/>
  <c r="AJ248" i="23"/>
  <c r="AJ249" i="23"/>
  <c r="AJ250" i="23"/>
  <c r="AJ251" i="23"/>
  <c r="AJ252" i="23"/>
  <c r="AJ253" i="23"/>
  <c r="AJ254" i="23"/>
  <c r="AJ255" i="23"/>
  <c r="AJ256" i="23"/>
  <c r="AJ257" i="23"/>
  <c r="AJ258" i="23"/>
  <c r="AJ259" i="23"/>
  <c r="AJ260" i="23"/>
  <c r="AJ261" i="23"/>
  <c r="AJ262" i="23"/>
  <c r="AJ263" i="23"/>
  <c r="AJ264" i="23"/>
  <c r="AJ265" i="23"/>
  <c r="AJ266" i="23"/>
  <c r="AJ267" i="23"/>
  <c r="AJ268" i="23"/>
  <c r="AJ269" i="23"/>
  <c r="AJ270" i="23"/>
  <c r="AJ271" i="23"/>
  <c r="AJ272" i="23"/>
  <c r="AJ273" i="23"/>
  <c r="AJ274" i="23"/>
  <c r="AJ275" i="23"/>
  <c r="AJ276" i="23"/>
  <c r="AJ277" i="23"/>
  <c r="AJ278" i="23"/>
  <c r="AJ279" i="23"/>
  <c r="AJ280" i="23"/>
  <c r="AJ281" i="23"/>
  <c r="AJ282" i="23"/>
  <c r="AJ283" i="23"/>
  <c r="AJ284" i="23"/>
  <c r="AJ285" i="23"/>
  <c r="AJ286" i="23"/>
  <c r="AJ287" i="23"/>
  <c r="AJ288" i="23"/>
  <c r="AJ289" i="23"/>
  <c r="AJ290" i="23"/>
  <c r="AJ291" i="23"/>
  <c r="AJ292" i="23"/>
  <c r="AJ293" i="23"/>
  <c r="AJ294" i="23"/>
  <c r="AJ295" i="23"/>
  <c r="AJ296" i="23"/>
  <c r="AJ297" i="23"/>
  <c r="AJ298" i="23"/>
  <c r="AJ299" i="23"/>
  <c r="AJ300" i="23"/>
  <c r="AF8" i="23"/>
  <c r="AF3" i="23"/>
  <c r="AF4" i="23"/>
  <c r="AF5" i="23"/>
  <c r="AF6" i="23"/>
  <c r="AF7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2" i="23"/>
  <c r="AF43" i="23"/>
  <c r="AF44" i="23"/>
  <c r="AF45" i="23"/>
  <c r="AF46" i="23"/>
  <c r="AF47" i="23"/>
  <c r="AF48" i="23"/>
  <c r="AF49" i="23"/>
  <c r="AF50" i="23"/>
  <c r="AF51" i="23"/>
  <c r="AF52" i="23"/>
  <c r="AF53" i="23"/>
  <c r="AF54" i="23"/>
  <c r="AF55" i="23"/>
  <c r="AF56" i="23"/>
  <c r="AF57" i="23"/>
  <c r="AF58" i="23"/>
  <c r="AF59" i="23"/>
  <c r="AF60" i="23"/>
  <c r="AF61" i="23"/>
  <c r="AF62" i="23"/>
  <c r="AF63" i="23"/>
  <c r="AF64" i="23"/>
  <c r="AF65" i="23"/>
  <c r="AF66" i="23"/>
  <c r="AF67" i="23"/>
  <c r="AF68" i="23"/>
  <c r="AF69" i="23"/>
  <c r="AF70" i="23"/>
  <c r="AF71" i="23"/>
  <c r="AF72" i="23"/>
  <c r="AF73" i="23"/>
  <c r="AF74" i="23"/>
  <c r="AF75" i="23"/>
  <c r="AF76" i="23"/>
  <c r="AF77" i="23"/>
  <c r="AF78" i="23"/>
  <c r="AF79" i="23"/>
  <c r="AF80" i="23"/>
  <c r="AF81" i="23"/>
  <c r="AF82" i="23"/>
  <c r="AF83" i="23"/>
  <c r="AF84" i="23"/>
  <c r="AF85" i="23"/>
  <c r="AF86" i="23"/>
  <c r="AF87" i="23"/>
  <c r="AF88" i="23"/>
  <c r="AF89" i="23"/>
  <c r="AF90" i="23"/>
  <c r="AF91" i="23"/>
  <c r="AF92" i="23"/>
  <c r="AF93" i="23"/>
  <c r="AF94" i="23"/>
  <c r="AF95" i="23"/>
  <c r="AF96" i="23"/>
  <c r="AF97" i="23"/>
  <c r="AF98" i="23"/>
  <c r="AF99" i="23"/>
  <c r="AF100" i="23"/>
  <c r="AF101" i="23"/>
  <c r="AF102" i="23"/>
  <c r="AF103" i="23"/>
  <c r="AF104" i="23"/>
  <c r="AF105" i="23"/>
  <c r="AF106" i="23"/>
  <c r="AF107" i="23"/>
  <c r="AF108" i="23"/>
  <c r="AF109" i="23"/>
  <c r="AF110" i="23"/>
  <c r="AF111" i="23"/>
  <c r="AF112" i="23"/>
  <c r="AF113" i="23"/>
  <c r="AF114" i="23"/>
  <c r="AF115" i="23"/>
  <c r="AF116" i="23"/>
  <c r="AF117" i="23"/>
  <c r="AF118" i="23"/>
  <c r="AF119" i="23"/>
  <c r="AF120" i="23"/>
  <c r="AF121" i="23"/>
  <c r="AF122" i="23"/>
  <c r="AF123" i="23"/>
  <c r="AF124" i="23"/>
  <c r="AF125" i="23"/>
  <c r="AF126" i="23"/>
  <c r="AF127" i="23"/>
  <c r="AF128" i="23"/>
  <c r="AF129" i="23"/>
  <c r="AF130" i="23"/>
  <c r="AF131" i="23"/>
  <c r="AF132" i="23"/>
  <c r="AF133" i="23"/>
  <c r="AF134" i="23"/>
  <c r="AF135" i="23"/>
  <c r="AF136" i="23"/>
  <c r="AF137" i="23"/>
  <c r="AF138" i="23"/>
  <c r="AF139" i="23"/>
  <c r="AF140" i="23"/>
  <c r="AF141" i="23"/>
  <c r="AF142" i="23"/>
  <c r="AF143" i="23"/>
  <c r="AF144" i="23"/>
  <c r="AF145" i="23"/>
  <c r="AF146" i="23"/>
  <c r="AF147" i="23"/>
  <c r="AF148" i="23"/>
  <c r="AF149" i="23"/>
  <c r="AF150" i="23"/>
  <c r="AF151" i="23"/>
  <c r="AF152" i="23"/>
  <c r="AF153" i="23"/>
  <c r="AF154" i="23"/>
  <c r="AF155" i="23"/>
  <c r="AF156" i="23"/>
  <c r="AF157" i="23"/>
  <c r="AF158" i="23"/>
  <c r="AF159" i="23"/>
  <c r="AF160" i="23"/>
  <c r="AF161" i="23"/>
  <c r="AF162" i="23"/>
  <c r="AF163" i="23"/>
  <c r="AF164" i="23"/>
  <c r="AF165" i="23"/>
  <c r="AF166" i="23"/>
  <c r="AF167" i="23"/>
  <c r="AF168" i="23"/>
  <c r="AF169" i="23"/>
  <c r="AF170" i="23"/>
  <c r="AF171" i="23"/>
  <c r="AF172" i="23"/>
  <c r="AF173" i="23"/>
  <c r="AF174" i="23"/>
  <c r="AF175" i="23"/>
  <c r="AF176" i="23"/>
  <c r="AF177" i="23"/>
  <c r="AF178" i="23"/>
  <c r="AF179" i="23"/>
  <c r="AF180" i="23"/>
  <c r="AF181" i="23"/>
  <c r="AF182" i="23"/>
  <c r="AF183" i="23"/>
  <c r="AF184" i="23"/>
  <c r="AF185" i="23"/>
  <c r="AF186" i="23"/>
  <c r="AF187" i="23"/>
  <c r="AF188" i="23"/>
  <c r="AF189" i="23"/>
  <c r="AF190" i="23"/>
  <c r="AF191" i="23"/>
  <c r="AF192" i="23"/>
  <c r="AF193" i="23"/>
  <c r="AF194" i="23"/>
  <c r="AF195" i="23"/>
  <c r="AF196" i="23"/>
  <c r="AF197" i="23"/>
  <c r="AF198" i="23"/>
  <c r="AF199" i="23"/>
  <c r="AF200" i="23"/>
  <c r="AF201" i="23"/>
  <c r="AF202" i="23"/>
  <c r="AF203" i="23"/>
  <c r="AF204" i="23"/>
  <c r="AF205" i="23"/>
  <c r="AF206" i="23"/>
  <c r="AF207" i="23"/>
  <c r="AF208" i="23"/>
  <c r="AF209" i="23"/>
  <c r="AF210" i="23"/>
  <c r="AF211" i="23"/>
  <c r="AF212" i="23"/>
  <c r="AF213" i="23"/>
  <c r="AF214" i="23"/>
  <c r="AF215" i="23"/>
  <c r="AF216" i="23"/>
  <c r="AF217" i="23"/>
  <c r="AF218" i="23"/>
  <c r="AF219" i="23"/>
  <c r="AF220" i="23"/>
  <c r="AF221" i="23"/>
  <c r="AF222" i="23"/>
  <c r="AF223" i="23"/>
  <c r="AF224" i="23"/>
  <c r="AF225" i="23"/>
  <c r="AF226" i="23"/>
  <c r="AF227" i="23"/>
  <c r="AF228" i="23"/>
  <c r="AF229" i="23"/>
  <c r="AF230" i="23"/>
  <c r="AF231" i="23"/>
  <c r="AF232" i="23"/>
  <c r="AF233" i="23"/>
  <c r="AF234" i="23"/>
  <c r="AF235" i="23"/>
  <c r="AF236" i="23"/>
  <c r="AF237" i="23"/>
  <c r="AF238" i="23"/>
  <c r="AF239" i="23"/>
  <c r="AF240" i="23"/>
  <c r="AF241" i="23"/>
  <c r="AF242" i="23"/>
  <c r="AF243" i="23"/>
  <c r="AF244" i="23"/>
  <c r="AF245" i="23"/>
  <c r="AF246" i="23"/>
  <c r="AF247" i="23"/>
  <c r="AF248" i="23"/>
  <c r="AF249" i="23"/>
  <c r="AF250" i="23"/>
  <c r="AF251" i="23"/>
  <c r="AF252" i="23"/>
  <c r="AF253" i="23"/>
  <c r="AF254" i="23"/>
  <c r="AF255" i="23"/>
  <c r="AF256" i="23"/>
  <c r="AF257" i="23"/>
  <c r="AF258" i="23"/>
  <c r="AF259" i="23"/>
  <c r="AF260" i="23"/>
  <c r="AF261" i="23"/>
  <c r="AF262" i="23"/>
  <c r="AF263" i="23"/>
  <c r="AF264" i="23"/>
  <c r="AF265" i="23"/>
  <c r="AF266" i="23"/>
  <c r="AF267" i="23"/>
  <c r="AF268" i="23"/>
  <c r="AF269" i="23"/>
  <c r="AF270" i="23"/>
  <c r="AF271" i="23"/>
  <c r="AF272" i="23"/>
  <c r="AF273" i="23"/>
  <c r="AF274" i="23"/>
  <c r="AF275" i="23"/>
  <c r="AF276" i="23"/>
  <c r="AF277" i="23"/>
  <c r="AF278" i="23"/>
  <c r="AF279" i="23"/>
  <c r="AF280" i="23"/>
  <c r="AF281" i="23"/>
  <c r="AF282" i="23"/>
  <c r="AF283" i="23"/>
  <c r="AF284" i="23"/>
  <c r="AF285" i="23"/>
  <c r="AF286" i="23"/>
  <c r="AF287" i="23"/>
  <c r="AF288" i="23"/>
  <c r="AF289" i="23"/>
  <c r="AF290" i="23"/>
  <c r="AF291" i="23"/>
  <c r="AF292" i="23"/>
  <c r="AF293" i="23"/>
  <c r="AF294" i="23"/>
  <c r="AF295" i="23"/>
  <c r="AF296" i="23"/>
  <c r="AF297" i="23"/>
  <c r="AF298" i="23"/>
  <c r="AF299" i="23"/>
  <c r="AF300" i="23"/>
  <c r="AA155" i="23"/>
  <c r="AA3" i="23"/>
  <c r="AA4" i="23"/>
  <c r="AA5" i="23"/>
  <c r="AA7" i="23"/>
  <c r="AA8" i="23"/>
  <c r="AA9" i="23"/>
  <c r="AA11" i="23"/>
  <c r="AA12" i="23"/>
  <c r="AA13" i="23"/>
  <c r="AA15" i="23"/>
  <c r="AA16" i="23"/>
  <c r="AA17" i="23"/>
  <c r="AA19" i="23"/>
  <c r="AA20" i="23"/>
  <c r="AA21" i="23"/>
  <c r="AA23" i="23"/>
  <c r="AA24" i="23"/>
  <c r="AA25" i="23"/>
  <c r="AA27" i="23"/>
  <c r="AA28" i="23"/>
  <c r="AA29" i="23"/>
  <c r="AA31" i="23"/>
  <c r="AA32" i="23"/>
  <c r="AA35" i="23"/>
  <c r="AA36" i="23"/>
  <c r="AA37" i="23"/>
  <c r="AA39" i="23"/>
  <c r="AA40" i="23"/>
  <c r="AA41" i="23"/>
  <c r="AA43" i="23"/>
  <c r="AA44" i="23"/>
  <c r="AA45" i="23"/>
  <c r="AA47" i="23"/>
  <c r="AA48" i="23"/>
  <c r="AA49" i="23"/>
  <c r="AA51" i="23"/>
  <c r="AA52" i="23"/>
  <c r="AA53" i="23"/>
  <c r="AA55" i="23"/>
  <c r="AA56" i="23"/>
  <c r="AA57" i="23"/>
  <c r="AA59" i="23"/>
  <c r="AA60" i="23"/>
  <c r="AA61" i="23"/>
  <c r="AA63" i="23"/>
  <c r="AA64" i="23"/>
  <c r="AA65" i="23"/>
  <c r="AA67" i="23"/>
  <c r="AA68" i="23"/>
  <c r="AA69" i="23"/>
  <c r="AA71" i="23"/>
  <c r="AA72" i="23"/>
  <c r="AA73" i="23"/>
  <c r="AA75" i="23"/>
  <c r="AA76" i="23"/>
  <c r="AA77" i="23"/>
  <c r="AA79" i="23"/>
  <c r="AA80" i="23"/>
  <c r="AA81" i="23"/>
  <c r="AA83" i="23"/>
  <c r="AA84" i="23"/>
  <c r="AA85" i="23"/>
  <c r="AA87" i="23"/>
  <c r="AA88" i="23"/>
  <c r="AA89" i="23"/>
  <c r="AA91" i="23"/>
  <c r="AA92" i="23"/>
  <c r="AA93" i="23"/>
  <c r="AA95" i="23"/>
  <c r="AA96" i="23"/>
  <c r="AA97" i="23"/>
  <c r="AA99" i="23"/>
  <c r="AA100" i="23"/>
  <c r="AA101" i="23"/>
  <c r="AA103" i="23"/>
  <c r="AA104" i="23"/>
  <c r="AA105" i="23"/>
  <c r="AA107" i="23"/>
  <c r="AA108" i="23"/>
  <c r="AA109" i="23"/>
  <c r="AA111" i="23"/>
  <c r="AA112" i="23"/>
  <c r="AA113" i="23"/>
  <c r="AA115" i="23"/>
  <c r="AA116" i="23"/>
  <c r="AA117" i="23"/>
  <c r="AA119" i="23"/>
  <c r="AA120" i="23"/>
  <c r="AA121" i="23"/>
  <c r="AA123" i="23"/>
  <c r="AA124" i="23"/>
  <c r="AA125" i="23"/>
  <c r="AA127" i="23"/>
  <c r="AA128" i="23"/>
  <c r="AA129" i="23"/>
  <c r="AA131" i="23"/>
  <c r="AA132" i="23"/>
  <c r="AA133" i="23"/>
  <c r="AA135" i="23"/>
  <c r="AA136" i="23"/>
  <c r="AA137" i="23"/>
  <c r="AA139" i="23"/>
  <c r="AA140" i="23"/>
  <c r="AA141" i="23"/>
  <c r="AA143" i="23"/>
  <c r="AA144" i="23"/>
  <c r="AA145" i="23"/>
  <c r="AA147" i="23"/>
  <c r="AA148" i="23"/>
  <c r="AA149" i="23"/>
  <c r="AA151" i="23"/>
  <c r="AA152" i="23"/>
  <c r="AA153" i="23"/>
  <c r="AA156" i="23"/>
  <c r="AA157" i="23"/>
  <c r="AA159" i="23"/>
  <c r="AA160" i="23"/>
  <c r="AA161" i="23"/>
  <c r="AA163" i="23"/>
  <c r="AA164" i="23"/>
  <c r="AA165" i="23"/>
  <c r="AA167" i="23"/>
  <c r="AA168" i="23"/>
  <c r="AA169" i="23"/>
  <c r="AA171" i="23"/>
  <c r="AA172" i="23"/>
  <c r="AA173" i="23"/>
  <c r="AA175" i="23"/>
  <c r="AA176" i="23"/>
  <c r="AA177" i="23"/>
  <c r="AA179" i="23"/>
  <c r="AA180" i="23"/>
  <c r="AA181" i="23"/>
  <c r="AA183" i="23"/>
  <c r="AA184" i="23"/>
  <c r="AA185" i="23"/>
  <c r="AA187" i="23"/>
  <c r="AA188" i="23"/>
  <c r="AA189" i="23"/>
  <c r="AA191" i="23"/>
  <c r="AA192" i="23"/>
  <c r="AA193" i="23"/>
  <c r="AA195" i="23"/>
  <c r="AA196" i="23"/>
  <c r="AA197" i="23"/>
  <c r="AA199" i="23"/>
  <c r="AA200" i="23"/>
  <c r="AA201" i="23"/>
  <c r="AA203" i="23"/>
  <c r="AA204" i="23"/>
  <c r="AA205" i="23"/>
  <c r="AA207" i="23"/>
  <c r="AA208" i="23"/>
  <c r="AA209" i="23"/>
  <c r="AA211" i="23"/>
  <c r="AA212" i="23"/>
  <c r="AA213" i="23"/>
  <c r="AA215" i="23"/>
  <c r="AA216" i="23"/>
  <c r="AA217" i="23"/>
  <c r="AA219" i="23"/>
  <c r="AA220" i="23"/>
  <c r="AA221" i="23"/>
  <c r="AA223" i="23"/>
  <c r="AA224" i="23"/>
  <c r="AA225" i="23"/>
  <c r="AA227" i="23"/>
  <c r="AA228" i="23"/>
  <c r="AA229" i="23"/>
  <c r="AA231" i="23"/>
  <c r="AA232" i="23"/>
  <c r="AA233" i="23"/>
  <c r="AA235" i="23"/>
  <c r="AA236" i="23"/>
  <c r="AA237" i="23"/>
  <c r="AA239" i="23"/>
  <c r="AA240" i="23"/>
  <c r="AA241" i="23"/>
  <c r="AA243" i="23"/>
  <c r="AA244" i="23"/>
  <c r="AA245" i="23"/>
  <c r="AA247" i="23"/>
  <c r="AA248" i="23"/>
  <c r="AA249" i="23"/>
  <c r="AA251" i="23"/>
  <c r="AA252" i="23"/>
  <c r="AA253" i="23"/>
  <c r="AA255" i="23"/>
  <c r="AA256" i="23"/>
  <c r="AA257" i="23"/>
  <c r="AA259" i="23"/>
  <c r="AA260" i="23"/>
  <c r="AA261" i="23"/>
  <c r="AA263" i="23"/>
  <c r="AA264" i="23"/>
  <c r="AA265" i="23"/>
  <c r="AA267" i="23"/>
  <c r="AA268" i="23"/>
  <c r="AA269" i="23"/>
  <c r="AA271" i="23"/>
  <c r="AA272" i="23"/>
  <c r="AA273" i="23"/>
  <c r="AA275" i="23"/>
  <c r="AA276" i="23"/>
  <c r="AA277" i="23"/>
  <c r="AA279" i="23"/>
  <c r="AA280" i="23"/>
  <c r="AA281" i="23"/>
  <c r="AA283" i="23"/>
  <c r="AA284" i="23"/>
  <c r="AA285" i="23"/>
  <c r="AA287" i="23"/>
  <c r="AA288" i="23"/>
  <c r="AA289" i="23"/>
  <c r="AA291" i="23"/>
  <c r="AA292" i="23"/>
  <c r="AA293" i="23"/>
  <c r="AA295" i="23"/>
  <c r="AA296" i="23"/>
  <c r="AA297" i="23"/>
  <c r="AA299" i="23"/>
  <c r="AA300" i="23"/>
  <c r="T297" i="23"/>
  <c r="T298" i="23"/>
  <c r="T299" i="23"/>
  <c r="T300" i="23"/>
  <c r="S3" i="23"/>
  <c r="S4" i="23"/>
  <c r="S5" i="23"/>
  <c r="S6" i="23"/>
  <c r="S7" i="23"/>
  <c r="S8" i="23"/>
  <c r="AG8" i="23" s="1"/>
  <c r="S9" i="23"/>
  <c r="S10" i="23"/>
  <c r="S11" i="23"/>
  <c r="S12" i="23"/>
  <c r="S13" i="23"/>
  <c r="S14" i="23"/>
  <c r="S15" i="23"/>
  <c r="S16" i="23"/>
  <c r="S17" i="23"/>
  <c r="S18" i="23"/>
  <c r="AG18" i="23" s="1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AG34" i="23" s="1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AG50" i="23" s="1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AG66" i="23" s="1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AG82" i="23" s="1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AG98" i="23" s="1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AG114" i="23" s="1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AG130" i="23" s="1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AG146" i="23" s="1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AG162" i="23" s="1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AG178" i="23" s="1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AG194" i="23" s="1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AG210" i="23" s="1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1" i="23"/>
  <c r="S292" i="23"/>
  <c r="S293" i="23"/>
  <c r="S294" i="23"/>
  <c r="S295" i="23"/>
  <c r="S296" i="23"/>
  <c r="S297" i="23"/>
  <c r="S298" i="23"/>
  <c r="S299" i="23"/>
  <c r="S300" i="23"/>
  <c r="AL3" i="18"/>
  <c r="AL4" i="18"/>
  <c r="AL5" i="18"/>
  <c r="AL6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71" i="18"/>
  <c r="AL72" i="18"/>
  <c r="AL73" i="18"/>
  <c r="AL74" i="18"/>
  <c r="AL75" i="18"/>
  <c r="AL76" i="18"/>
  <c r="AL77" i="18"/>
  <c r="AL78" i="18"/>
  <c r="AL79" i="18"/>
  <c r="AL80" i="18"/>
  <c r="AL81" i="18"/>
  <c r="AL82" i="18"/>
  <c r="AL83" i="18"/>
  <c r="AL84" i="18"/>
  <c r="AL85" i="18"/>
  <c r="AL86" i="18"/>
  <c r="AL87" i="18"/>
  <c r="AL88" i="18"/>
  <c r="AL89" i="18"/>
  <c r="AL90" i="18"/>
  <c r="AL91" i="18"/>
  <c r="AL92" i="18"/>
  <c r="AL93" i="18"/>
  <c r="AL94" i="18"/>
  <c r="AL95" i="18"/>
  <c r="AL96" i="18"/>
  <c r="AL97" i="18"/>
  <c r="AL98" i="18"/>
  <c r="AL99" i="18"/>
  <c r="AL100" i="18"/>
  <c r="AL101" i="18"/>
  <c r="AL102" i="18"/>
  <c r="AL103" i="18"/>
  <c r="AL104" i="18"/>
  <c r="AL105" i="18"/>
  <c r="AL106" i="18"/>
  <c r="AL107" i="18"/>
  <c r="AL108" i="18"/>
  <c r="AL109" i="18"/>
  <c r="AL110" i="18"/>
  <c r="AL111" i="18"/>
  <c r="AL112" i="18"/>
  <c r="AL113" i="18"/>
  <c r="AL114" i="18"/>
  <c r="AL115" i="18"/>
  <c r="AL116" i="18"/>
  <c r="AL117" i="18"/>
  <c r="AL118" i="18"/>
  <c r="AL119" i="18"/>
  <c r="AL120" i="18"/>
  <c r="AL121" i="18"/>
  <c r="AL122" i="18"/>
  <c r="AL123" i="18"/>
  <c r="AL124" i="18"/>
  <c r="AL125" i="18"/>
  <c r="AL126" i="18"/>
  <c r="AL127" i="18"/>
  <c r="AL128" i="18"/>
  <c r="AL129" i="18"/>
  <c r="AL130" i="18"/>
  <c r="AL131" i="18"/>
  <c r="AL132" i="18"/>
  <c r="AL133" i="18"/>
  <c r="AL134" i="18"/>
  <c r="AL135" i="18"/>
  <c r="AL136" i="18"/>
  <c r="AL137" i="18"/>
  <c r="AL138" i="18"/>
  <c r="AL139" i="18"/>
  <c r="AL140" i="18"/>
  <c r="AL141" i="18"/>
  <c r="AL142" i="18"/>
  <c r="AL143" i="18"/>
  <c r="AL144" i="18"/>
  <c r="AL145" i="18"/>
  <c r="AL146" i="18"/>
  <c r="AL147" i="18"/>
  <c r="AL148" i="18"/>
  <c r="AL149" i="18"/>
  <c r="AL150" i="18"/>
  <c r="AL151" i="18"/>
  <c r="AL152" i="18"/>
  <c r="AL153" i="18"/>
  <c r="AL154" i="18"/>
  <c r="AL155" i="18"/>
  <c r="AL156" i="18"/>
  <c r="AL157" i="18"/>
  <c r="AL158" i="18"/>
  <c r="AL159" i="18"/>
  <c r="AL160" i="18"/>
  <c r="AL161" i="18"/>
  <c r="AL162" i="18"/>
  <c r="AL163" i="18"/>
  <c r="AL164" i="18"/>
  <c r="AL165" i="18"/>
  <c r="AL166" i="18"/>
  <c r="AL167" i="18"/>
  <c r="AL168" i="18"/>
  <c r="AL169" i="18"/>
  <c r="AL170" i="18"/>
  <c r="AL171" i="18"/>
  <c r="AL172" i="18"/>
  <c r="AL173" i="18"/>
  <c r="AL174" i="18"/>
  <c r="AL175" i="18"/>
  <c r="AL176" i="18"/>
  <c r="AL177" i="18"/>
  <c r="AL178" i="18"/>
  <c r="AL179" i="18"/>
  <c r="AL180" i="18"/>
  <c r="AL181" i="18"/>
  <c r="AL182" i="18"/>
  <c r="AL183" i="18"/>
  <c r="AL184" i="18"/>
  <c r="AL185" i="18"/>
  <c r="AL186" i="18"/>
  <c r="AL187" i="18"/>
  <c r="AL188" i="18"/>
  <c r="AL189" i="18"/>
  <c r="AL190" i="18"/>
  <c r="AL191" i="18"/>
  <c r="AL192" i="18"/>
  <c r="AL193" i="18"/>
  <c r="AL194" i="18"/>
  <c r="AL195" i="18"/>
  <c r="AL196" i="18"/>
  <c r="AL197" i="18"/>
  <c r="AL198" i="18"/>
  <c r="AL199" i="18"/>
  <c r="AL200" i="18"/>
  <c r="AL201" i="18"/>
  <c r="AL202" i="18"/>
  <c r="AL203" i="18"/>
  <c r="AL204" i="18"/>
  <c r="AL205" i="18"/>
  <c r="AL206" i="18"/>
  <c r="AL207" i="18"/>
  <c r="AL208" i="18"/>
  <c r="AL209" i="18"/>
  <c r="AL210" i="18"/>
  <c r="AL211" i="18"/>
  <c r="AL212" i="18"/>
  <c r="AL213" i="18"/>
  <c r="AL214" i="18"/>
  <c r="AL215" i="18"/>
  <c r="AL216" i="18"/>
  <c r="AL217" i="18"/>
  <c r="AL218" i="18"/>
  <c r="AL219" i="18"/>
  <c r="AL220" i="18"/>
  <c r="AL221" i="18"/>
  <c r="AL222" i="18"/>
  <c r="AL223" i="18"/>
  <c r="AL224" i="18"/>
  <c r="AL225" i="18"/>
  <c r="AL226" i="18"/>
  <c r="AL227" i="18"/>
  <c r="AL228" i="18"/>
  <c r="AL229" i="18"/>
  <c r="AL230" i="18"/>
  <c r="AL231" i="18"/>
  <c r="AL232" i="18"/>
  <c r="AL233" i="18"/>
  <c r="AL234" i="18"/>
  <c r="AL235" i="18"/>
  <c r="AL236" i="18"/>
  <c r="AL237" i="18"/>
  <c r="AL238" i="18"/>
  <c r="AL239" i="18"/>
  <c r="AL240" i="18"/>
  <c r="AL241" i="18"/>
  <c r="AL242" i="18"/>
  <c r="AL243" i="18"/>
  <c r="AL244" i="18"/>
  <c r="AL245" i="18"/>
  <c r="AL246" i="18"/>
  <c r="AL247" i="18"/>
  <c r="AL248" i="18"/>
  <c r="AL249" i="18"/>
  <c r="AL250" i="18"/>
  <c r="AL251" i="18"/>
  <c r="AL252" i="18"/>
  <c r="AL253" i="18"/>
  <c r="AL254" i="18"/>
  <c r="AL255" i="18"/>
  <c r="AL256" i="18"/>
  <c r="AL257" i="18"/>
  <c r="AL258" i="18"/>
  <c r="AL259" i="18"/>
  <c r="AL260" i="18"/>
  <c r="AL261" i="18"/>
  <c r="AL262" i="18"/>
  <c r="AL263" i="18"/>
  <c r="AL264" i="18"/>
  <c r="AL265" i="18"/>
  <c r="AL266" i="18"/>
  <c r="AL267" i="18"/>
  <c r="AL268" i="18"/>
  <c r="AL269" i="18"/>
  <c r="AL270" i="18"/>
  <c r="AL271" i="18"/>
  <c r="AL272" i="18"/>
  <c r="AL273" i="18"/>
  <c r="AL274" i="18"/>
  <c r="AL275" i="18"/>
  <c r="AL276" i="18"/>
  <c r="AL277" i="18"/>
  <c r="AL278" i="18"/>
  <c r="AL279" i="18"/>
  <c r="AL280" i="18"/>
  <c r="AL281" i="18"/>
  <c r="AL282" i="18"/>
  <c r="AL283" i="18"/>
  <c r="AL284" i="18"/>
  <c r="AL285" i="18"/>
  <c r="AL286" i="18"/>
  <c r="AL287" i="18"/>
  <c r="AL288" i="18"/>
  <c r="AL289" i="18"/>
  <c r="AL290" i="18"/>
  <c r="AL291" i="18"/>
  <c r="AL292" i="18"/>
  <c r="AL293" i="18"/>
  <c r="AL294" i="18"/>
  <c r="AL295" i="18"/>
  <c r="AL296" i="18"/>
  <c r="AL297" i="18"/>
  <c r="AL298" i="18"/>
  <c r="AL299" i="18"/>
  <c r="AL300" i="18"/>
  <c r="AG4" i="18"/>
  <c r="AG5" i="18"/>
  <c r="AG6" i="18"/>
  <c r="AG8" i="18"/>
  <c r="AG9" i="18"/>
  <c r="AG12" i="18"/>
  <c r="AG14" i="18"/>
  <c r="AG17" i="18"/>
  <c r="AG18" i="18"/>
  <c r="AG20" i="18"/>
  <c r="AG22" i="18"/>
  <c r="AG26" i="18"/>
  <c r="AG30" i="18"/>
  <c r="AG34" i="18"/>
  <c r="AG37" i="18"/>
  <c r="AG38" i="18"/>
  <c r="AG42" i="18"/>
  <c r="AG45" i="18"/>
  <c r="AG46" i="18"/>
  <c r="AG50" i="18"/>
  <c r="AG53" i="18"/>
  <c r="AG54" i="18"/>
  <c r="AG58" i="18"/>
  <c r="AG61" i="18"/>
  <c r="AG62" i="18"/>
  <c r="AG66" i="18"/>
  <c r="AG69" i="18"/>
  <c r="AG70" i="18"/>
  <c r="AG74" i="18"/>
  <c r="AG77" i="18"/>
  <c r="AG78" i="18"/>
  <c r="AG82" i="18"/>
  <c r="AG85" i="18"/>
  <c r="AG86" i="18"/>
  <c r="AG90" i="18"/>
  <c r="AG93" i="18"/>
  <c r="AG94" i="18"/>
  <c r="AG98" i="18"/>
  <c r="AG101" i="18"/>
  <c r="AG102" i="18"/>
  <c r="AG106" i="18"/>
  <c r="AG109" i="18"/>
  <c r="AG110" i="18"/>
  <c r="AG114" i="18"/>
  <c r="AG117" i="18"/>
  <c r="AG118" i="18"/>
  <c r="AG120" i="18"/>
  <c r="AG122" i="18"/>
  <c r="AG126" i="18"/>
  <c r="AG130" i="18"/>
  <c r="AG134" i="18"/>
  <c r="AG136" i="18"/>
  <c r="AG137" i="18"/>
  <c r="AG138" i="18"/>
  <c r="AG142" i="18"/>
  <c r="AG145" i="18"/>
  <c r="AG146" i="18"/>
  <c r="AG150" i="18"/>
  <c r="AG152" i="18"/>
  <c r="AG154" i="18"/>
  <c r="AG158" i="18"/>
  <c r="AG162" i="18"/>
  <c r="AG166" i="18"/>
  <c r="AG168" i="18"/>
  <c r="AG170" i="18"/>
  <c r="AG173" i="18"/>
  <c r="AG174" i="18"/>
  <c r="AG178" i="18"/>
  <c r="AG181" i="18"/>
  <c r="AG182" i="18"/>
  <c r="AG184" i="18"/>
  <c r="AG186" i="18"/>
  <c r="AG190" i="18"/>
  <c r="AG194" i="18"/>
  <c r="AG198" i="18"/>
  <c r="AG200" i="18"/>
  <c r="AG201" i="18"/>
  <c r="AG202" i="18"/>
  <c r="AG206" i="18"/>
  <c r="AG209" i="18"/>
  <c r="AG210" i="18"/>
  <c r="AG214" i="18"/>
  <c r="AG216" i="18"/>
  <c r="AG218" i="18"/>
  <c r="AG222" i="18"/>
  <c r="AG226" i="18"/>
  <c r="AG230" i="18"/>
  <c r="AG232" i="18"/>
  <c r="AG234" i="18"/>
  <c r="AG237" i="18"/>
  <c r="AG238" i="18"/>
  <c r="AG242" i="18"/>
  <c r="AG245" i="18"/>
  <c r="AG246" i="18"/>
  <c r="AG248" i="18"/>
  <c r="AG250" i="18"/>
  <c r="AG254" i="18"/>
  <c r="AG258" i="18"/>
  <c r="AG262" i="18"/>
  <c r="AG264" i="18"/>
  <c r="AG265" i="18"/>
  <c r="AG266" i="18"/>
  <c r="AG270" i="18"/>
  <c r="AG273" i="18"/>
  <c r="AG274" i="18"/>
  <c r="AG278" i="18"/>
  <c r="AG280" i="18"/>
  <c r="AG282" i="18"/>
  <c r="AG286" i="18"/>
  <c r="AG290" i="18"/>
  <c r="AG294" i="18"/>
  <c r="AG296" i="18"/>
  <c r="AG298" i="18"/>
  <c r="Z299" i="18"/>
  <c r="Z300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AM19" i="18" s="1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AM51" i="18" s="1"/>
  <c r="Y52" i="18"/>
  <c r="Y53" i="18"/>
  <c r="Y54" i="18"/>
  <c r="Y55" i="18"/>
  <c r="Y56" i="18"/>
  <c r="Y57" i="18"/>
  <c r="Y58" i="18"/>
  <c r="Y59" i="18"/>
  <c r="Y60" i="18"/>
  <c r="AM60" i="18" s="1"/>
  <c r="Y61" i="18"/>
  <c r="Y62" i="18"/>
  <c r="Y63" i="18"/>
  <c r="Y64" i="18"/>
  <c r="Y65" i="18"/>
  <c r="Y66" i="18"/>
  <c r="Y67" i="18"/>
  <c r="Y68" i="18"/>
  <c r="AM68" i="18" s="1"/>
  <c r="Y69" i="18"/>
  <c r="Y70" i="18"/>
  <c r="Y71" i="18"/>
  <c r="Y72" i="18"/>
  <c r="Y73" i="18"/>
  <c r="Y74" i="18"/>
  <c r="Y75" i="18"/>
  <c r="Y76" i="18"/>
  <c r="AM76" i="18" s="1"/>
  <c r="Y77" i="18"/>
  <c r="Y78" i="18"/>
  <c r="Y79" i="18"/>
  <c r="Y80" i="18"/>
  <c r="Y81" i="18"/>
  <c r="Y82" i="18"/>
  <c r="Y83" i="18"/>
  <c r="Y84" i="18"/>
  <c r="AM84" i="18" s="1"/>
  <c r="Y85" i="18"/>
  <c r="Y86" i="18"/>
  <c r="Y87" i="18"/>
  <c r="Y88" i="18"/>
  <c r="Y89" i="18"/>
  <c r="Y90" i="18"/>
  <c r="Y91" i="18"/>
  <c r="Y92" i="18"/>
  <c r="AM92" i="18" s="1"/>
  <c r="Y93" i="18"/>
  <c r="Y94" i="18"/>
  <c r="Y95" i="18"/>
  <c r="Y96" i="18"/>
  <c r="Y97" i="18"/>
  <c r="Y98" i="18"/>
  <c r="Y99" i="18"/>
  <c r="Y100" i="18"/>
  <c r="AM100" i="18" s="1"/>
  <c r="Y101" i="18"/>
  <c r="Y102" i="18"/>
  <c r="Y103" i="18"/>
  <c r="Y104" i="18"/>
  <c r="Y105" i="18"/>
  <c r="Y106" i="18"/>
  <c r="Y107" i="18"/>
  <c r="Y108" i="18"/>
  <c r="AM108" i="18" s="1"/>
  <c r="Y109" i="18"/>
  <c r="Y110" i="18"/>
  <c r="Y111" i="18"/>
  <c r="Y112" i="18"/>
  <c r="Y113" i="18"/>
  <c r="Y114" i="18"/>
  <c r="Y115" i="18"/>
  <c r="Y116" i="18"/>
  <c r="AM116" i="18" s="1"/>
  <c r="Y117" i="18"/>
  <c r="Y118" i="18"/>
  <c r="Y119" i="18"/>
  <c r="Y120" i="18"/>
  <c r="Y121" i="18"/>
  <c r="Y122" i="18"/>
  <c r="Y123" i="18"/>
  <c r="Y124" i="18"/>
  <c r="AM124" i="18" s="1"/>
  <c r="Y125" i="18"/>
  <c r="Y126" i="18"/>
  <c r="Y127" i="18"/>
  <c r="Y128" i="18"/>
  <c r="Y129" i="18"/>
  <c r="Y130" i="18"/>
  <c r="Y131" i="18"/>
  <c r="Y132" i="18"/>
  <c r="AM132" i="18" s="1"/>
  <c r="Y133" i="18"/>
  <c r="Y134" i="18"/>
  <c r="Y135" i="18"/>
  <c r="Y136" i="18"/>
  <c r="Y137" i="18"/>
  <c r="Y139" i="18"/>
  <c r="Y140" i="18"/>
  <c r="AM140" i="18" s="1"/>
  <c r="Y141" i="18"/>
  <c r="Y142" i="18"/>
  <c r="Y143" i="18"/>
  <c r="Y144" i="18"/>
  <c r="Y145" i="18"/>
  <c r="Y146" i="18"/>
  <c r="Y147" i="18"/>
  <c r="Y148" i="18"/>
  <c r="AM148" i="18" s="1"/>
  <c r="Y149" i="18"/>
  <c r="Y150" i="18"/>
  <c r="Y151" i="18"/>
  <c r="Y152" i="18"/>
  <c r="Y153" i="18"/>
  <c r="Y154" i="18"/>
  <c r="Y155" i="18"/>
  <c r="Y156" i="18"/>
  <c r="AM156" i="18" s="1"/>
  <c r="Y157" i="18"/>
  <c r="Y158" i="18"/>
  <c r="Y159" i="18"/>
  <c r="Y160" i="18"/>
  <c r="Y161" i="18"/>
  <c r="Y162" i="18"/>
  <c r="Y163" i="18"/>
  <c r="Y164" i="18"/>
  <c r="AM164" i="18" s="1"/>
  <c r="Y165" i="18"/>
  <c r="Y166" i="18"/>
  <c r="Y167" i="18"/>
  <c r="Y168" i="18"/>
  <c r="Y169" i="18"/>
  <c r="Y170" i="18"/>
  <c r="Y171" i="18"/>
  <c r="Y172" i="18"/>
  <c r="AM172" i="18" s="1"/>
  <c r="Y173" i="18"/>
  <c r="Y174" i="18"/>
  <c r="Y175" i="18"/>
  <c r="Y176" i="18"/>
  <c r="Y177" i="18"/>
  <c r="Y178" i="18"/>
  <c r="Y179" i="18"/>
  <c r="Y180" i="18"/>
  <c r="AM180" i="18" s="1"/>
  <c r="Y181" i="18"/>
  <c r="Y182" i="18"/>
  <c r="Y183" i="18"/>
  <c r="Y184" i="18"/>
  <c r="Y185" i="18"/>
  <c r="Y186" i="18"/>
  <c r="Y187" i="18"/>
  <c r="Y188" i="18"/>
  <c r="AM188" i="18" s="1"/>
  <c r="Y189" i="18"/>
  <c r="Y190" i="18"/>
  <c r="Y191" i="18"/>
  <c r="Y192" i="18"/>
  <c r="Y193" i="18"/>
  <c r="Y194" i="18"/>
  <c r="Y195" i="18"/>
  <c r="Y196" i="18"/>
  <c r="AM196" i="18" s="1"/>
  <c r="Y197" i="18"/>
  <c r="Y198" i="18"/>
  <c r="Y199" i="18"/>
  <c r="Y200" i="18"/>
  <c r="Y201" i="18"/>
  <c r="Y202" i="18"/>
  <c r="Y203" i="18"/>
  <c r="Y204" i="18"/>
  <c r="AM204" i="18" s="1"/>
  <c r="Y205" i="18"/>
  <c r="Y206" i="18"/>
  <c r="Y207" i="18"/>
  <c r="Y208" i="18"/>
  <c r="Y209" i="18"/>
  <c r="Y210" i="18"/>
  <c r="Y211" i="18"/>
  <c r="Y212" i="18"/>
  <c r="AM212" i="18" s="1"/>
  <c r="Y213" i="18"/>
  <c r="Y214" i="18"/>
  <c r="Y215" i="18"/>
  <c r="Y216" i="18"/>
  <c r="Y217" i="18"/>
  <c r="Y218" i="18"/>
  <c r="Y219" i="18"/>
  <c r="Y220" i="18"/>
  <c r="Y221" i="18"/>
  <c r="Y222" i="18"/>
  <c r="Y223" i="18"/>
  <c r="AM223" i="18" s="1"/>
  <c r="Y224" i="18"/>
  <c r="Y225" i="18"/>
  <c r="Y226" i="18"/>
  <c r="Y227" i="18"/>
  <c r="Y228" i="18"/>
  <c r="AM228" i="18" s="1"/>
  <c r="Y229" i="18"/>
  <c r="Y230" i="18"/>
  <c r="Y231" i="18"/>
  <c r="Y232" i="18"/>
  <c r="Y233" i="18"/>
  <c r="Y234" i="18"/>
  <c r="Y235" i="18"/>
  <c r="Y236" i="18"/>
  <c r="Y237" i="18"/>
  <c r="Y238" i="18"/>
  <c r="Y239" i="18"/>
  <c r="AM239" i="18" s="1"/>
  <c r="Y240" i="18"/>
  <c r="Y241" i="18"/>
  <c r="Y242" i="18"/>
  <c r="Y243" i="18"/>
  <c r="Y244" i="18"/>
  <c r="AM244" i="18" s="1"/>
  <c r="Y245" i="18"/>
  <c r="Y246" i="18"/>
  <c r="Y247" i="18"/>
  <c r="Y248" i="18"/>
  <c r="Y249" i="18"/>
  <c r="Y250" i="18"/>
  <c r="Y251" i="18"/>
  <c r="Y252" i="18"/>
  <c r="Y253" i="18"/>
  <c r="Y254" i="18"/>
  <c r="Y255" i="18"/>
  <c r="AM255" i="18" s="1"/>
  <c r="Y256" i="18"/>
  <c r="Y257" i="18"/>
  <c r="Y258" i="18"/>
  <c r="Y259" i="18"/>
  <c r="Y260" i="18"/>
  <c r="AM260" i="18" s="1"/>
  <c r="Y261" i="18"/>
  <c r="Y262" i="18"/>
  <c r="Y263" i="18"/>
  <c r="Y264" i="18"/>
  <c r="Y265" i="18"/>
  <c r="Y266" i="18"/>
  <c r="Y267" i="18"/>
  <c r="Y268" i="18"/>
  <c r="Y269" i="18"/>
  <c r="Y270" i="18"/>
  <c r="Y271" i="18"/>
  <c r="AM271" i="18" s="1"/>
  <c r="Y272" i="18"/>
  <c r="Y273" i="18"/>
  <c r="Y274" i="18"/>
  <c r="Y275" i="18"/>
  <c r="Y276" i="18"/>
  <c r="AM276" i="18" s="1"/>
  <c r="Y277" i="18"/>
  <c r="Y278" i="18"/>
  <c r="Y279" i="18"/>
  <c r="Y280" i="18"/>
  <c r="Y281" i="18"/>
  <c r="Y282" i="18"/>
  <c r="Y283" i="18"/>
  <c r="Y284" i="18"/>
  <c r="Y285" i="18"/>
  <c r="Y286" i="18"/>
  <c r="Y287" i="18"/>
  <c r="Y288" i="18"/>
  <c r="Y289" i="18"/>
  <c r="Y290" i="18"/>
  <c r="Y291" i="18"/>
  <c r="Y292" i="18"/>
  <c r="AM292" i="18" s="1"/>
  <c r="Y293" i="18"/>
  <c r="Y294" i="18"/>
  <c r="AM295" i="18"/>
  <c r="Y296" i="18"/>
  <c r="Y297" i="18"/>
  <c r="Y298" i="18"/>
  <c r="Y299" i="18"/>
  <c r="AM299" i="18" s="1"/>
  <c r="Y300" i="18"/>
  <c r="S2" i="23"/>
  <c r="AM282" i="18" l="1"/>
  <c r="AA299" i="18"/>
  <c r="AG219" i="23"/>
  <c r="AG93" i="23"/>
  <c r="U299" i="23"/>
  <c r="AB299" i="23" s="1"/>
  <c r="AK299" i="23" s="1"/>
  <c r="AM290" i="18"/>
  <c r="AM286" i="18"/>
  <c r="AM266" i="18"/>
  <c r="AM250" i="18"/>
  <c r="AM234" i="18"/>
  <c r="AM218" i="18"/>
  <c r="AM30" i="18"/>
  <c r="AM41" i="18"/>
  <c r="AM9" i="18"/>
  <c r="AG200" i="23"/>
  <c r="AG184" i="23"/>
  <c r="AG168" i="23"/>
  <c r="AG152" i="23"/>
  <c r="AG136" i="23"/>
  <c r="AG120" i="23"/>
  <c r="AG104" i="23"/>
  <c r="AG88" i="23"/>
  <c r="AG72" i="23"/>
  <c r="AG68" i="23"/>
  <c r="AG56" i="23"/>
  <c r="AG52" i="23"/>
  <c r="AG40" i="23"/>
  <c r="AG36" i="23"/>
  <c r="AG24" i="23"/>
  <c r="AG20" i="23"/>
  <c r="AG283" i="23"/>
  <c r="AG251" i="23"/>
  <c r="U300" i="23"/>
  <c r="AB300" i="23" s="1"/>
  <c r="AK300" i="23" s="1"/>
  <c r="AG300" i="23"/>
  <c r="AG288" i="23"/>
  <c r="AG272" i="23"/>
  <c r="AG256" i="23"/>
  <c r="AG244" i="23"/>
  <c r="AG232" i="23"/>
  <c r="AG220" i="23"/>
  <c r="AG164" i="23"/>
  <c r="AG299" i="23"/>
  <c r="AG295" i="23"/>
  <c r="AG291" i="23"/>
  <c r="AG287" i="23"/>
  <c r="AG279" i="23"/>
  <c r="AG275" i="23"/>
  <c r="AG271" i="23"/>
  <c r="AG267" i="23"/>
  <c r="AG263" i="23"/>
  <c r="AG259" i="23"/>
  <c r="AG255" i="23"/>
  <c r="AG247" i="23"/>
  <c r="AG243" i="23"/>
  <c r="AG239" i="23"/>
  <c r="AG235" i="23"/>
  <c r="AG231" i="23"/>
  <c r="AG227" i="23"/>
  <c r="AG223" i="23"/>
  <c r="AG215" i="23"/>
  <c r="AG211" i="23"/>
  <c r="AG207" i="23"/>
  <c r="AG203" i="23"/>
  <c r="AG199" i="23"/>
  <c r="AG195" i="23"/>
  <c r="AG191" i="23"/>
  <c r="AG187" i="23"/>
  <c r="AG183" i="23"/>
  <c r="AG179" i="23"/>
  <c r="AG175" i="23"/>
  <c r="AG171" i="23"/>
  <c r="AG167" i="23"/>
  <c r="AG296" i="23"/>
  <c r="AG284" i="23"/>
  <c r="AG276" i="23"/>
  <c r="AG264" i="23"/>
  <c r="AG248" i="23"/>
  <c r="AG236" i="23"/>
  <c r="AG228" i="23"/>
  <c r="AG212" i="23"/>
  <c r="AG180" i="23"/>
  <c r="AG148" i="23"/>
  <c r="AG132" i="23"/>
  <c r="AG100" i="23"/>
  <c r="AG292" i="23"/>
  <c r="AG280" i="23"/>
  <c r="AG268" i="23"/>
  <c r="AG260" i="23"/>
  <c r="AG252" i="23"/>
  <c r="AG240" i="23"/>
  <c r="AG224" i="23"/>
  <c r="AG216" i="23"/>
  <c r="AG196" i="23"/>
  <c r="AG116" i="23"/>
  <c r="AG84" i="23"/>
  <c r="AG297" i="23"/>
  <c r="AG293" i="23"/>
  <c r="AG289" i="23"/>
  <c r="AG285" i="23"/>
  <c r="AG281" i="23"/>
  <c r="AG277" i="23"/>
  <c r="AG273" i="23"/>
  <c r="AG269" i="23"/>
  <c r="AG265" i="23"/>
  <c r="AG261" i="23"/>
  <c r="AG257" i="23"/>
  <c r="AG253" i="23"/>
  <c r="AG249" i="23"/>
  <c r="AG245" i="23"/>
  <c r="AG241" i="23"/>
  <c r="AG237" i="23"/>
  <c r="AG233" i="23"/>
  <c r="AG229" i="23"/>
  <c r="AG225" i="23"/>
  <c r="AG221" i="23"/>
  <c r="AG217" i="23"/>
  <c r="AG213" i="23"/>
  <c r="AG209" i="23"/>
  <c r="AG205" i="23"/>
  <c r="AG201" i="23"/>
  <c r="AG197" i="23"/>
  <c r="AG193" i="23"/>
  <c r="AG189" i="23"/>
  <c r="AG185" i="23"/>
  <c r="AG181" i="23"/>
  <c r="AG177" i="23"/>
  <c r="AG173" i="23"/>
  <c r="AG169" i="23"/>
  <c r="AG165" i="23"/>
  <c r="AG161" i="23"/>
  <c r="AG157" i="23"/>
  <c r="AG153" i="23"/>
  <c r="AG149" i="23"/>
  <c r="AG145" i="23"/>
  <c r="AG141" i="23"/>
  <c r="AG137" i="23"/>
  <c r="AG133" i="23"/>
  <c r="AG125" i="23"/>
  <c r="AG61" i="23"/>
  <c r="AG29" i="23"/>
  <c r="AG163" i="23"/>
  <c r="AG159" i="23"/>
  <c r="AG155" i="23"/>
  <c r="AG151" i="23"/>
  <c r="AG147" i="23"/>
  <c r="AG143" i="23"/>
  <c r="AG139" i="23"/>
  <c r="AG135" i="23"/>
  <c r="AG131" i="23"/>
  <c r="AG127" i="23"/>
  <c r="AG123" i="23"/>
  <c r="AG119" i="23"/>
  <c r="AG115" i="23"/>
  <c r="AG111" i="23"/>
  <c r="AG107" i="23"/>
  <c r="AG103" i="23"/>
  <c r="AG99" i="23"/>
  <c r="AG95" i="23"/>
  <c r="AG91" i="23"/>
  <c r="AG87" i="23"/>
  <c r="AG83" i="23"/>
  <c r="AG79" i="23"/>
  <c r="AG75" i="23"/>
  <c r="AG71" i="23"/>
  <c r="AG67" i="23"/>
  <c r="AG63" i="23"/>
  <c r="AG59" i="23"/>
  <c r="AG55" i="23"/>
  <c r="AG51" i="23"/>
  <c r="AG47" i="23"/>
  <c r="AG206" i="23"/>
  <c r="AG190" i="23"/>
  <c r="AG174" i="23"/>
  <c r="AG158" i="23"/>
  <c r="AG142" i="23"/>
  <c r="AG126" i="23"/>
  <c r="AG110" i="23"/>
  <c r="AG94" i="23"/>
  <c r="AG78" i="23"/>
  <c r="AG62" i="23"/>
  <c r="AG46" i="23"/>
  <c r="AG30" i="23"/>
  <c r="AG14" i="23"/>
  <c r="AG129" i="23"/>
  <c r="AG121" i="23"/>
  <c r="AG117" i="23"/>
  <c r="AG113" i="23"/>
  <c r="AG109" i="23"/>
  <c r="AG105" i="23"/>
  <c r="AG101" i="23"/>
  <c r="AG97" i="23"/>
  <c r="AG89" i="23"/>
  <c r="AG85" i="23"/>
  <c r="AG81" i="23"/>
  <c r="AG77" i="23"/>
  <c r="AG73" i="23"/>
  <c r="AG69" i="23"/>
  <c r="AG65" i="23"/>
  <c r="AG57" i="23"/>
  <c r="AG53" i="23"/>
  <c r="AG49" i="23"/>
  <c r="AG45" i="23"/>
  <c r="AG41" i="23"/>
  <c r="AG37" i="23"/>
  <c r="AG33" i="23"/>
  <c r="AG25" i="23"/>
  <c r="AG21" i="23"/>
  <c r="AG17" i="23"/>
  <c r="AG13" i="23"/>
  <c r="AG9" i="23"/>
  <c r="AG4" i="23"/>
  <c r="AG208" i="23"/>
  <c r="AG204" i="23"/>
  <c r="AG192" i="23"/>
  <c r="AG188" i="23"/>
  <c r="AG176" i="23"/>
  <c r="AG172" i="23"/>
  <c r="AG160" i="23"/>
  <c r="AG156" i="23"/>
  <c r="AG144" i="23"/>
  <c r="AG140" i="23"/>
  <c r="AG128" i="23"/>
  <c r="AG124" i="23"/>
  <c r="AG112" i="23"/>
  <c r="AG108" i="23"/>
  <c r="AG96" i="23"/>
  <c r="AG92" i="23"/>
  <c r="AG80" i="23"/>
  <c r="AG76" i="23"/>
  <c r="AG64" i="23"/>
  <c r="AG60" i="23"/>
  <c r="AG48" i="23"/>
  <c r="AG44" i="23"/>
  <c r="AG32" i="23"/>
  <c r="AG28" i="23"/>
  <c r="AG16" i="23"/>
  <c r="AG12" i="23"/>
  <c r="AG43" i="23"/>
  <c r="AG39" i="23"/>
  <c r="AG35" i="23"/>
  <c r="AG31" i="23"/>
  <c r="AG27" i="23"/>
  <c r="AG23" i="23"/>
  <c r="AG19" i="23"/>
  <c r="AG15" i="23"/>
  <c r="AG11" i="23"/>
  <c r="AG6" i="23"/>
  <c r="AG298" i="23"/>
  <c r="AG294" i="23"/>
  <c r="AG290" i="23"/>
  <c r="AG286" i="23"/>
  <c r="AG282" i="23"/>
  <c r="AG278" i="23"/>
  <c r="AG274" i="23"/>
  <c r="AG270" i="23"/>
  <c r="AG266" i="23"/>
  <c r="AG262" i="23"/>
  <c r="AG258" i="23"/>
  <c r="AG254" i="23"/>
  <c r="AG250" i="23"/>
  <c r="AG246" i="23"/>
  <c r="AG242" i="23"/>
  <c r="AG238" i="23"/>
  <c r="AG234" i="23"/>
  <c r="AG230" i="23"/>
  <c r="AG226" i="23"/>
  <c r="AG222" i="23"/>
  <c r="AG218" i="23"/>
  <c r="AG214" i="23"/>
  <c r="AG202" i="23"/>
  <c r="AG198" i="23"/>
  <c r="AG186" i="23"/>
  <c r="AG182" i="23"/>
  <c r="AG170" i="23"/>
  <c r="AG166" i="23"/>
  <c r="AG154" i="23"/>
  <c r="AG150" i="23"/>
  <c r="AG138" i="23"/>
  <c r="AG134" i="23"/>
  <c r="AG122" i="23"/>
  <c r="AG118" i="23"/>
  <c r="AG106" i="23"/>
  <c r="AG102" i="23"/>
  <c r="AG90" i="23"/>
  <c r="AG86" i="23"/>
  <c r="AG74" i="23"/>
  <c r="AG70" i="23"/>
  <c r="AG58" i="23"/>
  <c r="AG54" i="23"/>
  <c r="AG42" i="23"/>
  <c r="AG38" i="23"/>
  <c r="AG26" i="23"/>
  <c r="AG22" i="23"/>
  <c r="AG10" i="23"/>
  <c r="AG5" i="23"/>
  <c r="AG7" i="23"/>
  <c r="AG3" i="23"/>
  <c r="AA300" i="18"/>
  <c r="AH300" i="18" s="1"/>
  <c r="AH299" i="18"/>
  <c r="AM298" i="18"/>
  <c r="AM294" i="18"/>
  <c r="AM278" i="18"/>
  <c r="AM274" i="18"/>
  <c r="AM270" i="18"/>
  <c r="AM262" i="18"/>
  <c r="AM258" i="18"/>
  <c r="AM254" i="18"/>
  <c r="AM246" i="18"/>
  <c r="AM242" i="18"/>
  <c r="AM238" i="18"/>
  <c r="AM230" i="18"/>
  <c r="AM226" i="18"/>
  <c r="AM222" i="18"/>
  <c r="AM214" i="18"/>
  <c r="AM210" i="18"/>
  <c r="AM206" i="18"/>
  <c r="AM202" i="18"/>
  <c r="AM198" i="18"/>
  <c r="AM194" i="18"/>
  <c r="AM190" i="18"/>
  <c r="AM186" i="18"/>
  <c r="AM182" i="18"/>
  <c r="AM178" i="18"/>
  <c r="AM174" i="18"/>
  <c r="AM170" i="18"/>
  <c r="AM166" i="18"/>
  <c r="AM162" i="18"/>
  <c r="AM158" i="18"/>
  <c r="AM154" i="18"/>
  <c r="AM150" i="18"/>
  <c r="AM146" i="18"/>
  <c r="AM142" i="18"/>
  <c r="AM138" i="18"/>
  <c r="AM134" i="18"/>
  <c r="AM130" i="18"/>
  <c r="AM126" i="18"/>
  <c r="AM122" i="18"/>
  <c r="AM118" i="18"/>
  <c r="AM114" i="18"/>
  <c r="AM110" i="18"/>
  <c r="AM106" i="18"/>
  <c r="AM102" i="18"/>
  <c r="AM98" i="18"/>
  <c r="AM94" i="18"/>
  <c r="AM90" i="18"/>
  <c r="AM86" i="18"/>
  <c r="AM82" i="18"/>
  <c r="AM78" i="18"/>
  <c r="AM74" i="18"/>
  <c r="AM70" i="18"/>
  <c r="AM66" i="18"/>
  <c r="AM62" i="18"/>
  <c r="AM58" i="18"/>
  <c r="AM54" i="18"/>
  <c r="AM46" i="18"/>
  <c r="AM38" i="18"/>
  <c r="AM22" i="18"/>
  <c r="AM14" i="18"/>
  <c r="AM6" i="18"/>
  <c r="AM297" i="18"/>
  <c r="AM293" i="18"/>
  <c r="AM289" i="18"/>
  <c r="AM285" i="18"/>
  <c r="AM281" i="18"/>
  <c r="AM277" i="18"/>
  <c r="AM273" i="18"/>
  <c r="AM269" i="18"/>
  <c r="AM265" i="18"/>
  <c r="AM261" i="18"/>
  <c r="AM257" i="18"/>
  <c r="AM253" i="18"/>
  <c r="AM249" i="18"/>
  <c r="AM245" i="18"/>
  <c r="AM241" i="18"/>
  <c r="AM237" i="18"/>
  <c r="AM233" i="18"/>
  <c r="AM229" i="18"/>
  <c r="AM225" i="18"/>
  <c r="AM221" i="18"/>
  <c r="AM217" i="18"/>
  <c r="AM213" i="18"/>
  <c r="AM209" i="18"/>
  <c r="AM205" i="18"/>
  <c r="AM201" i="18"/>
  <c r="AM197" i="18"/>
  <c r="AM193" i="18"/>
  <c r="AM189" i="18"/>
  <c r="AM185" i="18"/>
  <c r="AM181" i="18"/>
  <c r="AM177" i="18"/>
  <c r="AM173" i="18"/>
  <c r="AM169" i="18"/>
  <c r="AM165" i="18"/>
  <c r="AM161" i="18"/>
  <c r="AM157" i="18"/>
  <c r="AM153" i="18"/>
  <c r="AM149" i="18"/>
  <c r="AM145" i="18"/>
  <c r="AM141" i="18"/>
  <c r="AM137" i="18"/>
  <c r="AM133" i="18"/>
  <c r="AM129" i="18"/>
  <c r="AM125" i="18"/>
  <c r="AM121" i="18"/>
  <c r="AM117" i="18"/>
  <c r="AM113" i="18"/>
  <c r="AM109" i="18"/>
  <c r="AM105" i="18"/>
  <c r="AM101" i="18"/>
  <c r="AM97" i="18"/>
  <c r="AM93" i="18"/>
  <c r="AM89" i="18"/>
  <c r="AM85" i="18"/>
  <c r="AM81" i="18"/>
  <c r="AM77" i="18"/>
  <c r="AM73" i="18"/>
  <c r="AM69" i="18"/>
  <c r="AM65" i="18"/>
  <c r="AM61" i="18"/>
  <c r="AM57" i="18"/>
  <c r="AM53" i="18"/>
  <c r="AM49" i="18"/>
  <c r="AM45" i="18"/>
  <c r="AM37" i="18"/>
  <c r="AM33" i="18"/>
  <c r="AM29" i="18"/>
  <c r="AM25" i="18"/>
  <c r="AM21" i="18"/>
  <c r="AM17" i="18"/>
  <c r="AM13" i="18"/>
  <c r="AM5" i="18"/>
  <c r="AM300" i="18"/>
  <c r="AM296" i="18"/>
  <c r="AM288" i="18"/>
  <c r="AM284" i="18"/>
  <c r="AM280" i="18"/>
  <c r="AM272" i="18"/>
  <c r="AM268" i="18"/>
  <c r="AM264" i="18"/>
  <c r="AM256" i="18"/>
  <c r="AM252" i="18"/>
  <c r="AM248" i="18"/>
  <c r="AM240" i="18"/>
  <c r="AM236" i="18"/>
  <c r="AM232" i="18"/>
  <c r="AM224" i="18"/>
  <c r="AM220" i="18"/>
  <c r="AM216" i="18"/>
  <c r="AM208" i="18"/>
  <c r="AM200" i="18"/>
  <c r="AM192" i="18"/>
  <c r="AM184" i="18"/>
  <c r="AM176" i="18"/>
  <c r="AM168" i="18"/>
  <c r="AM160" i="18"/>
  <c r="AM152" i="18"/>
  <c r="AM144" i="18"/>
  <c r="AM136" i="18"/>
  <c r="AM128" i="18"/>
  <c r="AM120" i="18"/>
  <c r="AM112" i="18"/>
  <c r="AM104" i="18"/>
  <c r="AM96" i="18"/>
  <c r="AM88" i="18"/>
  <c r="AM80" i="18"/>
  <c r="AM72" i="18"/>
  <c r="AM64" i="18"/>
  <c r="AM56" i="18"/>
  <c r="AM291" i="18"/>
  <c r="AM287" i="18"/>
  <c r="AM283" i="18"/>
  <c r="AM279" i="18"/>
  <c r="AM275" i="18"/>
  <c r="AM267" i="18"/>
  <c r="AM263" i="18"/>
  <c r="AM259" i="18"/>
  <c r="AM251" i="18"/>
  <c r="AM247" i="18"/>
  <c r="AM243" i="18"/>
  <c r="AM235" i="18"/>
  <c r="AM231" i="18"/>
  <c r="AM227" i="18"/>
  <c r="AM219" i="18"/>
  <c r="AM215" i="18"/>
  <c r="AM43" i="18"/>
  <c r="AM35" i="18"/>
  <c r="AM27" i="18"/>
  <c r="AM11" i="18"/>
  <c r="AM3" i="18"/>
  <c r="AM52" i="18"/>
  <c r="AM48" i="18"/>
  <c r="AM44" i="18"/>
  <c r="AM40" i="18"/>
  <c r="AM36" i="18"/>
  <c r="AM32" i="18"/>
  <c r="AM28" i="18"/>
  <c r="AM24" i="18"/>
  <c r="AM20" i="18"/>
  <c r="AM16" i="18"/>
  <c r="AM12" i="18"/>
  <c r="AM8" i="18"/>
  <c r="AM4" i="18"/>
  <c r="AM211" i="18"/>
  <c r="AM207" i="18"/>
  <c r="AM203" i="18"/>
  <c r="AM199" i="18"/>
  <c r="AM195" i="18"/>
  <c r="AM191" i="18"/>
  <c r="AM187" i="18"/>
  <c r="AM183" i="18"/>
  <c r="AM179" i="18"/>
  <c r="AM175" i="18"/>
  <c r="AM171" i="18"/>
  <c r="AM167" i="18"/>
  <c r="AM163" i="18"/>
  <c r="AM159" i="18"/>
  <c r="AM155" i="18"/>
  <c r="AM151" i="18"/>
  <c r="AM147" i="18"/>
  <c r="AM143" i="18"/>
  <c r="AM139" i="18"/>
  <c r="AM135" i="18"/>
  <c r="AM131" i="18"/>
  <c r="AM127" i="18"/>
  <c r="AM123" i="18"/>
  <c r="AM119" i="18"/>
  <c r="AM115" i="18"/>
  <c r="AM111" i="18"/>
  <c r="AM107" i="18"/>
  <c r="AM103" i="18"/>
  <c r="AM99" i="18"/>
  <c r="AM95" i="18"/>
  <c r="AM91" i="18"/>
  <c r="AM87" i="18"/>
  <c r="AM83" i="18"/>
  <c r="AM79" i="18"/>
  <c r="AM75" i="18"/>
  <c r="AM71" i="18"/>
  <c r="AM67" i="18"/>
  <c r="AM63" i="18"/>
  <c r="AM59" i="18"/>
  <c r="AM55" i="18"/>
  <c r="AM47" i="18"/>
  <c r="AM39" i="18"/>
  <c r="AM31" i="18"/>
  <c r="AM23" i="18"/>
  <c r="AM15" i="18"/>
  <c r="AM7" i="18"/>
  <c r="AM50" i="18"/>
  <c r="AM42" i="18"/>
  <c r="AM34" i="18"/>
  <c r="AM26" i="18"/>
  <c r="AM18" i="18"/>
  <c r="AM10" i="18"/>
  <c r="AQ299" i="18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  <c r="O270" i="21"/>
  <c r="O271" i="21"/>
  <c r="O272" i="21"/>
  <c r="O273" i="21"/>
  <c r="O274" i="21"/>
  <c r="O275" i="21"/>
  <c r="O276" i="21"/>
  <c r="O277" i="21"/>
  <c r="O278" i="21"/>
  <c r="O279" i="21"/>
  <c r="O280" i="21"/>
  <c r="O281" i="21"/>
  <c r="O282" i="21"/>
  <c r="O283" i="21"/>
  <c r="O284" i="21"/>
  <c r="O285" i="21"/>
  <c r="O286" i="21"/>
  <c r="O287" i="21"/>
  <c r="O288" i="21"/>
  <c r="O289" i="21"/>
  <c r="O290" i="21"/>
  <c r="O291" i="21"/>
  <c r="O292" i="21"/>
  <c r="O293" i="21"/>
  <c r="O294" i="21"/>
  <c r="O295" i="21"/>
  <c r="O296" i="21"/>
  <c r="O297" i="21"/>
  <c r="O298" i="21"/>
  <c r="O299" i="21"/>
  <c r="AQ300" i="18" l="1"/>
  <c r="U298" i="23"/>
  <c r="AB298" i="23" s="1"/>
  <c r="AK298" i="23" s="1"/>
  <c r="U297" i="23"/>
  <c r="AB297" i="23" s="1"/>
  <c r="AK297" i="23" s="1"/>
  <c r="T296" i="23"/>
  <c r="U296" i="23" s="1"/>
  <c r="AB296" i="23" s="1"/>
  <c r="AK296" i="23" s="1"/>
  <c r="T295" i="23"/>
  <c r="U295" i="23" s="1"/>
  <c r="AB295" i="23" s="1"/>
  <c r="AK295" i="23" s="1"/>
  <c r="T294" i="23"/>
  <c r="U294" i="23" s="1"/>
  <c r="AB294" i="23" s="1"/>
  <c r="AK294" i="23" s="1"/>
  <c r="T293" i="23"/>
  <c r="U293" i="23" s="1"/>
  <c r="AB293" i="23" s="1"/>
  <c r="AK293" i="23" s="1"/>
  <c r="T292" i="23"/>
  <c r="U292" i="23" s="1"/>
  <c r="AB292" i="23" s="1"/>
  <c r="AK292" i="23" s="1"/>
  <c r="T291" i="23"/>
  <c r="U291" i="23" s="1"/>
  <c r="AB291" i="23" s="1"/>
  <c r="AK291" i="23" s="1"/>
  <c r="T290" i="23"/>
  <c r="U290" i="23" s="1"/>
  <c r="AB290" i="23" s="1"/>
  <c r="AK290" i="23" s="1"/>
  <c r="T289" i="23"/>
  <c r="U289" i="23" s="1"/>
  <c r="AB289" i="23" s="1"/>
  <c r="AK289" i="23" s="1"/>
  <c r="T288" i="23"/>
  <c r="U288" i="23" s="1"/>
  <c r="AB288" i="23" s="1"/>
  <c r="AK288" i="23" s="1"/>
  <c r="T287" i="23"/>
  <c r="U287" i="23" s="1"/>
  <c r="AB287" i="23" s="1"/>
  <c r="AK287" i="23" s="1"/>
  <c r="T286" i="23"/>
  <c r="U286" i="23" s="1"/>
  <c r="AB286" i="23" s="1"/>
  <c r="AK286" i="23" s="1"/>
  <c r="T285" i="23"/>
  <c r="U285" i="23" s="1"/>
  <c r="AB285" i="23" s="1"/>
  <c r="AK285" i="23" s="1"/>
  <c r="T284" i="23"/>
  <c r="U284" i="23" s="1"/>
  <c r="AB284" i="23" s="1"/>
  <c r="AK284" i="23" s="1"/>
  <c r="T283" i="23"/>
  <c r="U283" i="23" s="1"/>
  <c r="AB283" i="23" s="1"/>
  <c r="AK283" i="23" s="1"/>
  <c r="T282" i="23"/>
  <c r="U282" i="23" s="1"/>
  <c r="AB282" i="23" s="1"/>
  <c r="AK282" i="23" s="1"/>
  <c r="T281" i="23"/>
  <c r="U281" i="23" s="1"/>
  <c r="AB281" i="23" s="1"/>
  <c r="AK281" i="23" s="1"/>
  <c r="T280" i="23"/>
  <c r="U280" i="23" s="1"/>
  <c r="AB280" i="23" s="1"/>
  <c r="AK280" i="23" s="1"/>
  <c r="T279" i="23"/>
  <c r="U279" i="23" s="1"/>
  <c r="AB279" i="23" s="1"/>
  <c r="AK279" i="23" s="1"/>
  <c r="T278" i="23"/>
  <c r="U278" i="23" s="1"/>
  <c r="AB278" i="23" s="1"/>
  <c r="AK278" i="23" s="1"/>
  <c r="T277" i="23"/>
  <c r="U277" i="23" s="1"/>
  <c r="AB277" i="23" s="1"/>
  <c r="AK277" i="23" s="1"/>
  <c r="T276" i="23"/>
  <c r="U276" i="23" s="1"/>
  <c r="AB276" i="23" s="1"/>
  <c r="AK276" i="23" s="1"/>
  <c r="T275" i="23"/>
  <c r="U275" i="23" s="1"/>
  <c r="AB275" i="23" s="1"/>
  <c r="AK275" i="23" s="1"/>
  <c r="T274" i="23"/>
  <c r="U274" i="23" s="1"/>
  <c r="AB274" i="23" s="1"/>
  <c r="AK274" i="23" s="1"/>
  <c r="T273" i="23"/>
  <c r="U273" i="23" s="1"/>
  <c r="AB273" i="23" s="1"/>
  <c r="AK273" i="23" s="1"/>
  <c r="T272" i="23"/>
  <c r="U272" i="23" s="1"/>
  <c r="AB272" i="23" s="1"/>
  <c r="AK272" i="23" s="1"/>
  <c r="T271" i="23"/>
  <c r="U271" i="23" s="1"/>
  <c r="AB271" i="23" s="1"/>
  <c r="AK271" i="23" s="1"/>
  <c r="T270" i="23"/>
  <c r="U270" i="23" s="1"/>
  <c r="AB270" i="23" s="1"/>
  <c r="AK270" i="23" s="1"/>
  <c r="T269" i="23"/>
  <c r="U269" i="23" s="1"/>
  <c r="AB269" i="23" s="1"/>
  <c r="AK269" i="23" s="1"/>
  <c r="T268" i="23"/>
  <c r="U268" i="23" s="1"/>
  <c r="AB268" i="23" s="1"/>
  <c r="AK268" i="23" s="1"/>
  <c r="T267" i="23"/>
  <c r="U267" i="23" s="1"/>
  <c r="AB267" i="23" s="1"/>
  <c r="AK267" i="23" s="1"/>
  <c r="T266" i="23"/>
  <c r="U266" i="23" s="1"/>
  <c r="AB266" i="23" s="1"/>
  <c r="AK266" i="23" s="1"/>
  <c r="T265" i="23"/>
  <c r="U265" i="23" s="1"/>
  <c r="AB265" i="23" s="1"/>
  <c r="AK265" i="23" s="1"/>
  <c r="T264" i="23"/>
  <c r="U264" i="23" s="1"/>
  <c r="AB264" i="23" s="1"/>
  <c r="AK264" i="23" s="1"/>
  <c r="T263" i="23"/>
  <c r="U263" i="23" s="1"/>
  <c r="AB263" i="23" s="1"/>
  <c r="AK263" i="23" s="1"/>
  <c r="T262" i="23"/>
  <c r="U262" i="23" s="1"/>
  <c r="AB262" i="23" s="1"/>
  <c r="AK262" i="23" s="1"/>
  <c r="T261" i="23"/>
  <c r="U261" i="23" s="1"/>
  <c r="AB261" i="23" s="1"/>
  <c r="AK261" i="23" s="1"/>
  <c r="T260" i="23"/>
  <c r="U260" i="23" s="1"/>
  <c r="AB260" i="23" s="1"/>
  <c r="AK260" i="23" s="1"/>
  <c r="T259" i="23"/>
  <c r="U259" i="23" s="1"/>
  <c r="AB259" i="23" s="1"/>
  <c r="AK259" i="23" s="1"/>
  <c r="T258" i="23"/>
  <c r="U258" i="23" s="1"/>
  <c r="AB258" i="23" s="1"/>
  <c r="AK258" i="23" s="1"/>
  <c r="T257" i="23"/>
  <c r="U257" i="23" s="1"/>
  <c r="AB257" i="23" s="1"/>
  <c r="AK257" i="23" s="1"/>
  <c r="T256" i="23"/>
  <c r="U256" i="23" s="1"/>
  <c r="AB256" i="23" s="1"/>
  <c r="AK256" i="23" s="1"/>
  <c r="T255" i="23"/>
  <c r="U255" i="23" s="1"/>
  <c r="AB255" i="23" s="1"/>
  <c r="AK255" i="23" s="1"/>
  <c r="T254" i="23"/>
  <c r="U254" i="23" s="1"/>
  <c r="AB254" i="23" s="1"/>
  <c r="AK254" i="23" s="1"/>
  <c r="T253" i="23"/>
  <c r="U253" i="23" s="1"/>
  <c r="AB253" i="23" s="1"/>
  <c r="AK253" i="23" s="1"/>
  <c r="T252" i="23"/>
  <c r="U252" i="23" s="1"/>
  <c r="AB252" i="23" s="1"/>
  <c r="AK252" i="23" s="1"/>
  <c r="T251" i="23"/>
  <c r="U251" i="23" s="1"/>
  <c r="AB251" i="23" s="1"/>
  <c r="AK251" i="23" s="1"/>
  <c r="T250" i="23"/>
  <c r="U250" i="23" s="1"/>
  <c r="AB250" i="23" s="1"/>
  <c r="AK250" i="23" s="1"/>
  <c r="T249" i="23"/>
  <c r="U249" i="23" s="1"/>
  <c r="AB249" i="23" s="1"/>
  <c r="AK249" i="23" s="1"/>
  <c r="T248" i="23"/>
  <c r="U248" i="23" s="1"/>
  <c r="AB248" i="23" s="1"/>
  <c r="AK248" i="23" s="1"/>
  <c r="T247" i="23"/>
  <c r="U247" i="23" s="1"/>
  <c r="AB247" i="23" s="1"/>
  <c r="AK247" i="23" s="1"/>
  <c r="T246" i="23"/>
  <c r="U246" i="23" s="1"/>
  <c r="AB246" i="23" s="1"/>
  <c r="AK246" i="23" s="1"/>
  <c r="T245" i="23"/>
  <c r="U245" i="23" s="1"/>
  <c r="AB245" i="23" s="1"/>
  <c r="AK245" i="23" s="1"/>
  <c r="T244" i="23"/>
  <c r="U244" i="23" s="1"/>
  <c r="AB244" i="23" s="1"/>
  <c r="AK244" i="23" s="1"/>
  <c r="T243" i="23"/>
  <c r="U243" i="23" s="1"/>
  <c r="AB243" i="23" s="1"/>
  <c r="AK243" i="23" s="1"/>
  <c r="T242" i="23"/>
  <c r="U242" i="23" s="1"/>
  <c r="AB242" i="23" s="1"/>
  <c r="AK242" i="23" s="1"/>
  <c r="T241" i="23"/>
  <c r="U241" i="23" s="1"/>
  <c r="AB241" i="23" s="1"/>
  <c r="AK241" i="23" s="1"/>
  <c r="T240" i="23"/>
  <c r="U240" i="23" s="1"/>
  <c r="AB240" i="23" s="1"/>
  <c r="AK240" i="23" s="1"/>
  <c r="T239" i="23"/>
  <c r="U239" i="23" s="1"/>
  <c r="AB239" i="23" s="1"/>
  <c r="AK239" i="23" s="1"/>
  <c r="T238" i="23"/>
  <c r="U238" i="23" s="1"/>
  <c r="AB238" i="23" s="1"/>
  <c r="AK238" i="23" s="1"/>
  <c r="T237" i="23"/>
  <c r="U237" i="23" s="1"/>
  <c r="AB237" i="23" s="1"/>
  <c r="AK237" i="23" s="1"/>
  <c r="T236" i="23"/>
  <c r="U236" i="23" s="1"/>
  <c r="AB236" i="23" s="1"/>
  <c r="AK236" i="23" s="1"/>
  <c r="T235" i="23"/>
  <c r="U235" i="23" s="1"/>
  <c r="AB235" i="23" s="1"/>
  <c r="AK235" i="23" s="1"/>
  <c r="T234" i="23"/>
  <c r="U234" i="23" s="1"/>
  <c r="AB234" i="23" s="1"/>
  <c r="AK234" i="23" s="1"/>
  <c r="T233" i="23"/>
  <c r="U233" i="23" s="1"/>
  <c r="AB233" i="23" s="1"/>
  <c r="AK233" i="23" s="1"/>
  <c r="T232" i="23"/>
  <c r="U232" i="23" s="1"/>
  <c r="AB232" i="23" s="1"/>
  <c r="AK232" i="23" s="1"/>
  <c r="T231" i="23"/>
  <c r="U231" i="23" s="1"/>
  <c r="AB231" i="23" s="1"/>
  <c r="AK231" i="23" s="1"/>
  <c r="T230" i="23"/>
  <c r="U230" i="23" s="1"/>
  <c r="AB230" i="23" s="1"/>
  <c r="AK230" i="23" s="1"/>
  <c r="T229" i="23"/>
  <c r="U229" i="23" s="1"/>
  <c r="AB229" i="23" s="1"/>
  <c r="AK229" i="23" s="1"/>
  <c r="T228" i="23"/>
  <c r="U228" i="23" s="1"/>
  <c r="AB228" i="23" s="1"/>
  <c r="AK228" i="23" s="1"/>
  <c r="T227" i="23"/>
  <c r="U227" i="23" s="1"/>
  <c r="AB227" i="23" s="1"/>
  <c r="AK227" i="23" s="1"/>
  <c r="T226" i="23"/>
  <c r="U226" i="23" s="1"/>
  <c r="AB226" i="23" s="1"/>
  <c r="AK226" i="23" s="1"/>
  <c r="T225" i="23"/>
  <c r="U225" i="23" s="1"/>
  <c r="AB225" i="23" s="1"/>
  <c r="AK225" i="23" s="1"/>
  <c r="T224" i="23"/>
  <c r="U224" i="23" s="1"/>
  <c r="AB224" i="23" s="1"/>
  <c r="AK224" i="23" s="1"/>
  <c r="T223" i="23"/>
  <c r="U223" i="23" s="1"/>
  <c r="AB223" i="23" s="1"/>
  <c r="AK223" i="23" s="1"/>
  <c r="T222" i="23"/>
  <c r="U222" i="23" s="1"/>
  <c r="AB222" i="23" s="1"/>
  <c r="AK222" i="23" s="1"/>
  <c r="T221" i="23"/>
  <c r="U221" i="23" s="1"/>
  <c r="AB221" i="23" s="1"/>
  <c r="AK221" i="23" s="1"/>
  <c r="T220" i="23"/>
  <c r="U220" i="23" s="1"/>
  <c r="AB220" i="23" s="1"/>
  <c r="AK220" i="23" s="1"/>
  <c r="T219" i="23"/>
  <c r="U219" i="23" s="1"/>
  <c r="AB219" i="23" s="1"/>
  <c r="AK219" i="23" s="1"/>
  <c r="T218" i="23"/>
  <c r="U218" i="23" s="1"/>
  <c r="AB218" i="23" s="1"/>
  <c r="AK218" i="23" s="1"/>
  <c r="T217" i="23"/>
  <c r="U217" i="23" s="1"/>
  <c r="AB217" i="23" s="1"/>
  <c r="AK217" i="23" s="1"/>
  <c r="T216" i="23"/>
  <c r="U216" i="23" s="1"/>
  <c r="AB216" i="23" s="1"/>
  <c r="AK216" i="23" s="1"/>
  <c r="T215" i="23"/>
  <c r="U215" i="23" s="1"/>
  <c r="AB215" i="23" s="1"/>
  <c r="AK215" i="23" s="1"/>
  <c r="T214" i="23"/>
  <c r="U214" i="23" s="1"/>
  <c r="AB214" i="23" s="1"/>
  <c r="AK214" i="23" s="1"/>
  <c r="T213" i="23"/>
  <c r="U213" i="23" s="1"/>
  <c r="AB213" i="23" s="1"/>
  <c r="AK213" i="23" s="1"/>
  <c r="T212" i="23"/>
  <c r="U212" i="23" s="1"/>
  <c r="AB212" i="23" s="1"/>
  <c r="AK212" i="23" s="1"/>
  <c r="T211" i="23"/>
  <c r="U211" i="23" s="1"/>
  <c r="AB211" i="23" s="1"/>
  <c r="AK211" i="23" s="1"/>
  <c r="T210" i="23"/>
  <c r="U210" i="23" s="1"/>
  <c r="AB210" i="23" s="1"/>
  <c r="AK210" i="23" s="1"/>
  <c r="T209" i="23"/>
  <c r="U209" i="23" s="1"/>
  <c r="AB209" i="23" s="1"/>
  <c r="AK209" i="23" s="1"/>
  <c r="T208" i="23"/>
  <c r="U208" i="23" s="1"/>
  <c r="AB208" i="23" s="1"/>
  <c r="AK208" i="23" s="1"/>
  <c r="T207" i="23"/>
  <c r="U207" i="23" s="1"/>
  <c r="AB207" i="23" s="1"/>
  <c r="AK207" i="23" s="1"/>
  <c r="T206" i="23"/>
  <c r="U206" i="23" s="1"/>
  <c r="AB206" i="23" s="1"/>
  <c r="AK206" i="23" s="1"/>
  <c r="T205" i="23"/>
  <c r="U205" i="23" s="1"/>
  <c r="AB205" i="23" s="1"/>
  <c r="AK205" i="23" s="1"/>
  <c r="T204" i="23"/>
  <c r="U204" i="23" s="1"/>
  <c r="AB204" i="23" s="1"/>
  <c r="AK204" i="23" s="1"/>
  <c r="T203" i="23"/>
  <c r="U203" i="23" s="1"/>
  <c r="AB203" i="23" s="1"/>
  <c r="AK203" i="23" s="1"/>
  <c r="T202" i="23"/>
  <c r="U202" i="23" s="1"/>
  <c r="AB202" i="23" s="1"/>
  <c r="AK202" i="23" s="1"/>
  <c r="T201" i="23"/>
  <c r="U201" i="23" s="1"/>
  <c r="AB201" i="23" s="1"/>
  <c r="AK201" i="23" s="1"/>
  <c r="T200" i="23"/>
  <c r="U200" i="23" s="1"/>
  <c r="AB200" i="23" s="1"/>
  <c r="AK200" i="23" s="1"/>
  <c r="T199" i="23"/>
  <c r="U199" i="23" s="1"/>
  <c r="AB199" i="23" s="1"/>
  <c r="AK199" i="23" s="1"/>
  <c r="T198" i="23"/>
  <c r="U198" i="23" s="1"/>
  <c r="AB198" i="23" s="1"/>
  <c r="AK198" i="23" s="1"/>
  <c r="T197" i="23"/>
  <c r="U197" i="23" s="1"/>
  <c r="AB197" i="23" s="1"/>
  <c r="AK197" i="23" s="1"/>
  <c r="T196" i="23"/>
  <c r="U196" i="23" s="1"/>
  <c r="AB196" i="23" s="1"/>
  <c r="AK196" i="23" s="1"/>
  <c r="T195" i="23"/>
  <c r="U195" i="23" s="1"/>
  <c r="AB195" i="23" s="1"/>
  <c r="AK195" i="23" s="1"/>
  <c r="T194" i="23"/>
  <c r="U194" i="23" s="1"/>
  <c r="AB194" i="23" s="1"/>
  <c r="AK194" i="23" s="1"/>
  <c r="T193" i="23"/>
  <c r="U193" i="23" s="1"/>
  <c r="AB193" i="23" s="1"/>
  <c r="AK193" i="23" s="1"/>
  <c r="T192" i="23"/>
  <c r="U192" i="23" s="1"/>
  <c r="AB192" i="23" s="1"/>
  <c r="AK192" i="23" s="1"/>
  <c r="T191" i="23"/>
  <c r="U191" i="23" s="1"/>
  <c r="AB191" i="23" s="1"/>
  <c r="AK191" i="23" s="1"/>
  <c r="T190" i="23"/>
  <c r="U190" i="23" s="1"/>
  <c r="AB190" i="23" s="1"/>
  <c r="AK190" i="23" s="1"/>
  <c r="T189" i="23"/>
  <c r="U189" i="23" s="1"/>
  <c r="AB189" i="23" s="1"/>
  <c r="AK189" i="23" s="1"/>
  <c r="T188" i="23"/>
  <c r="U188" i="23" s="1"/>
  <c r="AB188" i="23" s="1"/>
  <c r="AK188" i="23" s="1"/>
  <c r="T187" i="23"/>
  <c r="U187" i="23" s="1"/>
  <c r="AB187" i="23" s="1"/>
  <c r="AK187" i="23" s="1"/>
  <c r="T186" i="23"/>
  <c r="U186" i="23" s="1"/>
  <c r="AB186" i="23" s="1"/>
  <c r="AK186" i="23" s="1"/>
  <c r="T185" i="23"/>
  <c r="U185" i="23" s="1"/>
  <c r="AB185" i="23" s="1"/>
  <c r="AK185" i="23" s="1"/>
  <c r="T184" i="23"/>
  <c r="U184" i="23" s="1"/>
  <c r="AB184" i="23" s="1"/>
  <c r="AK184" i="23" s="1"/>
  <c r="T183" i="23"/>
  <c r="U183" i="23" s="1"/>
  <c r="AB183" i="23" s="1"/>
  <c r="AK183" i="23" s="1"/>
  <c r="T182" i="23"/>
  <c r="U182" i="23" s="1"/>
  <c r="AB182" i="23" s="1"/>
  <c r="AK182" i="23" s="1"/>
  <c r="T181" i="23"/>
  <c r="U181" i="23" s="1"/>
  <c r="AB181" i="23" s="1"/>
  <c r="AK181" i="23" s="1"/>
  <c r="T180" i="23"/>
  <c r="U180" i="23" s="1"/>
  <c r="AB180" i="23" s="1"/>
  <c r="AK180" i="23" s="1"/>
  <c r="T179" i="23"/>
  <c r="U179" i="23" s="1"/>
  <c r="AB179" i="23" s="1"/>
  <c r="AK179" i="23" s="1"/>
  <c r="T178" i="23"/>
  <c r="U178" i="23" s="1"/>
  <c r="AB178" i="23" s="1"/>
  <c r="AK178" i="23" s="1"/>
  <c r="T177" i="23"/>
  <c r="U177" i="23" s="1"/>
  <c r="AB177" i="23" s="1"/>
  <c r="AK177" i="23" s="1"/>
  <c r="T176" i="23"/>
  <c r="U176" i="23" s="1"/>
  <c r="AB176" i="23" s="1"/>
  <c r="AK176" i="23" s="1"/>
  <c r="T175" i="23"/>
  <c r="U175" i="23" s="1"/>
  <c r="AB175" i="23" s="1"/>
  <c r="AK175" i="23" s="1"/>
  <c r="T174" i="23"/>
  <c r="U174" i="23" s="1"/>
  <c r="AB174" i="23" s="1"/>
  <c r="AK174" i="23" s="1"/>
  <c r="T173" i="23"/>
  <c r="U173" i="23" s="1"/>
  <c r="AB173" i="23" s="1"/>
  <c r="AK173" i="23" s="1"/>
  <c r="T172" i="23"/>
  <c r="U172" i="23" s="1"/>
  <c r="AB172" i="23" s="1"/>
  <c r="AK172" i="23" s="1"/>
  <c r="T171" i="23"/>
  <c r="U171" i="23" s="1"/>
  <c r="AB171" i="23" s="1"/>
  <c r="AK171" i="23" s="1"/>
  <c r="T170" i="23"/>
  <c r="U170" i="23" s="1"/>
  <c r="AB170" i="23" s="1"/>
  <c r="AK170" i="23" s="1"/>
  <c r="T169" i="23"/>
  <c r="U169" i="23" s="1"/>
  <c r="AB169" i="23" s="1"/>
  <c r="AK169" i="23" s="1"/>
  <c r="T168" i="23"/>
  <c r="U168" i="23" s="1"/>
  <c r="AB168" i="23" s="1"/>
  <c r="AK168" i="23" s="1"/>
  <c r="T167" i="23"/>
  <c r="U167" i="23" s="1"/>
  <c r="AB167" i="23" s="1"/>
  <c r="AK167" i="23" s="1"/>
  <c r="T166" i="23"/>
  <c r="U166" i="23" s="1"/>
  <c r="AB166" i="23" s="1"/>
  <c r="AK166" i="23" s="1"/>
  <c r="T165" i="23"/>
  <c r="U165" i="23" s="1"/>
  <c r="AB165" i="23" s="1"/>
  <c r="AK165" i="23" s="1"/>
  <c r="T164" i="23"/>
  <c r="U164" i="23" s="1"/>
  <c r="AB164" i="23" s="1"/>
  <c r="AK164" i="23" s="1"/>
  <c r="T163" i="23"/>
  <c r="U163" i="23" s="1"/>
  <c r="AB163" i="23" s="1"/>
  <c r="AK163" i="23" s="1"/>
  <c r="T162" i="23"/>
  <c r="U162" i="23" s="1"/>
  <c r="AB162" i="23" s="1"/>
  <c r="AK162" i="23" s="1"/>
  <c r="T161" i="23"/>
  <c r="U161" i="23" s="1"/>
  <c r="AB161" i="23" s="1"/>
  <c r="AK161" i="23" s="1"/>
  <c r="T160" i="23"/>
  <c r="U160" i="23" s="1"/>
  <c r="AB160" i="23" s="1"/>
  <c r="AK160" i="23" s="1"/>
  <c r="T159" i="23"/>
  <c r="U159" i="23" s="1"/>
  <c r="AB159" i="23" s="1"/>
  <c r="AK159" i="23" s="1"/>
  <c r="T158" i="23"/>
  <c r="U158" i="23" s="1"/>
  <c r="AB158" i="23" s="1"/>
  <c r="AK158" i="23" s="1"/>
  <c r="T157" i="23"/>
  <c r="U157" i="23" s="1"/>
  <c r="AB157" i="23" s="1"/>
  <c r="AK157" i="23" s="1"/>
  <c r="T156" i="23"/>
  <c r="U156" i="23" s="1"/>
  <c r="AB156" i="23" s="1"/>
  <c r="AK156" i="23" s="1"/>
  <c r="T155" i="23"/>
  <c r="U155" i="23" s="1"/>
  <c r="AB155" i="23" s="1"/>
  <c r="AK155" i="23" s="1"/>
  <c r="T154" i="23"/>
  <c r="U154" i="23" s="1"/>
  <c r="AB154" i="23" s="1"/>
  <c r="AK154" i="23" s="1"/>
  <c r="T153" i="23"/>
  <c r="U153" i="23" s="1"/>
  <c r="AB153" i="23" s="1"/>
  <c r="AK153" i="23" s="1"/>
  <c r="T152" i="23"/>
  <c r="U152" i="23" s="1"/>
  <c r="AB152" i="23" s="1"/>
  <c r="AK152" i="23" s="1"/>
  <c r="T151" i="23"/>
  <c r="U151" i="23" s="1"/>
  <c r="AB151" i="23" s="1"/>
  <c r="AK151" i="23" s="1"/>
  <c r="T150" i="23"/>
  <c r="U150" i="23" s="1"/>
  <c r="AB150" i="23" s="1"/>
  <c r="AK150" i="23" s="1"/>
  <c r="T149" i="23"/>
  <c r="U149" i="23" s="1"/>
  <c r="AB149" i="23" s="1"/>
  <c r="AK149" i="23" s="1"/>
  <c r="T148" i="23"/>
  <c r="U148" i="23" s="1"/>
  <c r="AB148" i="23" s="1"/>
  <c r="AK148" i="23" s="1"/>
  <c r="T147" i="23"/>
  <c r="U147" i="23" s="1"/>
  <c r="AB147" i="23" s="1"/>
  <c r="AK147" i="23" s="1"/>
  <c r="T146" i="23"/>
  <c r="U146" i="23" s="1"/>
  <c r="AB146" i="23" s="1"/>
  <c r="AK146" i="23" s="1"/>
  <c r="T145" i="23"/>
  <c r="U145" i="23" s="1"/>
  <c r="AB145" i="23" s="1"/>
  <c r="AK145" i="23" s="1"/>
  <c r="T144" i="23"/>
  <c r="U144" i="23" s="1"/>
  <c r="AB144" i="23" s="1"/>
  <c r="AK144" i="23" s="1"/>
  <c r="T143" i="23"/>
  <c r="U143" i="23" s="1"/>
  <c r="AB143" i="23" s="1"/>
  <c r="AK143" i="23" s="1"/>
  <c r="T142" i="23"/>
  <c r="U142" i="23" s="1"/>
  <c r="AB142" i="23" s="1"/>
  <c r="AK142" i="23" s="1"/>
  <c r="T141" i="23"/>
  <c r="U141" i="23" s="1"/>
  <c r="AB141" i="23" s="1"/>
  <c r="AK141" i="23" s="1"/>
  <c r="T140" i="23"/>
  <c r="U140" i="23" s="1"/>
  <c r="AB140" i="23" s="1"/>
  <c r="AK140" i="23" s="1"/>
  <c r="T139" i="23"/>
  <c r="U139" i="23" s="1"/>
  <c r="AB139" i="23" s="1"/>
  <c r="AK139" i="23" s="1"/>
  <c r="T138" i="23"/>
  <c r="U138" i="23" s="1"/>
  <c r="AB138" i="23" s="1"/>
  <c r="AK138" i="23" s="1"/>
  <c r="T137" i="23"/>
  <c r="U137" i="23" s="1"/>
  <c r="AB137" i="23" s="1"/>
  <c r="AK137" i="23" s="1"/>
  <c r="T136" i="23"/>
  <c r="U136" i="23" s="1"/>
  <c r="AB136" i="23" s="1"/>
  <c r="AK136" i="23" s="1"/>
  <c r="T135" i="23"/>
  <c r="U135" i="23" s="1"/>
  <c r="AB135" i="23" s="1"/>
  <c r="AK135" i="23" s="1"/>
  <c r="T134" i="23"/>
  <c r="U134" i="23" s="1"/>
  <c r="AB134" i="23" s="1"/>
  <c r="AK134" i="23" s="1"/>
  <c r="T133" i="23"/>
  <c r="U133" i="23" s="1"/>
  <c r="AB133" i="23" s="1"/>
  <c r="AK133" i="23" s="1"/>
  <c r="T132" i="23"/>
  <c r="U132" i="23" s="1"/>
  <c r="AB132" i="23" s="1"/>
  <c r="AK132" i="23" s="1"/>
  <c r="T131" i="23"/>
  <c r="U131" i="23" s="1"/>
  <c r="AB131" i="23" s="1"/>
  <c r="AK131" i="23" s="1"/>
  <c r="T130" i="23"/>
  <c r="U130" i="23" s="1"/>
  <c r="AB130" i="23" s="1"/>
  <c r="AK130" i="23" s="1"/>
  <c r="T129" i="23"/>
  <c r="U129" i="23" s="1"/>
  <c r="AB129" i="23" s="1"/>
  <c r="AK129" i="23" s="1"/>
  <c r="T128" i="23"/>
  <c r="U128" i="23" s="1"/>
  <c r="AB128" i="23" s="1"/>
  <c r="AK128" i="23" s="1"/>
  <c r="T127" i="23"/>
  <c r="U127" i="23" s="1"/>
  <c r="AB127" i="23" s="1"/>
  <c r="AK127" i="23" s="1"/>
  <c r="T126" i="23"/>
  <c r="U126" i="23" s="1"/>
  <c r="AB126" i="23" s="1"/>
  <c r="AK126" i="23" s="1"/>
  <c r="T125" i="23"/>
  <c r="U125" i="23" s="1"/>
  <c r="AB125" i="23" s="1"/>
  <c r="AK125" i="23" s="1"/>
  <c r="T124" i="23"/>
  <c r="U124" i="23" s="1"/>
  <c r="AB124" i="23" s="1"/>
  <c r="AK124" i="23" s="1"/>
  <c r="T123" i="23"/>
  <c r="U123" i="23" s="1"/>
  <c r="AB123" i="23" s="1"/>
  <c r="AK123" i="23" s="1"/>
  <c r="T122" i="23"/>
  <c r="U122" i="23" s="1"/>
  <c r="AB122" i="23" s="1"/>
  <c r="AK122" i="23" s="1"/>
  <c r="T121" i="23"/>
  <c r="U121" i="23" s="1"/>
  <c r="AB121" i="23" s="1"/>
  <c r="AK121" i="23" s="1"/>
  <c r="T120" i="23"/>
  <c r="U120" i="23" s="1"/>
  <c r="AB120" i="23" s="1"/>
  <c r="AK120" i="23" s="1"/>
  <c r="T119" i="23"/>
  <c r="U119" i="23" s="1"/>
  <c r="AB119" i="23" s="1"/>
  <c r="AK119" i="23" s="1"/>
  <c r="T118" i="23"/>
  <c r="U118" i="23" s="1"/>
  <c r="AB118" i="23" s="1"/>
  <c r="AK118" i="23" s="1"/>
  <c r="T117" i="23"/>
  <c r="U117" i="23" s="1"/>
  <c r="AB117" i="23" s="1"/>
  <c r="AK117" i="23" s="1"/>
  <c r="T116" i="23"/>
  <c r="U116" i="23" s="1"/>
  <c r="AB116" i="23" s="1"/>
  <c r="AK116" i="23" s="1"/>
  <c r="T115" i="23"/>
  <c r="U115" i="23" s="1"/>
  <c r="AB115" i="23" s="1"/>
  <c r="AK115" i="23" s="1"/>
  <c r="T114" i="23"/>
  <c r="U114" i="23" s="1"/>
  <c r="AB114" i="23" s="1"/>
  <c r="AK114" i="23" s="1"/>
  <c r="T113" i="23"/>
  <c r="U113" i="23" s="1"/>
  <c r="AB113" i="23" s="1"/>
  <c r="AK113" i="23" s="1"/>
  <c r="T112" i="23"/>
  <c r="U112" i="23" s="1"/>
  <c r="AB112" i="23" s="1"/>
  <c r="AK112" i="23" s="1"/>
  <c r="T111" i="23"/>
  <c r="U111" i="23" s="1"/>
  <c r="AB111" i="23" s="1"/>
  <c r="AK111" i="23" s="1"/>
  <c r="T110" i="23"/>
  <c r="U110" i="23" s="1"/>
  <c r="AB110" i="23" s="1"/>
  <c r="AK110" i="23" s="1"/>
  <c r="T109" i="23"/>
  <c r="U109" i="23" s="1"/>
  <c r="AB109" i="23" s="1"/>
  <c r="AK109" i="23" s="1"/>
  <c r="T108" i="23"/>
  <c r="U108" i="23" s="1"/>
  <c r="AB108" i="23" s="1"/>
  <c r="AK108" i="23" s="1"/>
  <c r="T107" i="23"/>
  <c r="U107" i="23" s="1"/>
  <c r="AB107" i="23" s="1"/>
  <c r="AK107" i="23" s="1"/>
  <c r="T106" i="23"/>
  <c r="U106" i="23" s="1"/>
  <c r="AB106" i="23" s="1"/>
  <c r="AK106" i="23" s="1"/>
  <c r="T105" i="23"/>
  <c r="U105" i="23" s="1"/>
  <c r="AB105" i="23" s="1"/>
  <c r="AK105" i="23" s="1"/>
  <c r="T104" i="23"/>
  <c r="U104" i="23" s="1"/>
  <c r="AB104" i="23" s="1"/>
  <c r="AK104" i="23" s="1"/>
  <c r="T103" i="23"/>
  <c r="U103" i="23" s="1"/>
  <c r="AB103" i="23" s="1"/>
  <c r="AK103" i="23" s="1"/>
  <c r="T102" i="23"/>
  <c r="U102" i="23" s="1"/>
  <c r="AB102" i="23" s="1"/>
  <c r="AK102" i="23" s="1"/>
  <c r="T101" i="23"/>
  <c r="U101" i="23" s="1"/>
  <c r="AB101" i="23" s="1"/>
  <c r="AK101" i="23" s="1"/>
  <c r="T100" i="23"/>
  <c r="U100" i="23" s="1"/>
  <c r="AB100" i="23" s="1"/>
  <c r="AK100" i="23" s="1"/>
  <c r="T99" i="23"/>
  <c r="U99" i="23" s="1"/>
  <c r="AB99" i="23" s="1"/>
  <c r="AK99" i="23" s="1"/>
  <c r="T98" i="23"/>
  <c r="U98" i="23" s="1"/>
  <c r="AB98" i="23" s="1"/>
  <c r="AK98" i="23" s="1"/>
  <c r="T97" i="23"/>
  <c r="U97" i="23" s="1"/>
  <c r="AB97" i="23" s="1"/>
  <c r="AK97" i="23" s="1"/>
  <c r="T96" i="23"/>
  <c r="U96" i="23" s="1"/>
  <c r="AB96" i="23" s="1"/>
  <c r="AK96" i="23" s="1"/>
  <c r="T95" i="23"/>
  <c r="U95" i="23" s="1"/>
  <c r="AB95" i="23" s="1"/>
  <c r="AK95" i="23" s="1"/>
  <c r="T94" i="23"/>
  <c r="U94" i="23" s="1"/>
  <c r="AB94" i="23" s="1"/>
  <c r="AK94" i="23" s="1"/>
  <c r="T93" i="23"/>
  <c r="U93" i="23" s="1"/>
  <c r="AB93" i="23" s="1"/>
  <c r="AK93" i="23" s="1"/>
  <c r="T92" i="23"/>
  <c r="U92" i="23" s="1"/>
  <c r="AB92" i="23" s="1"/>
  <c r="AK92" i="23" s="1"/>
  <c r="T91" i="23"/>
  <c r="U91" i="23" s="1"/>
  <c r="AB91" i="23" s="1"/>
  <c r="AK91" i="23" s="1"/>
  <c r="T90" i="23"/>
  <c r="U90" i="23" s="1"/>
  <c r="AB90" i="23" s="1"/>
  <c r="AK90" i="23" s="1"/>
  <c r="T89" i="23"/>
  <c r="U89" i="23" s="1"/>
  <c r="AB89" i="23" s="1"/>
  <c r="AK89" i="23" s="1"/>
  <c r="T88" i="23"/>
  <c r="U88" i="23" s="1"/>
  <c r="AB88" i="23" s="1"/>
  <c r="AK88" i="23" s="1"/>
  <c r="T87" i="23"/>
  <c r="U87" i="23" s="1"/>
  <c r="AB87" i="23" s="1"/>
  <c r="AK87" i="23" s="1"/>
  <c r="T86" i="23"/>
  <c r="U86" i="23" s="1"/>
  <c r="AB86" i="23" s="1"/>
  <c r="AK86" i="23" s="1"/>
  <c r="T85" i="23"/>
  <c r="U85" i="23" s="1"/>
  <c r="AB85" i="23" s="1"/>
  <c r="AK85" i="23" s="1"/>
  <c r="T84" i="23"/>
  <c r="U84" i="23" s="1"/>
  <c r="AB84" i="23" s="1"/>
  <c r="AK84" i="23" s="1"/>
  <c r="T83" i="23"/>
  <c r="U83" i="23" s="1"/>
  <c r="AB83" i="23" s="1"/>
  <c r="AK83" i="23" s="1"/>
  <c r="T82" i="23"/>
  <c r="U82" i="23" s="1"/>
  <c r="AB82" i="23" s="1"/>
  <c r="AK82" i="23" s="1"/>
  <c r="T81" i="23"/>
  <c r="U81" i="23" s="1"/>
  <c r="AB81" i="23" s="1"/>
  <c r="AK81" i="23" s="1"/>
  <c r="T80" i="23"/>
  <c r="U80" i="23" s="1"/>
  <c r="AB80" i="23" s="1"/>
  <c r="AK80" i="23" s="1"/>
  <c r="T79" i="23"/>
  <c r="U79" i="23" s="1"/>
  <c r="AB79" i="23" s="1"/>
  <c r="AK79" i="23" s="1"/>
  <c r="T78" i="23"/>
  <c r="U78" i="23" s="1"/>
  <c r="AB78" i="23" s="1"/>
  <c r="AK78" i="23" s="1"/>
  <c r="T77" i="23"/>
  <c r="U77" i="23" s="1"/>
  <c r="AB77" i="23" s="1"/>
  <c r="AK77" i="23" s="1"/>
  <c r="T76" i="23"/>
  <c r="U76" i="23" s="1"/>
  <c r="AB76" i="23" s="1"/>
  <c r="AK76" i="23" s="1"/>
  <c r="T75" i="23"/>
  <c r="U75" i="23" s="1"/>
  <c r="AB75" i="23" s="1"/>
  <c r="AK75" i="23" s="1"/>
  <c r="T74" i="23"/>
  <c r="U74" i="23" s="1"/>
  <c r="AB74" i="23" s="1"/>
  <c r="AK74" i="23" s="1"/>
  <c r="T73" i="23"/>
  <c r="U73" i="23" s="1"/>
  <c r="AB73" i="23" s="1"/>
  <c r="AK73" i="23" s="1"/>
  <c r="T72" i="23"/>
  <c r="U72" i="23" s="1"/>
  <c r="AB72" i="23" s="1"/>
  <c r="AK72" i="23" s="1"/>
  <c r="T71" i="23"/>
  <c r="U71" i="23" s="1"/>
  <c r="AB71" i="23" s="1"/>
  <c r="AK71" i="23" s="1"/>
  <c r="T70" i="23"/>
  <c r="U70" i="23" s="1"/>
  <c r="AB70" i="23" s="1"/>
  <c r="AK70" i="23" s="1"/>
  <c r="T69" i="23"/>
  <c r="U69" i="23" s="1"/>
  <c r="AB69" i="23" s="1"/>
  <c r="AK69" i="23" s="1"/>
  <c r="T68" i="23"/>
  <c r="U68" i="23" s="1"/>
  <c r="AB68" i="23" s="1"/>
  <c r="AK68" i="23" s="1"/>
  <c r="T67" i="23"/>
  <c r="U67" i="23" s="1"/>
  <c r="AB67" i="23" s="1"/>
  <c r="AK67" i="23" s="1"/>
  <c r="T66" i="23"/>
  <c r="U66" i="23" s="1"/>
  <c r="AB66" i="23" s="1"/>
  <c r="AK66" i="23" s="1"/>
  <c r="T65" i="23"/>
  <c r="U65" i="23" s="1"/>
  <c r="AB65" i="23" s="1"/>
  <c r="AK65" i="23" s="1"/>
  <c r="T64" i="23"/>
  <c r="U64" i="23" s="1"/>
  <c r="AB64" i="23" s="1"/>
  <c r="AK64" i="23" s="1"/>
  <c r="T63" i="23"/>
  <c r="U63" i="23" s="1"/>
  <c r="AB63" i="23" s="1"/>
  <c r="AK63" i="23" s="1"/>
  <c r="T62" i="23"/>
  <c r="U62" i="23" s="1"/>
  <c r="AB62" i="23" s="1"/>
  <c r="AK62" i="23" s="1"/>
  <c r="T61" i="23"/>
  <c r="U61" i="23" s="1"/>
  <c r="AB61" i="23" s="1"/>
  <c r="AK61" i="23" s="1"/>
  <c r="T60" i="23"/>
  <c r="U60" i="23" s="1"/>
  <c r="AB60" i="23" s="1"/>
  <c r="AK60" i="23" s="1"/>
  <c r="T59" i="23"/>
  <c r="U59" i="23" s="1"/>
  <c r="AB59" i="23" s="1"/>
  <c r="AK59" i="23" s="1"/>
  <c r="T58" i="23"/>
  <c r="U58" i="23" s="1"/>
  <c r="AB58" i="23" s="1"/>
  <c r="AK58" i="23" s="1"/>
  <c r="T57" i="23"/>
  <c r="U57" i="23" s="1"/>
  <c r="AB57" i="23" s="1"/>
  <c r="AK57" i="23" s="1"/>
  <c r="T56" i="23"/>
  <c r="U56" i="23" s="1"/>
  <c r="AB56" i="23" s="1"/>
  <c r="AK56" i="23" s="1"/>
  <c r="T55" i="23"/>
  <c r="U55" i="23" s="1"/>
  <c r="AB55" i="23" s="1"/>
  <c r="AK55" i="23" s="1"/>
  <c r="T54" i="23"/>
  <c r="U54" i="23" s="1"/>
  <c r="AB54" i="23" s="1"/>
  <c r="AK54" i="23" s="1"/>
  <c r="T53" i="23"/>
  <c r="U53" i="23" s="1"/>
  <c r="AB53" i="23" s="1"/>
  <c r="AK53" i="23" s="1"/>
  <c r="T52" i="23"/>
  <c r="U52" i="23" s="1"/>
  <c r="AB52" i="23" s="1"/>
  <c r="AK52" i="23" s="1"/>
  <c r="T51" i="23"/>
  <c r="U51" i="23" s="1"/>
  <c r="AB51" i="23" s="1"/>
  <c r="AK51" i="23" s="1"/>
  <c r="T50" i="23"/>
  <c r="U50" i="23" s="1"/>
  <c r="AB50" i="23" s="1"/>
  <c r="AK50" i="23" s="1"/>
  <c r="T49" i="23"/>
  <c r="U49" i="23" s="1"/>
  <c r="AB49" i="23" s="1"/>
  <c r="AK49" i="23" s="1"/>
  <c r="T48" i="23"/>
  <c r="U48" i="23" s="1"/>
  <c r="AB48" i="23" s="1"/>
  <c r="AK48" i="23" s="1"/>
  <c r="T47" i="23"/>
  <c r="U47" i="23" s="1"/>
  <c r="AB47" i="23" s="1"/>
  <c r="AK47" i="23" s="1"/>
  <c r="T46" i="23"/>
  <c r="U46" i="23" s="1"/>
  <c r="AB46" i="23" s="1"/>
  <c r="AK46" i="23" s="1"/>
  <c r="T45" i="23"/>
  <c r="U45" i="23" s="1"/>
  <c r="AB45" i="23" s="1"/>
  <c r="AK45" i="23" s="1"/>
  <c r="T44" i="23"/>
  <c r="U44" i="23" s="1"/>
  <c r="AB44" i="23" s="1"/>
  <c r="AK44" i="23" s="1"/>
  <c r="T43" i="23"/>
  <c r="U43" i="23" s="1"/>
  <c r="AB43" i="23" s="1"/>
  <c r="AK43" i="23" s="1"/>
  <c r="T42" i="23"/>
  <c r="U42" i="23" s="1"/>
  <c r="AB42" i="23" s="1"/>
  <c r="AK42" i="23" s="1"/>
  <c r="T41" i="23"/>
  <c r="U41" i="23" s="1"/>
  <c r="AB41" i="23" s="1"/>
  <c r="AK41" i="23" s="1"/>
  <c r="T40" i="23"/>
  <c r="U40" i="23" s="1"/>
  <c r="AB40" i="23" s="1"/>
  <c r="AK40" i="23" s="1"/>
  <c r="T39" i="23"/>
  <c r="U39" i="23" s="1"/>
  <c r="AB39" i="23" s="1"/>
  <c r="AK39" i="23" s="1"/>
  <c r="T38" i="23"/>
  <c r="U38" i="23" s="1"/>
  <c r="AB38" i="23" s="1"/>
  <c r="AK38" i="23" s="1"/>
  <c r="T37" i="23"/>
  <c r="U37" i="23" s="1"/>
  <c r="AB37" i="23" s="1"/>
  <c r="AK37" i="23" s="1"/>
  <c r="T36" i="23"/>
  <c r="U36" i="23" s="1"/>
  <c r="AB36" i="23" s="1"/>
  <c r="AK36" i="23" s="1"/>
  <c r="T35" i="23"/>
  <c r="U35" i="23" s="1"/>
  <c r="AB35" i="23" s="1"/>
  <c r="AK35" i="23" s="1"/>
  <c r="T34" i="23"/>
  <c r="U34" i="23" s="1"/>
  <c r="AB34" i="23" s="1"/>
  <c r="AK34" i="23" s="1"/>
  <c r="T33" i="23"/>
  <c r="U33" i="23" s="1"/>
  <c r="AB33" i="23" s="1"/>
  <c r="AK33" i="23" s="1"/>
  <c r="T32" i="23"/>
  <c r="U32" i="23" s="1"/>
  <c r="AB32" i="23" s="1"/>
  <c r="AK32" i="23" s="1"/>
  <c r="T31" i="23"/>
  <c r="U31" i="23" s="1"/>
  <c r="AB31" i="23" s="1"/>
  <c r="AK31" i="23" s="1"/>
  <c r="T30" i="23"/>
  <c r="U30" i="23" s="1"/>
  <c r="AB30" i="23" s="1"/>
  <c r="AK30" i="23" s="1"/>
  <c r="T29" i="23"/>
  <c r="U29" i="23" s="1"/>
  <c r="AB29" i="23" s="1"/>
  <c r="AK29" i="23" s="1"/>
  <c r="T28" i="23"/>
  <c r="U28" i="23" s="1"/>
  <c r="AB28" i="23" s="1"/>
  <c r="AK28" i="23" s="1"/>
  <c r="T27" i="23"/>
  <c r="U27" i="23" s="1"/>
  <c r="AB27" i="23" s="1"/>
  <c r="AK27" i="23" s="1"/>
  <c r="T26" i="23"/>
  <c r="U26" i="23" s="1"/>
  <c r="AB26" i="23" s="1"/>
  <c r="AK26" i="23" s="1"/>
  <c r="T25" i="23"/>
  <c r="U25" i="23" s="1"/>
  <c r="AB25" i="23" s="1"/>
  <c r="AK25" i="23" s="1"/>
  <c r="T24" i="23"/>
  <c r="U24" i="23" s="1"/>
  <c r="AB24" i="23" s="1"/>
  <c r="AK24" i="23" s="1"/>
  <c r="T23" i="23"/>
  <c r="U23" i="23" s="1"/>
  <c r="AB23" i="23" s="1"/>
  <c r="AK23" i="23" s="1"/>
  <c r="T22" i="23"/>
  <c r="U22" i="23" s="1"/>
  <c r="AB22" i="23" s="1"/>
  <c r="AK22" i="23" s="1"/>
  <c r="T21" i="23"/>
  <c r="U21" i="23" s="1"/>
  <c r="AB21" i="23" s="1"/>
  <c r="AK21" i="23" s="1"/>
  <c r="T20" i="23"/>
  <c r="U20" i="23" s="1"/>
  <c r="AB20" i="23" s="1"/>
  <c r="AK20" i="23" s="1"/>
  <c r="T19" i="23"/>
  <c r="U19" i="23" s="1"/>
  <c r="AB19" i="23" s="1"/>
  <c r="AK19" i="23" s="1"/>
  <c r="T18" i="23"/>
  <c r="U18" i="23" s="1"/>
  <c r="AB18" i="23" s="1"/>
  <c r="AK18" i="23" s="1"/>
  <c r="T17" i="23"/>
  <c r="U17" i="23" s="1"/>
  <c r="AB17" i="23" s="1"/>
  <c r="AK17" i="23" s="1"/>
  <c r="T16" i="23"/>
  <c r="U16" i="23" s="1"/>
  <c r="AB16" i="23" s="1"/>
  <c r="AK16" i="23" s="1"/>
  <c r="T15" i="23"/>
  <c r="U15" i="23" s="1"/>
  <c r="AB15" i="23" s="1"/>
  <c r="AK15" i="23" s="1"/>
  <c r="T14" i="23"/>
  <c r="U14" i="23" s="1"/>
  <c r="AB14" i="23" s="1"/>
  <c r="AK14" i="23" s="1"/>
  <c r="T13" i="23"/>
  <c r="U13" i="23" s="1"/>
  <c r="AB13" i="23" s="1"/>
  <c r="AK13" i="23" s="1"/>
  <c r="T12" i="23"/>
  <c r="U12" i="23" s="1"/>
  <c r="AB12" i="23" s="1"/>
  <c r="AK12" i="23" s="1"/>
  <c r="T11" i="23"/>
  <c r="U11" i="23" s="1"/>
  <c r="AB11" i="23" s="1"/>
  <c r="AK11" i="23" s="1"/>
  <c r="T10" i="23"/>
  <c r="U10" i="23" s="1"/>
  <c r="AB10" i="23" s="1"/>
  <c r="AK10" i="23" s="1"/>
  <c r="T9" i="23"/>
  <c r="U9" i="23" s="1"/>
  <c r="AB9" i="23" s="1"/>
  <c r="AK9" i="23" s="1"/>
  <c r="T8" i="23"/>
  <c r="U8" i="23" s="1"/>
  <c r="AB8" i="23" s="1"/>
  <c r="AK8" i="23" s="1"/>
  <c r="T7" i="23"/>
  <c r="U7" i="23" s="1"/>
  <c r="AB7" i="23" s="1"/>
  <c r="AK7" i="23" s="1"/>
  <c r="T6" i="23"/>
  <c r="U6" i="23" s="1"/>
  <c r="AB6" i="23" s="1"/>
  <c r="AK6" i="23" s="1"/>
  <c r="T5" i="23"/>
  <c r="U5" i="23" s="1"/>
  <c r="AB5" i="23" s="1"/>
  <c r="AK5" i="23" s="1"/>
  <c r="T4" i="23"/>
  <c r="U4" i="23" s="1"/>
  <c r="AB4" i="23" s="1"/>
  <c r="AK4" i="23" s="1"/>
  <c r="T3" i="23"/>
  <c r="U3" i="23" s="1"/>
  <c r="AB3" i="23" s="1"/>
  <c r="AK3" i="23" s="1"/>
  <c r="AF2" i="23"/>
  <c r="AA2" i="23"/>
  <c r="T2" i="23"/>
  <c r="Z298" i="18" l="1"/>
  <c r="AA298" i="18" s="1"/>
  <c r="AH298" i="18" s="1"/>
  <c r="AQ298" i="18" s="1"/>
  <c r="Z297" i="18"/>
  <c r="AA297" i="18" s="1"/>
  <c r="AH297" i="18" s="1"/>
  <c r="AQ297" i="18" s="1"/>
  <c r="Z296" i="18"/>
  <c r="AA296" i="18" s="1"/>
  <c r="AH296" i="18" s="1"/>
  <c r="AQ296" i="18" s="1"/>
  <c r="Z295" i="18"/>
  <c r="AA295" i="18" s="1"/>
  <c r="AH295" i="18" s="1"/>
  <c r="AQ295" i="18" s="1"/>
  <c r="Z294" i="18"/>
  <c r="AA294" i="18" s="1"/>
  <c r="AH294" i="18" s="1"/>
  <c r="AQ294" i="18" s="1"/>
  <c r="Z293" i="18"/>
  <c r="AA293" i="18" s="1"/>
  <c r="AH293" i="18" s="1"/>
  <c r="AQ293" i="18" s="1"/>
  <c r="Z292" i="18"/>
  <c r="AA292" i="18" s="1"/>
  <c r="AH292" i="18" s="1"/>
  <c r="AQ292" i="18" s="1"/>
  <c r="Z291" i="18"/>
  <c r="AA291" i="18" s="1"/>
  <c r="AH291" i="18" s="1"/>
  <c r="AQ291" i="18" s="1"/>
  <c r="Z290" i="18"/>
  <c r="AA290" i="18" s="1"/>
  <c r="AH290" i="18" s="1"/>
  <c r="AQ290" i="18" s="1"/>
  <c r="Z289" i="18"/>
  <c r="AA289" i="18" s="1"/>
  <c r="AH289" i="18" s="1"/>
  <c r="AQ289" i="18" s="1"/>
  <c r="Z288" i="18"/>
  <c r="AA288" i="18" s="1"/>
  <c r="AH288" i="18" s="1"/>
  <c r="AQ288" i="18" s="1"/>
  <c r="Z287" i="18"/>
  <c r="AA287" i="18" s="1"/>
  <c r="AH287" i="18" s="1"/>
  <c r="AQ287" i="18" s="1"/>
  <c r="Z286" i="18"/>
  <c r="AA286" i="18" s="1"/>
  <c r="AH286" i="18" s="1"/>
  <c r="AQ286" i="18" s="1"/>
  <c r="Z285" i="18"/>
  <c r="AA285" i="18" s="1"/>
  <c r="AH285" i="18" s="1"/>
  <c r="AQ285" i="18" s="1"/>
  <c r="Z284" i="18"/>
  <c r="AA284" i="18" s="1"/>
  <c r="AH284" i="18" s="1"/>
  <c r="AQ284" i="18" s="1"/>
  <c r="Z283" i="18"/>
  <c r="AA283" i="18" s="1"/>
  <c r="AH283" i="18" s="1"/>
  <c r="AQ283" i="18" s="1"/>
  <c r="Z282" i="18"/>
  <c r="AA282" i="18" s="1"/>
  <c r="AH282" i="18" s="1"/>
  <c r="AQ282" i="18" s="1"/>
  <c r="Z281" i="18"/>
  <c r="AA281" i="18" s="1"/>
  <c r="AH281" i="18" s="1"/>
  <c r="AQ281" i="18" s="1"/>
  <c r="Z280" i="18"/>
  <c r="AA280" i="18" s="1"/>
  <c r="AH280" i="18" s="1"/>
  <c r="AQ280" i="18" s="1"/>
  <c r="Z279" i="18"/>
  <c r="AA279" i="18" s="1"/>
  <c r="AH279" i="18" s="1"/>
  <c r="AQ279" i="18" s="1"/>
  <c r="Z278" i="18"/>
  <c r="AA278" i="18" s="1"/>
  <c r="AH278" i="18" s="1"/>
  <c r="AQ278" i="18" s="1"/>
  <c r="Z277" i="18"/>
  <c r="AA277" i="18" s="1"/>
  <c r="AH277" i="18" s="1"/>
  <c r="AQ277" i="18" s="1"/>
  <c r="Z276" i="18"/>
  <c r="AA276" i="18" s="1"/>
  <c r="AH276" i="18" s="1"/>
  <c r="AQ276" i="18" s="1"/>
  <c r="Z275" i="18"/>
  <c r="AA275" i="18" s="1"/>
  <c r="AH275" i="18" s="1"/>
  <c r="AQ275" i="18" s="1"/>
  <c r="Z274" i="18"/>
  <c r="AA274" i="18" s="1"/>
  <c r="AH274" i="18" s="1"/>
  <c r="AQ274" i="18" s="1"/>
  <c r="Z273" i="18"/>
  <c r="AA273" i="18" s="1"/>
  <c r="AH273" i="18" s="1"/>
  <c r="AQ273" i="18" s="1"/>
  <c r="Z272" i="18"/>
  <c r="AA272" i="18" s="1"/>
  <c r="AH272" i="18" s="1"/>
  <c r="AQ272" i="18" s="1"/>
  <c r="Z271" i="18"/>
  <c r="AA271" i="18" s="1"/>
  <c r="AH271" i="18" s="1"/>
  <c r="AQ271" i="18" s="1"/>
  <c r="Z270" i="18"/>
  <c r="AA270" i="18" s="1"/>
  <c r="AH270" i="18" s="1"/>
  <c r="AQ270" i="18" s="1"/>
  <c r="Z269" i="18"/>
  <c r="AA269" i="18" s="1"/>
  <c r="AH269" i="18" s="1"/>
  <c r="AQ269" i="18" s="1"/>
  <c r="Z268" i="18"/>
  <c r="AA268" i="18" s="1"/>
  <c r="AH268" i="18" s="1"/>
  <c r="AQ268" i="18" s="1"/>
  <c r="Z267" i="18"/>
  <c r="AA267" i="18" s="1"/>
  <c r="AH267" i="18" s="1"/>
  <c r="AQ267" i="18" s="1"/>
  <c r="Z266" i="18"/>
  <c r="AA266" i="18" s="1"/>
  <c r="AH266" i="18" s="1"/>
  <c r="AQ266" i="18" s="1"/>
  <c r="Z265" i="18"/>
  <c r="AA265" i="18" s="1"/>
  <c r="AH265" i="18" s="1"/>
  <c r="AQ265" i="18" s="1"/>
  <c r="Z264" i="18"/>
  <c r="AA264" i="18" s="1"/>
  <c r="AH264" i="18" s="1"/>
  <c r="AQ264" i="18" s="1"/>
  <c r="Z263" i="18"/>
  <c r="AA263" i="18" s="1"/>
  <c r="AH263" i="18" s="1"/>
  <c r="AQ263" i="18" s="1"/>
  <c r="Z262" i="18"/>
  <c r="AA262" i="18" s="1"/>
  <c r="AH262" i="18" s="1"/>
  <c r="AQ262" i="18" s="1"/>
  <c r="Z261" i="18"/>
  <c r="AA261" i="18" s="1"/>
  <c r="AH261" i="18" s="1"/>
  <c r="AQ261" i="18" s="1"/>
  <c r="Z260" i="18"/>
  <c r="AA260" i="18" s="1"/>
  <c r="AH260" i="18" s="1"/>
  <c r="AQ260" i="18" s="1"/>
  <c r="Z259" i="18"/>
  <c r="AA259" i="18" s="1"/>
  <c r="AH259" i="18" s="1"/>
  <c r="AQ259" i="18" s="1"/>
  <c r="Z258" i="18"/>
  <c r="AA258" i="18" s="1"/>
  <c r="AH258" i="18" s="1"/>
  <c r="AQ258" i="18" s="1"/>
  <c r="Z257" i="18"/>
  <c r="AA257" i="18" s="1"/>
  <c r="AH257" i="18" s="1"/>
  <c r="AQ257" i="18" s="1"/>
  <c r="Z256" i="18"/>
  <c r="AA256" i="18" s="1"/>
  <c r="AH256" i="18" s="1"/>
  <c r="AQ256" i="18" s="1"/>
  <c r="Z255" i="18"/>
  <c r="AA255" i="18" s="1"/>
  <c r="AH255" i="18" s="1"/>
  <c r="AQ255" i="18" s="1"/>
  <c r="Z254" i="18"/>
  <c r="AA254" i="18" s="1"/>
  <c r="AH254" i="18" s="1"/>
  <c r="AQ254" i="18" s="1"/>
  <c r="Z253" i="18"/>
  <c r="AA253" i="18" s="1"/>
  <c r="AH253" i="18" s="1"/>
  <c r="AQ253" i="18" s="1"/>
  <c r="Z252" i="18"/>
  <c r="AA252" i="18" s="1"/>
  <c r="AH252" i="18" s="1"/>
  <c r="AQ252" i="18" s="1"/>
  <c r="Z251" i="18"/>
  <c r="AA251" i="18" s="1"/>
  <c r="AH251" i="18" s="1"/>
  <c r="AQ251" i="18" s="1"/>
  <c r="Z250" i="18"/>
  <c r="AA250" i="18" s="1"/>
  <c r="AH250" i="18" s="1"/>
  <c r="AQ250" i="18" s="1"/>
  <c r="Z249" i="18"/>
  <c r="AA249" i="18" s="1"/>
  <c r="AH249" i="18" s="1"/>
  <c r="AQ249" i="18" s="1"/>
  <c r="Z248" i="18"/>
  <c r="AA248" i="18" s="1"/>
  <c r="AH248" i="18" s="1"/>
  <c r="AQ248" i="18" s="1"/>
  <c r="Z247" i="18"/>
  <c r="AA247" i="18" s="1"/>
  <c r="AH247" i="18" s="1"/>
  <c r="AQ247" i="18" s="1"/>
  <c r="Z246" i="18"/>
  <c r="AA246" i="18" s="1"/>
  <c r="AH246" i="18" s="1"/>
  <c r="AQ246" i="18" s="1"/>
  <c r="Z245" i="18"/>
  <c r="AA245" i="18" s="1"/>
  <c r="AH245" i="18" s="1"/>
  <c r="AQ245" i="18" s="1"/>
  <c r="Z244" i="18"/>
  <c r="AA244" i="18" s="1"/>
  <c r="AH244" i="18" s="1"/>
  <c r="AQ244" i="18" s="1"/>
  <c r="Z243" i="18"/>
  <c r="AA243" i="18" s="1"/>
  <c r="AH243" i="18" s="1"/>
  <c r="AQ243" i="18" s="1"/>
  <c r="Z242" i="18"/>
  <c r="AA242" i="18" s="1"/>
  <c r="AH242" i="18" s="1"/>
  <c r="AQ242" i="18" s="1"/>
  <c r="Z241" i="18"/>
  <c r="AA241" i="18" s="1"/>
  <c r="AH241" i="18" s="1"/>
  <c r="AQ241" i="18" s="1"/>
  <c r="Z240" i="18"/>
  <c r="AA240" i="18" s="1"/>
  <c r="AH240" i="18" s="1"/>
  <c r="AQ240" i="18" s="1"/>
  <c r="Z239" i="18"/>
  <c r="AA239" i="18" s="1"/>
  <c r="AH239" i="18" s="1"/>
  <c r="AQ239" i="18" s="1"/>
  <c r="Z238" i="18"/>
  <c r="AA238" i="18" s="1"/>
  <c r="AH238" i="18" s="1"/>
  <c r="AQ238" i="18" s="1"/>
  <c r="Z237" i="18"/>
  <c r="AA237" i="18" s="1"/>
  <c r="AH237" i="18" s="1"/>
  <c r="AQ237" i="18" s="1"/>
  <c r="Z236" i="18"/>
  <c r="AA236" i="18" s="1"/>
  <c r="AH236" i="18" s="1"/>
  <c r="AQ236" i="18" s="1"/>
  <c r="Z235" i="18"/>
  <c r="AA235" i="18" s="1"/>
  <c r="AH235" i="18" s="1"/>
  <c r="AQ235" i="18" s="1"/>
  <c r="Z234" i="18"/>
  <c r="AA234" i="18" s="1"/>
  <c r="AH234" i="18" s="1"/>
  <c r="AQ234" i="18" s="1"/>
  <c r="Z233" i="18"/>
  <c r="AA233" i="18" s="1"/>
  <c r="AH233" i="18" s="1"/>
  <c r="AQ233" i="18" s="1"/>
  <c r="Z232" i="18"/>
  <c r="AA232" i="18" s="1"/>
  <c r="AH232" i="18" s="1"/>
  <c r="AQ232" i="18" s="1"/>
  <c r="Z231" i="18"/>
  <c r="AA231" i="18" s="1"/>
  <c r="AH231" i="18" s="1"/>
  <c r="AQ231" i="18" s="1"/>
  <c r="Z230" i="18"/>
  <c r="AA230" i="18" s="1"/>
  <c r="AH230" i="18" s="1"/>
  <c r="AQ230" i="18" s="1"/>
  <c r="Z229" i="18"/>
  <c r="AA229" i="18" s="1"/>
  <c r="AH229" i="18" s="1"/>
  <c r="AQ229" i="18" s="1"/>
  <c r="Z228" i="18"/>
  <c r="AA228" i="18" s="1"/>
  <c r="AH228" i="18" s="1"/>
  <c r="AQ228" i="18" s="1"/>
  <c r="Z227" i="18"/>
  <c r="AA227" i="18" s="1"/>
  <c r="AH227" i="18" s="1"/>
  <c r="AQ227" i="18" s="1"/>
  <c r="Z226" i="18"/>
  <c r="AA226" i="18" s="1"/>
  <c r="AH226" i="18" s="1"/>
  <c r="AQ226" i="18" s="1"/>
  <c r="Z225" i="18"/>
  <c r="AA225" i="18" s="1"/>
  <c r="AH225" i="18" s="1"/>
  <c r="AQ225" i="18" s="1"/>
  <c r="Z224" i="18"/>
  <c r="AA224" i="18" s="1"/>
  <c r="AH224" i="18" s="1"/>
  <c r="AQ224" i="18" s="1"/>
  <c r="Z223" i="18"/>
  <c r="AA223" i="18" s="1"/>
  <c r="AH223" i="18" s="1"/>
  <c r="AQ223" i="18" s="1"/>
  <c r="Z222" i="18"/>
  <c r="AA222" i="18" s="1"/>
  <c r="AH222" i="18" s="1"/>
  <c r="AQ222" i="18" s="1"/>
  <c r="Z221" i="18"/>
  <c r="AA221" i="18" s="1"/>
  <c r="AH221" i="18" s="1"/>
  <c r="AQ221" i="18" s="1"/>
  <c r="Z220" i="18"/>
  <c r="AA220" i="18" s="1"/>
  <c r="AH220" i="18" s="1"/>
  <c r="AQ220" i="18" s="1"/>
  <c r="Z219" i="18"/>
  <c r="AA219" i="18" s="1"/>
  <c r="AH219" i="18" s="1"/>
  <c r="AQ219" i="18" s="1"/>
  <c r="Z218" i="18"/>
  <c r="AA218" i="18" s="1"/>
  <c r="AH218" i="18" s="1"/>
  <c r="AQ218" i="18" s="1"/>
  <c r="Z217" i="18"/>
  <c r="AA217" i="18" s="1"/>
  <c r="AH217" i="18" s="1"/>
  <c r="AQ217" i="18" s="1"/>
  <c r="Z216" i="18"/>
  <c r="AA216" i="18" s="1"/>
  <c r="AH216" i="18" s="1"/>
  <c r="AQ216" i="18" s="1"/>
  <c r="Z215" i="18"/>
  <c r="AA215" i="18" s="1"/>
  <c r="AH215" i="18" s="1"/>
  <c r="AQ215" i="18" s="1"/>
  <c r="Z214" i="18"/>
  <c r="AA214" i="18" s="1"/>
  <c r="AH214" i="18" s="1"/>
  <c r="AQ214" i="18" s="1"/>
  <c r="Z213" i="18"/>
  <c r="AA213" i="18" s="1"/>
  <c r="AH213" i="18" s="1"/>
  <c r="AQ213" i="18" s="1"/>
  <c r="Z212" i="18"/>
  <c r="AA212" i="18" s="1"/>
  <c r="AH212" i="18" s="1"/>
  <c r="AQ212" i="18" s="1"/>
  <c r="Z211" i="18"/>
  <c r="AA211" i="18" s="1"/>
  <c r="AH211" i="18" s="1"/>
  <c r="AQ211" i="18" s="1"/>
  <c r="Z210" i="18"/>
  <c r="AA210" i="18" s="1"/>
  <c r="AH210" i="18" s="1"/>
  <c r="AQ210" i="18" s="1"/>
  <c r="Z209" i="18"/>
  <c r="AA209" i="18" s="1"/>
  <c r="AH209" i="18" s="1"/>
  <c r="AQ209" i="18" s="1"/>
  <c r="Z208" i="18"/>
  <c r="AA208" i="18" s="1"/>
  <c r="AH208" i="18" s="1"/>
  <c r="AQ208" i="18" s="1"/>
  <c r="Z207" i="18"/>
  <c r="AA207" i="18" s="1"/>
  <c r="AH207" i="18" s="1"/>
  <c r="AQ207" i="18" s="1"/>
  <c r="Z206" i="18"/>
  <c r="AA206" i="18" s="1"/>
  <c r="AH206" i="18" s="1"/>
  <c r="AQ206" i="18" s="1"/>
  <c r="Z205" i="18"/>
  <c r="AA205" i="18" s="1"/>
  <c r="AH205" i="18" s="1"/>
  <c r="AQ205" i="18" s="1"/>
  <c r="Z204" i="18"/>
  <c r="AA204" i="18" s="1"/>
  <c r="AH204" i="18" s="1"/>
  <c r="AQ204" i="18" s="1"/>
  <c r="Z203" i="18"/>
  <c r="AA203" i="18" s="1"/>
  <c r="AH203" i="18" s="1"/>
  <c r="AQ203" i="18" s="1"/>
  <c r="Z202" i="18"/>
  <c r="AA202" i="18" s="1"/>
  <c r="AH202" i="18" s="1"/>
  <c r="AQ202" i="18" s="1"/>
  <c r="Z201" i="18"/>
  <c r="AA201" i="18" s="1"/>
  <c r="AH201" i="18" s="1"/>
  <c r="AQ201" i="18" s="1"/>
  <c r="Z200" i="18"/>
  <c r="AA200" i="18" s="1"/>
  <c r="AH200" i="18" s="1"/>
  <c r="AQ200" i="18" s="1"/>
  <c r="Z199" i="18"/>
  <c r="AA199" i="18" s="1"/>
  <c r="AH199" i="18" s="1"/>
  <c r="AQ199" i="18" s="1"/>
  <c r="Z198" i="18"/>
  <c r="AA198" i="18" s="1"/>
  <c r="AH198" i="18" s="1"/>
  <c r="AQ198" i="18" s="1"/>
  <c r="Z197" i="18"/>
  <c r="AA197" i="18" s="1"/>
  <c r="AH197" i="18" s="1"/>
  <c r="AQ197" i="18" s="1"/>
  <c r="Z196" i="18"/>
  <c r="AA196" i="18" s="1"/>
  <c r="AH196" i="18" s="1"/>
  <c r="AQ196" i="18" s="1"/>
  <c r="Z195" i="18"/>
  <c r="AA195" i="18" s="1"/>
  <c r="AH195" i="18" s="1"/>
  <c r="AQ195" i="18" s="1"/>
  <c r="Z194" i="18"/>
  <c r="AA194" i="18" s="1"/>
  <c r="AH194" i="18" s="1"/>
  <c r="AQ194" i="18" s="1"/>
  <c r="Z193" i="18"/>
  <c r="AA193" i="18" s="1"/>
  <c r="AH193" i="18" s="1"/>
  <c r="AQ193" i="18" s="1"/>
  <c r="Z192" i="18"/>
  <c r="AA192" i="18" s="1"/>
  <c r="AH192" i="18" s="1"/>
  <c r="AQ192" i="18" s="1"/>
  <c r="Z191" i="18"/>
  <c r="AA191" i="18" s="1"/>
  <c r="AH191" i="18" s="1"/>
  <c r="AQ191" i="18" s="1"/>
  <c r="Z190" i="18"/>
  <c r="AA190" i="18" s="1"/>
  <c r="AH190" i="18" s="1"/>
  <c r="AQ190" i="18" s="1"/>
  <c r="Z189" i="18"/>
  <c r="AA189" i="18" s="1"/>
  <c r="AH189" i="18" s="1"/>
  <c r="AQ189" i="18" s="1"/>
  <c r="Z188" i="18"/>
  <c r="AA188" i="18" s="1"/>
  <c r="AH188" i="18" s="1"/>
  <c r="AQ188" i="18" s="1"/>
  <c r="Z187" i="18"/>
  <c r="AA187" i="18" s="1"/>
  <c r="AH187" i="18" s="1"/>
  <c r="AQ187" i="18" s="1"/>
  <c r="Z186" i="18"/>
  <c r="AA186" i="18" s="1"/>
  <c r="AH186" i="18" s="1"/>
  <c r="AQ186" i="18" s="1"/>
  <c r="Z185" i="18"/>
  <c r="AA185" i="18" s="1"/>
  <c r="AH185" i="18" s="1"/>
  <c r="AQ185" i="18" s="1"/>
  <c r="Z184" i="18"/>
  <c r="AA184" i="18" s="1"/>
  <c r="AH184" i="18" s="1"/>
  <c r="AQ184" i="18" s="1"/>
  <c r="Z183" i="18"/>
  <c r="AA183" i="18" s="1"/>
  <c r="AH183" i="18" s="1"/>
  <c r="AQ183" i="18" s="1"/>
  <c r="Z182" i="18"/>
  <c r="AA182" i="18" s="1"/>
  <c r="AH182" i="18" s="1"/>
  <c r="AQ182" i="18" s="1"/>
  <c r="Z181" i="18"/>
  <c r="AA181" i="18" s="1"/>
  <c r="AH181" i="18" s="1"/>
  <c r="AQ181" i="18" s="1"/>
  <c r="Z180" i="18"/>
  <c r="AA180" i="18" s="1"/>
  <c r="AH180" i="18" s="1"/>
  <c r="AQ180" i="18" s="1"/>
  <c r="Z179" i="18"/>
  <c r="AA179" i="18" s="1"/>
  <c r="AH179" i="18" s="1"/>
  <c r="AQ179" i="18" s="1"/>
  <c r="Z178" i="18"/>
  <c r="AA178" i="18" s="1"/>
  <c r="AH178" i="18" s="1"/>
  <c r="AQ178" i="18" s="1"/>
  <c r="Z177" i="18"/>
  <c r="AA177" i="18" s="1"/>
  <c r="AH177" i="18" s="1"/>
  <c r="AQ177" i="18" s="1"/>
  <c r="Z176" i="18"/>
  <c r="AA176" i="18" s="1"/>
  <c r="AH176" i="18" s="1"/>
  <c r="AQ176" i="18" s="1"/>
  <c r="Z175" i="18"/>
  <c r="AA175" i="18" s="1"/>
  <c r="AH175" i="18" s="1"/>
  <c r="AQ175" i="18" s="1"/>
  <c r="Z174" i="18"/>
  <c r="AA174" i="18" s="1"/>
  <c r="AH174" i="18" s="1"/>
  <c r="AQ174" i="18" s="1"/>
  <c r="Z173" i="18"/>
  <c r="AA173" i="18" s="1"/>
  <c r="AH173" i="18" s="1"/>
  <c r="AQ173" i="18" s="1"/>
  <c r="Z172" i="18"/>
  <c r="AA172" i="18" s="1"/>
  <c r="AH172" i="18" s="1"/>
  <c r="AQ172" i="18" s="1"/>
  <c r="Z171" i="18"/>
  <c r="AA171" i="18" s="1"/>
  <c r="AH171" i="18" s="1"/>
  <c r="AQ171" i="18" s="1"/>
  <c r="Z170" i="18"/>
  <c r="AA170" i="18" s="1"/>
  <c r="AH170" i="18" s="1"/>
  <c r="AQ170" i="18" s="1"/>
  <c r="Z169" i="18"/>
  <c r="AA169" i="18" s="1"/>
  <c r="AH169" i="18" s="1"/>
  <c r="AQ169" i="18" s="1"/>
  <c r="Z168" i="18"/>
  <c r="AA168" i="18" s="1"/>
  <c r="AH168" i="18" s="1"/>
  <c r="AQ168" i="18" s="1"/>
  <c r="Z167" i="18"/>
  <c r="AA167" i="18" s="1"/>
  <c r="AH167" i="18" s="1"/>
  <c r="AQ167" i="18" s="1"/>
  <c r="Z166" i="18"/>
  <c r="AA166" i="18" s="1"/>
  <c r="AH166" i="18" s="1"/>
  <c r="AQ166" i="18" s="1"/>
  <c r="Z165" i="18"/>
  <c r="AA165" i="18" s="1"/>
  <c r="AH165" i="18" s="1"/>
  <c r="AQ165" i="18" s="1"/>
  <c r="Z164" i="18"/>
  <c r="AA164" i="18" s="1"/>
  <c r="AH164" i="18" s="1"/>
  <c r="AQ164" i="18" s="1"/>
  <c r="Z163" i="18"/>
  <c r="AA163" i="18" s="1"/>
  <c r="AH163" i="18" s="1"/>
  <c r="AQ163" i="18" s="1"/>
  <c r="Z162" i="18"/>
  <c r="AA162" i="18" s="1"/>
  <c r="AH162" i="18" s="1"/>
  <c r="AQ162" i="18" s="1"/>
  <c r="Z161" i="18"/>
  <c r="AA161" i="18" s="1"/>
  <c r="AH161" i="18" s="1"/>
  <c r="AQ161" i="18" s="1"/>
  <c r="Z160" i="18"/>
  <c r="AA160" i="18" s="1"/>
  <c r="AH160" i="18" s="1"/>
  <c r="AQ160" i="18" s="1"/>
  <c r="Z159" i="18"/>
  <c r="AA159" i="18" s="1"/>
  <c r="AH159" i="18" s="1"/>
  <c r="AQ159" i="18" s="1"/>
  <c r="Z158" i="18"/>
  <c r="AA158" i="18" s="1"/>
  <c r="AH158" i="18" s="1"/>
  <c r="AQ158" i="18" s="1"/>
  <c r="Z157" i="18"/>
  <c r="AA157" i="18" s="1"/>
  <c r="AH157" i="18" s="1"/>
  <c r="AQ157" i="18" s="1"/>
  <c r="Z156" i="18"/>
  <c r="AA156" i="18" s="1"/>
  <c r="AH156" i="18" s="1"/>
  <c r="AQ156" i="18" s="1"/>
  <c r="Z155" i="18"/>
  <c r="AA155" i="18" s="1"/>
  <c r="AH155" i="18" s="1"/>
  <c r="AQ155" i="18" s="1"/>
  <c r="Z154" i="18"/>
  <c r="AA154" i="18" s="1"/>
  <c r="AH154" i="18" s="1"/>
  <c r="AQ154" i="18" s="1"/>
  <c r="Z153" i="18"/>
  <c r="AA153" i="18" s="1"/>
  <c r="AH153" i="18" s="1"/>
  <c r="AQ153" i="18" s="1"/>
  <c r="Z152" i="18"/>
  <c r="AA152" i="18" s="1"/>
  <c r="AH152" i="18" s="1"/>
  <c r="AQ152" i="18" s="1"/>
  <c r="Z151" i="18"/>
  <c r="AA151" i="18" s="1"/>
  <c r="AH151" i="18" s="1"/>
  <c r="AQ151" i="18" s="1"/>
  <c r="Z150" i="18"/>
  <c r="AA150" i="18" s="1"/>
  <c r="AH150" i="18" s="1"/>
  <c r="AQ150" i="18" s="1"/>
  <c r="Z149" i="18"/>
  <c r="AA149" i="18" s="1"/>
  <c r="AH149" i="18" s="1"/>
  <c r="AQ149" i="18" s="1"/>
  <c r="Z148" i="18"/>
  <c r="AA148" i="18" s="1"/>
  <c r="AH148" i="18" s="1"/>
  <c r="AQ148" i="18" s="1"/>
  <c r="Z147" i="18"/>
  <c r="AA147" i="18" s="1"/>
  <c r="AH147" i="18" s="1"/>
  <c r="AQ147" i="18" s="1"/>
  <c r="Z146" i="18"/>
  <c r="AA146" i="18" s="1"/>
  <c r="AH146" i="18" s="1"/>
  <c r="AQ146" i="18" s="1"/>
  <c r="Z145" i="18"/>
  <c r="AA145" i="18" s="1"/>
  <c r="AH145" i="18" s="1"/>
  <c r="AQ145" i="18" s="1"/>
  <c r="AA144" i="18"/>
  <c r="AH144" i="18" s="1"/>
  <c r="AQ144" i="18" s="1"/>
  <c r="Z143" i="18"/>
  <c r="AA143" i="18" s="1"/>
  <c r="AH143" i="18" s="1"/>
  <c r="AQ143" i="18" s="1"/>
  <c r="Z142" i="18"/>
  <c r="AA142" i="18" s="1"/>
  <c r="AH142" i="18" s="1"/>
  <c r="AQ142" i="18" s="1"/>
  <c r="Z141" i="18"/>
  <c r="AA141" i="18" s="1"/>
  <c r="AH141" i="18" s="1"/>
  <c r="AQ141" i="18" s="1"/>
  <c r="Z140" i="18"/>
  <c r="AA140" i="18" s="1"/>
  <c r="AH140" i="18" s="1"/>
  <c r="AQ140" i="18" s="1"/>
  <c r="Z139" i="18"/>
  <c r="AA139" i="18" s="1"/>
  <c r="AH139" i="18" s="1"/>
  <c r="AQ139" i="18" s="1"/>
  <c r="Z138" i="18"/>
  <c r="AA138" i="18" s="1"/>
  <c r="AH138" i="18" s="1"/>
  <c r="AQ138" i="18" s="1"/>
  <c r="Z137" i="18"/>
  <c r="AA137" i="18" s="1"/>
  <c r="AH137" i="18" s="1"/>
  <c r="AQ137" i="18" s="1"/>
  <c r="Z136" i="18"/>
  <c r="AA136" i="18" s="1"/>
  <c r="AH136" i="18" s="1"/>
  <c r="AQ136" i="18" s="1"/>
  <c r="Z135" i="18"/>
  <c r="AA135" i="18" s="1"/>
  <c r="AH135" i="18" s="1"/>
  <c r="AQ135" i="18" s="1"/>
  <c r="Z134" i="18"/>
  <c r="AA134" i="18" s="1"/>
  <c r="AH134" i="18" s="1"/>
  <c r="AQ134" i="18" s="1"/>
  <c r="Z133" i="18"/>
  <c r="AA133" i="18" s="1"/>
  <c r="AH133" i="18" s="1"/>
  <c r="AQ133" i="18" s="1"/>
  <c r="Z132" i="18"/>
  <c r="AA132" i="18" s="1"/>
  <c r="AH132" i="18" s="1"/>
  <c r="AQ132" i="18" s="1"/>
  <c r="Z131" i="18"/>
  <c r="AA131" i="18" s="1"/>
  <c r="AH131" i="18" s="1"/>
  <c r="AQ131" i="18" s="1"/>
  <c r="Z130" i="18"/>
  <c r="AA130" i="18" s="1"/>
  <c r="AH130" i="18" s="1"/>
  <c r="AQ130" i="18" s="1"/>
  <c r="Z129" i="18"/>
  <c r="AA129" i="18" s="1"/>
  <c r="AH129" i="18" s="1"/>
  <c r="AQ129" i="18" s="1"/>
  <c r="Z128" i="18"/>
  <c r="AA128" i="18" s="1"/>
  <c r="AH128" i="18" s="1"/>
  <c r="AQ128" i="18" s="1"/>
  <c r="Z127" i="18"/>
  <c r="AA127" i="18" s="1"/>
  <c r="AH127" i="18" s="1"/>
  <c r="AQ127" i="18" s="1"/>
  <c r="Z126" i="18"/>
  <c r="AA126" i="18" s="1"/>
  <c r="AH126" i="18" s="1"/>
  <c r="AQ126" i="18" s="1"/>
  <c r="Z125" i="18"/>
  <c r="AA125" i="18" s="1"/>
  <c r="AH125" i="18" s="1"/>
  <c r="AQ125" i="18" s="1"/>
  <c r="Z124" i="18"/>
  <c r="AA124" i="18" s="1"/>
  <c r="AH124" i="18" s="1"/>
  <c r="AQ124" i="18" s="1"/>
  <c r="Z123" i="18"/>
  <c r="AA123" i="18" s="1"/>
  <c r="AH123" i="18" s="1"/>
  <c r="AQ123" i="18" s="1"/>
  <c r="Z122" i="18"/>
  <c r="AA122" i="18" s="1"/>
  <c r="AH122" i="18" s="1"/>
  <c r="AQ122" i="18" s="1"/>
  <c r="Z121" i="18"/>
  <c r="AA121" i="18" s="1"/>
  <c r="AH121" i="18" s="1"/>
  <c r="AQ121" i="18" s="1"/>
  <c r="Z120" i="18"/>
  <c r="AA120" i="18" s="1"/>
  <c r="AH120" i="18" s="1"/>
  <c r="AQ120" i="18" s="1"/>
  <c r="Z119" i="18"/>
  <c r="AA119" i="18" s="1"/>
  <c r="AH119" i="18" s="1"/>
  <c r="AQ119" i="18" s="1"/>
  <c r="Z118" i="18"/>
  <c r="AA118" i="18" s="1"/>
  <c r="AH118" i="18" s="1"/>
  <c r="AQ118" i="18" s="1"/>
  <c r="Z117" i="18"/>
  <c r="AA117" i="18" s="1"/>
  <c r="AH117" i="18" s="1"/>
  <c r="AQ117" i="18" s="1"/>
  <c r="Z116" i="18"/>
  <c r="AA116" i="18" s="1"/>
  <c r="AH116" i="18" s="1"/>
  <c r="AQ116" i="18" s="1"/>
  <c r="Z115" i="18"/>
  <c r="AA115" i="18" s="1"/>
  <c r="AH115" i="18" s="1"/>
  <c r="AQ115" i="18" s="1"/>
  <c r="Z114" i="18"/>
  <c r="AA114" i="18" s="1"/>
  <c r="AH114" i="18" s="1"/>
  <c r="AQ114" i="18" s="1"/>
  <c r="Z113" i="18"/>
  <c r="AA113" i="18" s="1"/>
  <c r="AH113" i="18" s="1"/>
  <c r="AQ113" i="18" s="1"/>
  <c r="Z112" i="18"/>
  <c r="AA112" i="18" s="1"/>
  <c r="AH112" i="18" s="1"/>
  <c r="AQ112" i="18" s="1"/>
  <c r="Z111" i="18"/>
  <c r="AA111" i="18" s="1"/>
  <c r="AH111" i="18" s="1"/>
  <c r="AQ111" i="18" s="1"/>
  <c r="Z110" i="18"/>
  <c r="AA110" i="18" s="1"/>
  <c r="AH110" i="18" s="1"/>
  <c r="AQ110" i="18" s="1"/>
  <c r="Z109" i="18"/>
  <c r="AA109" i="18" s="1"/>
  <c r="AH109" i="18" s="1"/>
  <c r="AQ109" i="18" s="1"/>
  <c r="Z108" i="18"/>
  <c r="AA108" i="18" s="1"/>
  <c r="AH108" i="18" s="1"/>
  <c r="AQ108" i="18" s="1"/>
  <c r="Z107" i="18"/>
  <c r="AA107" i="18" s="1"/>
  <c r="AH107" i="18" s="1"/>
  <c r="AQ107" i="18" s="1"/>
  <c r="Z106" i="18"/>
  <c r="AA106" i="18" s="1"/>
  <c r="AH106" i="18" s="1"/>
  <c r="AQ106" i="18" s="1"/>
  <c r="Z105" i="18"/>
  <c r="AA105" i="18" s="1"/>
  <c r="AH105" i="18" s="1"/>
  <c r="AQ105" i="18" s="1"/>
  <c r="Z104" i="18"/>
  <c r="AA104" i="18" s="1"/>
  <c r="AH104" i="18" s="1"/>
  <c r="AQ104" i="18" s="1"/>
  <c r="Z103" i="18"/>
  <c r="AA103" i="18" s="1"/>
  <c r="AH103" i="18" s="1"/>
  <c r="AQ103" i="18" s="1"/>
  <c r="Z102" i="18"/>
  <c r="AA102" i="18" s="1"/>
  <c r="AH102" i="18" s="1"/>
  <c r="AQ102" i="18" s="1"/>
  <c r="Z101" i="18"/>
  <c r="AA101" i="18" s="1"/>
  <c r="AH101" i="18" s="1"/>
  <c r="AQ101" i="18" s="1"/>
  <c r="Z100" i="18"/>
  <c r="AA100" i="18" s="1"/>
  <c r="AH100" i="18" s="1"/>
  <c r="AQ100" i="18" s="1"/>
  <c r="Z99" i="18"/>
  <c r="AA99" i="18" s="1"/>
  <c r="AH99" i="18" s="1"/>
  <c r="AQ99" i="18" s="1"/>
  <c r="Z98" i="18"/>
  <c r="AA98" i="18" s="1"/>
  <c r="AH98" i="18" s="1"/>
  <c r="AQ98" i="18" s="1"/>
  <c r="Z97" i="18"/>
  <c r="AA97" i="18" s="1"/>
  <c r="AH97" i="18" s="1"/>
  <c r="AQ97" i="18" s="1"/>
  <c r="Z96" i="18"/>
  <c r="AA96" i="18" s="1"/>
  <c r="AH96" i="18" s="1"/>
  <c r="AQ96" i="18" s="1"/>
  <c r="Z95" i="18"/>
  <c r="AA95" i="18" s="1"/>
  <c r="AH95" i="18" s="1"/>
  <c r="AQ95" i="18" s="1"/>
  <c r="Z94" i="18"/>
  <c r="AA94" i="18" s="1"/>
  <c r="AH94" i="18" s="1"/>
  <c r="AQ94" i="18" s="1"/>
  <c r="Z93" i="18"/>
  <c r="AA93" i="18" s="1"/>
  <c r="AH93" i="18" s="1"/>
  <c r="AQ93" i="18" s="1"/>
  <c r="Z92" i="18"/>
  <c r="AA92" i="18" s="1"/>
  <c r="AH92" i="18" s="1"/>
  <c r="AQ92" i="18" s="1"/>
  <c r="Z91" i="18"/>
  <c r="AA91" i="18" s="1"/>
  <c r="AH91" i="18" s="1"/>
  <c r="AQ91" i="18" s="1"/>
  <c r="Z90" i="18"/>
  <c r="AA90" i="18" s="1"/>
  <c r="AH90" i="18" s="1"/>
  <c r="AQ90" i="18" s="1"/>
  <c r="Z89" i="18"/>
  <c r="AA89" i="18" s="1"/>
  <c r="AH89" i="18" s="1"/>
  <c r="AQ89" i="18" s="1"/>
  <c r="Z88" i="18"/>
  <c r="AA88" i="18" s="1"/>
  <c r="AH88" i="18" s="1"/>
  <c r="AQ88" i="18" s="1"/>
  <c r="Z87" i="18"/>
  <c r="AA87" i="18" s="1"/>
  <c r="AH87" i="18" s="1"/>
  <c r="AQ87" i="18" s="1"/>
  <c r="Z86" i="18"/>
  <c r="AA86" i="18" s="1"/>
  <c r="AH86" i="18" s="1"/>
  <c r="AQ86" i="18" s="1"/>
  <c r="Z85" i="18"/>
  <c r="AA85" i="18" s="1"/>
  <c r="AH85" i="18" s="1"/>
  <c r="AQ85" i="18" s="1"/>
  <c r="Z84" i="18"/>
  <c r="AA84" i="18" s="1"/>
  <c r="AH84" i="18" s="1"/>
  <c r="AQ84" i="18" s="1"/>
  <c r="Z83" i="18"/>
  <c r="AA83" i="18" s="1"/>
  <c r="AH83" i="18" s="1"/>
  <c r="AQ83" i="18" s="1"/>
  <c r="Z82" i="18"/>
  <c r="AA82" i="18" s="1"/>
  <c r="AH82" i="18" s="1"/>
  <c r="AQ82" i="18" s="1"/>
  <c r="Z81" i="18"/>
  <c r="AA81" i="18" s="1"/>
  <c r="AH81" i="18" s="1"/>
  <c r="AQ81" i="18" s="1"/>
  <c r="Z80" i="18"/>
  <c r="AA80" i="18" s="1"/>
  <c r="AH80" i="18" s="1"/>
  <c r="AQ80" i="18" s="1"/>
  <c r="Z79" i="18"/>
  <c r="AA79" i="18" s="1"/>
  <c r="AH79" i="18" s="1"/>
  <c r="AQ79" i="18" s="1"/>
  <c r="Z78" i="18"/>
  <c r="AA78" i="18" s="1"/>
  <c r="AH78" i="18" s="1"/>
  <c r="AQ78" i="18" s="1"/>
  <c r="Z77" i="18"/>
  <c r="AA77" i="18" s="1"/>
  <c r="AH77" i="18" s="1"/>
  <c r="AQ77" i="18" s="1"/>
  <c r="Z76" i="18"/>
  <c r="AA76" i="18" s="1"/>
  <c r="AH76" i="18" s="1"/>
  <c r="AQ76" i="18" s="1"/>
  <c r="Z75" i="18"/>
  <c r="AA75" i="18" s="1"/>
  <c r="AH75" i="18" s="1"/>
  <c r="AQ75" i="18" s="1"/>
  <c r="Z74" i="18"/>
  <c r="AA74" i="18" s="1"/>
  <c r="AH74" i="18" s="1"/>
  <c r="AQ74" i="18" s="1"/>
  <c r="Z73" i="18"/>
  <c r="AA73" i="18" s="1"/>
  <c r="AH73" i="18" s="1"/>
  <c r="AQ73" i="18" s="1"/>
  <c r="Z72" i="18"/>
  <c r="AA72" i="18" s="1"/>
  <c r="AH72" i="18" s="1"/>
  <c r="AQ72" i="18" s="1"/>
  <c r="Z71" i="18"/>
  <c r="AA71" i="18" s="1"/>
  <c r="AH71" i="18" s="1"/>
  <c r="AQ71" i="18" s="1"/>
  <c r="Z70" i="18"/>
  <c r="AA70" i="18" s="1"/>
  <c r="AH70" i="18" s="1"/>
  <c r="AQ70" i="18" s="1"/>
  <c r="Z69" i="18"/>
  <c r="AA69" i="18" s="1"/>
  <c r="AH69" i="18" s="1"/>
  <c r="AQ69" i="18" s="1"/>
  <c r="Z68" i="18"/>
  <c r="AA68" i="18" s="1"/>
  <c r="AH68" i="18" s="1"/>
  <c r="AQ68" i="18" s="1"/>
  <c r="Z67" i="18"/>
  <c r="AA67" i="18" s="1"/>
  <c r="AH67" i="18" s="1"/>
  <c r="AQ67" i="18" s="1"/>
  <c r="Z66" i="18"/>
  <c r="AA66" i="18" s="1"/>
  <c r="AH66" i="18" s="1"/>
  <c r="AQ66" i="18" s="1"/>
  <c r="Z65" i="18"/>
  <c r="AA65" i="18" s="1"/>
  <c r="AH65" i="18" s="1"/>
  <c r="AQ65" i="18" s="1"/>
  <c r="Z64" i="18"/>
  <c r="AA64" i="18" s="1"/>
  <c r="AH64" i="18" s="1"/>
  <c r="AQ64" i="18" s="1"/>
  <c r="Z63" i="18"/>
  <c r="AA63" i="18" s="1"/>
  <c r="AH63" i="18" s="1"/>
  <c r="AQ63" i="18" s="1"/>
  <c r="Z62" i="18"/>
  <c r="AA62" i="18" s="1"/>
  <c r="AH62" i="18" s="1"/>
  <c r="AQ62" i="18" s="1"/>
  <c r="Z61" i="18"/>
  <c r="AA61" i="18" s="1"/>
  <c r="AH61" i="18" s="1"/>
  <c r="AQ61" i="18" s="1"/>
  <c r="Z60" i="18"/>
  <c r="AA60" i="18" s="1"/>
  <c r="AH60" i="18" s="1"/>
  <c r="AQ60" i="18" s="1"/>
  <c r="Z59" i="18"/>
  <c r="AA59" i="18" s="1"/>
  <c r="AH59" i="18" s="1"/>
  <c r="AQ59" i="18" s="1"/>
  <c r="Z58" i="18"/>
  <c r="AA58" i="18" s="1"/>
  <c r="AH58" i="18" s="1"/>
  <c r="AQ58" i="18" s="1"/>
  <c r="Z57" i="18"/>
  <c r="AA57" i="18" s="1"/>
  <c r="AH57" i="18" s="1"/>
  <c r="AQ57" i="18" s="1"/>
  <c r="Z56" i="18"/>
  <c r="AA56" i="18" s="1"/>
  <c r="AH56" i="18" s="1"/>
  <c r="AQ56" i="18" s="1"/>
  <c r="Z55" i="18"/>
  <c r="AA55" i="18" s="1"/>
  <c r="AH55" i="18" s="1"/>
  <c r="AQ55" i="18" s="1"/>
  <c r="Z54" i="18"/>
  <c r="AA54" i="18" s="1"/>
  <c r="AH54" i="18" s="1"/>
  <c r="AQ54" i="18" s="1"/>
  <c r="Z53" i="18"/>
  <c r="AA53" i="18" s="1"/>
  <c r="AH53" i="18" s="1"/>
  <c r="AQ53" i="18" s="1"/>
  <c r="Z52" i="18"/>
  <c r="AA52" i="18" s="1"/>
  <c r="AH52" i="18" s="1"/>
  <c r="AQ52" i="18" s="1"/>
  <c r="Z51" i="18"/>
  <c r="AA51" i="18" s="1"/>
  <c r="AH51" i="18" s="1"/>
  <c r="AQ51" i="18" s="1"/>
  <c r="Z50" i="18"/>
  <c r="AA50" i="18" s="1"/>
  <c r="AH50" i="18" s="1"/>
  <c r="AQ50" i="18" s="1"/>
  <c r="Z49" i="18"/>
  <c r="AA49" i="18" s="1"/>
  <c r="AH49" i="18" s="1"/>
  <c r="AQ49" i="18" s="1"/>
  <c r="Z48" i="18"/>
  <c r="AA48" i="18" s="1"/>
  <c r="AH48" i="18" s="1"/>
  <c r="AQ48" i="18" s="1"/>
  <c r="Z47" i="18"/>
  <c r="AA47" i="18" s="1"/>
  <c r="AH47" i="18" s="1"/>
  <c r="AQ47" i="18" s="1"/>
  <c r="Z46" i="18"/>
  <c r="AA46" i="18" s="1"/>
  <c r="AH46" i="18" s="1"/>
  <c r="AQ46" i="18" s="1"/>
  <c r="Z45" i="18"/>
  <c r="AA45" i="18" s="1"/>
  <c r="AH45" i="18" s="1"/>
  <c r="AQ45" i="18" s="1"/>
  <c r="Z44" i="18"/>
  <c r="AA44" i="18" s="1"/>
  <c r="AH44" i="18" s="1"/>
  <c r="AQ44" i="18" s="1"/>
  <c r="Z43" i="18"/>
  <c r="AA43" i="18" s="1"/>
  <c r="AH43" i="18" s="1"/>
  <c r="AQ43" i="18" s="1"/>
  <c r="Z42" i="18"/>
  <c r="AA42" i="18" s="1"/>
  <c r="AH42" i="18" s="1"/>
  <c r="AQ42" i="18" s="1"/>
  <c r="Z41" i="18"/>
  <c r="AA41" i="18" s="1"/>
  <c r="AH41" i="18" s="1"/>
  <c r="AQ41" i="18" s="1"/>
  <c r="Z40" i="18"/>
  <c r="AA40" i="18" s="1"/>
  <c r="AH40" i="18" s="1"/>
  <c r="AQ40" i="18" s="1"/>
  <c r="Z39" i="18"/>
  <c r="AA39" i="18" s="1"/>
  <c r="AH39" i="18" s="1"/>
  <c r="AQ39" i="18" s="1"/>
  <c r="Z38" i="18"/>
  <c r="AA38" i="18" s="1"/>
  <c r="AH38" i="18" s="1"/>
  <c r="AQ38" i="18" s="1"/>
  <c r="Z37" i="18"/>
  <c r="AA37" i="18" s="1"/>
  <c r="AH37" i="18" s="1"/>
  <c r="AQ37" i="18" s="1"/>
  <c r="Z36" i="18"/>
  <c r="AA36" i="18" s="1"/>
  <c r="AH36" i="18" s="1"/>
  <c r="AQ36" i="18" s="1"/>
  <c r="Z35" i="18"/>
  <c r="AA35" i="18" s="1"/>
  <c r="AH35" i="18" s="1"/>
  <c r="AQ35" i="18" s="1"/>
  <c r="Z34" i="18"/>
  <c r="AA34" i="18" s="1"/>
  <c r="AH34" i="18" s="1"/>
  <c r="AQ34" i="18" s="1"/>
  <c r="Z33" i="18"/>
  <c r="AA33" i="18" s="1"/>
  <c r="AH33" i="18" s="1"/>
  <c r="AQ33" i="18" s="1"/>
  <c r="Z32" i="18"/>
  <c r="AA32" i="18" s="1"/>
  <c r="AH32" i="18" s="1"/>
  <c r="AQ32" i="18" s="1"/>
  <c r="Z31" i="18"/>
  <c r="AA31" i="18" s="1"/>
  <c r="AH31" i="18" s="1"/>
  <c r="AQ31" i="18" s="1"/>
  <c r="Z30" i="18"/>
  <c r="AA30" i="18" s="1"/>
  <c r="AH30" i="18" s="1"/>
  <c r="AQ30" i="18" s="1"/>
  <c r="Z29" i="18"/>
  <c r="AA29" i="18" s="1"/>
  <c r="AH29" i="18" s="1"/>
  <c r="AQ29" i="18" s="1"/>
  <c r="Z28" i="18"/>
  <c r="AA28" i="18" s="1"/>
  <c r="AH28" i="18" s="1"/>
  <c r="AQ28" i="18" s="1"/>
  <c r="Z27" i="18"/>
  <c r="AA27" i="18" s="1"/>
  <c r="AH27" i="18" s="1"/>
  <c r="AQ27" i="18" s="1"/>
  <c r="Z26" i="18"/>
  <c r="AA26" i="18" s="1"/>
  <c r="AH26" i="18" s="1"/>
  <c r="AQ26" i="18" s="1"/>
  <c r="Z25" i="18"/>
  <c r="AA25" i="18" s="1"/>
  <c r="AH25" i="18" s="1"/>
  <c r="AQ25" i="18" s="1"/>
  <c r="Z24" i="18"/>
  <c r="AA24" i="18" s="1"/>
  <c r="AH24" i="18" s="1"/>
  <c r="AQ24" i="18" s="1"/>
  <c r="Z23" i="18"/>
  <c r="AA23" i="18" s="1"/>
  <c r="AH23" i="18" s="1"/>
  <c r="AQ23" i="18" s="1"/>
  <c r="Z22" i="18"/>
  <c r="AA22" i="18" s="1"/>
  <c r="AH22" i="18" s="1"/>
  <c r="AQ22" i="18" s="1"/>
  <c r="Z21" i="18"/>
  <c r="AA21" i="18" s="1"/>
  <c r="AH21" i="18" s="1"/>
  <c r="AQ21" i="18" s="1"/>
  <c r="Z20" i="18"/>
  <c r="AA20" i="18" s="1"/>
  <c r="AH20" i="18" s="1"/>
  <c r="AQ20" i="18" s="1"/>
  <c r="Z19" i="18"/>
  <c r="AA19" i="18" s="1"/>
  <c r="AH19" i="18" s="1"/>
  <c r="AQ19" i="18" s="1"/>
  <c r="Z18" i="18"/>
  <c r="AA18" i="18" s="1"/>
  <c r="AH18" i="18" s="1"/>
  <c r="AQ18" i="18" s="1"/>
  <c r="Z17" i="18"/>
  <c r="AA17" i="18" s="1"/>
  <c r="AH17" i="18" s="1"/>
  <c r="AQ17" i="18" s="1"/>
  <c r="Z16" i="18"/>
  <c r="AA16" i="18" s="1"/>
  <c r="AH16" i="18" s="1"/>
  <c r="AQ16" i="18" s="1"/>
  <c r="Z15" i="18"/>
  <c r="AA15" i="18" s="1"/>
  <c r="AH15" i="18" s="1"/>
  <c r="AQ15" i="18" s="1"/>
  <c r="Z14" i="18"/>
  <c r="AA14" i="18" s="1"/>
  <c r="AH14" i="18" s="1"/>
  <c r="AQ14" i="18" s="1"/>
  <c r="Z13" i="18"/>
  <c r="AA13" i="18" s="1"/>
  <c r="AH13" i="18" s="1"/>
  <c r="AQ13" i="18" s="1"/>
  <c r="Z12" i="18"/>
  <c r="AA12" i="18" s="1"/>
  <c r="AH12" i="18" s="1"/>
  <c r="AQ12" i="18" s="1"/>
  <c r="Z11" i="18"/>
  <c r="AA11" i="18" s="1"/>
  <c r="AH11" i="18" s="1"/>
  <c r="AQ11" i="18" s="1"/>
  <c r="Z10" i="18"/>
  <c r="AA10" i="18" s="1"/>
  <c r="AH10" i="18" s="1"/>
  <c r="AQ10" i="18" s="1"/>
  <c r="Z9" i="18"/>
  <c r="AA9" i="18" s="1"/>
  <c r="AH9" i="18" s="1"/>
  <c r="AQ9" i="18" s="1"/>
  <c r="Z8" i="18"/>
  <c r="AA8" i="18" s="1"/>
  <c r="AH8" i="18" s="1"/>
  <c r="AQ8" i="18" s="1"/>
  <c r="Z7" i="18"/>
  <c r="AA7" i="18" s="1"/>
  <c r="AH7" i="18" s="1"/>
  <c r="AQ7" i="18" s="1"/>
  <c r="Z6" i="18"/>
  <c r="Z5" i="18"/>
  <c r="AA5" i="18" s="1"/>
  <c r="AH5" i="18" s="1"/>
  <c r="AQ5" i="18" s="1"/>
  <c r="Z4" i="18"/>
  <c r="AA4" i="18" s="1"/>
  <c r="AH4" i="18" s="1"/>
  <c r="AQ4" i="18" s="1"/>
  <c r="Z3" i="18"/>
  <c r="AA3" i="18" s="1"/>
  <c r="AH3" i="18" s="1"/>
  <c r="AQ3" i="18" s="1"/>
  <c r="Z2" i="18"/>
  <c r="AG2" i="18" l="1"/>
  <c r="AA6" i="18"/>
  <c r="AH6" i="18" s="1"/>
  <c r="AQ6" i="18" s="1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B18" i="16"/>
  <c r="B17" i="16"/>
  <c r="B16" i="16"/>
  <c r="B15" i="16"/>
  <c r="B14" i="16"/>
  <c r="B13" i="16"/>
  <c r="B12" i="16"/>
  <c r="B11" i="16"/>
  <c r="E54" i="10" l="1"/>
  <c r="C54" i="10"/>
  <c r="E53" i="10"/>
  <c r="C53" i="10"/>
  <c r="E52" i="10"/>
  <c r="C52" i="10"/>
  <c r="E51" i="10"/>
  <c r="C51" i="10"/>
  <c r="E50" i="10"/>
  <c r="C50" i="10"/>
  <c r="E49" i="10"/>
  <c r="C49" i="10"/>
  <c r="E48" i="10"/>
  <c r="C48" i="10"/>
  <c r="E47" i="10"/>
  <c r="C47" i="10"/>
  <c r="E46" i="10"/>
  <c r="C46" i="10"/>
  <c r="Y2" i="18" s="1"/>
  <c r="E45" i="10"/>
  <c r="C45" i="10"/>
  <c r="E44" i="10"/>
  <c r="C44" i="10"/>
  <c r="E43" i="10"/>
  <c r="C43" i="10"/>
  <c r="E42" i="10"/>
  <c r="C42" i="10"/>
  <c r="E41" i="10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C31" i="10"/>
  <c r="E30" i="10"/>
  <c r="C30" i="10"/>
  <c r="E29" i="10"/>
  <c r="C29" i="10"/>
  <c r="E28" i="10"/>
  <c r="C28" i="10"/>
  <c r="E27" i="10"/>
  <c r="C27" i="10"/>
  <c r="E26" i="10"/>
  <c r="C26" i="10"/>
  <c r="E25" i="10"/>
  <c r="C25" i="10"/>
  <c r="E24" i="10"/>
  <c r="C24" i="10"/>
  <c r="E23" i="10"/>
  <c r="C23" i="10"/>
  <c r="E22" i="10"/>
  <c r="C22" i="10"/>
  <c r="E21" i="10"/>
  <c r="C21" i="10"/>
  <c r="E20" i="10"/>
  <c r="C20" i="10"/>
  <c r="E19" i="10"/>
  <c r="C19" i="10"/>
  <c r="E18" i="10"/>
  <c r="C18" i="10"/>
  <c r="E17" i="10"/>
  <c r="C17" i="10"/>
  <c r="AM2" i="18" l="1"/>
  <c r="AA2" i="18"/>
  <c r="AH2" i="18" s="1"/>
  <c r="AG2" i="23"/>
  <c r="U2" i="23"/>
  <c r="AB2" i="23" s="1"/>
  <c r="AK2" i="23" l="1"/>
  <c r="AQ2" i="18"/>
</calcChain>
</file>

<file path=xl/sharedStrings.xml><?xml version="1.0" encoding="utf-8"?>
<sst xmlns="http://schemas.openxmlformats.org/spreadsheetml/2006/main" count="2069" uniqueCount="753">
  <si>
    <t>ZNANSTVENI NAZIV VRSTE</t>
  </si>
  <si>
    <t>SPOL</t>
  </si>
  <si>
    <t>VRSTA OZNAKE</t>
  </si>
  <si>
    <t>DOB</t>
  </si>
  <si>
    <t>BROJ OZNAKE</t>
  </si>
  <si>
    <t>MJESTO PRONALASKA ŽIVOTINJE</t>
  </si>
  <si>
    <t>RAZLOG ZAPRIMANJA ŽIVOTINJE</t>
  </si>
  <si>
    <t>RAZLOG PRESTANKA SKRBI</t>
  </si>
  <si>
    <r>
      <rPr>
        <i/>
        <sz val="12"/>
        <color theme="1" tint="0.14999847407452621"/>
        <rFont val="Times New Roman"/>
        <family val="1"/>
        <charset val="238"/>
      </rPr>
      <t>Canis lupus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</si>
  <si>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Felis silvestris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</si>
  <si>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Lynx lynx </t>
  </si>
  <si>
    <r>
      <rPr>
        <i/>
        <sz val="12"/>
        <color theme="1" tint="0.14999847407452621"/>
        <rFont val="Times New Roman"/>
        <family val="1"/>
        <charset val="238"/>
      </rPr>
      <t>Lutra lutra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</si>
  <si>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Mustela lutreola </t>
  </si>
  <si>
    <r>
      <rPr>
        <i/>
        <sz val="12"/>
        <color theme="1" tint="0.14999847407452621"/>
        <rFont val="Times New Roman"/>
        <family val="1"/>
        <charset val="238"/>
      </rPr>
      <t>Monachus monachus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</si>
  <si>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rFont val="Times New Roman"/>
        <family val="1"/>
        <charset val="238"/>
      </rPr>
      <t>Rupicapra rupicapra balcanica</t>
    </r>
    <r>
      <rPr>
        <sz val="12"/>
        <rFont val="Times New Roman"/>
        <family val="1"/>
        <charset val="238"/>
      </rPr>
      <t xml:space="preserve"> </t>
    </r>
  </si>
  <si>
    <t>Chiroptera spp. (neodređena vrsta)</t>
  </si>
  <si>
    <t>Luscinia luscinia</t>
  </si>
  <si>
    <r>
      <rPr>
        <i/>
        <sz val="12"/>
        <color theme="1"/>
        <rFont val="Times New Roman"/>
        <family val="1"/>
        <charset val="238"/>
      </rPr>
      <t>Luscinia megarhynchos</t>
    </r>
    <r>
      <rPr>
        <sz val="12"/>
        <color theme="1"/>
        <rFont val="Times New Roman"/>
        <family val="1"/>
        <charset val="238"/>
      </rPr>
      <t xml:space="preserve"> </t>
    </r>
  </si>
  <si>
    <t>Luscinia svecica</t>
  </si>
  <si>
    <r>
      <rPr>
        <i/>
        <sz val="12"/>
        <color theme="1"/>
        <rFont val="Times New Roman"/>
        <family val="1"/>
        <charset val="238"/>
      </rPr>
      <t>Monticola saxatilis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</si>
  <si>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Monticola solitarius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</si>
  <si>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Muscicapa striata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</si>
  <si>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Oenanthe hispanica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</si>
  <si>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Oenanthe isabellina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</si>
  <si>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Oenanthe oenanthe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</si>
  <si>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Oenanthe pleschanka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</si>
  <si>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Phoenicurus ochruros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</si>
  <si>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Phoenicurus phoenicurus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</si>
  <si>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Saxicola rubetra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</si>
  <si>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Saxicola torquatus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</si>
  <si>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Oriolus oriolus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</si>
  <si>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Parus ater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</si>
  <si>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Parus caeruleus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</si>
  <si>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Parus cristatus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</si>
  <si>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Parus cyanus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</si>
  <si>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Parus lugubris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</si>
  <si>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Parus major</t>
    </r>
    <r>
      <rPr>
        <sz val="12"/>
        <color theme="1"/>
        <rFont val="Times New Roman"/>
        <family val="1"/>
        <charset val="238"/>
      </rPr>
      <t xml:space="preserve"> </t>
    </r>
  </si>
  <si>
    <t>Parus montanus</t>
  </si>
  <si>
    <r>
      <rPr>
        <i/>
        <sz val="12"/>
        <color theme="1"/>
        <rFont val="Times New Roman"/>
        <family val="1"/>
        <charset val="238"/>
      </rPr>
      <t>Parus palustris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</si>
  <si>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Montifringilla nivalis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</si>
  <si>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Petronia petronia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</si>
  <si>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Prunella atrogularis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</si>
  <si>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Prunella collaris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</si>
  <si>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Prunella modularis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</si>
  <si>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Regulus ignicapilla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</si>
  <si>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Regulus regulus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</si>
  <si>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Remiz pendulinus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</si>
  <si>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Sitta europaea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</si>
  <si>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Sitta neumayer</t>
    </r>
    <r>
      <rPr>
        <sz val="12"/>
        <color theme="1"/>
        <rFont val="Times New Roman"/>
        <family val="1"/>
        <charset val="238"/>
      </rPr>
      <t xml:space="preserve"> </t>
    </r>
  </si>
  <si>
    <t>Tichodroma muraria</t>
  </si>
  <si>
    <r>
      <rPr>
        <i/>
        <sz val="12"/>
        <color theme="1"/>
        <rFont val="Times New Roman"/>
        <family val="1"/>
        <charset val="238"/>
      </rPr>
      <t>Acrocephalus agricola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</si>
  <si>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Acrocephalus arundinaceus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</si>
  <si>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Acrocephalus dumetorum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</si>
  <si>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Acrocephalus melanopogon</t>
    </r>
    <r>
      <rPr>
        <sz val="12"/>
        <color theme="1"/>
        <rFont val="Times New Roman"/>
        <family val="1"/>
        <charset val="238"/>
      </rPr>
      <t xml:space="preserve"> </t>
    </r>
  </si>
  <si>
    <t xml:space="preserve">Acrocephalus paludicola </t>
  </si>
  <si>
    <r>
      <rPr>
        <i/>
        <sz val="12"/>
        <color theme="1"/>
        <rFont val="Times New Roman"/>
        <family val="1"/>
        <charset val="238"/>
      </rPr>
      <t>Acrocephalus palustris</t>
    </r>
    <r>
      <rPr>
        <sz val="12"/>
        <color theme="1"/>
        <rFont val="Times New Roman"/>
        <family val="1"/>
        <charset val="238"/>
      </rPr>
      <t xml:space="preserve"> </t>
    </r>
  </si>
  <si>
    <t>Acrocephalus schoenobaenus</t>
  </si>
  <si>
    <r>
      <rPr>
        <i/>
        <sz val="12"/>
        <color theme="1"/>
        <rFont val="Times New Roman"/>
        <family val="1"/>
        <charset val="238"/>
      </rPr>
      <t>Acrocephalus scirpaceus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</si>
  <si>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Cettia cetti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</si>
  <si>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Hippolais caligata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</si>
  <si>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Hippolais icterina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</si>
  <si>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Hippolais olivetorum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</si>
  <si>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Hippolais pallida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</si>
  <si>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Hippolais polyglotta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</si>
  <si>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Locustella fluviatilis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</si>
  <si>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Locustella luscinioides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</si>
  <si>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Locustella naevia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</si>
  <si>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Phylloscopus bonelli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</si>
  <si>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Phylloscopus collybita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</si>
  <si>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Phylloscopus inornatus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</si>
  <si>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Phylloscopus proregulus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</si>
  <si>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Phylloscopus sibilatrix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</si>
  <si>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Phylloscopus trochilus</t>
    </r>
    <r>
      <rPr>
        <sz val="12"/>
        <color theme="1"/>
        <rFont val="Times New Roman"/>
        <family val="1"/>
        <charset val="238"/>
      </rPr>
      <t xml:space="preserve"> </t>
    </r>
  </si>
  <si>
    <t>Sylvia atricapilla</t>
  </si>
  <si>
    <r>
      <rPr>
        <i/>
        <sz val="12"/>
        <color theme="1"/>
        <rFont val="Times New Roman"/>
        <family val="1"/>
        <charset val="238"/>
      </rPr>
      <t>Sylvia borin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</si>
  <si>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Sylvia cantillans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</si>
  <si>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Sylvia communis</t>
    </r>
    <r>
      <rPr>
        <sz val="12"/>
        <color theme="1"/>
        <rFont val="Times New Roman"/>
        <family val="1"/>
        <charset val="238"/>
      </rPr>
      <t xml:space="preserve"> </t>
    </r>
  </si>
  <si>
    <t>Sylvia curruca</t>
  </si>
  <si>
    <r>
      <rPr>
        <i/>
        <sz val="12"/>
        <color theme="1"/>
        <rFont val="Times New Roman"/>
        <family val="1"/>
        <charset val="238"/>
      </rPr>
      <t>Sylvia hortensis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</si>
  <si>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Sylvia melanocephala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</si>
  <si>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Sylvia nisoria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</si>
  <si>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Sylvia undata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</si>
  <si>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Sturnus roseus</t>
    </r>
    <r>
      <rPr>
        <sz val="12"/>
        <color theme="1"/>
        <rFont val="Times New Roman"/>
        <family val="1"/>
        <charset val="238"/>
      </rPr>
      <t xml:space="preserve"> </t>
    </r>
  </si>
  <si>
    <t>Troglodytes troglodytes</t>
  </si>
  <si>
    <t xml:space="preserve">Turdus torquatus </t>
  </si>
  <si>
    <t>Panurus biarmicus</t>
  </si>
  <si>
    <t xml:space="preserve">Pelecanus crispus </t>
  </si>
  <si>
    <r>
      <rPr>
        <i/>
        <sz val="12"/>
        <color theme="1"/>
        <rFont val="Times New Roman"/>
        <family val="1"/>
        <charset val="238"/>
      </rPr>
      <t>Pelecanus onocrotalus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</si>
  <si>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Phalacrocorax aristotelis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</si>
  <si>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Phalacrocorax pygmeus</t>
    </r>
    <r>
      <rPr>
        <sz val="12"/>
        <color theme="1"/>
        <rFont val="Times New Roman"/>
        <family val="1"/>
        <charset val="238"/>
      </rPr>
      <t xml:space="preserve"> </t>
    </r>
  </si>
  <si>
    <t>Dendrocopos leucotos</t>
  </si>
  <si>
    <r>
      <rPr>
        <i/>
        <sz val="12"/>
        <color theme="1"/>
        <rFont val="Times New Roman"/>
        <family val="1"/>
        <charset val="238"/>
      </rPr>
      <t>Dendrocopos major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</si>
  <si>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Dendrocopos medius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</si>
  <si>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Dendrocopos minor </t>
  </si>
  <si>
    <t>Dendrocopos syriacus</t>
  </si>
  <si>
    <t>Dryocopus martius</t>
  </si>
  <si>
    <r>
      <rPr>
        <i/>
        <sz val="12"/>
        <color theme="1"/>
        <rFont val="Times New Roman"/>
        <family val="1"/>
        <charset val="238"/>
      </rPr>
      <t>Jynx torquilla</t>
    </r>
    <r>
      <rPr>
        <sz val="12"/>
        <color theme="1"/>
        <rFont val="Times New Roman"/>
        <family val="1"/>
        <charset val="238"/>
      </rPr>
      <t xml:space="preserve"> </t>
    </r>
  </si>
  <si>
    <t>Picoides tridactylus</t>
  </si>
  <si>
    <r>
      <rPr>
        <i/>
        <sz val="12"/>
        <color theme="1"/>
        <rFont val="Times New Roman"/>
        <family val="1"/>
        <charset val="238"/>
      </rPr>
      <t>Picus canus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</si>
  <si>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Picus viridis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</si>
  <si>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Podiceps auritus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</si>
  <si>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Podiceps cristatus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</si>
  <si>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Podiceps grisegena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</si>
  <si>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Podiceps nigricollis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</si>
  <si>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Hydrobates pelagicus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</si>
  <si>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Puffinus yelkouan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</si>
  <si>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Calonectris diomedea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</si>
  <si>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Syrrhaptes paradoxus</t>
    </r>
    <r>
      <rPr>
        <sz val="12"/>
        <color theme="1"/>
        <rFont val="Times New Roman"/>
        <family val="1"/>
        <charset val="238"/>
      </rPr>
      <t xml:space="preserve"> </t>
    </r>
  </si>
  <si>
    <t>Aegolius funereus</t>
  </si>
  <si>
    <r>
      <rPr>
        <i/>
        <sz val="12"/>
        <color theme="1"/>
        <rFont val="Times New Roman"/>
        <family val="1"/>
        <charset val="238"/>
      </rPr>
      <t>Asio flammeus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</si>
  <si>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Asio otus</t>
    </r>
    <r>
      <rPr>
        <sz val="12"/>
        <color theme="1"/>
        <rFont val="Times New Roman"/>
        <family val="1"/>
        <charset val="238"/>
      </rPr>
      <t xml:space="preserve"> </t>
    </r>
  </si>
  <si>
    <t>Athene noctua</t>
  </si>
  <si>
    <r>
      <rPr>
        <i/>
        <sz val="12"/>
        <color theme="1"/>
        <rFont val="Times New Roman"/>
        <family val="1"/>
        <charset val="238"/>
      </rPr>
      <t>Bubo bubo</t>
    </r>
    <r>
      <rPr>
        <sz val="12"/>
        <color theme="1"/>
        <rFont val="Times New Roman"/>
        <family val="1"/>
        <charset val="238"/>
      </rPr>
      <t xml:space="preserve"> </t>
    </r>
  </si>
  <si>
    <t>Glaucidium passerinum</t>
  </si>
  <si>
    <r>
      <rPr>
        <i/>
        <sz val="12"/>
        <color theme="1"/>
        <rFont val="Times New Roman"/>
        <family val="1"/>
        <charset val="238"/>
      </rPr>
      <t>Otus scops</t>
    </r>
    <r>
      <rPr>
        <sz val="12"/>
        <color theme="1"/>
        <rFont val="Times New Roman"/>
        <family val="1"/>
        <charset val="238"/>
      </rPr>
      <t xml:space="preserve"> </t>
    </r>
  </si>
  <si>
    <t>Strix aluco</t>
  </si>
  <si>
    <t xml:space="preserve">Strix uralensis </t>
  </si>
  <si>
    <t xml:space="preserve">Tyto alba </t>
  </si>
  <si>
    <t>Caretta caretta</t>
  </si>
  <si>
    <t>Chelonia mydas</t>
  </si>
  <si>
    <r>
      <rPr>
        <i/>
        <sz val="12"/>
        <color theme="1" tint="0.14999847407452621"/>
        <rFont val="Times New Roman"/>
        <family val="1"/>
        <charset val="238"/>
      </rPr>
      <t>Dermochelys coriacea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</si>
  <si>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Emys orbicularis </t>
  </si>
  <si>
    <t xml:space="preserve">Mauremys rivulata </t>
  </si>
  <si>
    <r>
      <rPr>
        <i/>
        <sz val="12"/>
        <color theme="1" tint="0.14999847407452621"/>
        <rFont val="Times New Roman"/>
        <family val="1"/>
        <charset val="238"/>
      </rPr>
      <t>Testudo hermanni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</si>
  <si>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Pseudopus apodus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</si>
  <si>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>Algyroides nigropunctatus</t>
  </si>
  <si>
    <t xml:space="preserve">Dalmatolacerta oxycephala </t>
  </si>
  <si>
    <t>Dinarolacerta mosorensis</t>
  </si>
  <si>
    <t xml:space="preserve">Iberolacerta horvathi </t>
  </si>
  <si>
    <r>
      <rPr>
        <i/>
        <sz val="12"/>
        <color theme="1" tint="0.14999847407452621"/>
        <rFont val="Times New Roman"/>
        <family val="1"/>
        <charset val="238"/>
      </rPr>
      <t>Lacerta agilis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</si>
  <si>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Lacerta bilineata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</si>
  <si>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Lacerta trilineata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</si>
  <si>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Lacerta viridis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</si>
  <si>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Podarcis melisellensis </t>
  </si>
  <si>
    <r>
      <rPr>
        <i/>
        <sz val="12"/>
        <color theme="1" tint="0.14999847407452621"/>
        <rFont val="Times New Roman"/>
        <family val="1"/>
        <charset val="238"/>
      </rPr>
      <t>Podarcis muralis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</si>
  <si>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Podarcis siculus adriatica </t>
  </si>
  <si>
    <t xml:space="preserve">Podarcis siculus ragusae </t>
  </si>
  <si>
    <t xml:space="preserve">Zootoca vivipara </t>
  </si>
  <si>
    <t xml:space="preserve">Ablepharus kitaibelii </t>
  </si>
  <si>
    <t>Coronella austriaca</t>
  </si>
  <si>
    <r>
      <rPr>
        <i/>
        <sz val="12"/>
        <color theme="1" tint="0.14999847407452621"/>
        <rFont val="Times New Roman"/>
        <family val="1"/>
        <charset val="238"/>
      </rPr>
      <t>Dolichophis caspius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</si>
  <si>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Elaphe quatuorlineata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</si>
  <si>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Hierophis gemonensis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</si>
  <si>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 xml:space="preserve">Hierophis viridiflavus 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</si>
  <si>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Natrix tessellata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</si>
  <si>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Platyceps najadum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</si>
  <si>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Telescopus fallax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</si>
  <si>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Zamenis longissimus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</si>
  <si>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Zamenis situla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</si>
  <si>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Vipera ammodytes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</si>
  <si>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Vipera ursinii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</si>
  <si>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Pelobates fuscus </t>
  </si>
  <si>
    <t xml:space="preserve">Bombina bombina </t>
  </si>
  <si>
    <r>
      <rPr>
        <i/>
        <sz val="12"/>
        <color theme="1" tint="0.14999847407452621"/>
        <rFont val="Times New Roman"/>
        <family val="1"/>
        <charset val="238"/>
      </rPr>
      <t>Bombina variegata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</si>
  <si>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Bufo viridis </t>
  </si>
  <si>
    <t>Hyla arborea</t>
  </si>
  <si>
    <r>
      <rPr>
        <i/>
        <sz val="12"/>
        <color theme="1" tint="0.14999847407452621"/>
        <rFont val="Times New Roman"/>
        <family val="1"/>
        <charset val="238"/>
      </rPr>
      <t>Pelophylax lessonae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</si>
  <si>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Rana arvalis </t>
  </si>
  <si>
    <r>
      <rPr>
        <i/>
        <sz val="12"/>
        <color theme="1" tint="0.14999847407452621"/>
        <rFont val="Times New Roman"/>
        <family val="1"/>
        <charset val="238"/>
      </rPr>
      <t>Rana dalmatina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</si>
  <si>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Rana latastei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</si>
  <si>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Proteus anguinus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</si>
  <si>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>Salamandra atra</t>
  </si>
  <si>
    <t>Triturus carnifex</t>
  </si>
  <si>
    <r>
      <rPr>
        <i/>
        <sz val="12"/>
        <color theme="1" tint="0.14999847407452621"/>
        <rFont val="Times New Roman"/>
        <family val="1"/>
        <charset val="238"/>
      </rPr>
      <t>Triturus dobrogicus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</si>
  <si>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Tadarida teniotis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</si>
  <si>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Ficedula semitorquata</t>
    </r>
    <r>
      <rPr>
        <sz val="12"/>
        <color theme="1"/>
        <rFont val="Times New Roman"/>
        <family val="1"/>
        <charset val="238"/>
      </rPr>
      <t xml:space="preserve"> </t>
    </r>
  </si>
  <si>
    <t>Ficedula parva</t>
  </si>
  <si>
    <r>
      <rPr>
        <i/>
        <sz val="12"/>
        <color theme="1"/>
        <rFont val="Times New Roman"/>
        <family val="1"/>
        <charset val="238"/>
      </rPr>
      <t>Ficedula hypoleuca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</si>
  <si>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Ficedula albicollis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</si>
  <si>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Erithacus rubecula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</si>
  <si>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Motacilla flava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</si>
  <si>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Motacilla citreola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</si>
  <si>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Motacilla cinerea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</si>
  <si>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Motacilla alba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</si>
  <si>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Anthus trivialis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</si>
  <si>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Anthus spinoletta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</si>
  <si>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Anthus richardi </t>
  </si>
  <si>
    <r>
      <rPr>
        <i/>
        <sz val="12"/>
        <color theme="1"/>
        <rFont val="Times New Roman"/>
        <family val="1"/>
        <charset val="238"/>
      </rPr>
      <t>Anthus pratensis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</si>
  <si>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Anthus cervinus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</si>
  <si>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Anthus campestris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</si>
  <si>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Riparia riparia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</si>
  <si>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Hirundo rustica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</si>
  <si>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Hirundo rupestris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</si>
  <si>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Hirundo daurica</t>
    </r>
    <r>
      <rPr>
        <sz val="12"/>
        <color theme="1"/>
        <rFont val="Times New Roman"/>
        <family val="1"/>
        <charset val="238"/>
      </rPr>
      <t xml:space="preserve"> </t>
    </r>
  </si>
  <si>
    <t>Delichon urbicum</t>
  </si>
  <si>
    <r>
      <rPr>
        <i/>
        <sz val="12"/>
        <color theme="1"/>
        <rFont val="Times New Roman"/>
        <family val="1"/>
        <charset val="238"/>
      </rPr>
      <t>Serinus serinus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</si>
  <si>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Loxia pytyopsittacus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</si>
  <si>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Loxia curvirostra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</si>
  <si>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Coccothraustes coccothraustes </t>
  </si>
  <si>
    <r>
      <rPr>
        <i/>
        <sz val="12"/>
        <color theme="1"/>
        <rFont val="Times New Roman"/>
        <family val="1"/>
        <charset val="238"/>
      </rPr>
      <t>Carduelis spinus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</si>
  <si>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Carduelis flammea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</si>
  <si>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Carduelis chloris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</si>
  <si>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Carduelis carduelis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</si>
  <si>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Carduelis cannabina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</si>
  <si>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Plectrophenax nivalis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</si>
  <si>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Emberiza schoeniclus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</si>
  <si>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Emberiza rustica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</si>
  <si>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Emberiza melanocephala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</si>
  <si>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Emberiza leucocephalos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</si>
  <si>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Emberiza citrinella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</si>
  <si>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Emberiza cirlus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</si>
  <si>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Emberiza cia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</si>
  <si>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Calcarius lapponicus </t>
  </si>
  <si>
    <t xml:space="preserve">Pyrrhocorax graculus </t>
  </si>
  <si>
    <r>
      <rPr>
        <i/>
        <sz val="12"/>
        <color theme="1"/>
        <rFont val="Times New Roman"/>
        <family val="1"/>
        <charset val="238"/>
      </rPr>
      <t>Nucifraga caryocatactes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</si>
  <si>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Clamator glandarius </t>
  </si>
  <si>
    <t xml:space="preserve">Cisticola juncidis </t>
  </si>
  <si>
    <t>Cinclus cinclus</t>
  </si>
  <si>
    <t xml:space="preserve">Certhia familiaris </t>
  </si>
  <si>
    <r>
      <rPr>
        <i/>
        <sz val="12"/>
        <color theme="1"/>
        <rFont val="Times New Roman"/>
        <family val="1"/>
        <charset val="238"/>
      </rPr>
      <t>Certhia brachydactyla</t>
    </r>
    <r>
      <rPr>
        <sz val="12"/>
        <color theme="1"/>
        <rFont val="Times New Roman"/>
        <family val="1"/>
        <charset val="238"/>
      </rPr>
      <t xml:space="preserve"> </t>
    </r>
  </si>
  <si>
    <t>Bombycilla garrulus</t>
  </si>
  <si>
    <r>
      <rPr>
        <i/>
        <sz val="12"/>
        <color theme="1"/>
        <rFont val="Times New Roman"/>
        <family val="1"/>
        <charset val="238"/>
      </rPr>
      <t>Melanocorypha calandra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</si>
  <si>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Eremophila alpestris </t>
  </si>
  <si>
    <r>
      <rPr>
        <i/>
        <sz val="12"/>
        <color theme="1"/>
        <rFont val="Times New Roman"/>
        <family val="1"/>
        <charset val="238"/>
      </rPr>
      <t>Calandrella brachydactyla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</si>
  <si>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Aegithalos caudatus </t>
  </si>
  <si>
    <r>
      <rPr>
        <i/>
        <sz val="12"/>
        <color theme="1"/>
        <rFont val="Times New Roman"/>
        <family val="1"/>
        <charset val="238"/>
      </rPr>
      <t>Porzana pusilla</t>
    </r>
    <r>
      <rPr>
        <sz val="12"/>
        <color theme="1"/>
        <rFont val="Times New Roman"/>
        <family val="1"/>
        <charset val="238"/>
      </rPr>
      <t xml:space="preserve"> </t>
    </r>
  </si>
  <si>
    <t>Porzana parva</t>
  </si>
  <si>
    <t>Porzana porzana</t>
  </si>
  <si>
    <t xml:space="preserve">Porphyrio porphyrio </t>
  </si>
  <si>
    <r>
      <rPr>
        <i/>
        <sz val="12"/>
        <color theme="1"/>
        <rFont val="Times New Roman"/>
        <family val="1"/>
        <charset val="238"/>
      </rPr>
      <t>Crex crex</t>
    </r>
    <r>
      <rPr>
        <sz val="12"/>
        <color theme="1"/>
        <rFont val="Times New Roman"/>
        <family val="1"/>
        <charset val="238"/>
      </rPr>
      <t xml:space="preserve"> </t>
    </r>
  </si>
  <si>
    <t xml:space="preserve">Tetrax tetrax </t>
  </si>
  <si>
    <r>
      <rPr>
        <i/>
        <sz val="12"/>
        <color theme="1"/>
        <rFont val="Times New Roman"/>
        <family val="1"/>
        <charset val="238"/>
      </rPr>
      <t>Otis tarda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</si>
  <si>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Grus grus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</si>
  <si>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Gavia stellata </t>
  </si>
  <si>
    <r>
      <rPr>
        <i/>
        <sz val="12"/>
        <color theme="1"/>
        <rFont val="Times New Roman"/>
        <family val="1"/>
        <charset val="238"/>
      </rPr>
      <t>Gavia immer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</si>
  <si>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Gavia arctica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</si>
  <si>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Gavia adamsii</t>
    </r>
    <r>
      <rPr>
        <sz val="12"/>
        <color theme="1"/>
        <rFont val="Times New Roman"/>
        <family val="1"/>
        <charset val="238"/>
      </rPr>
      <t xml:space="preserve"> </t>
    </r>
  </si>
  <si>
    <t xml:space="preserve">Tetrao urogallus </t>
  </si>
  <si>
    <r>
      <rPr>
        <i/>
        <sz val="12"/>
        <color theme="1"/>
        <rFont val="Times New Roman"/>
        <family val="1"/>
        <charset val="238"/>
      </rPr>
      <t>Tetrao tetrix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</si>
  <si>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Falco vespertinus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</si>
  <si>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Falco tinnunculus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</si>
  <si>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Falco subbuteo </t>
  </si>
  <si>
    <r>
      <rPr>
        <i/>
        <sz val="12"/>
        <color theme="1"/>
        <rFont val="Times New Roman"/>
        <family val="1"/>
        <charset val="238"/>
      </rPr>
      <t>Falco peregrinus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</si>
  <si>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Falco naumanni </t>
  </si>
  <si>
    <r>
      <rPr>
        <i/>
        <sz val="12"/>
        <color theme="1"/>
        <rFont val="Times New Roman"/>
        <family val="1"/>
        <charset val="238"/>
      </rPr>
      <t>Falco eleonorae</t>
    </r>
    <r>
      <rPr>
        <sz val="12"/>
        <color theme="1"/>
        <rFont val="Times New Roman"/>
        <family val="1"/>
        <charset val="238"/>
      </rPr>
      <t xml:space="preserve"> </t>
    </r>
  </si>
  <si>
    <t xml:space="preserve">Falco columbarius </t>
  </si>
  <si>
    <r>
      <rPr>
        <i/>
        <sz val="12"/>
        <color theme="1"/>
        <rFont val="Times New Roman"/>
        <family val="1"/>
        <charset val="238"/>
      </rPr>
      <t>Falco cherrug</t>
    </r>
    <r>
      <rPr>
        <sz val="12"/>
        <color theme="1"/>
        <rFont val="Times New Roman"/>
        <family val="1"/>
        <charset val="238"/>
      </rPr>
      <t xml:space="preserve"> </t>
    </r>
  </si>
  <si>
    <t xml:space="preserve">Falco biarmicus </t>
  </si>
  <si>
    <r>
      <rPr>
        <i/>
        <sz val="12"/>
        <color theme="1"/>
        <rFont val="Times New Roman"/>
        <family val="1"/>
        <charset val="238"/>
      </rPr>
      <t>Upupa epops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</si>
  <si>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Merops apiaster </t>
  </si>
  <si>
    <r>
      <rPr>
        <i/>
        <sz val="12"/>
        <color theme="1"/>
        <rFont val="Times New Roman"/>
        <family val="1"/>
        <charset val="238"/>
      </rPr>
      <t>Alcedo atthis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</si>
  <si>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Columba oenas </t>
  </si>
  <si>
    <r>
      <rPr>
        <i/>
        <sz val="12"/>
        <color theme="1"/>
        <rFont val="Times New Roman"/>
        <family val="1"/>
        <charset val="238"/>
      </rPr>
      <t>Plegadis falcinellus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</si>
  <si>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Platalea leucorodia </t>
  </si>
  <si>
    <t>Coracias garrulus</t>
  </si>
  <si>
    <t>Geronticus eremita</t>
  </si>
  <si>
    <r>
      <rPr>
        <i/>
        <sz val="12"/>
        <color theme="1"/>
        <rFont val="Times New Roman"/>
        <family val="1"/>
        <charset val="238"/>
      </rPr>
      <t>Ciconia nigra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</si>
  <si>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Ciconia ciconia </t>
  </si>
  <si>
    <r>
      <rPr>
        <i/>
        <sz val="12"/>
        <color theme="1"/>
        <rFont val="Times New Roman"/>
        <family val="1"/>
        <charset val="238"/>
      </rPr>
      <t>Nycticorax nycticorax</t>
    </r>
    <r>
      <rPr>
        <sz val="12"/>
        <color theme="1"/>
        <rFont val="Times New Roman"/>
        <family val="1"/>
        <charset val="238"/>
      </rPr>
      <t xml:space="preserve"> </t>
    </r>
  </si>
  <si>
    <t xml:space="preserve">Ixobrychus minutus </t>
  </si>
  <si>
    <t xml:space="preserve">Egretta garzetta </t>
  </si>
  <si>
    <t xml:space="preserve">Casmerodius albus </t>
  </si>
  <si>
    <t xml:space="preserve">Bubulcus ibis </t>
  </si>
  <si>
    <t>Botaurus stellari</t>
  </si>
  <si>
    <t>Ardeola ralloides</t>
  </si>
  <si>
    <t xml:space="preserve">Ardea purpurea </t>
  </si>
  <si>
    <r>
      <rPr>
        <i/>
        <sz val="12"/>
        <color theme="1"/>
        <rFont val="Times New Roman"/>
        <family val="1"/>
        <charset val="238"/>
      </rPr>
      <t>Recurvirostra avosetta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</si>
  <si>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Himantopus himantopus</t>
    </r>
    <r>
      <rPr>
        <sz val="12"/>
        <color theme="1"/>
        <rFont val="Times New Roman"/>
        <family val="1"/>
        <charset val="238"/>
      </rPr>
      <t xml:space="preserve"> </t>
    </r>
  </si>
  <si>
    <t>Xenus cinereus</t>
  </si>
  <si>
    <t xml:space="preserve">Tringa totanus </t>
  </si>
  <si>
    <t>Tringa stagnatilis</t>
  </si>
  <si>
    <t xml:space="preserve">Tringa ochropus </t>
  </si>
  <si>
    <r>
      <rPr>
        <i/>
        <sz val="12"/>
        <color theme="1"/>
        <rFont val="Times New Roman"/>
        <family val="1"/>
        <charset val="238"/>
      </rPr>
      <t>Tringa glareola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</si>
  <si>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Scolopax rusticola </t>
  </si>
  <si>
    <t xml:space="preserve">Phalaropus lobatus </t>
  </si>
  <si>
    <t xml:space="preserve">Philomachus pugnax </t>
  </si>
  <si>
    <t xml:space="preserve">Phalaropus fulicarius </t>
  </si>
  <si>
    <r>
      <rPr>
        <i/>
        <sz val="12"/>
        <color theme="1"/>
        <rFont val="Times New Roman"/>
        <family val="1"/>
        <charset val="238"/>
      </rPr>
      <t>Numenius tenuirostris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</si>
  <si>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Numenius phaeopus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</si>
  <si>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Numenius arquata </t>
  </si>
  <si>
    <r>
      <rPr>
        <i/>
        <sz val="12"/>
        <color theme="1"/>
        <rFont val="Times New Roman"/>
        <family val="1"/>
        <charset val="238"/>
      </rPr>
      <t>Lymnocryptes minimus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</si>
  <si>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Limicola falcinellus </t>
  </si>
  <si>
    <t>Gallinago media</t>
  </si>
  <si>
    <t xml:space="preserve">Gallinago gallinago </t>
  </si>
  <si>
    <t xml:space="preserve">Calidris temminckii </t>
  </si>
  <si>
    <r>
      <rPr>
        <i/>
        <sz val="12"/>
        <color theme="1"/>
        <rFont val="Times New Roman"/>
        <family val="1"/>
        <charset val="238"/>
      </rPr>
      <t>Calidris minuta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</si>
  <si>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Calidris maritima </t>
  </si>
  <si>
    <t>Calidris ferruginea</t>
  </si>
  <si>
    <t xml:space="preserve">Calidris alpina </t>
  </si>
  <si>
    <r>
      <rPr>
        <i/>
        <sz val="12"/>
        <color theme="1"/>
        <rFont val="Times New Roman"/>
        <family val="1"/>
        <charset val="238"/>
      </rPr>
      <t>Calidris alba</t>
    </r>
    <r>
      <rPr>
        <sz val="12"/>
        <color theme="1"/>
        <rFont val="Times New Roman"/>
        <family val="1"/>
        <charset val="238"/>
      </rPr>
      <t xml:space="preserve"> </t>
    </r>
  </si>
  <si>
    <t>Arenaria interpres</t>
  </si>
  <si>
    <t xml:space="preserve">Actitis hypoleucos </t>
  </si>
  <si>
    <t xml:space="preserve">Sterna sandvicensis </t>
  </si>
  <si>
    <r>
      <rPr>
        <i/>
        <sz val="12"/>
        <color theme="1"/>
        <rFont val="Times New Roman"/>
        <family val="1"/>
        <charset val="238"/>
      </rPr>
      <t>Sterna nilotica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</si>
  <si>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Sterna hirundo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</si>
  <si>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Sterna caspia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</si>
  <si>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Sterna albifrons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</si>
  <si>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Larus minutus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</si>
  <si>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Larus melanocephalus </t>
  </si>
  <si>
    <r>
      <rPr>
        <i/>
        <sz val="12"/>
        <color theme="1"/>
        <rFont val="Times New Roman"/>
        <family val="1"/>
        <charset val="238"/>
      </rPr>
      <t>Larus genei</t>
    </r>
    <r>
      <rPr>
        <sz val="12"/>
        <color theme="1"/>
        <rFont val="Times New Roman"/>
        <family val="1"/>
        <charset val="238"/>
      </rPr>
      <t xml:space="preserve"> </t>
    </r>
  </si>
  <si>
    <t xml:space="preserve">Larus audouinii </t>
  </si>
  <si>
    <t>Chlidonias niger</t>
  </si>
  <si>
    <r>
      <rPr>
        <i/>
        <sz val="12"/>
        <color theme="1"/>
        <rFont val="Times New Roman"/>
        <family val="1"/>
        <charset val="238"/>
      </rPr>
      <t>Chlidonias leucopterus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</si>
  <si>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Chlidonias hybrida </t>
  </si>
  <si>
    <r>
      <rPr>
        <i/>
        <sz val="12"/>
        <color theme="1"/>
        <rFont val="Times New Roman"/>
        <family val="1"/>
        <charset val="238"/>
      </rPr>
      <t>Haematopus ostralegus</t>
    </r>
    <r>
      <rPr>
        <sz val="12"/>
        <color theme="1"/>
        <rFont val="Times New Roman"/>
        <family val="1"/>
        <charset val="238"/>
      </rPr>
      <t xml:space="preserve"> </t>
    </r>
  </si>
  <si>
    <t>Cursorius cursor</t>
  </si>
  <si>
    <t xml:space="preserve">Glareola pratincola </t>
  </si>
  <si>
    <r>
      <rPr>
        <i/>
        <sz val="12"/>
        <color theme="1"/>
        <rFont val="Times New Roman"/>
        <family val="1"/>
        <charset val="238"/>
      </rPr>
      <t>Glareola nordmanni</t>
    </r>
    <r>
      <rPr>
        <sz val="12"/>
        <color theme="1"/>
        <rFont val="Times New Roman"/>
        <family val="1"/>
        <charset val="238"/>
      </rPr>
      <t xml:space="preserve"> </t>
    </r>
  </si>
  <si>
    <t xml:space="preserve">Pluvialis squatarola </t>
  </si>
  <si>
    <r>
      <rPr>
        <i/>
        <sz val="12"/>
        <color theme="1"/>
        <rFont val="Times New Roman"/>
        <family val="1"/>
        <charset val="238"/>
      </rPr>
      <t>Eudromias morinellus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</si>
  <si>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Pluvialis apricaria </t>
  </si>
  <si>
    <t>Charadrius hiaticula</t>
  </si>
  <si>
    <t xml:space="preserve">Charadrius dubius </t>
  </si>
  <si>
    <r>
      <rPr>
        <i/>
        <sz val="12"/>
        <color theme="1"/>
        <rFont val="Times New Roman"/>
        <family val="1"/>
        <charset val="238"/>
      </rPr>
      <t>Charadrius alexandrinus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</si>
  <si>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Burhinus oedicnemus </t>
  </si>
  <si>
    <t xml:space="preserve">Caprimulgus europaeus </t>
  </si>
  <si>
    <t xml:space="preserve">Tachymarptis melba </t>
  </si>
  <si>
    <t xml:space="preserve">Apus pallidus </t>
  </si>
  <si>
    <t xml:space="preserve">Tadorna tadorna </t>
  </si>
  <si>
    <t xml:space="preserve">Tadorna ferruginea </t>
  </si>
  <si>
    <t xml:space="preserve">Oxyura leucocephala </t>
  </si>
  <si>
    <r>
      <rPr>
        <i/>
        <sz val="12"/>
        <color theme="1"/>
        <rFont val="Times New Roman"/>
        <family val="1"/>
        <charset val="238"/>
      </rPr>
      <t>Netta rufina</t>
    </r>
    <r>
      <rPr>
        <sz val="12"/>
        <color theme="1"/>
        <rFont val="Times New Roman"/>
        <family val="1"/>
        <charset val="238"/>
      </rPr>
      <t xml:space="preserve"> </t>
    </r>
  </si>
  <si>
    <t>Mergus merganser</t>
  </si>
  <si>
    <t xml:space="preserve">Mergellus albellus </t>
  </si>
  <si>
    <t xml:space="preserve">Cygnus cygnus </t>
  </si>
  <si>
    <t xml:space="preserve">Cygnus columbianus </t>
  </si>
  <si>
    <r>
      <rPr>
        <i/>
        <sz val="12"/>
        <color theme="1"/>
        <rFont val="Times New Roman"/>
        <family val="1"/>
        <charset val="238"/>
      </rPr>
      <t>Branta ruficollis</t>
    </r>
    <r>
      <rPr>
        <sz val="12"/>
        <color theme="1"/>
        <rFont val="Times New Roman"/>
        <family val="1"/>
        <charset val="238"/>
      </rPr>
      <t xml:space="preserve"> </t>
    </r>
  </si>
  <si>
    <t xml:space="preserve">Aythya nyroca </t>
  </si>
  <si>
    <t xml:space="preserve">Anser erythropus </t>
  </si>
  <si>
    <r>
      <rPr>
        <i/>
        <sz val="12"/>
        <color theme="1"/>
        <rFont val="Times New Roman"/>
        <family val="1"/>
        <charset val="238"/>
      </rPr>
      <t>Anser anser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</si>
  <si>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Anas strepera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</si>
  <si>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Anas clypeata </t>
  </si>
  <si>
    <r>
      <rPr>
        <i/>
        <sz val="12"/>
        <color theme="1"/>
        <rFont val="Times New Roman"/>
        <family val="1"/>
        <charset val="238"/>
      </rPr>
      <t>Anas acuta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</si>
  <si>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Pernis apivorus </t>
  </si>
  <si>
    <t>Pandion haliaetus</t>
  </si>
  <si>
    <r>
      <rPr>
        <i/>
        <sz val="12"/>
        <color theme="1"/>
        <rFont val="Times New Roman"/>
        <family val="1"/>
        <charset val="238"/>
      </rPr>
      <t>Neophron percnopterus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</si>
  <si>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Milvus milvus</t>
    </r>
    <r>
      <rPr>
        <sz val="12"/>
        <color theme="1"/>
        <rFont val="Times New Roman"/>
        <family val="1"/>
        <charset val="238"/>
      </rPr>
      <t xml:space="preserve"> </t>
    </r>
  </si>
  <si>
    <t>Milvus migrans</t>
  </si>
  <si>
    <t xml:space="preserve">Hieraaetus pennatus </t>
  </si>
  <si>
    <t xml:space="preserve">Haliaeetus albicilla </t>
  </si>
  <si>
    <t>Gyps fulvus</t>
  </si>
  <si>
    <t>Gypaetus barbatus</t>
  </si>
  <si>
    <t xml:space="preserve">Circus pygargus </t>
  </si>
  <si>
    <t xml:space="preserve">Circus macrourus </t>
  </si>
  <si>
    <t>Circus cyaneus</t>
  </si>
  <si>
    <t>Circus aeruginosus</t>
  </si>
  <si>
    <t xml:space="preserve">Circaetus gallicus </t>
  </si>
  <si>
    <t xml:space="preserve">Buteo rufinus </t>
  </si>
  <si>
    <t xml:space="preserve">Buteo lagopus </t>
  </si>
  <si>
    <r>
      <rPr>
        <i/>
        <sz val="12"/>
        <color theme="1"/>
        <rFont val="Times New Roman"/>
        <family val="1"/>
        <charset val="238"/>
      </rPr>
      <t>Buteo buteo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</si>
  <si>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Aquila pomarina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</si>
  <si>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Aquila nipalensis </t>
  </si>
  <si>
    <r>
      <rPr>
        <i/>
        <sz val="12"/>
        <color theme="1"/>
        <rFont val="Times New Roman"/>
        <family val="1"/>
        <charset val="238"/>
      </rPr>
      <t>Aquila heliaca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</si>
  <si>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Aquila fasciatus</t>
    </r>
    <r>
      <rPr>
        <sz val="12"/>
        <color theme="1"/>
        <rFont val="Times New Roman"/>
        <family val="1"/>
        <charset val="238"/>
      </rPr>
      <t xml:space="preserve"> </t>
    </r>
  </si>
  <si>
    <r>
      <rPr>
        <i/>
        <sz val="12"/>
        <color theme="1"/>
        <rFont val="Times New Roman"/>
        <family val="1"/>
        <charset val="238"/>
      </rPr>
      <t>Aquila clanga</t>
    </r>
    <r>
      <rPr>
        <sz val="12"/>
        <color theme="1"/>
        <rFont val="Times New Roman"/>
        <family val="1"/>
        <charset val="238"/>
      </rPr>
      <t xml:space="preserve"> </t>
    </r>
  </si>
  <si>
    <t xml:space="preserve">Aquila chrysaetos </t>
  </si>
  <si>
    <t xml:space="preserve">Aegypius monachus </t>
  </si>
  <si>
    <r>
      <rPr>
        <i/>
        <sz val="12"/>
        <color theme="1"/>
        <rFont val="Times New Roman"/>
        <family val="1"/>
        <charset val="238"/>
      </rPr>
      <t>Accipiter nisus</t>
    </r>
    <r>
      <rPr>
        <sz val="12"/>
        <color theme="1"/>
        <rFont val="Times New Roman"/>
        <family val="1"/>
        <charset val="238"/>
      </rPr>
      <t xml:space="preserve"> </t>
    </r>
  </si>
  <si>
    <t>Accipiter gentilis</t>
  </si>
  <si>
    <t>Accipiter brevipes</t>
  </si>
  <si>
    <t>Spermophilus citellus</t>
  </si>
  <si>
    <t>Spalax leucodon</t>
  </si>
  <si>
    <r>
      <rPr>
        <i/>
        <sz val="12"/>
        <color theme="1" tint="0.14999847407452621"/>
        <rFont val="Times New Roman"/>
        <family val="1"/>
        <charset val="238"/>
      </rPr>
      <t>Muscardinus avellanarius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</si>
  <si>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Dryomys nitedula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</si>
  <si>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Dinaromys bogdanovi </t>
  </si>
  <si>
    <r>
      <rPr>
        <i/>
        <sz val="12"/>
        <color theme="1" tint="0.14999847407452621"/>
        <rFont val="Times New Roman"/>
        <family val="1"/>
        <charset val="238"/>
      </rPr>
      <t>Cricetus cricetus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</si>
  <si>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Castor fiber </t>
  </si>
  <si>
    <t>Talpa europaea</t>
  </si>
  <si>
    <r>
      <rPr>
        <i/>
        <sz val="12"/>
        <color theme="1" tint="0.14999847407452621"/>
        <rFont val="Times New Roman"/>
        <family val="1"/>
        <charset val="238"/>
      </rPr>
      <t>Vespertilio murinus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</si>
  <si>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Plecotus macrobullaris </t>
  </si>
  <si>
    <t xml:space="preserve">Plecotus kolombatovici </t>
  </si>
  <si>
    <t>Plecotus auritus</t>
  </si>
  <si>
    <r>
      <rPr>
        <i/>
        <sz val="12"/>
        <rFont val="Times New Roman"/>
        <family val="1"/>
        <charset val="238"/>
      </rPr>
      <t>Plecotus austriacus</t>
    </r>
    <r>
      <rPr>
        <sz val="12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</si>
  <si>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Pipistrellus pygmaeus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</si>
  <si>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>Pipistrellus pipistrellus</t>
  </si>
  <si>
    <t>Pipistrellus nathusii</t>
  </si>
  <si>
    <r>
      <rPr>
        <i/>
        <sz val="12"/>
        <color theme="1" tint="0.14999847407452621"/>
        <rFont val="Times New Roman"/>
        <family val="1"/>
        <charset val="238"/>
      </rPr>
      <t>Pipistrellus kuhlii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</si>
  <si>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Nyctalus noctula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</si>
  <si>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Nyctalus leisleri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</si>
  <si>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Nyctalus lasiopterus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</si>
  <si>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>Myotis nattereri</t>
  </si>
  <si>
    <r>
      <rPr>
        <i/>
        <sz val="12"/>
        <color theme="1" tint="0.14999847407452621"/>
        <rFont val="Times New Roman"/>
        <family val="1"/>
        <charset val="238"/>
      </rPr>
      <t>Myotis mystacinus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</si>
  <si>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Myotis myotis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</si>
  <si>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Myotis emarginatus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</si>
  <si>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>Myotis daubentonii</t>
  </si>
  <si>
    <r>
      <rPr>
        <i/>
        <sz val="12"/>
        <color theme="1" tint="0.14999847407452621"/>
        <rFont val="Times New Roman"/>
        <family val="1"/>
        <charset val="238"/>
      </rPr>
      <t>Myotis dasycneme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</si>
  <si>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Myotis capaccinii </t>
  </si>
  <si>
    <r>
      <rPr>
        <i/>
        <sz val="12"/>
        <color theme="1" tint="0.14999847407452621"/>
        <rFont val="Times New Roman"/>
        <family val="1"/>
        <charset val="238"/>
      </rPr>
      <t>Myotis brandtii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</si>
  <si>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Myotis blythii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</si>
  <si>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>Myotis bechsteinii</t>
  </si>
  <si>
    <t xml:space="preserve">Myotis aurascens </t>
  </si>
  <si>
    <r>
      <rPr>
        <i/>
        <sz val="12"/>
        <color theme="1" tint="0.14999847407452621"/>
        <rFont val="Times New Roman"/>
        <family val="1"/>
        <charset val="238"/>
      </rPr>
      <t>Myotis alcathoe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</si>
  <si>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Miniopterus schreibersii </t>
  </si>
  <si>
    <r>
      <rPr>
        <i/>
        <sz val="12"/>
        <color theme="1" tint="0.14999847407452621"/>
        <rFont val="Times New Roman"/>
        <family val="1"/>
        <charset val="238"/>
      </rPr>
      <t>Hypsugo savii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</si>
  <si>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Eptesicus serotinus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</si>
  <si>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 xml:space="preserve">Eptesicus nilssonii </t>
  </si>
  <si>
    <r>
      <rPr>
        <i/>
        <sz val="12"/>
        <color theme="1" tint="0.14999847407452621"/>
        <rFont val="Times New Roman"/>
        <family val="1"/>
        <charset val="238"/>
      </rPr>
      <t>Barbastella barbastellus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</si>
  <si>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Rhinolophus mehelyi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</si>
  <si>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Rhinolophus hipposideros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</si>
  <si>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r>
      <rPr>
        <i/>
        <sz val="12"/>
        <color theme="1" tint="0.14999847407452621"/>
        <rFont val="Times New Roman"/>
        <family val="1"/>
        <charset val="238"/>
      </rPr>
      <t>Rhinolophus ferrumequinum</t>
    </r>
    <r>
      <rPr>
        <sz val="12"/>
        <color theme="1" tint="0.14999847407452621"/>
        <rFont val="Times New Roman"/>
        <family val="1"/>
        <charset val="238"/>
      </rPr>
      <t xml:space="preserve"> </t>
    </r>
  </si>
  <si>
    <t>Rhinolophus euryale</t>
  </si>
  <si>
    <t xml:space="preserve">Rhinolophus blasii </t>
  </si>
  <si>
    <t>otrovana</t>
  </si>
  <si>
    <t>bolesna</t>
  </si>
  <si>
    <t>iscrpljena/dehidrirana-bez vanjskih ozljeda</t>
  </si>
  <si>
    <t>uginula</t>
  </si>
  <si>
    <t>ozlijeđena/ranjena</t>
  </si>
  <si>
    <t>ostalo: opisati</t>
  </si>
  <si>
    <t>uginuće</t>
  </si>
  <si>
    <t>usmrćivanje (eutanazija)</t>
  </si>
  <si>
    <t>puštanje u prirodu</t>
  </si>
  <si>
    <t>trajna skrb</t>
  </si>
  <si>
    <t>premještaj u drugo oporavilište u RH</t>
  </si>
  <si>
    <t>M - mužjak</t>
  </si>
  <si>
    <t>N  - nije moguće odrediti</t>
  </si>
  <si>
    <t xml:space="preserve">zatvoreni prsten </t>
  </si>
  <si>
    <t>mikročip</t>
  </si>
  <si>
    <t>krilna markica</t>
  </si>
  <si>
    <t>ušna markica</t>
  </si>
  <si>
    <t>ostalo (navesti)</t>
  </si>
  <si>
    <t>ostalo-navesti:</t>
  </si>
  <si>
    <t>Aquarium Pula d.o.o.</t>
  </si>
  <si>
    <t>Plavi svijet Institut za istraživanje i zaštitu mora</t>
  </si>
  <si>
    <t>Udruga za zaštitu životinja Ruščica</t>
  </si>
  <si>
    <t>Unikom d.o.o. za komunalno gospodarstvo - Radna jedinica zoološki vrt</t>
  </si>
  <si>
    <t>Ustanova Zoološki vrt grada Zagreba</t>
  </si>
  <si>
    <t>AQPU</t>
  </si>
  <si>
    <t>AWAP</t>
  </si>
  <si>
    <t>JUBR</t>
  </si>
  <si>
    <t>JUPR</t>
  </si>
  <si>
    <t>MOCP</t>
  </si>
  <si>
    <t>INPS</t>
  </si>
  <si>
    <t>USCE</t>
  </si>
  <si>
    <t>UDRU</t>
  </si>
  <si>
    <t>ZOOS</t>
  </si>
  <si>
    <t>ZOZG</t>
  </si>
  <si>
    <t>VEFZ</t>
  </si>
  <si>
    <t>KATEGORIJA</t>
  </si>
  <si>
    <t>VODOZEMCI - svi</t>
  </si>
  <si>
    <t>200 + CIJENA OSNOVNE SKRBI (ovisno o držanju)</t>
  </si>
  <si>
    <t>KORNENE KORNJAČE - srednje (mase 0,5 do 2 kg)</t>
  </si>
  <si>
    <t>KOPNENE KORNJAČE - velike (mase &gt; 2 kg)</t>
  </si>
  <si>
    <t>MORSKE I VODENE KORNJAČE -srednje (mase 0,5 do 2 kg)</t>
  </si>
  <si>
    <t>MORSKE I VODENE KORNJAČE - velike (mase &gt; 2 kg)</t>
  </si>
  <si>
    <t>ZMIJE - srednje (duljine 0,5 do 1,5 m)</t>
  </si>
  <si>
    <t>ZMIJE - velike (duljine &gt; 1,5 m)</t>
  </si>
  <si>
    <t>GUŠTERI - mali (mase do 99 g)</t>
  </si>
  <si>
    <t>GUŠTERI -srednji (mase do 1 kg)</t>
  </si>
  <si>
    <t>GUŠTERI - veliki (mase  &gt; 1 kg)</t>
  </si>
  <si>
    <t>KROKODILI, ALIGATORI, GAVIJALI - veliki (duljine  &gt; 70 cm)</t>
  </si>
  <si>
    <t>PAPIGE - srednje (mase 101-399 g)</t>
  </si>
  <si>
    <t>PJEVICE - srednje (mase 31-299 g)</t>
  </si>
  <si>
    <t>VODARICE i GUSKE -male (mase do 1 kg)</t>
  </si>
  <si>
    <t>RODARICE I ŽDRALOVKE - velike (mase  &gt;1 kg)</t>
  </si>
  <si>
    <t>GRABLJIVICE I SOVKE - srednje (200g - 2 kg)</t>
  </si>
  <si>
    <t>GOLUBOVI I GRLICE - svi</t>
  </si>
  <si>
    <t>DJETLOVKE I TUKANI - svi</t>
  </si>
  <si>
    <t>VODOMARI - svi</t>
  </si>
  <si>
    <t>FAZANI - svi</t>
  </si>
  <si>
    <t>KUKCOJEDI - svi</t>
  </si>
  <si>
    <t>ŠIŠMIŠI - veliki (iznad 10 g)</t>
  </si>
  <si>
    <t>PRIMATI - mali (do 1 kg)</t>
  </si>
  <si>
    <t>PRIMATI - srednji (1 - 5 kg)</t>
  </si>
  <si>
    <t>PRIMATI - veliki (5-10 kg)</t>
  </si>
  <si>
    <t>PRIMATI - vrlo veliki (iznad 20 kg)</t>
  </si>
  <si>
    <t>GLODAVCI - mali (do 1 kg)</t>
  </si>
  <si>
    <t>GLODAVCI - srednji (1-5 kg)</t>
  </si>
  <si>
    <t>GLODAVCI - veliki (iznad 5 kg)</t>
  </si>
  <si>
    <t>ZVIJERI - srednje (1-10 kg)</t>
  </si>
  <si>
    <t>ZVIJERI - velike (10-50 kg)</t>
  </si>
  <si>
    <t>ZVIJERI - vrlo velike (iznad 50 kg)</t>
  </si>
  <si>
    <t>TOBOLČARI - mali (do 2 kg)</t>
  </si>
  <si>
    <t>TOBOLČARI - srednji (2-15 kg)</t>
  </si>
  <si>
    <t>TOBOLČARI - veliki (iznad 15 kg)</t>
  </si>
  <si>
    <t>NEPARNOPRSTAŠI - svi</t>
  </si>
  <si>
    <t>PARNOPRSTAŠI - mali (do 50 kg)</t>
  </si>
  <si>
    <t>PARNOPRSTAŠI - veliki (iznad 50 kg)</t>
  </si>
  <si>
    <t>MRAVOJEDI I SRODNICI - svi</t>
  </si>
  <si>
    <t>ostalo postupanje-opisati:</t>
  </si>
  <si>
    <t>Ministarstvo unutarnjih poslova</t>
  </si>
  <si>
    <t>Državni inspektorat-veterinarska inspekcija</t>
  </si>
  <si>
    <t>Ministarstvo financija, Carinska uprava</t>
  </si>
  <si>
    <t xml:space="preserve">LOKACIJA PRONALASKA ŽIVOTINJE </t>
  </si>
  <si>
    <t>OSOBNI PODACI O NALAZNIKU/VLASNIKU/NADLEŽNOJ SLUŽBI</t>
  </si>
  <si>
    <t>SOLITARNO</t>
  </si>
  <si>
    <t>U GRUPI</t>
  </si>
  <si>
    <t>HIBERNACIJA/ESTIVACIJA</t>
  </si>
  <si>
    <t>neoznačena</t>
  </si>
  <si>
    <t>GDJE JE ŽIVOTINJA PREUZETA</t>
  </si>
  <si>
    <t xml:space="preserve"> u oporavilištu</t>
  </si>
  <si>
    <t>CIJENA OSNOVNE SKRBI PO DANU</t>
  </si>
  <si>
    <t>KATEGORIJA DRŽANJA ŽIVOTINJE</t>
  </si>
  <si>
    <t>BROJ DANA PROVEDEN U OPORAVILIŠTU ZA JEDINKU</t>
  </si>
  <si>
    <t>UKUPNA CIJENA OSNOVNE SKRBI</t>
  </si>
  <si>
    <t>PRUŽENA</t>
  </si>
  <si>
    <t>NIJE PRUŽENA</t>
  </si>
  <si>
    <t>CIJENA PROŠIRENE SKRBI PO DANU ZA JEDINKU</t>
  </si>
  <si>
    <t>UKUPNA CIJENA PROŠIRENE SKRBI ZA JEDINKU</t>
  </si>
  <si>
    <t xml:space="preserve"> SOLITARNO</t>
  </si>
  <si>
    <t xml:space="preserve"> U GRUPI</t>
  </si>
  <si>
    <t>JUVENILNE U GRUPI</t>
  </si>
  <si>
    <t>JUVENILNE SOLITARNO</t>
  </si>
  <si>
    <t>PROŠIRENA SKRB (provodi se maksimalno 10 dana)</t>
  </si>
  <si>
    <t>ZMIJE - male (duljine  ≤ 0,5 m)</t>
  </si>
  <si>
    <r>
      <t xml:space="preserve">KOPNENE KORNJAČE -male (mase </t>
    </r>
    <r>
      <rPr>
        <sz val="11"/>
        <color theme="1"/>
        <rFont val="Calibri"/>
        <family val="2"/>
        <charset val="238"/>
        <scheme val="minor"/>
      </rPr>
      <t>≤ 0,5 kg)</t>
    </r>
  </si>
  <si>
    <r>
      <t xml:space="preserve">MORSKE I VODENE KORNJAČE -male (mase </t>
    </r>
    <r>
      <rPr>
        <sz val="11"/>
        <color theme="1"/>
        <rFont val="Calibri"/>
        <family val="2"/>
        <charset val="238"/>
        <scheme val="minor"/>
      </rPr>
      <t>≤ 0,5 kg)</t>
    </r>
  </si>
  <si>
    <r>
      <t xml:space="preserve">KROKODILI, ALIGATORI, GAVIJALI - mali (duljine  </t>
    </r>
    <r>
      <rPr>
        <sz val="11"/>
        <color theme="1"/>
        <rFont val="Calibri"/>
        <family val="2"/>
        <charset val="238"/>
        <scheme val="minor"/>
      </rPr>
      <t>≤70 cm)</t>
    </r>
  </si>
  <si>
    <r>
      <t xml:space="preserve">PAPIGE - male (mase </t>
    </r>
    <r>
      <rPr>
        <sz val="11"/>
        <color theme="1"/>
        <rFont val="Calibri"/>
        <family val="2"/>
        <charset val="238"/>
        <scheme val="minor"/>
      </rPr>
      <t>≤ 100 g)</t>
    </r>
  </si>
  <si>
    <r>
      <t xml:space="preserve">PAPIGE - velike (mase </t>
    </r>
    <r>
      <rPr>
        <sz val="11"/>
        <color theme="1"/>
        <rFont val="Calibri"/>
        <family val="2"/>
        <charset val="238"/>
        <scheme val="minor"/>
      </rPr>
      <t>≥ 400 g)</t>
    </r>
  </si>
  <si>
    <r>
      <t xml:space="preserve">PJEVICE - male (mase </t>
    </r>
    <r>
      <rPr>
        <sz val="11"/>
        <color theme="1"/>
        <rFont val="Calibri"/>
        <family val="2"/>
        <charset val="238"/>
        <scheme val="minor"/>
      </rPr>
      <t>≤ 30 g)</t>
    </r>
  </si>
  <si>
    <r>
      <t xml:space="preserve">PJEVICE - velike (mase </t>
    </r>
    <r>
      <rPr>
        <sz val="11"/>
        <color theme="1"/>
        <rFont val="Calibri"/>
        <family val="2"/>
        <charset val="238"/>
        <scheme val="minor"/>
      </rPr>
      <t>≥ 300 g)</t>
    </r>
  </si>
  <si>
    <r>
      <t xml:space="preserve">VODARICE i GUSKE  - velike  (mase </t>
    </r>
    <r>
      <rPr>
        <sz val="11"/>
        <color theme="1"/>
        <rFont val="Calibri"/>
        <family val="2"/>
        <charset val="238"/>
        <scheme val="minor"/>
      </rPr>
      <t>≥ 1 kg)</t>
    </r>
  </si>
  <si>
    <r>
      <t xml:space="preserve">RODARICE I ŽDRALOVKE - male (mase </t>
    </r>
    <r>
      <rPr>
        <sz val="11"/>
        <color theme="1"/>
        <rFont val="Calibri"/>
        <family val="2"/>
        <charset val="238"/>
        <scheme val="minor"/>
      </rPr>
      <t>≤ 1 kg)</t>
    </r>
  </si>
  <si>
    <r>
      <t>GRABLJIVICE I SOVKE - male (</t>
    </r>
    <r>
      <rPr>
        <sz val="11"/>
        <color theme="1"/>
        <rFont val="Calibri"/>
        <family val="2"/>
        <charset val="238"/>
        <scheme val="minor"/>
      </rPr>
      <t>≤199 g)</t>
    </r>
  </si>
  <si>
    <r>
      <t>GRABLJIVICE I SOVKE - velike (</t>
    </r>
    <r>
      <rPr>
        <sz val="11"/>
        <color theme="1"/>
        <rFont val="Calibri"/>
        <family val="2"/>
        <charset val="238"/>
        <scheme val="minor"/>
      </rPr>
      <t>≥ 2 kg)</t>
    </r>
  </si>
  <si>
    <r>
      <t>ŠIŠMIŠI - mali (</t>
    </r>
    <r>
      <rPr>
        <sz val="11"/>
        <color theme="1"/>
        <rFont val="Calibri"/>
        <family val="2"/>
        <charset val="238"/>
        <scheme val="minor"/>
      </rPr>
      <t>≤ 10 g)</t>
    </r>
  </si>
  <si>
    <r>
      <t>ZVIJERI - male (</t>
    </r>
    <r>
      <rPr>
        <sz val="11"/>
        <color theme="1"/>
        <rFont val="Calibri"/>
        <family val="2"/>
        <charset val="238"/>
        <scheme val="minor"/>
      </rPr>
      <t>≤ 1 kg)</t>
    </r>
  </si>
  <si>
    <t>UKUPNA CIJENA SKRBI ZA ŽIVOTINJU (osnovna + proširena)</t>
  </si>
  <si>
    <t>Stupac6</t>
  </si>
  <si>
    <t>Stupac7</t>
  </si>
  <si>
    <t>PROŠIRENA SKRB</t>
  </si>
  <si>
    <t>NAZIV OPORAVILIŠTA</t>
  </si>
  <si>
    <t>SKRAĆENICA</t>
  </si>
  <si>
    <t>Ž- ženka</t>
  </si>
  <si>
    <t>JUV</t>
  </si>
  <si>
    <t>SADL</t>
  </si>
  <si>
    <t>Opis razloga zaprimanja</t>
  </si>
  <si>
    <t>Opis stanja životinje kod zaprimanja</t>
  </si>
  <si>
    <t>Opis razloga prestanka skrbi</t>
  </si>
  <si>
    <t>Acridotheres tristis</t>
  </si>
  <si>
    <t>Alopochen aegyptiacus</t>
  </si>
  <si>
    <t>Callosciurus erythraeus</t>
  </si>
  <si>
    <t>Corvus splendens</t>
  </si>
  <si>
    <t>Herpestes javanicus</t>
  </si>
  <si>
    <t>Lithobates catesbeianus</t>
  </si>
  <si>
    <t>Muntiacus reevesi</t>
  </si>
  <si>
    <t>Myocastor coypus</t>
  </si>
  <si>
    <t>Nasua nasua</t>
  </si>
  <si>
    <t>Nyctereutes procyonoides</t>
  </si>
  <si>
    <t>Ondatra zibethicus</t>
  </si>
  <si>
    <t>Oxyura jamaicensis </t>
  </si>
  <si>
    <t>Procyon lotor</t>
  </si>
  <si>
    <t>Sciurus carolinensis</t>
  </si>
  <si>
    <t>Sciurus niger</t>
  </si>
  <si>
    <t xml:space="preserve">Tamias sibiricus </t>
  </si>
  <si>
    <t xml:space="preserve">Threskiornis aethiopicus </t>
  </si>
  <si>
    <t>Trachemys scripta</t>
  </si>
  <si>
    <t>SOLITARNO-ADULTNA, SUBADULTNA I NEODREĐENO</t>
  </si>
  <si>
    <t xml:space="preserve">SOLITARNO-JUVENILNA </t>
  </si>
  <si>
    <t>SVE DOBI-HIBERNACIJA/ESTIVACIJA</t>
  </si>
  <si>
    <t>JUVENILNA</t>
  </si>
  <si>
    <t>ADULTNA/NEODREĐENO</t>
  </si>
  <si>
    <t>SUBADULTNA</t>
  </si>
  <si>
    <t>ADL/N</t>
  </si>
  <si>
    <t>SOL-ADL/N, SADL</t>
  </si>
  <si>
    <t>SOL-JUV</t>
  </si>
  <si>
    <t>U GRUPI-ADULTNA, SUBADULTNA I NEODREĐENO</t>
  </si>
  <si>
    <t>GR-ADL/N, SADL</t>
  </si>
  <si>
    <t>U GRUPI-JUVENILNA</t>
  </si>
  <si>
    <t>GR-JUV</t>
  </si>
  <si>
    <t>HIB/EST-JUV, SADL, ADL/N</t>
  </si>
  <si>
    <t>DOB I NAČIN DRŽANJA</t>
  </si>
  <si>
    <t>Objašnjenje</t>
  </si>
  <si>
    <t>ŽIVOTINJA BILA U HIBERNACIJI</t>
  </si>
  <si>
    <t>DA</t>
  </si>
  <si>
    <t>NE</t>
  </si>
  <si>
    <t>Udruga Sokolarski centar</t>
  </si>
  <si>
    <t>komunalna služba-lokalna i regionalna samouprava</t>
  </si>
  <si>
    <t>Opis ostalih vrsta oznaka</t>
  </si>
  <si>
    <t>SLUŽBA KOJA JE IZVRŠILA ZAPLIJENU</t>
  </si>
  <si>
    <t>VRSTA I BROJ DOKUMENTA TEMELJEM KOJEG JE OBAVLJENA  ZAPLIJENA</t>
  </si>
  <si>
    <t>MJESTO ZAPLIJENE</t>
  </si>
  <si>
    <t>TROŠAK OSNOVNE SKRBI UMANJEN ZA HIBERNACIJU</t>
  </si>
  <si>
    <t>EUTANAZIJA</t>
  </si>
  <si>
    <t>PO CJENIKU PRAVILNIKA</t>
  </si>
  <si>
    <t>PO IZVRŠENOJ USLUZI-navesti broj priloženog računa za uslugu</t>
  </si>
  <si>
    <t>BROJ RAČUNA ZA IZVRŠENU USLUGU</t>
  </si>
  <si>
    <t>TROŠAK EUTANAZIJE</t>
  </si>
  <si>
    <t>BROJ DANA PROVEDEN U HIBERNACIJI/ESTIVACIJI</t>
  </si>
  <si>
    <t>ŽIVOTINJA BILA U HIBERNACIJI/ESTIVACIJI</t>
  </si>
  <si>
    <t>TROŠAK OSNOVNE SKRBI KOJI SE UMANJUJE  ZA HIBERNACIJU/ESTIVACIJU</t>
  </si>
  <si>
    <r>
      <t>NALAZNIK</t>
    </r>
    <r>
      <rPr>
        <b/>
        <sz val="12"/>
        <color theme="1" tint="4.9989318521683403E-2"/>
        <rFont val="Calibri"/>
        <family val="2"/>
        <charset val="238"/>
        <scheme val="minor"/>
      </rPr>
      <t>/VLASNIK/NADLEŽNA SLUŽBA</t>
    </r>
  </si>
  <si>
    <t>izvan oporavilišta -preuzeli djelatnici oporavilišta</t>
  </si>
  <si>
    <t>izvan oporavilišta - preuzela druga služba</t>
  </si>
  <si>
    <t>PROŠIRENA SKRB (SAMO ZA PRIORITETNE VRSTE S PRILOGA III)</t>
  </si>
  <si>
    <t>BROJ DANA PRUŽANJA PROŠIRENE SKRBI</t>
  </si>
  <si>
    <t>OKOLNOSTI I NAČIN PRONALASKA ŽIVOTINJE (opisno)</t>
  </si>
  <si>
    <t>nepoznato</t>
  </si>
  <si>
    <t>fizička/pravna osoba</t>
  </si>
  <si>
    <t xml:space="preserve">Državni inspektorat-inspekcija zaštite prirode </t>
  </si>
  <si>
    <t>UKUPNI TROŠAK ZA JEDINKU</t>
  </si>
  <si>
    <t>iz prirode RH - dojava oporavilištu</t>
  </si>
  <si>
    <t>djelatnici Javnih ustanova NP/PP ili županija</t>
  </si>
  <si>
    <t>GRANIČNI PRIJELAZ</t>
  </si>
  <si>
    <t>UNUTRAŠNJOST RH</t>
  </si>
  <si>
    <t>Navod mjesta zaplijene</t>
  </si>
  <si>
    <t>UKUPNA CIJENA SKRBI ZA ŽIVOTINJU (osnovna + proširena - hibernacija/estivacija + eutanazija)</t>
  </si>
  <si>
    <t>NALAZNIK/VLASNIK/NADLEŽNA SLUŽBA</t>
  </si>
  <si>
    <t>vlasnik životinje</t>
  </si>
  <si>
    <t>EVIDENCIJSKA OZNAKA ŽIVOTINJE</t>
  </si>
  <si>
    <t>odašiljač</t>
  </si>
  <si>
    <t>otvoreni prsten</t>
  </si>
  <si>
    <t xml:space="preserve"> GPS KOORDINATE LOKACIJE PRONALASKA ILI OPISNO</t>
  </si>
  <si>
    <t>AWAP – Udruga za zaštitu divljih životinja</t>
  </si>
  <si>
    <t>Javna ustanova Nacionalni park Brijuni</t>
  </si>
  <si>
    <t>Javna ustanova 'Priroda'</t>
  </si>
  <si>
    <t>Morski obrazovni centar Pula</t>
  </si>
  <si>
    <t>Veterinarski fakultet Sveučilišta u Zagrebu</t>
  </si>
  <si>
    <t>upisati iznos</t>
  </si>
  <si>
    <t xml:space="preserve">STANJE ŽIVOTINJE U TRENUTKU ZAPRIMANJA </t>
  </si>
  <si>
    <t>DATUM PRONALASKA ŽIVOTINJE (dd/mm/gggg)</t>
  </si>
  <si>
    <t>DATUM ZAPRIMANJA ŽIVOTINJE (dd/mm/gggg)</t>
  </si>
  <si>
    <t>DATUM PRESTANKA SKRBI O ŽIVOTINJI (dd/mm/gggg)</t>
  </si>
  <si>
    <t>DATUM POČETKA PROŠIRENE SKRBI (dd/mm/gggg)</t>
  </si>
  <si>
    <t>DATUM ZAVRŠETKA PROŠIRENE SKRBI (dd/mm/gggg)</t>
  </si>
  <si>
    <t>DATUM POČETKA HIBERNACIJE/ESTIVACIJE (dd/mm/gggg)</t>
  </si>
  <si>
    <t>DATUM ZAVRŠETKA HIBERNACIJE/ESTIVACIJE (dd/mm/gggg)</t>
  </si>
  <si>
    <t>DATUM ZAPLIJENE ŽIVOTINJE (dd/mm/gggg)</t>
  </si>
  <si>
    <t>DATUM ZAPRIMANJA ŽIVOTINJE  U OPORAVILIŠTE (dd/mm/gggg)</t>
  </si>
  <si>
    <t>DATUM PRESTANKA SKRBI O ŽIVOTINJI (dd/mm/gggg.)</t>
  </si>
  <si>
    <t>i dalje na skrbi iz prethodnog izvještajnog razdoblja</t>
  </si>
  <si>
    <t>GRABLJIVICE I SOVKE - male (≤199 g)</t>
  </si>
  <si>
    <t>KOPNENE KORNJAČE -male (mase ≤ 0,5 kg)</t>
  </si>
  <si>
    <t>MORSKE I VODENE KORNJAČE -male (mase ≤ 0,5 kg)</t>
  </si>
  <si>
    <t>KROKODILI, ALIGATORI, GAVIJALI - mali (duljine  ≤70 cm)</t>
  </si>
  <si>
    <t>PAPIGE - male (mase ≤ 100 g)</t>
  </si>
  <si>
    <t>PAPIGE - velike (mase ≥ 400 g)</t>
  </si>
  <si>
    <t>PJEVICE - male (mase ≤ 30 g)</t>
  </si>
  <si>
    <t>PJEVICE - velike (mase ≥ 300 g)</t>
  </si>
  <si>
    <t>VODARICE i GUSKE  - velike  (mase ≥ 1 kg)</t>
  </si>
  <si>
    <t>RODARICE I ŽDRALOVKE - male (mase ≤ 1 kg)</t>
  </si>
  <si>
    <t>GRABLJIVICE I SOVKE - velike (≥ 2 kg)</t>
  </si>
  <si>
    <t>ŠIŠMIŠI - mali (≤ 10 g)</t>
  </si>
  <si>
    <t>ZVIJERI - male (≤ 1 kg)</t>
  </si>
  <si>
    <t>8/2019</t>
  </si>
  <si>
    <t>Cercopithecus aethiops</t>
  </si>
  <si>
    <t>Jedinka nema oznaka</t>
  </si>
  <si>
    <t>GP Bregana</t>
  </si>
  <si>
    <t>7/2019</t>
  </si>
  <si>
    <t>Psittacus erithacus</t>
  </si>
  <si>
    <t>BG11CNZK158</t>
  </si>
  <si>
    <t>GP Bajakovo</t>
  </si>
  <si>
    <t>4/2019</t>
  </si>
  <si>
    <t>Python Biuttatus</t>
  </si>
  <si>
    <t>GP Ilok</t>
  </si>
  <si>
    <t>PN 07/2016</t>
  </si>
  <si>
    <t>5/2019</t>
  </si>
  <si>
    <t>GP Županja</t>
  </si>
  <si>
    <t>322-07/16-03/980</t>
  </si>
  <si>
    <t>2/2019</t>
  </si>
  <si>
    <t>Boa Constrictor</t>
  </si>
  <si>
    <t>PN 151/16</t>
  </si>
  <si>
    <t>3/2019</t>
  </si>
  <si>
    <t>Testudo Marginata</t>
  </si>
  <si>
    <t>6/2019</t>
  </si>
  <si>
    <t>Testudo hermanni</t>
  </si>
  <si>
    <t>67/2019</t>
  </si>
  <si>
    <t>39/2018</t>
  </si>
  <si>
    <t>48/2018</t>
  </si>
  <si>
    <t>6 2018</t>
  </si>
  <si>
    <t>36/2019</t>
  </si>
  <si>
    <t xml:space="preserve">Nycticorax nycticorax </t>
  </si>
  <si>
    <t>21/2018</t>
  </si>
  <si>
    <t>49/2018</t>
  </si>
  <si>
    <t>54/2018</t>
  </si>
  <si>
    <t>50/2016</t>
  </si>
  <si>
    <t>36/2018</t>
  </si>
  <si>
    <t>68/2019</t>
  </si>
  <si>
    <t>45/2018</t>
  </si>
  <si>
    <t xml:space="preserve">Buteo buteo </t>
  </si>
  <si>
    <t>68/2018</t>
  </si>
  <si>
    <t>11 2018</t>
  </si>
  <si>
    <t>23/2018</t>
  </si>
  <si>
    <t>35/2019</t>
  </si>
  <si>
    <t>1 2019</t>
  </si>
  <si>
    <t>27/2019</t>
  </si>
  <si>
    <t>52/2019</t>
  </si>
  <si>
    <t xml:space="preserve">Asio otus </t>
  </si>
  <si>
    <t>Ribnjak</t>
  </si>
  <si>
    <t>Ribnjak pokraj mjesta Brodski stupnik</t>
  </si>
  <si>
    <t>Pticu pronašli djelatnici Ribnjaka</t>
  </si>
  <si>
    <t>Ptica sa oštećenim krilom</t>
  </si>
  <si>
    <t>Županja</t>
  </si>
  <si>
    <t>U blizini Sladorane Županja</t>
  </si>
  <si>
    <t>Pronašao prolaznik</t>
  </si>
  <si>
    <t>Slomljeno krilo</t>
  </si>
  <si>
    <t>Đakovačka Satnica</t>
  </si>
  <si>
    <t xml:space="preserve">Dojava mještanina </t>
  </si>
  <si>
    <t>Oštećeno krilo</t>
  </si>
  <si>
    <t>Vinkovci</t>
  </si>
  <si>
    <t>Ozlijeđeno krilo</t>
  </si>
  <si>
    <t>Slavonski Brod</t>
  </si>
  <si>
    <t>Pokraj Silosa u Industrijskoj zoni Bjeliš</t>
  </si>
  <si>
    <t>Pronašli djelatnici Silosa</t>
  </si>
  <si>
    <t>Ptica bez vidljivih oštećenja, ali u lošem stanju</t>
  </si>
  <si>
    <t>Banovci</t>
  </si>
  <si>
    <t>Pronašao djelatnik</t>
  </si>
  <si>
    <t>Na farmi purana</t>
  </si>
  <si>
    <t>Oriovac</t>
  </si>
  <si>
    <t>Trnjani</t>
  </si>
  <si>
    <t>Osijek</t>
  </si>
  <si>
    <t>Donja Bebrina</t>
  </si>
  <si>
    <t>Na ulazu u mjesto, pokraj groblja</t>
  </si>
  <si>
    <t>Pticu pokraj ceste pronašao prolaznik, vidljivo slomljeno krilo</t>
  </si>
  <si>
    <t>Ptica bez vidljivih oštećenja, ali ne može poletjeti</t>
  </si>
  <si>
    <t>Nova Gradiška</t>
  </si>
  <si>
    <t>Gradski park</t>
  </si>
  <si>
    <t>Loše kondicijsko stanje</t>
  </si>
  <si>
    <t>Čaglin</t>
  </si>
  <si>
    <t>Rastušje</t>
  </si>
  <si>
    <t>Perkovci</t>
  </si>
  <si>
    <t>Otok</t>
  </si>
  <si>
    <t>1 2021</t>
  </si>
  <si>
    <t>U blizi mjesta Otok</t>
  </si>
  <si>
    <t>Josip Perković, Otok</t>
  </si>
  <si>
    <t>2 2021</t>
  </si>
  <si>
    <t>Živike, BPŽ</t>
  </si>
  <si>
    <t>Otok, VSŽ</t>
  </si>
  <si>
    <t>Pronađena u blizini obiteljske kuće</t>
  </si>
  <si>
    <t>Ivan Kereković, Živike</t>
  </si>
  <si>
    <t>Iscrpljena sova, dezorijentirana</t>
  </si>
  <si>
    <t>Ptica u dobrom općem stanju, puštena na području Bare dvorine u Donjoj Bebrini</t>
  </si>
  <si>
    <t>3 2021</t>
  </si>
  <si>
    <t xml:space="preserve">Falco tinnunculus </t>
  </si>
  <si>
    <t>Nova Kapela, BPŽ</t>
  </si>
  <si>
    <t>Ptica bez vanjskih vidljivih ozljeda, ali slaba i neuhranjena</t>
  </si>
  <si>
    <t>Ptica u dobrom općem stanju, dobila na težini i spremna za povratak u prirodu</t>
  </si>
  <si>
    <t>4 2021</t>
  </si>
  <si>
    <t>Dubovik, BPŽ</t>
  </si>
  <si>
    <t>Pronađena u šljiviku</t>
  </si>
  <si>
    <t>Mato Kovačević, Dubovik</t>
  </si>
  <si>
    <t>Sova u dobrom stanju, jede redovno, nema potrebe za daljnjom skrbi</t>
  </si>
  <si>
    <t>5 2021</t>
  </si>
  <si>
    <t>Donja Bebrina, BPŽ</t>
  </si>
  <si>
    <t>Franjo Štević, Dubovik</t>
  </si>
  <si>
    <t>Sova iscrpljena s oštećenim okom</t>
  </si>
  <si>
    <t>6 2021</t>
  </si>
  <si>
    <t>Oštri vrh, BPŽ</t>
  </si>
  <si>
    <t>Erika Ivanović, Oštri vrh 95</t>
  </si>
  <si>
    <t>Ozlijeđena noga, ne može letjeti, ali bez vidljivih oštećenja krila</t>
  </si>
  <si>
    <t>Ptica podlegnula zadobivenim ozljedama</t>
  </si>
  <si>
    <t>7 2021</t>
  </si>
  <si>
    <t>Trnjani, BPŽ</t>
  </si>
  <si>
    <t>Pronađena tijekom rada na farmi</t>
  </si>
  <si>
    <t>Dominik Maduna, 091/726-9782</t>
  </si>
  <si>
    <t>Iscrpljena sova, dezorijentirana, nije u letnom stanju</t>
  </si>
  <si>
    <t>Sova se normalno ponaša, jede i izgleda, puštena natrag u prirodu</t>
  </si>
  <si>
    <t>8 2021</t>
  </si>
  <si>
    <t>Veterinarska stanica Đakovo</t>
  </si>
  <si>
    <t>Dojava djelatnika</t>
  </si>
  <si>
    <t>Dezorijentirana ptica sa oštećenim krilom</t>
  </si>
  <si>
    <t>9 2021</t>
  </si>
  <si>
    <t>Veterinarska stanica Slavonski Brod</t>
  </si>
  <si>
    <t>Iscrpljena sova u lošem stanju, na skrbi do oporavka</t>
  </si>
  <si>
    <t>10 2021</t>
  </si>
  <si>
    <t>Klakar, BPŽ</t>
  </si>
  <si>
    <t>Oštećeno oko, nije u letnom stanju</t>
  </si>
  <si>
    <t>11 2021</t>
  </si>
  <si>
    <t>Slobodnica, BPŽ</t>
  </si>
  <si>
    <t>Pronađena tijekom rada u šumi</t>
  </si>
  <si>
    <t>Domagoj Vačić,  091/497-1679</t>
  </si>
  <si>
    <t>Ptica bez vidljivih oštećenja, ali nije u letnom stanju, na skrbi do oporavka</t>
  </si>
  <si>
    <t>Procijenjeno da nije moguć povratak u prirodu i da se preporuča trajna skrb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</si>
</sst>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kn&quot;;[Red]\-#,##0.00\ &quot;kn&quot;"/>
    <numFmt numFmtId="164" formatCode="dd/mm/yy/;@"/>
    <numFmt numFmtId="165" formatCode="#,##0.00\ &quot;kn&quot;"/>
    <numFmt numFmtId="166" formatCode="[$-F400]h:mm:ss\ AM/PM"/>
  </numFmts>
  <fonts count="20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2"/>
      <color theme="1" tint="0.14999847407452621"/>
      <name val="Times New Roman"/>
      <family val="1"/>
      <charset val="238"/>
    </font>
    <font>
      <i/>
      <sz val="12"/>
      <color theme="1" tint="0.14999847407452621"/>
      <name val="Times New Roman"/>
      <family val="1"/>
      <charset val="238"/>
    </font>
    <font>
      <sz val="12"/>
      <name val="Times New Roman"/>
      <family val="1"/>
      <charset val="238"/>
    </font>
    <font>
      <i/>
      <sz val="12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2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7.5"/>
      <color theme="1"/>
      <name val="Calibri"/>
      <family val="2"/>
      <charset val="238"/>
      <scheme val="minor"/>
    </font>
    <font>
      <sz val="8"/>
      <color rgb="FF202124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200">
    <xf numFmtId="0" fontId="0" fillId="0" borderId="0" xfId="0"/>
    <xf numFmtId="0" fontId="3" fillId="0" borderId="2" xfId="1" applyFont="1" applyFill="1" applyBorder="1" applyAlignment="1" applyProtection="1">
      <alignment horizontal="left" vertical="top" wrapText="1"/>
      <protection locked="0"/>
    </xf>
    <xf numFmtId="0" fontId="3" fillId="0" borderId="1" xfId="1" applyFont="1" applyFill="1" applyBorder="1" applyAlignment="1" applyProtection="1">
      <alignment horizontal="left" vertical="top" wrapText="1"/>
      <protection locked="0"/>
    </xf>
    <xf numFmtId="0" fontId="4" fillId="0" borderId="1" xfId="1" applyFont="1" applyFill="1" applyBorder="1" applyAlignment="1" applyProtection="1">
      <alignment horizontal="left" vertical="top" wrapText="1"/>
      <protection locked="0"/>
    </xf>
    <xf numFmtId="0" fontId="5" fillId="0" borderId="1" xfId="1" applyFont="1" applyFill="1" applyBorder="1" applyAlignment="1" applyProtection="1">
      <alignment horizontal="left" vertical="top" wrapText="1"/>
      <protection locked="0"/>
    </xf>
    <xf numFmtId="0" fontId="5" fillId="0" borderId="3" xfId="1" applyFont="1" applyFill="1" applyBorder="1" applyAlignment="1" applyProtection="1">
      <alignment horizontal="left" vertical="top" wrapText="1"/>
      <protection locked="0"/>
    </xf>
    <xf numFmtId="0" fontId="3" fillId="0" borderId="4" xfId="1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4" xfId="0" applyFont="1" applyFill="1" applyBorder="1" applyAlignment="1" applyProtection="1">
      <alignment horizontal="left" vertical="top" wrapText="1"/>
      <protection locked="0"/>
    </xf>
    <xf numFmtId="0" fontId="4" fillId="0" borderId="2" xfId="1" applyFont="1" applyFill="1" applyBorder="1" applyAlignment="1" applyProtection="1">
      <alignment horizontal="left" vertical="top" wrapText="1"/>
      <protection locked="0"/>
    </xf>
    <xf numFmtId="0" fontId="0" fillId="0" borderId="1" xfId="0" applyBorder="1"/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4" fillId="0" borderId="4" xfId="1" applyFont="1" applyFill="1" applyBorder="1" applyAlignment="1" applyProtection="1">
      <alignment horizontal="left" vertical="top" wrapText="1"/>
      <protection locked="0"/>
    </xf>
    <xf numFmtId="0" fontId="6" fillId="0" borderId="1" xfId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165" fontId="0" fillId="0" borderId="1" xfId="0" applyNumberFormat="1" applyFont="1" applyBorder="1" applyAlignment="1">
      <alignment horizontal="left"/>
    </xf>
    <xf numFmtId="0" fontId="11" fillId="7" borderId="1" xfId="0" applyFont="1" applyFill="1" applyBorder="1" applyAlignment="1">
      <alignment horizontal="left" vertical="center" wrapText="1"/>
    </xf>
    <xf numFmtId="165" fontId="11" fillId="7" borderId="1" xfId="0" applyNumberFormat="1" applyFont="1" applyFill="1" applyBorder="1" applyAlignment="1">
      <alignment horizontal="left" vertical="center" wrapText="1"/>
    </xf>
    <xf numFmtId="165" fontId="11" fillId="7" borderId="9" xfId="0" applyNumberFormat="1" applyFont="1" applyFill="1" applyBorder="1" applyAlignment="1">
      <alignment horizontal="center" vertical="center" wrapText="1"/>
    </xf>
    <xf numFmtId="165" fontId="11" fillId="7" borderId="10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left" wrapText="1"/>
    </xf>
    <xf numFmtId="8" fontId="11" fillId="0" borderId="1" xfId="0" applyNumberFormat="1" applyFont="1" applyBorder="1" applyAlignment="1">
      <alignment horizontal="left" wrapText="1"/>
    </xf>
    <xf numFmtId="165" fontId="0" fillId="0" borderId="4" xfId="0" applyNumberFormat="1" applyFont="1" applyBorder="1" applyAlignment="1">
      <alignment horizontal="left" wrapText="1"/>
    </xf>
    <xf numFmtId="8" fontId="11" fillId="0" borderId="6" xfId="0" applyNumberFormat="1" applyFont="1" applyBorder="1" applyAlignment="1">
      <alignment horizontal="left" vertical="center" wrapText="1"/>
    </xf>
    <xf numFmtId="8" fontId="11" fillId="0" borderId="1" xfId="0" applyNumberFormat="1" applyFont="1" applyBorder="1" applyAlignment="1">
      <alignment horizontal="left" vertical="center" wrapText="1"/>
    </xf>
    <xf numFmtId="165" fontId="0" fillId="0" borderId="1" xfId="0" applyNumberFormat="1" applyFont="1" applyFill="1" applyBorder="1" applyAlignment="1">
      <alignment horizontal="left" wrapText="1"/>
    </xf>
    <xf numFmtId="8" fontId="11" fillId="0" borderId="1" xfId="0" applyNumberFormat="1" applyFont="1" applyFill="1" applyBorder="1" applyAlignment="1">
      <alignment horizontal="left" vertical="center" wrapText="1"/>
    </xf>
    <xf numFmtId="165" fontId="0" fillId="0" borderId="0" xfId="0" applyNumberFormat="1" applyFont="1" applyAlignment="1">
      <alignment horizontal="left"/>
    </xf>
    <xf numFmtId="165" fontId="11" fillId="7" borderId="4" xfId="0" applyNumberFormat="1" applyFont="1" applyFill="1" applyBorder="1" applyAlignment="1">
      <alignment horizontal="left" vertical="center" wrapText="1"/>
    </xf>
    <xf numFmtId="165" fontId="11" fillId="7" borderId="2" xfId="0" applyNumberFormat="1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wrapText="1"/>
    </xf>
    <xf numFmtId="49" fontId="11" fillId="0" borderId="5" xfId="0" applyNumberFormat="1" applyFont="1" applyBorder="1" applyAlignment="1">
      <alignment horizontal="left" wrapText="1"/>
    </xf>
    <xf numFmtId="49" fontId="0" fillId="0" borderId="11" xfId="0" applyNumberFormat="1" applyFont="1" applyBorder="1" applyAlignment="1">
      <alignment horizontal="left" wrapText="1"/>
    </xf>
    <xf numFmtId="49" fontId="0" fillId="0" borderId="11" xfId="0" applyNumberFormat="1" applyFont="1" applyFill="1" applyBorder="1" applyAlignment="1">
      <alignment horizontal="left" wrapText="1"/>
    </xf>
    <xf numFmtId="0" fontId="11" fillId="7" borderId="11" xfId="0" applyFont="1" applyFill="1" applyBorder="1" applyAlignment="1">
      <alignment horizontal="left" vertical="center" wrapText="1"/>
    </xf>
    <xf numFmtId="165" fontId="11" fillId="7" borderId="3" xfId="0" applyNumberFormat="1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165" fontId="11" fillId="7" borderId="7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wrapText="1"/>
    </xf>
    <xf numFmtId="165" fontId="0" fillId="0" borderId="4" xfId="0" applyNumberFormat="1" applyFont="1" applyBorder="1" applyAlignment="1">
      <alignment horizontal="left"/>
    </xf>
    <xf numFmtId="165" fontId="0" fillId="0" borderId="8" xfId="0" applyNumberFormat="1" applyFont="1" applyBorder="1" applyAlignment="1">
      <alignment horizontal="left" wrapText="1"/>
    </xf>
    <xf numFmtId="165" fontId="0" fillId="0" borderId="10" xfId="0" applyNumberFormat="1" applyFont="1" applyBorder="1" applyAlignment="1">
      <alignment horizontal="left" wrapText="1"/>
    </xf>
    <xf numFmtId="0" fontId="8" fillId="0" borderId="13" xfId="0" applyFont="1" applyBorder="1" applyAlignment="1">
      <alignment vertical="center" wrapText="1"/>
    </xf>
    <xf numFmtId="0" fontId="0" fillId="0" borderId="0" xfId="0" applyFont="1"/>
    <xf numFmtId="165" fontId="14" fillId="0" borderId="1" xfId="0" applyNumberFormat="1" applyFont="1" applyBorder="1" applyAlignment="1">
      <alignment horizontal="left" wrapText="1"/>
    </xf>
    <xf numFmtId="165" fontId="14" fillId="0" borderId="2" xfId="0" applyNumberFormat="1" applyFont="1" applyBorder="1" applyAlignment="1">
      <alignment horizontal="left" wrapText="1"/>
    </xf>
    <xf numFmtId="165" fontId="14" fillId="0" borderId="4" xfId="0" applyNumberFormat="1" applyFont="1" applyBorder="1" applyAlignment="1">
      <alignment horizontal="left" wrapText="1"/>
    </xf>
    <xf numFmtId="165" fontId="15" fillId="7" borderId="3" xfId="0" applyNumberFormat="1" applyFont="1" applyFill="1" applyBorder="1" applyAlignment="1">
      <alignment horizontal="left" vertical="center" wrapText="1"/>
    </xf>
    <xf numFmtId="0" fontId="0" fillId="0" borderId="14" xfId="0" applyFont="1" applyBorder="1" applyAlignment="1">
      <alignment horizontal="left"/>
    </xf>
    <xf numFmtId="0" fontId="13" fillId="10" borderId="1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15" xfId="0" applyFont="1" applyBorder="1" applyAlignment="1">
      <alignment horizontal="left" vertical="center" wrapText="1"/>
    </xf>
    <xf numFmtId="0" fontId="0" fillId="0" borderId="15" xfId="0" applyNumberFormat="1" applyFont="1" applyBorder="1" applyAlignment="1">
      <alignment horizontal="left" vertical="center" wrapText="1"/>
    </xf>
    <xf numFmtId="0" fontId="1" fillId="0" borderId="15" xfId="0" applyFont="1" applyBorder="1" applyAlignment="1">
      <alignment wrapText="1"/>
    </xf>
    <xf numFmtId="165" fontId="1" fillId="0" borderId="15" xfId="0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165" fontId="1" fillId="0" borderId="16" xfId="0" applyNumberFormat="1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19" xfId="0" applyNumberFormat="1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6" xfId="0" applyNumberFormat="1" applyFont="1" applyBorder="1" applyAlignment="1">
      <alignment horizontal="left" vertical="center" wrapText="1"/>
    </xf>
    <xf numFmtId="165" fontId="0" fillId="0" borderId="16" xfId="0" applyNumberFormat="1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wrapText="1"/>
    </xf>
    <xf numFmtId="0" fontId="0" fillId="0" borderId="21" xfId="0" applyBorder="1" applyAlignment="1">
      <alignment wrapText="1"/>
    </xf>
    <xf numFmtId="0" fontId="12" fillId="0" borderId="16" xfId="0" applyFont="1" applyBorder="1" applyAlignment="1">
      <alignment horizontal="left" vertical="center" wrapText="1"/>
    </xf>
    <xf numFmtId="14" fontId="0" fillId="0" borderId="16" xfId="0" applyNumberFormat="1" applyFont="1" applyBorder="1" applyAlignment="1">
      <alignment horizontal="left" vertical="center" wrapText="1"/>
    </xf>
    <xf numFmtId="166" fontId="0" fillId="0" borderId="16" xfId="0" applyNumberFormat="1" applyFont="1" applyBorder="1" applyAlignment="1">
      <alignment horizontal="left" vertical="center" wrapText="1"/>
    </xf>
    <xf numFmtId="165" fontId="0" fillId="0" borderId="16" xfId="0" applyNumberFormat="1" applyFont="1" applyBorder="1" applyAlignment="1" applyProtection="1">
      <alignment horizontal="left" vertical="center" wrapText="1"/>
    </xf>
    <xf numFmtId="165" fontId="9" fillId="0" borderId="16" xfId="0" applyNumberFormat="1" applyFont="1" applyBorder="1" applyAlignment="1">
      <alignment horizontal="left" vertical="center" wrapText="1"/>
    </xf>
    <xf numFmtId="0" fontId="14" fillId="0" borderId="16" xfId="0" applyNumberFormat="1" applyFont="1" applyFill="1" applyBorder="1" applyAlignment="1">
      <alignment horizontal="left" vertical="center" wrapText="1"/>
    </xf>
    <xf numFmtId="165" fontId="14" fillId="0" borderId="16" xfId="0" applyNumberFormat="1" applyFont="1" applyFill="1" applyBorder="1" applyAlignment="1">
      <alignment horizontal="left" vertical="center" wrapText="1"/>
    </xf>
    <xf numFmtId="165" fontId="9" fillId="8" borderId="16" xfId="0" applyNumberFormat="1" applyFont="1" applyFill="1" applyBorder="1" applyAlignment="1">
      <alignment horizontal="left" vertical="center" wrapText="1"/>
    </xf>
    <xf numFmtId="0" fontId="0" fillId="0" borderId="16" xfId="0" applyBorder="1" applyAlignment="1">
      <alignment wrapText="1"/>
    </xf>
    <xf numFmtId="0" fontId="12" fillId="0" borderId="15" xfId="0" applyFont="1" applyBorder="1" applyAlignment="1">
      <alignment horizontal="left" vertical="center" wrapText="1"/>
    </xf>
    <xf numFmtId="14" fontId="0" fillId="0" borderId="15" xfId="0" applyNumberFormat="1" applyFont="1" applyBorder="1" applyAlignment="1">
      <alignment horizontal="left" vertical="center" wrapText="1"/>
    </xf>
    <xf numFmtId="166" fontId="0" fillId="0" borderId="15" xfId="0" applyNumberFormat="1" applyFont="1" applyBorder="1" applyAlignment="1">
      <alignment horizontal="left" vertical="center" wrapText="1"/>
    </xf>
    <xf numFmtId="165" fontId="0" fillId="0" borderId="15" xfId="0" applyNumberFormat="1" applyFont="1" applyBorder="1" applyAlignment="1" applyProtection="1">
      <alignment horizontal="left" vertical="center" wrapText="1"/>
    </xf>
    <xf numFmtId="165" fontId="0" fillId="0" borderId="15" xfId="0" applyNumberFormat="1" applyFont="1" applyBorder="1" applyAlignment="1">
      <alignment horizontal="left" vertical="center" wrapText="1"/>
    </xf>
    <xf numFmtId="0" fontId="14" fillId="0" borderId="15" xfId="0" applyNumberFormat="1" applyFont="1" applyFill="1" applyBorder="1" applyAlignment="1">
      <alignment horizontal="left" vertical="center" wrapText="1"/>
    </xf>
    <xf numFmtId="165" fontId="14" fillId="0" borderId="15" xfId="0" applyNumberFormat="1" applyFont="1" applyFill="1" applyBorder="1" applyAlignment="1">
      <alignment horizontal="left" vertical="center" wrapText="1"/>
    </xf>
    <xf numFmtId="165" fontId="9" fillId="8" borderId="15" xfId="0" applyNumberFormat="1" applyFont="1" applyFill="1" applyBorder="1" applyAlignment="1">
      <alignment horizontal="left" vertical="center" wrapText="1"/>
    </xf>
    <xf numFmtId="0" fontId="0" fillId="0" borderId="15" xfId="0" applyBorder="1" applyAlignment="1">
      <alignment wrapText="1"/>
    </xf>
    <xf numFmtId="164" fontId="1" fillId="0" borderId="15" xfId="0" applyNumberFormat="1" applyFont="1" applyBorder="1" applyAlignment="1">
      <alignment wrapText="1"/>
    </xf>
    <xf numFmtId="14" fontId="1" fillId="0" borderId="15" xfId="0" applyNumberFormat="1" applyFont="1" applyBorder="1" applyAlignment="1">
      <alignment wrapText="1"/>
    </xf>
    <xf numFmtId="0" fontId="10" fillId="0" borderId="15" xfId="0" applyFont="1" applyBorder="1" applyAlignment="1">
      <alignment wrapText="1"/>
    </xf>
    <xf numFmtId="165" fontId="0" fillId="0" borderId="19" xfId="0" applyNumberFormat="1" applyFont="1" applyBorder="1" applyAlignment="1" applyProtection="1">
      <alignment horizontal="left" vertical="center" wrapText="1"/>
    </xf>
    <xf numFmtId="165" fontId="0" fillId="0" borderId="19" xfId="0" applyNumberFormat="1" applyFont="1" applyBorder="1" applyAlignment="1">
      <alignment horizontal="left" vertical="center" wrapText="1"/>
    </xf>
    <xf numFmtId="0" fontId="14" fillId="0" borderId="19" xfId="0" applyNumberFormat="1" applyFont="1" applyFill="1" applyBorder="1" applyAlignment="1">
      <alignment horizontal="left" vertical="center" wrapText="1"/>
    </xf>
    <xf numFmtId="165" fontId="14" fillId="0" borderId="19" xfId="0" applyNumberFormat="1" applyFont="1" applyFill="1" applyBorder="1" applyAlignment="1">
      <alignment horizontal="left" vertical="center" wrapText="1"/>
    </xf>
    <xf numFmtId="165" fontId="9" fillId="8" borderId="19" xfId="0" applyNumberFormat="1" applyFont="1" applyFill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164" fontId="1" fillId="0" borderId="16" xfId="0" applyNumberFormat="1" applyFont="1" applyBorder="1" applyAlignment="1">
      <alignment wrapText="1"/>
    </xf>
    <xf numFmtId="14" fontId="1" fillId="0" borderId="16" xfId="0" applyNumberFormat="1" applyFont="1" applyBorder="1" applyAlignment="1">
      <alignment wrapText="1"/>
    </xf>
    <xf numFmtId="165" fontId="1" fillId="0" borderId="16" xfId="0" applyNumberFormat="1" applyFont="1" applyBorder="1" applyAlignment="1" applyProtection="1">
      <alignment wrapText="1"/>
    </xf>
    <xf numFmtId="0" fontId="10" fillId="0" borderId="16" xfId="0" applyFont="1" applyBorder="1" applyAlignment="1">
      <alignment wrapText="1"/>
    </xf>
    <xf numFmtId="0" fontId="10" fillId="8" borderId="16" xfId="0" applyFont="1" applyFill="1" applyBorder="1" applyAlignment="1">
      <alignment wrapText="1"/>
    </xf>
    <xf numFmtId="165" fontId="1" fillId="0" borderId="15" xfId="0" applyNumberFormat="1" applyFont="1" applyBorder="1" applyAlignment="1" applyProtection="1">
      <alignment wrapText="1"/>
    </xf>
    <xf numFmtId="0" fontId="10" fillId="8" borderId="15" xfId="0" applyFont="1" applyFill="1" applyBorder="1" applyAlignment="1">
      <alignment wrapText="1"/>
    </xf>
    <xf numFmtId="166" fontId="0" fillId="0" borderId="19" xfId="0" applyNumberFormat="1" applyFont="1" applyBorder="1" applyAlignment="1">
      <alignment horizontal="left" vertical="center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164" fontId="13" fillId="5" borderId="27" xfId="0" applyNumberFormat="1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14" fontId="13" fillId="4" borderId="27" xfId="0" applyNumberFormat="1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165" fontId="17" fillId="12" borderId="27" xfId="0" applyNumberFormat="1" applyFont="1" applyFill="1" applyBorder="1" applyAlignment="1" applyProtection="1">
      <alignment horizontal="center" vertical="center" wrapText="1"/>
    </xf>
    <xf numFmtId="0" fontId="17" fillId="9" borderId="27" xfId="0" applyFont="1" applyFill="1" applyBorder="1" applyAlignment="1">
      <alignment horizontal="center" vertical="center" wrapText="1"/>
    </xf>
    <xf numFmtId="165" fontId="17" fillId="9" borderId="27" xfId="0" applyNumberFormat="1" applyFont="1" applyFill="1" applyBorder="1" applyAlignment="1">
      <alignment horizontal="center" vertical="center" wrapText="1"/>
    </xf>
    <xf numFmtId="0" fontId="13" fillId="10" borderId="27" xfId="0" applyFont="1" applyFill="1" applyBorder="1" applyAlignment="1">
      <alignment horizontal="center" vertical="center" wrapText="1"/>
    </xf>
    <xf numFmtId="0" fontId="13" fillId="11" borderId="27" xfId="0" applyFont="1" applyFill="1" applyBorder="1" applyAlignment="1">
      <alignment horizontal="center" vertical="center" wrapText="1"/>
    </xf>
    <xf numFmtId="165" fontId="13" fillId="11" borderId="27" xfId="0" applyNumberFormat="1" applyFont="1" applyFill="1" applyBorder="1" applyAlignment="1">
      <alignment horizontal="center" vertical="center" wrapText="1"/>
    </xf>
    <xf numFmtId="0" fontId="16" fillId="8" borderId="28" xfId="0" applyFont="1" applyFill="1" applyBorder="1" applyAlignment="1">
      <alignment horizontal="center" vertical="center" wrapText="1"/>
    </xf>
    <xf numFmtId="165" fontId="9" fillId="8" borderId="29" xfId="0" applyNumberFormat="1" applyFont="1" applyFill="1" applyBorder="1" applyAlignment="1">
      <alignment horizontal="left" vertical="center" wrapText="1"/>
    </xf>
    <xf numFmtId="165" fontId="9" fillId="8" borderId="30" xfId="0" applyNumberFormat="1" applyFont="1" applyFill="1" applyBorder="1" applyAlignment="1">
      <alignment horizontal="left" vertical="center" wrapText="1"/>
    </xf>
    <xf numFmtId="165" fontId="9" fillId="0" borderId="31" xfId="0" applyNumberFormat="1" applyFont="1" applyBorder="1" applyAlignment="1">
      <alignment horizontal="left" vertical="center" wrapText="1"/>
    </xf>
    <xf numFmtId="165" fontId="0" fillId="0" borderId="31" xfId="0" applyNumberFormat="1" applyFont="1" applyBorder="1" applyAlignment="1">
      <alignment horizontal="left" vertical="center" wrapText="1"/>
    </xf>
    <xf numFmtId="165" fontId="9" fillId="8" borderId="32" xfId="0" applyNumberFormat="1" applyFont="1" applyFill="1" applyBorder="1" applyAlignment="1">
      <alignment horizontal="left" vertical="center" wrapText="1"/>
    </xf>
    <xf numFmtId="0" fontId="0" fillId="0" borderId="20" xfId="0" applyFont="1" applyBorder="1" applyAlignment="1" applyProtection="1">
      <alignment horizontal="left" vertical="center" wrapText="1"/>
      <protection locked="0"/>
    </xf>
    <xf numFmtId="0" fontId="0" fillId="0" borderId="16" xfId="0" applyFont="1" applyBorder="1" applyAlignment="1" applyProtection="1">
      <alignment horizontal="left" vertical="center" wrapText="1"/>
      <protection locked="0"/>
    </xf>
    <xf numFmtId="0" fontId="12" fillId="0" borderId="16" xfId="0" applyFont="1" applyBorder="1" applyAlignment="1" applyProtection="1">
      <alignment horizontal="left" vertical="center" wrapText="1"/>
      <protection locked="0"/>
    </xf>
    <xf numFmtId="0" fontId="0" fillId="0" borderId="16" xfId="0" applyFont="1" applyFill="1" applyBorder="1" applyAlignment="1" applyProtection="1">
      <alignment horizontal="left" vertical="center" wrapText="1"/>
      <protection locked="0"/>
    </xf>
    <xf numFmtId="14" fontId="0" fillId="0" borderId="16" xfId="0" applyNumberFormat="1" applyFont="1" applyBorder="1" applyAlignment="1" applyProtection="1">
      <alignment horizontal="left" vertical="center" wrapText="1"/>
      <protection locked="0"/>
    </xf>
    <xf numFmtId="166" fontId="0" fillId="0" borderId="16" xfId="0" applyNumberFormat="1" applyFont="1" applyBorder="1" applyAlignment="1" applyProtection="1">
      <alignment horizontal="left" vertical="center" wrapText="1"/>
      <protection locked="0"/>
    </xf>
    <xf numFmtId="166" fontId="0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7" xfId="0" applyFont="1" applyBorder="1" applyAlignment="1" applyProtection="1">
      <alignment horizontal="left" vertical="center" wrapText="1"/>
      <protection locked="0"/>
    </xf>
    <xf numFmtId="0" fontId="0" fillId="0" borderId="15" xfId="0" applyFont="1" applyBorder="1" applyAlignment="1" applyProtection="1">
      <alignment horizontal="left" vertical="center" wrapText="1"/>
      <protection locked="0"/>
    </xf>
    <xf numFmtId="0" fontId="12" fillId="0" borderId="15" xfId="0" applyFont="1" applyBorder="1" applyAlignment="1" applyProtection="1">
      <alignment horizontal="left" vertical="center" wrapText="1"/>
      <protection locked="0"/>
    </xf>
    <xf numFmtId="14" fontId="0" fillId="0" borderId="15" xfId="0" applyNumberFormat="1" applyFont="1" applyBorder="1" applyAlignment="1" applyProtection="1">
      <alignment horizontal="left" vertical="center" wrapText="1"/>
      <protection locked="0"/>
    </xf>
    <xf numFmtId="166" fontId="0" fillId="0" borderId="15" xfId="0" applyNumberFormat="1" applyFont="1" applyBorder="1" applyAlignment="1" applyProtection="1">
      <alignment horizontal="left" vertical="center" wrapText="1"/>
      <protection locked="0"/>
    </xf>
    <xf numFmtId="164" fontId="0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17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wrapText="1"/>
      <protection locked="0"/>
    </xf>
    <xf numFmtId="164" fontId="1" fillId="0" borderId="15" xfId="0" applyNumberFormat="1" applyFont="1" applyBorder="1" applyAlignment="1" applyProtection="1">
      <alignment wrapText="1"/>
      <protection locked="0"/>
    </xf>
    <xf numFmtId="14" fontId="1" fillId="0" borderId="15" xfId="0" applyNumberFormat="1" applyFont="1" applyBorder="1" applyAlignment="1" applyProtection="1">
      <alignment wrapText="1"/>
      <protection locked="0"/>
    </xf>
    <xf numFmtId="0" fontId="1" fillId="0" borderId="18" xfId="0" applyFont="1" applyBorder="1" applyAlignment="1" applyProtection="1">
      <alignment wrapText="1"/>
      <protection locked="0"/>
    </xf>
    <xf numFmtId="0" fontId="1" fillId="0" borderId="19" xfId="0" applyFont="1" applyBorder="1" applyAlignment="1" applyProtection="1">
      <alignment wrapText="1"/>
      <protection locked="0"/>
    </xf>
    <xf numFmtId="164" fontId="1" fillId="0" borderId="19" xfId="0" applyNumberFormat="1" applyFont="1" applyBorder="1" applyAlignment="1" applyProtection="1">
      <alignment wrapText="1"/>
      <protection locked="0"/>
    </xf>
    <xf numFmtId="14" fontId="1" fillId="0" borderId="19" xfId="0" applyNumberFormat="1" applyFont="1" applyBorder="1" applyAlignment="1" applyProtection="1">
      <alignment wrapText="1"/>
      <protection locked="0"/>
    </xf>
    <xf numFmtId="14" fontId="0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9" xfId="0" applyFont="1" applyBorder="1" applyAlignment="1" applyProtection="1">
      <alignment horizontal="left" vertical="center" wrapText="1"/>
      <protection locked="0"/>
    </xf>
    <xf numFmtId="165" fontId="9" fillId="0" borderId="16" xfId="0" applyNumberFormat="1" applyFont="1" applyFill="1" applyBorder="1" applyAlignment="1" applyProtection="1">
      <alignment horizontal="left" vertical="center" wrapText="1"/>
      <protection locked="0"/>
    </xf>
    <xf numFmtId="14" fontId="14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9" fillId="0" borderId="15" xfId="0" applyFont="1" applyBorder="1" applyAlignment="1" applyProtection="1">
      <alignment horizontal="left" vertical="center" wrapText="1"/>
      <protection locked="0"/>
    </xf>
    <xf numFmtId="0" fontId="10" fillId="0" borderId="15" xfId="0" applyFont="1" applyBorder="1" applyAlignment="1" applyProtection="1">
      <alignment wrapText="1"/>
      <protection locked="0"/>
    </xf>
    <xf numFmtId="0" fontId="10" fillId="0" borderId="19" xfId="0" applyFont="1" applyBorder="1" applyAlignment="1" applyProtection="1">
      <alignment wrapText="1"/>
      <protection locked="0"/>
    </xf>
    <xf numFmtId="0" fontId="0" fillId="0" borderId="16" xfId="0" applyNumberFormat="1" applyFont="1" applyBorder="1" applyAlignment="1" applyProtection="1">
      <alignment horizontal="left" vertical="center" wrapText="1"/>
      <protection locked="0"/>
    </xf>
    <xf numFmtId="165" fontId="0" fillId="0" borderId="16" xfId="0" applyNumberFormat="1" applyFont="1" applyBorder="1" applyAlignment="1" applyProtection="1">
      <alignment horizontal="left" vertical="center" wrapText="1"/>
      <protection locked="0"/>
    </xf>
    <xf numFmtId="0" fontId="0" fillId="0" borderId="15" xfId="0" applyNumberFormat="1" applyFont="1" applyBorder="1" applyAlignment="1" applyProtection="1">
      <alignment horizontal="left" vertical="center" wrapText="1"/>
      <protection locked="0"/>
    </xf>
    <xf numFmtId="0" fontId="0" fillId="0" borderId="19" xfId="0" applyNumberFormat="1" applyFont="1" applyBorder="1" applyAlignment="1" applyProtection="1">
      <alignment horizontal="left" vertical="center" wrapText="1"/>
      <protection locked="0"/>
    </xf>
    <xf numFmtId="165" fontId="0" fillId="0" borderId="31" xfId="0" applyNumberFormat="1" applyFont="1" applyBorder="1" applyAlignment="1" applyProtection="1">
      <alignment horizontal="left" vertical="center" wrapText="1"/>
      <protection locked="0"/>
    </xf>
    <xf numFmtId="0" fontId="0" fillId="0" borderId="16" xfId="0" applyNumberFormat="1" applyFont="1" applyBorder="1" applyAlignment="1" applyProtection="1">
      <alignment horizontal="center" vertical="center" wrapText="1"/>
      <protection locked="0"/>
    </xf>
    <xf numFmtId="0" fontId="0" fillId="0" borderId="15" xfId="0" applyNumberFormat="1" applyFont="1" applyBorder="1" applyAlignment="1" applyProtection="1">
      <alignment horizontal="center" vertical="center" wrapText="1"/>
      <protection locked="0"/>
    </xf>
    <xf numFmtId="165" fontId="17" fillId="12" borderId="27" xfId="0" applyNumberFormat="1" applyFont="1" applyFill="1" applyBorder="1" applyAlignment="1">
      <alignment horizontal="center" vertical="center" wrapText="1"/>
    </xf>
    <xf numFmtId="0" fontId="16" fillId="9" borderId="27" xfId="0" applyFont="1" applyFill="1" applyBorder="1" applyAlignment="1">
      <alignment horizontal="center" vertical="center" wrapText="1"/>
    </xf>
    <xf numFmtId="165" fontId="16" fillId="9" borderId="27" xfId="0" applyNumberFormat="1" applyFont="1" applyFill="1" applyBorder="1" applyAlignment="1">
      <alignment horizontal="center" vertical="center" wrapText="1"/>
    </xf>
    <xf numFmtId="0" fontId="16" fillId="8" borderId="27" xfId="0" applyFont="1" applyFill="1" applyBorder="1" applyAlignment="1">
      <alignment horizontal="center" vertical="center" wrapText="1"/>
    </xf>
    <xf numFmtId="0" fontId="0" fillId="0" borderId="31" xfId="0" applyFont="1" applyBorder="1" applyAlignment="1" applyProtection="1">
      <alignment horizontal="left" vertical="center" wrapText="1"/>
      <protection locked="0"/>
    </xf>
    <xf numFmtId="0" fontId="0" fillId="0" borderId="27" xfId="0" applyBorder="1" applyAlignment="1">
      <alignment wrapText="1"/>
    </xf>
    <xf numFmtId="165" fontId="9" fillId="0" borderId="16" xfId="0" applyNumberFormat="1" applyFont="1" applyBorder="1" applyAlignment="1" applyProtection="1">
      <alignment horizontal="left" vertical="center" wrapText="1"/>
      <protection locked="0"/>
    </xf>
    <xf numFmtId="14" fontId="14" fillId="0" borderId="16" xfId="0" applyNumberFormat="1" applyFont="1" applyBorder="1" applyAlignment="1" applyProtection="1">
      <alignment horizontal="left" vertical="center" wrapText="1"/>
      <protection locked="0"/>
    </xf>
    <xf numFmtId="0" fontId="14" fillId="0" borderId="16" xfId="0" applyNumberFormat="1" applyFont="1" applyBorder="1" applyAlignment="1">
      <alignment horizontal="left" vertical="center" wrapText="1"/>
    </xf>
    <xf numFmtId="165" fontId="14" fillId="0" borderId="16" xfId="0" applyNumberFormat="1" applyFont="1" applyBorder="1" applyAlignment="1">
      <alignment horizontal="left" vertical="center" wrapText="1"/>
    </xf>
    <xf numFmtId="165" fontId="9" fillId="0" borderId="15" xfId="0" applyNumberFormat="1" applyFont="1" applyBorder="1" applyAlignment="1">
      <alignment horizontal="left" vertical="center" wrapText="1"/>
    </xf>
    <xf numFmtId="165" fontId="9" fillId="0" borderId="15" xfId="0" applyNumberFormat="1" applyFont="1" applyBorder="1" applyAlignment="1" applyProtection="1">
      <alignment horizontal="left" vertical="center" wrapText="1"/>
      <protection locked="0"/>
    </xf>
    <xf numFmtId="0" fontId="14" fillId="0" borderId="15" xfId="0" applyNumberFormat="1" applyFont="1" applyBorder="1" applyAlignment="1">
      <alignment horizontal="left" vertical="center" wrapText="1"/>
    </xf>
    <xf numFmtId="165" fontId="14" fillId="0" borderId="15" xfId="0" applyNumberFormat="1" applyFont="1" applyBorder="1" applyAlignment="1">
      <alignment horizontal="left" vertical="center" wrapText="1"/>
    </xf>
    <xf numFmtId="165" fontId="9" fillId="0" borderId="19" xfId="0" applyNumberFormat="1" applyFont="1" applyBorder="1" applyAlignment="1">
      <alignment horizontal="left" vertical="center" wrapText="1"/>
    </xf>
    <xf numFmtId="165" fontId="9" fillId="0" borderId="19" xfId="0" applyNumberFormat="1" applyFont="1" applyBorder="1" applyAlignment="1" applyProtection="1">
      <alignment horizontal="left" vertical="center" wrapText="1"/>
      <protection locked="0"/>
    </xf>
    <xf numFmtId="0" fontId="14" fillId="0" borderId="19" xfId="0" applyNumberFormat="1" applyFont="1" applyBorder="1" applyAlignment="1">
      <alignment horizontal="left" vertical="center" wrapText="1"/>
    </xf>
    <xf numFmtId="165" fontId="14" fillId="0" borderId="19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165" fontId="13" fillId="8" borderId="28" xfId="0" applyNumberFormat="1" applyFont="1" applyFill="1" applyBorder="1" applyAlignment="1">
      <alignment horizontal="center" vertical="center" wrapText="1"/>
    </xf>
    <xf numFmtId="165" fontId="0" fillId="0" borderId="29" xfId="0" applyNumberFormat="1" applyBorder="1" applyAlignment="1">
      <alignment wrapText="1"/>
    </xf>
    <xf numFmtId="165" fontId="0" fillId="0" borderId="30" xfId="0" applyNumberFormat="1" applyBorder="1" applyAlignment="1">
      <alignment wrapText="1"/>
    </xf>
    <xf numFmtId="165" fontId="0" fillId="0" borderId="32" xfId="0" applyNumberFormat="1" applyBorder="1" applyAlignment="1">
      <alignment wrapText="1"/>
    </xf>
    <xf numFmtId="49" fontId="14" fillId="0" borderId="5" xfId="0" applyNumberFormat="1" applyFont="1" applyBorder="1" applyAlignment="1">
      <alignment horizontal="left" wrapText="1"/>
    </xf>
    <xf numFmtId="0" fontId="0" fillId="0" borderId="33" xfId="0" applyBorder="1" applyAlignment="1">
      <alignment wrapText="1"/>
    </xf>
    <xf numFmtId="49" fontId="18" fillId="0" borderId="1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wrapText="1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9" fillId="0" borderId="0" xfId="0" applyFont="1"/>
    <xf numFmtId="14" fontId="9" fillId="0" borderId="15" xfId="0" applyNumberFormat="1" applyFont="1" applyBorder="1" applyAlignment="1" applyProtection="1">
      <alignment horizontal="left" vertical="center" wrapText="1"/>
      <protection locked="0"/>
    </xf>
    <xf numFmtId="17" fontId="0" fillId="0" borderId="15" xfId="0" applyNumberFormat="1" applyFont="1" applyBorder="1" applyAlignment="1" applyProtection="1">
      <alignment horizontal="left" vertical="center" wrapText="1"/>
      <protection locked="0"/>
    </xf>
  </cellXfs>
  <cellStyles count="2">
    <cellStyle name="Dobro" xfId="1" builtinId="26"/>
    <cellStyle name="Normalno" xfId="0" builtinId="0"/>
  </cellStyles>
  <dxfs count="28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\ &quot;kn&quot;"/>
      <fill>
        <patternFill patternType="solid">
          <fgColor indexed="64"/>
          <bgColor rgb="FFD9D9D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kn&quot;"/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\ &quot;kn&quot;"/>
      <fill>
        <patternFill patternType="solid">
          <fgColor indexed="64"/>
          <bgColor rgb="FFD9D9D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njig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ica1" displayName="Tablica1" ref="A1:F54" totalsRowShown="0" headerRowDxfId="27" dataDxfId="26" tableBorderDxfId="25">
  <autoFilter ref="A1:F54"/>
  <tableColumns count="6">
    <tableColumn id="1" name="KATEGORIJA" dataDxfId="24"/>
    <tableColumn id="2" name="SOLITARNO-ADULTNA, SUBADULTNA I NEODREĐENO" dataDxfId="23"/>
    <tableColumn id="3" name="SOLITARNO-JUVENILNA " dataDxfId="22">
      <calculatedColumnFormula>B2*1.3</calculatedColumnFormula>
    </tableColumn>
    <tableColumn id="4" name="U GRUPI-ADULTNA, SUBADULTNA I NEODREĐENO" dataDxfId="21"/>
    <tableColumn id="5" name="U GRUPI-JUVENILNA" dataDxfId="20">
      <calculatedColumnFormula>D2*1.3</calculatedColumnFormula>
    </tableColumn>
    <tableColumn id="6" name="SVE DOBI-HIBERNACIJA/ESTIVACIJA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ica15" displayName="Tablica15" ref="A1:G56" totalsRowShown="0" headerRowDxfId="18" dataDxfId="17" tableBorderDxfId="16">
  <autoFilter ref="A1:G56"/>
  <tableColumns count="7">
    <tableColumn id="1" name="KATEGORIJA" dataDxfId="15"/>
    <tableColumn id="2" name="SOLITARNO" dataDxfId="14"/>
    <tableColumn id="3" name="JUVENILNE SOLITARNO" dataDxfId="13">
      <calculatedColumnFormula>B2*1.3</calculatedColumnFormula>
    </tableColumn>
    <tableColumn id="4" name="U GRUPI" dataDxfId="12"/>
    <tableColumn id="5" name="JUVENILNE U GRUPI" dataDxfId="11">
      <calculatedColumnFormula>D2*1.3</calculatedColumnFormula>
    </tableColumn>
    <tableColumn id="6" name="Stupac6" dataDxfId="10"/>
    <tableColumn id="7" name="Stupac7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ica5" displayName="Tablica5" ref="EZL4:EZN57" totalsRowShown="0" headerRowBorderDxfId="8" tableBorderDxfId="7">
  <autoFilter ref="EZL4:EZN57"/>
  <tableColumns count="3">
    <tableColumn id="1" name="KATEGORIJA" dataDxfId="6"/>
    <tableColumn id="2" name="PROŠIRENA SKRB" dataDxfId="5"/>
    <tableColumn id="3" name="Objašnjenj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ica6" displayName="Tablica6" ref="A1:B54" totalsRowShown="0" tableBorderDxfId="3">
  <autoFilter ref="A1:B54"/>
  <tableColumns count="2">
    <tableColumn id="1" name="KATEGORIJA" dataDxfId="2"/>
    <tableColumn id="2" name="HIBERNACIJA/ESTIVACIJA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ica7" displayName="Tablica7" ref="A1:B12" totalsRowShown="0">
  <autoFilter ref="A1:B12"/>
  <tableColumns count="2">
    <tableColumn id="1" name="NAZIV OPORAVILIŠTA" dataDxfId="0"/>
    <tableColumn id="2" name="SKRAĆEN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301"/>
  <sheetViews>
    <sheetView zoomScaleNormal="100" workbookViewId="0">
      <pane xSplit="3" ySplit="1" topLeftCell="S23" activePane="bottomRight" state="frozen"/>
      <selection activeCell="EZQ12" sqref="EZQ12"/>
      <selection pane="topRight" activeCell="EZQ12" sqref="EZQ12"/>
      <selection pane="bottomLeft" activeCell="EZQ12" sqref="EZQ12"/>
      <selection pane="bottomRight" activeCell="G30" sqref="G30"/>
    </sheetView>
  </sheetViews>
  <sheetFormatPr defaultColWidth="9.109375" defaultRowHeight="14.4" x14ac:dyDescent="0.3"/>
  <cols>
    <col min="1" max="8" width="25.6640625" style="61" customWidth="1"/>
    <col min="9" max="9" width="25.6640625" style="93" customWidth="1"/>
    <col min="10" max="12" width="25.6640625" style="61" customWidth="1"/>
    <col min="13" max="13" width="33.5546875" style="61" customWidth="1"/>
    <col min="14" max="14" width="43.88671875" style="61" customWidth="1"/>
    <col min="15" max="20" width="25.6640625" style="61" customWidth="1"/>
    <col min="21" max="21" width="25.6640625" style="94" customWidth="1"/>
    <col min="22" max="24" width="25.6640625" style="61" customWidth="1"/>
    <col min="25" max="25" width="25.6640625" style="107" customWidth="1"/>
    <col min="26" max="31" width="25.6640625" style="61" customWidth="1"/>
    <col min="32" max="32" width="25.6640625" style="62" customWidth="1"/>
    <col min="33" max="33" width="25.6640625" style="61" customWidth="1"/>
    <col min="34" max="39" width="25.6640625" style="95" customWidth="1"/>
    <col min="40" max="41" width="25.6640625" style="61" customWidth="1"/>
    <col min="42" max="42" width="25.6640625" style="62" customWidth="1"/>
    <col min="43" max="43" width="25.6640625" style="108" customWidth="1"/>
    <col min="44" max="44" width="9.109375" style="92"/>
    <col min="45" max="45" width="8.44140625" style="92" customWidth="1"/>
    <col min="46" max="16384" width="9.109375" style="92"/>
  </cols>
  <sheetData>
    <row r="1" spans="1:44" s="174" customFormat="1" ht="78.75" customHeight="1" thickBot="1" x14ac:dyDescent="0.35">
      <c r="A1" s="114" t="s">
        <v>511</v>
      </c>
      <c r="B1" s="115" t="s">
        <v>589</v>
      </c>
      <c r="C1" s="116" t="s">
        <v>0</v>
      </c>
      <c r="D1" s="116" t="s">
        <v>1</v>
      </c>
      <c r="E1" s="116" t="s">
        <v>551</v>
      </c>
      <c r="F1" s="116" t="s">
        <v>2</v>
      </c>
      <c r="G1" s="116" t="s">
        <v>558</v>
      </c>
      <c r="H1" s="116" t="s">
        <v>4</v>
      </c>
      <c r="I1" s="117" t="s">
        <v>600</v>
      </c>
      <c r="J1" s="118" t="s">
        <v>472</v>
      </c>
      <c r="K1" s="118" t="s">
        <v>592</v>
      </c>
      <c r="L1" s="118" t="s">
        <v>576</v>
      </c>
      <c r="M1" s="118" t="s">
        <v>571</v>
      </c>
      <c r="N1" s="118" t="s">
        <v>473</v>
      </c>
      <c r="O1" s="118" t="s">
        <v>478</v>
      </c>
      <c r="P1" s="119" t="s">
        <v>601</v>
      </c>
      <c r="Q1" s="119" t="s">
        <v>6</v>
      </c>
      <c r="R1" s="119" t="s">
        <v>516</v>
      </c>
      <c r="S1" s="119" t="s">
        <v>599</v>
      </c>
      <c r="T1" s="119" t="s">
        <v>517</v>
      </c>
      <c r="U1" s="120" t="s">
        <v>602</v>
      </c>
      <c r="V1" s="119" t="s">
        <v>7</v>
      </c>
      <c r="W1" s="119" t="s">
        <v>518</v>
      </c>
      <c r="X1" s="121" t="s">
        <v>481</v>
      </c>
      <c r="Y1" s="122" t="s">
        <v>480</v>
      </c>
      <c r="Z1" s="121" t="s">
        <v>482</v>
      </c>
      <c r="AA1" s="121" t="s">
        <v>483</v>
      </c>
      <c r="AB1" s="123" t="s">
        <v>574</v>
      </c>
      <c r="AC1" s="123" t="s">
        <v>603</v>
      </c>
      <c r="AD1" s="123" t="s">
        <v>604</v>
      </c>
      <c r="AE1" s="123" t="s">
        <v>575</v>
      </c>
      <c r="AF1" s="124" t="s">
        <v>486</v>
      </c>
      <c r="AG1" s="123" t="s">
        <v>487</v>
      </c>
      <c r="AH1" s="115" t="s">
        <v>507</v>
      </c>
      <c r="AI1" s="125" t="s">
        <v>569</v>
      </c>
      <c r="AJ1" s="125" t="s">
        <v>605</v>
      </c>
      <c r="AK1" s="125" t="s">
        <v>606</v>
      </c>
      <c r="AL1" s="125" t="s">
        <v>568</v>
      </c>
      <c r="AM1" s="125" t="s">
        <v>562</v>
      </c>
      <c r="AN1" s="126" t="s">
        <v>563</v>
      </c>
      <c r="AO1" s="126" t="s">
        <v>566</v>
      </c>
      <c r="AP1" s="127" t="s">
        <v>567</v>
      </c>
      <c r="AQ1" s="128" t="s">
        <v>586</v>
      </c>
      <c r="AR1" s="193"/>
    </row>
    <row r="2" spans="1:44" s="83" customFormat="1" ht="43.8" thickTop="1" x14ac:dyDescent="0.3">
      <c r="A2" s="134" t="s">
        <v>413</v>
      </c>
      <c r="B2" s="195" t="s">
        <v>646</v>
      </c>
      <c r="C2" s="136" t="s">
        <v>250</v>
      </c>
      <c r="D2" s="135" t="s">
        <v>403</v>
      </c>
      <c r="E2" s="137" t="s">
        <v>546</v>
      </c>
      <c r="F2" s="135" t="s">
        <v>477</v>
      </c>
      <c r="G2" s="135"/>
      <c r="H2" s="135"/>
      <c r="I2" s="138">
        <v>43809</v>
      </c>
      <c r="J2" s="139" t="s">
        <v>668</v>
      </c>
      <c r="K2" s="139" t="s">
        <v>669</v>
      </c>
      <c r="L2" s="142" t="s">
        <v>670</v>
      </c>
      <c r="M2" s="140" t="s">
        <v>578</v>
      </c>
      <c r="N2" s="139"/>
      <c r="O2" s="140" t="s">
        <v>572</v>
      </c>
      <c r="P2" s="138">
        <v>44197</v>
      </c>
      <c r="Q2" s="135" t="s">
        <v>396</v>
      </c>
      <c r="R2" s="142" t="s">
        <v>396</v>
      </c>
      <c r="S2" s="137" t="s">
        <v>396</v>
      </c>
      <c r="T2" s="135" t="s">
        <v>678</v>
      </c>
      <c r="U2" s="138">
        <v>44286</v>
      </c>
      <c r="V2" s="135" t="s">
        <v>610</v>
      </c>
      <c r="W2" s="135" t="s">
        <v>752</v>
      </c>
      <c r="X2" s="135" t="s">
        <v>620</v>
      </c>
      <c r="Y2" s="78">
        <f>INDEX(Tablica1[[SOLITARNO-ADULTNA, SUBADULTNA I NEODREĐENO]:[SVE DOBI-HIBERNACIJA/ESTIVACIJA]],MATCH('STROGO ZAŠTIĆENE-IZ PRIRODE RH'!X2,Tablica1[KATEGORIJA],0),MATCH(E2,Tablica1[[#Headers],[SOLITARNO-ADULTNA, SUBADULTNA I NEODREĐENO]:[SVE DOBI-HIBERNACIJA/ESTIVACIJA]],0))</f>
        <v>4</v>
      </c>
      <c r="Z2" s="69">
        <f t="shared" ref="Z2:Z64" si="0">_xlfn.DAYS(U2,P2)</f>
        <v>89</v>
      </c>
      <c r="AA2" s="70">
        <f>Z2*Y2</f>
        <v>356</v>
      </c>
      <c r="AB2" s="137" t="s">
        <v>485</v>
      </c>
      <c r="AC2" s="155"/>
      <c r="AD2" s="155"/>
      <c r="AE2" s="137"/>
      <c r="AF2" s="70">
        <f>INDEX(Tablica5[PROŠIRENA SKRB],MATCH('STROGO ZAŠTIĆENE-IZ PRIRODE RH'!X2,Tablica5[KATEGORIJA],0))</f>
        <v>200</v>
      </c>
      <c r="AG2" s="70">
        <f>+AE2*AF2</f>
        <v>0</v>
      </c>
      <c r="AH2" s="79">
        <f>+AG2+AA2</f>
        <v>356</v>
      </c>
      <c r="AI2" s="157" t="s">
        <v>555</v>
      </c>
      <c r="AJ2" s="158"/>
      <c r="AK2" s="158"/>
      <c r="AL2" s="80">
        <f>_xlfn.DAYS(AK2,AJ2)</f>
        <v>0</v>
      </c>
      <c r="AM2" s="81">
        <f>+AL2*Y2</f>
        <v>0</v>
      </c>
      <c r="AN2" s="162" t="s">
        <v>555</v>
      </c>
      <c r="AO2" s="135"/>
      <c r="AP2" s="163">
        <f>INDEX(EUTANAZIJA!$B$4:$B$6,MATCH('STROGO ZAŠTIĆENE-IZ PRIRODE RH'!AN2,EUTANAZIJA!$A$4:$A$6,0))</f>
        <v>0</v>
      </c>
      <c r="AQ2" s="129">
        <f t="shared" ref="AQ2:AQ65" si="1">+AH2-AM2+AP2</f>
        <v>356</v>
      </c>
      <c r="AR2" s="111"/>
    </row>
    <row r="3" spans="1:44" ht="43.2" x14ac:dyDescent="0.3">
      <c r="A3" s="141" t="s">
        <v>413</v>
      </c>
      <c r="B3" s="142" t="s">
        <v>647</v>
      </c>
      <c r="C3" s="143" t="s">
        <v>251</v>
      </c>
      <c r="D3" s="142" t="s">
        <v>403</v>
      </c>
      <c r="E3" s="142" t="s">
        <v>537</v>
      </c>
      <c r="F3" s="142" t="s">
        <v>477</v>
      </c>
      <c r="G3" s="142"/>
      <c r="H3" s="142"/>
      <c r="I3" s="144">
        <v>43305</v>
      </c>
      <c r="J3" s="142" t="s">
        <v>668</v>
      </c>
      <c r="K3" s="142" t="s">
        <v>669</v>
      </c>
      <c r="L3" s="142" t="s">
        <v>670</v>
      </c>
      <c r="M3" s="145" t="s">
        <v>578</v>
      </c>
      <c r="N3" s="145"/>
      <c r="O3" s="145" t="s">
        <v>572</v>
      </c>
      <c r="P3" s="138">
        <v>44197</v>
      </c>
      <c r="Q3" s="142" t="s">
        <v>396</v>
      </c>
      <c r="R3" s="142" t="s">
        <v>396</v>
      </c>
      <c r="S3" s="142" t="s">
        <v>396</v>
      </c>
      <c r="T3" s="142" t="s">
        <v>671</v>
      </c>
      <c r="U3" s="138">
        <v>44286</v>
      </c>
      <c r="V3" s="142" t="s">
        <v>610</v>
      </c>
      <c r="W3" s="135" t="s">
        <v>752</v>
      </c>
      <c r="X3" s="142" t="s">
        <v>443</v>
      </c>
      <c r="Y3" s="87">
        <f>INDEX(Tablica1[[SOLITARNO-ADULTNA, SUBADULTNA I NEODREĐENO]:[SVE DOBI-HIBERNACIJA/ESTIVACIJA]],MATCH('STROGO ZAŠTIĆENE-IZ PRIRODE RH'!X3,Tablica1[KATEGORIJA],0),MATCH(E3,Tablica1[[#Headers],[SOLITARNO-ADULTNA, SUBADULTNA I NEODREĐENO]:[SVE DOBI-HIBERNACIJA/ESTIVACIJA]],0))</f>
        <v>17</v>
      </c>
      <c r="Z3" s="60">
        <f t="shared" si="0"/>
        <v>89</v>
      </c>
      <c r="AA3" s="88">
        <f t="shared" ref="AA3:AA65" si="2">Z3*Y3</f>
        <v>1513</v>
      </c>
      <c r="AB3" s="137" t="s">
        <v>485</v>
      </c>
      <c r="AC3" s="144"/>
      <c r="AD3" s="144"/>
      <c r="AE3" s="142"/>
      <c r="AF3" s="70">
        <f>INDEX(Tablica5[PROŠIRENA SKRB],MATCH('STROGO ZAŠTIĆENE-IZ PRIRODE RH'!X3,Tablica5[KATEGORIJA],0))</f>
        <v>200</v>
      </c>
      <c r="AG3" s="88">
        <f t="shared" ref="AG3:AG66" si="3">+AE3*AF3</f>
        <v>0</v>
      </c>
      <c r="AH3" s="79">
        <f t="shared" ref="AH3:AH66" si="4">+AG3+AA3</f>
        <v>1513</v>
      </c>
      <c r="AI3" s="159" t="s">
        <v>555</v>
      </c>
      <c r="AJ3" s="159"/>
      <c r="AK3" s="159"/>
      <c r="AL3" s="89">
        <f t="shared" ref="AL3:AL66" si="5">_xlfn.DAYS(AK3,AJ3)</f>
        <v>0</v>
      </c>
      <c r="AM3" s="90">
        <f t="shared" ref="AM3:AM66" si="6">+AL3*Y3</f>
        <v>0</v>
      </c>
      <c r="AN3" s="164" t="s">
        <v>555</v>
      </c>
      <c r="AO3" s="142"/>
      <c r="AP3" s="163">
        <f>INDEX(EUTANAZIJA!$B$4:$B$6,MATCH('STROGO ZAŠTIĆENE-IZ PRIRODE RH'!AN3,EUTANAZIJA!$A$4:$A$6,0))</f>
        <v>0</v>
      </c>
      <c r="AQ3" s="130">
        <f t="shared" si="1"/>
        <v>1513</v>
      </c>
      <c r="AR3" s="112"/>
    </row>
    <row r="4" spans="1:44" ht="43.2" x14ac:dyDescent="0.3">
      <c r="A4" s="141" t="s">
        <v>413</v>
      </c>
      <c r="B4" s="142" t="s">
        <v>648</v>
      </c>
      <c r="C4" s="136" t="s">
        <v>250</v>
      </c>
      <c r="D4" s="142" t="s">
        <v>513</v>
      </c>
      <c r="E4" s="142" t="s">
        <v>546</v>
      </c>
      <c r="F4" s="142" t="s">
        <v>477</v>
      </c>
      <c r="G4" s="142"/>
      <c r="H4" s="142"/>
      <c r="I4" s="144">
        <v>43346</v>
      </c>
      <c r="J4" s="142" t="s">
        <v>672</v>
      </c>
      <c r="K4" s="142" t="s">
        <v>673</v>
      </c>
      <c r="L4" s="142" t="s">
        <v>674</v>
      </c>
      <c r="M4" s="145" t="s">
        <v>578</v>
      </c>
      <c r="N4" s="145"/>
      <c r="O4" s="145" t="s">
        <v>572</v>
      </c>
      <c r="P4" s="144">
        <v>44197</v>
      </c>
      <c r="Q4" s="142" t="s">
        <v>396</v>
      </c>
      <c r="R4" s="142" t="s">
        <v>396</v>
      </c>
      <c r="S4" s="142" t="s">
        <v>396</v>
      </c>
      <c r="T4" s="142" t="s">
        <v>675</v>
      </c>
      <c r="U4" s="144">
        <v>44286</v>
      </c>
      <c r="V4" s="142" t="s">
        <v>610</v>
      </c>
      <c r="W4" s="135" t="s">
        <v>752</v>
      </c>
      <c r="X4" s="142" t="s">
        <v>620</v>
      </c>
      <c r="Y4" s="87">
        <f>INDEX(Tablica1[[SOLITARNO-ADULTNA, SUBADULTNA I NEODREĐENO]:[SVE DOBI-HIBERNACIJA/ESTIVACIJA]],MATCH('STROGO ZAŠTIĆENE-IZ PRIRODE RH'!X4,Tablica1[KATEGORIJA],0),MATCH(E4,Tablica1[[#Headers],[SOLITARNO-ADULTNA, SUBADULTNA I NEODREĐENO]:[SVE DOBI-HIBERNACIJA/ESTIVACIJA]],0))</f>
        <v>4</v>
      </c>
      <c r="Z4" s="60">
        <f t="shared" si="0"/>
        <v>89</v>
      </c>
      <c r="AA4" s="88">
        <f t="shared" si="2"/>
        <v>356</v>
      </c>
      <c r="AB4" s="137" t="s">
        <v>485</v>
      </c>
      <c r="AC4" s="144"/>
      <c r="AD4" s="144"/>
      <c r="AE4" s="142"/>
      <c r="AF4" s="70">
        <f>INDEX(Tablica5[PROŠIRENA SKRB],MATCH('STROGO ZAŠTIĆENE-IZ PRIRODE RH'!X4,Tablica5[KATEGORIJA],0))</f>
        <v>200</v>
      </c>
      <c r="AG4" s="88">
        <f t="shared" si="3"/>
        <v>0</v>
      </c>
      <c r="AH4" s="79">
        <f t="shared" si="4"/>
        <v>356</v>
      </c>
      <c r="AI4" s="159" t="s">
        <v>555</v>
      </c>
      <c r="AJ4" s="159"/>
      <c r="AK4" s="159"/>
      <c r="AL4" s="89">
        <f t="shared" si="5"/>
        <v>0</v>
      </c>
      <c r="AM4" s="90">
        <f t="shared" si="6"/>
        <v>0</v>
      </c>
      <c r="AN4" s="164" t="s">
        <v>555</v>
      </c>
      <c r="AO4" s="148"/>
      <c r="AP4" s="163">
        <f>INDEX(EUTANAZIJA!$B$4:$B$6,MATCH('STROGO ZAŠTIĆENE-IZ PRIRODE RH'!AN4,EUTANAZIJA!$A$4:$A$6,0))</f>
        <v>0</v>
      </c>
      <c r="AQ4" s="130">
        <f t="shared" si="1"/>
        <v>356</v>
      </c>
      <c r="AR4" s="112"/>
    </row>
    <row r="5" spans="1:44" ht="43.2" x14ac:dyDescent="0.3">
      <c r="A5" s="141" t="s">
        <v>413</v>
      </c>
      <c r="B5" s="199" t="s">
        <v>649</v>
      </c>
      <c r="C5" s="143" t="s">
        <v>327</v>
      </c>
      <c r="D5" s="142" t="s">
        <v>403</v>
      </c>
      <c r="E5" s="142" t="s">
        <v>546</v>
      </c>
      <c r="F5" s="142" t="s">
        <v>477</v>
      </c>
      <c r="G5" s="142"/>
      <c r="H5" s="142"/>
      <c r="I5" s="144">
        <v>43126</v>
      </c>
      <c r="J5" s="142" t="s">
        <v>676</v>
      </c>
      <c r="K5" s="142"/>
      <c r="L5" s="142" t="s">
        <v>677</v>
      </c>
      <c r="M5" s="145" t="s">
        <v>578</v>
      </c>
      <c r="N5" s="145"/>
      <c r="O5" s="145" t="s">
        <v>572</v>
      </c>
      <c r="P5" s="144">
        <v>44197</v>
      </c>
      <c r="Q5" s="142" t="s">
        <v>396</v>
      </c>
      <c r="R5" s="142" t="s">
        <v>396</v>
      </c>
      <c r="S5" s="142" t="s">
        <v>396</v>
      </c>
      <c r="T5" s="142" t="s">
        <v>678</v>
      </c>
      <c r="U5" s="144">
        <v>44286</v>
      </c>
      <c r="V5" s="142" t="s">
        <v>610</v>
      </c>
      <c r="W5" s="135" t="s">
        <v>752</v>
      </c>
      <c r="X5" s="142" t="s">
        <v>444</v>
      </c>
      <c r="Y5" s="87">
        <f>INDEX(Tablica1[[SOLITARNO-ADULTNA, SUBADULTNA I NEODREĐENO]:[SVE DOBI-HIBERNACIJA/ESTIVACIJA]],MATCH('STROGO ZAŠTIĆENE-IZ PRIRODE RH'!X5,Tablica1[KATEGORIJA],0),MATCH(E5,Tablica1[[#Headers],[SOLITARNO-ADULTNA, SUBADULTNA I NEODREĐENO]:[SVE DOBI-HIBERNACIJA/ESTIVACIJA]],0))</f>
        <v>40</v>
      </c>
      <c r="Z5" s="60">
        <f t="shared" si="0"/>
        <v>89</v>
      </c>
      <c r="AA5" s="88">
        <f t="shared" si="2"/>
        <v>3560</v>
      </c>
      <c r="AB5" s="137" t="s">
        <v>485</v>
      </c>
      <c r="AC5" s="144"/>
      <c r="AD5" s="144"/>
      <c r="AE5" s="142"/>
      <c r="AF5" s="70">
        <f>INDEX(Tablica5[PROŠIRENA SKRB],MATCH('STROGO ZAŠTIĆENE-IZ PRIRODE RH'!X5,Tablica5[KATEGORIJA],0))</f>
        <v>200</v>
      </c>
      <c r="AG5" s="88">
        <f t="shared" si="3"/>
        <v>0</v>
      </c>
      <c r="AH5" s="79">
        <f t="shared" si="4"/>
        <v>3560</v>
      </c>
      <c r="AI5" s="159" t="s">
        <v>555</v>
      </c>
      <c r="AJ5" s="159"/>
      <c r="AK5" s="159"/>
      <c r="AL5" s="89">
        <f t="shared" si="5"/>
        <v>0</v>
      </c>
      <c r="AM5" s="90">
        <f t="shared" si="6"/>
        <v>0</v>
      </c>
      <c r="AN5" s="164" t="s">
        <v>555</v>
      </c>
      <c r="AO5" s="142"/>
      <c r="AP5" s="163">
        <f>INDEX(EUTANAZIJA!$B$4:$B$6,MATCH('STROGO ZAŠTIĆENE-IZ PRIRODE RH'!AN5,EUTANAZIJA!$A$4:$A$6,0))</f>
        <v>0</v>
      </c>
      <c r="AQ5" s="130">
        <f t="shared" si="1"/>
        <v>3560</v>
      </c>
      <c r="AR5" s="112"/>
    </row>
    <row r="6" spans="1:44" ht="43.2" x14ac:dyDescent="0.3">
      <c r="A6" s="141" t="s">
        <v>413</v>
      </c>
      <c r="B6" s="142" t="s">
        <v>650</v>
      </c>
      <c r="C6" s="143" t="s">
        <v>651</v>
      </c>
      <c r="D6" s="142" t="s">
        <v>403</v>
      </c>
      <c r="E6" s="142" t="s">
        <v>546</v>
      </c>
      <c r="F6" s="142" t="s">
        <v>477</v>
      </c>
      <c r="G6" s="142"/>
      <c r="H6" s="142"/>
      <c r="I6" s="144">
        <v>43646</v>
      </c>
      <c r="J6" s="142" t="s">
        <v>668</v>
      </c>
      <c r="K6" s="142" t="s">
        <v>669</v>
      </c>
      <c r="L6" s="142" t="s">
        <v>670</v>
      </c>
      <c r="M6" s="145" t="s">
        <v>578</v>
      </c>
      <c r="N6" s="145"/>
      <c r="O6" s="145" t="s">
        <v>572</v>
      </c>
      <c r="P6" s="144">
        <v>44197</v>
      </c>
      <c r="Q6" s="142" t="s">
        <v>394</v>
      </c>
      <c r="R6" s="142" t="s">
        <v>394</v>
      </c>
      <c r="S6" s="142" t="s">
        <v>394</v>
      </c>
      <c r="T6" s="142" t="s">
        <v>694</v>
      </c>
      <c r="U6" s="144">
        <v>44286</v>
      </c>
      <c r="V6" s="142" t="s">
        <v>610</v>
      </c>
      <c r="W6" s="135" t="s">
        <v>752</v>
      </c>
      <c r="X6" s="142" t="s">
        <v>620</v>
      </c>
      <c r="Y6" s="87">
        <f>INDEX(Tablica1[[SOLITARNO-ADULTNA, SUBADULTNA I NEODREĐENO]:[SVE DOBI-HIBERNACIJA/ESTIVACIJA]],MATCH('STROGO ZAŠTIĆENE-IZ PRIRODE RH'!X6,Tablica1[KATEGORIJA],0),MATCH(E6,Tablica1[[#Headers],[SOLITARNO-ADULTNA, SUBADULTNA I NEODREĐENO]:[SVE DOBI-HIBERNACIJA/ESTIVACIJA]],0))</f>
        <v>4</v>
      </c>
      <c r="Z6" s="60">
        <f t="shared" si="0"/>
        <v>89</v>
      </c>
      <c r="AA6" s="88">
        <f t="shared" si="2"/>
        <v>356</v>
      </c>
      <c r="AB6" s="137" t="s">
        <v>485</v>
      </c>
      <c r="AC6" s="144"/>
      <c r="AD6" s="144"/>
      <c r="AE6" s="142"/>
      <c r="AF6" s="70">
        <f>INDEX(Tablica5[PROŠIRENA SKRB],MATCH('STROGO ZAŠTIĆENE-IZ PRIRODE RH'!X6,Tablica5[KATEGORIJA],0))</f>
        <v>200</v>
      </c>
      <c r="AG6" s="88">
        <f t="shared" si="3"/>
        <v>0</v>
      </c>
      <c r="AH6" s="79">
        <f t="shared" si="4"/>
        <v>356</v>
      </c>
      <c r="AI6" s="159" t="s">
        <v>555</v>
      </c>
      <c r="AJ6" s="159"/>
      <c r="AK6" s="159"/>
      <c r="AL6" s="89">
        <f t="shared" si="5"/>
        <v>0</v>
      </c>
      <c r="AM6" s="90">
        <f t="shared" si="6"/>
        <v>0</v>
      </c>
      <c r="AN6" s="164" t="s">
        <v>555</v>
      </c>
      <c r="AO6" s="142"/>
      <c r="AP6" s="163">
        <f>INDEX(EUTANAZIJA!$B$4:$B$6,MATCH('STROGO ZAŠTIĆENE-IZ PRIRODE RH'!AN6,EUTANAZIJA!$A$4:$A$6,0))</f>
        <v>0</v>
      </c>
      <c r="AQ6" s="130">
        <f t="shared" si="1"/>
        <v>356</v>
      </c>
      <c r="AR6" s="112"/>
    </row>
    <row r="7" spans="1:44" ht="43.2" x14ac:dyDescent="0.3">
      <c r="A7" s="141" t="s">
        <v>413</v>
      </c>
      <c r="B7" s="142" t="s">
        <v>652</v>
      </c>
      <c r="C7" s="143" t="s">
        <v>115</v>
      </c>
      <c r="D7" s="142" t="s">
        <v>513</v>
      </c>
      <c r="E7" s="142" t="s">
        <v>546</v>
      </c>
      <c r="F7" s="142" t="s">
        <v>477</v>
      </c>
      <c r="G7" s="142"/>
      <c r="H7" s="142"/>
      <c r="I7" s="144">
        <v>43230</v>
      </c>
      <c r="J7" s="142" t="s">
        <v>679</v>
      </c>
      <c r="K7" s="142"/>
      <c r="L7" s="142" t="s">
        <v>677</v>
      </c>
      <c r="M7" s="145" t="s">
        <v>578</v>
      </c>
      <c r="N7" s="145"/>
      <c r="O7" s="145" t="s">
        <v>572</v>
      </c>
      <c r="P7" s="144">
        <v>44197</v>
      </c>
      <c r="Q7" s="142" t="s">
        <v>396</v>
      </c>
      <c r="R7" s="142" t="s">
        <v>396</v>
      </c>
      <c r="S7" s="142" t="s">
        <v>396</v>
      </c>
      <c r="T7" s="142" t="s">
        <v>680</v>
      </c>
      <c r="U7" s="144">
        <v>44286</v>
      </c>
      <c r="V7" s="142" t="s">
        <v>610</v>
      </c>
      <c r="W7" s="135" t="s">
        <v>752</v>
      </c>
      <c r="X7" s="142" t="s">
        <v>444</v>
      </c>
      <c r="Y7" s="87">
        <f>INDEX(Tablica1[[SOLITARNO-ADULTNA, SUBADULTNA I NEODREĐENO]:[SVE DOBI-HIBERNACIJA/ESTIVACIJA]],MATCH('STROGO ZAŠTIĆENE-IZ PRIRODE RH'!X7,Tablica1[KATEGORIJA],0),MATCH(E7,Tablica1[[#Headers],[SOLITARNO-ADULTNA, SUBADULTNA I NEODREĐENO]:[SVE DOBI-HIBERNACIJA/ESTIVACIJA]],0))</f>
        <v>40</v>
      </c>
      <c r="Z7" s="60">
        <f t="shared" si="0"/>
        <v>89</v>
      </c>
      <c r="AA7" s="88">
        <f t="shared" si="2"/>
        <v>3560</v>
      </c>
      <c r="AB7" s="137" t="s">
        <v>485</v>
      </c>
      <c r="AC7" s="144"/>
      <c r="AD7" s="144"/>
      <c r="AE7" s="142"/>
      <c r="AF7" s="70">
        <f>INDEX(Tablica5[PROŠIRENA SKRB],MATCH('STROGO ZAŠTIĆENE-IZ PRIRODE RH'!X7,Tablica5[KATEGORIJA],0))</f>
        <v>200</v>
      </c>
      <c r="AG7" s="88">
        <f t="shared" si="3"/>
        <v>0</v>
      </c>
      <c r="AH7" s="79">
        <f t="shared" si="4"/>
        <v>3560</v>
      </c>
      <c r="AI7" s="159" t="s">
        <v>555</v>
      </c>
      <c r="AJ7" s="159"/>
      <c r="AK7" s="159"/>
      <c r="AL7" s="89">
        <f t="shared" si="5"/>
        <v>0</v>
      </c>
      <c r="AM7" s="90">
        <f t="shared" si="6"/>
        <v>0</v>
      </c>
      <c r="AN7" s="164" t="s">
        <v>555</v>
      </c>
      <c r="AO7" s="142"/>
      <c r="AP7" s="163">
        <f>INDEX(EUTANAZIJA!$B$4:$B$6,MATCH('STROGO ZAŠTIĆENE-IZ PRIRODE RH'!AN7,EUTANAZIJA!$A$4:$A$6,0))</f>
        <v>0</v>
      </c>
      <c r="AQ7" s="130">
        <f t="shared" si="1"/>
        <v>3560</v>
      </c>
      <c r="AR7" s="112"/>
    </row>
    <row r="8" spans="1:44" ht="43.2" x14ac:dyDescent="0.3">
      <c r="A8" s="141" t="s">
        <v>413</v>
      </c>
      <c r="B8" s="142" t="s">
        <v>653</v>
      </c>
      <c r="C8" s="143" t="s">
        <v>115</v>
      </c>
      <c r="D8" s="142" t="s">
        <v>403</v>
      </c>
      <c r="E8" s="142" t="s">
        <v>546</v>
      </c>
      <c r="F8" s="142" t="s">
        <v>477</v>
      </c>
      <c r="G8" s="142"/>
      <c r="H8" s="142"/>
      <c r="I8" s="144">
        <v>43354</v>
      </c>
      <c r="J8" s="142" t="s">
        <v>681</v>
      </c>
      <c r="K8" s="142" t="s">
        <v>682</v>
      </c>
      <c r="L8" s="142" t="s">
        <v>683</v>
      </c>
      <c r="M8" s="145" t="s">
        <v>578</v>
      </c>
      <c r="N8" s="145"/>
      <c r="O8" s="145" t="s">
        <v>572</v>
      </c>
      <c r="P8" s="144">
        <v>44197</v>
      </c>
      <c r="Q8" s="142" t="s">
        <v>394</v>
      </c>
      <c r="R8" s="142" t="s">
        <v>394</v>
      </c>
      <c r="S8" s="142" t="s">
        <v>394</v>
      </c>
      <c r="T8" s="142" t="s">
        <v>684</v>
      </c>
      <c r="U8" s="144">
        <v>44286</v>
      </c>
      <c r="V8" s="142" t="s">
        <v>610</v>
      </c>
      <c r="W8" s="135" t="s">
        <v>752</v>
      </c>
      <c r="X8" s="142" t="s">
        <v>444</v>
      </c>
      <c r="Y8" s="87">
        <f>INDEX(Tablica1[[SOLITARNO-ADULTNA, SUBADULTNA I NEODREĐENO]:[SVE DOBI-HIBERNACIJA/ESTIVACIJA]],MATCH('STROGO ZAŠTIĆENE-IZ PRIRODE RH'!X8,Tablica1[KATEGORIJA],0),MATCH(E8,Tablica1[[#Headers],[SOLITARNO-ADULTNA, SUBADULTNA I NEODREĐENO]:[SVE DOBI-HIBERNACIJA/ESTIVACIJA]],0))</f>
        <v>40</v>
      </c>
      <c r="Z8" s="60">
        <f t="shared" si="0"/>
        <v>89</v>
      </c>
      <c r="AA8" s="88">
        <f t="shared" si="2"/>
        <v>3560</v>
      </c>
      <c r="AB8" s="137" t="s">
        <v>485</v>
      </c>
      <c r="AC8" s="144"/>
      <c r="AD8" s="144"/>
      <c r="AE8" s="142"/>
      <c r="AF8" s="70">
        <f>INDEX(Tablica5[PROŠIRENA SKRB],MATCH('STROGO ZAŠTIĆENE-IZ PRIRODE RH'!X8,Tablica5[KATEGORIJA],0))</f>
        <v>200</v>
      </c>
      <c r="AG8" s="88">
        <f t="shared" si="3"/>
        <v>0</v>
      </c>
      <c r="AH8" s="79">
        <f t="shared" si="4"/>
        <v>3560</v>
      </c>
      <c r="AI8" s="159" t="s">
        <v>555</v>
      </c>
      <c r="AJ8" s="159"/>
      <c r="AK8" s="159"/>
      <c r="AL8" s="89">
        <f t="shared" si="5"/>
        <v>0</v>
      </c>
      <c r="AM8" s="90">
        <f t="shared" si="6"/>
        <v>0</v>
      </c>
      <c r="AN8" s="164" t="s">
        <v>555</v>
      </c>
      <c r="AO8" s="142"/>
      <c r="AP8" s="163">
        <f>INDEX(EUTANAZIJA!$B$4:$B$6,MATCH('STROGO ZAŠTIĆENE-IZ PRIRODE RH'!AN8,EUTANAZIJA!$A$4:$A$6,0))</f>
        <v>0</v>
      </c>
      <c r="AQ8" s="130">
        <f t="shared" si="1"/>
        <v>3560</v>
      </c>
      <c r="AR8" s="112"/>
    </row>
    <row r="9" spans="1:44" ht="43.2" x14ac:dyDescent="0.3">
      <c r="A9" s="141" t="s">
        <v>413</v>
      </c>
      <c r="B9" s="142" t="s">
        <v>654</v>
      </c>
      <c r="C9" s="143" t="s">
        <v>115</v>
      </c>
      <c r="D9" s="142" t="s">
        <v>513</v>
      </c>
      <c r="E9" s="142" t="s">
        <v>546</v>
      </c>
      <c r="F9" s="142" t="s">
        <v>477</v>
      </c>
      <c r="G9" s="142"/>
      <c r="H9" s="142"/>
      <c r="I9" s="144">
        <v>43379</v>
      </c>
      <c r="J9" s="142" t="s">
        <v>685</v>
      </c>
      <c r="K9" s="142" t="s">
        <v>687</v>
      </c>
      <c r="L9" s="142" t="s">
        <v>686</v>
      </c>
      <c r="M9" s="145" t="s">
        <v>578</v>
      </c>
      <c r="N9" s="145"/>
      <c r="O9" s="145" t="s">
        <v>479</v>
      </c>
      <c r="P9" s="144">
        <v>44197</v>
      </c>
      <c r="Q9" s="142" t="s">
        <v>396</v>
      </c>
      <c r="R9" s="142" t="s">
        <v>396</v>
      </c>
      <c r="S9" s="142" t="s">
        <v>396</v>
      </c>
      <c r="T9" s="142" t="s">
        <v>678</v>
      </c>
      <c r="U9" s="144">
        <v>44286</v>
      </c>
      <c r="V9" s="142" t="s">
        <v>610</v>
      </c>
      <c r="W9" s="135" t="s">
        <v>752</v>
      </c>
      <c r="X9" s="142" t="s">
        <v>444</v>
      </c>
      <c r="Y9" s="87">
        <f>INDEX(Tablica1[[SOLITARNO-ADULTNA, SUBADULTNA I NEODREĐENO]:[SVE DOBI-HIBERNACIJA/ESTIVACIJA]],MATCH('STROGO ZAŠTIĆENE-IZ PRIRODE RH'!X9,Tablica1[KATEGORIJA],0),MATCH(E9,Tablica1[[#Headers],[SOLITARNO-ADULTNA, SUBADULTNA I NEODREĐENO]:[SVE DOBI-HIBERNACIJA/ESTIVACIJA]],0))</f>
        <v>40</v>
      </c>
      <c r="Z9" s="60">
        <f t="shared" si="0"/>
        <v>89</v>
      </c>
      <c r="AA9" s="88">
        <f t="shared" si="2"/>
        <v>3560</v>
      </c>
      <c r="AB9" s="137" t="s">
        <v>485</v>
      </c>
      <c r="AC9" s="144"/>
      <c r="AD9" s="144"/>
      <c r="AE9" s="142"/>
      <c r="AF9" s="70">
        <f>INDEX(Tablica5[PROŠIRENA SKRB],MATCH('STROGO ZAŠTIĆENE-IZ PRIRODE RH'!X9,Tablica5[KATEGORIJA],0))</f>
        <v>200</v>
      </c>
      <c r="AG9" s="88">
        <f t="shared" si="3"/>
        <v>0</v>
      </c>
      <c r="AH9" s="79">
        <f t="shared" si="4"/>
        <v>3560</v>
      </c>
      <c r="AI9" s="159" t="s">
        <v>555</v>
      </c>
      <c r="AJ9" s="159"/>
      <c r="AK9" s="159"/>
      <c r="AL9" s="89">
        <f t="shared" si="5"/>
        <v>0</v>
      </c>
      <c r="AM9" s="90">
        <f t="shared" si="6"/>
        <v>0</v>
      </c>
      <c r="AN9" s="164" t="s">
        <v>555</v>
      </c>
      <c r="AO9" s="142"/>
      <c r="AP9" s="163">
        <f>INDEX(EUTANAZIJA!$B$4:$B$6,MATCH('STROGO ZAŠTIĆENE-IZ PRIRODE RH'!AN9,EUTANAZIJA!$A$4:$A$6,0))</f>
        <v>0</v>
      </c>
      <c r="AQ9" s="130">
        <f t="shared" si="1"/>
        <v>3560</v>
      </c>
      <c r="AR9" s="112"/>
    </row>
    <row r="10" spans="1:44" ht="43.2" x14ac:dyDescent="0.3">
      <c r="A10" s="141" t="s">
        <v>413</v>
      </c>
      <c r="B10" s="142" t="s">
        <v>655</v>
      </c>
      <c r="C10" s="143" t="s">
        <v>117</v>
      </c>
      <c r="D10" s="142" t="s">
        <v>513</v>
      </c>
      <c r="E10" s="142" t="s">
        <v>546</v>
      </c>
      <c r="F10" s="142" t="s">
        <v>477</v>
      </c>
      <c r="G10" s="142"/>
      <c r="H10" s="142"/>
      <c r="I10" s="144">
        <v>42710</v>
      </c>
      <c r="J10" s="142" t="s">
        <v>701</v>
      </c>
      <c r="K10" s="142"/>
      <c r="L10" s="142"/>
      <c r="M10" s="145" t="s">
        <v>578</v>
      </c>
      <c r="N10" s="145"/>
      <c r="O10" s="145" t="s">
        <v>572</v>
      </c>
      <c r="P10" s="144">
        <v>44197</v>
      </c>
      <c r="Q10" s="142" t="s">
        <v>394</v>
      </c>
      <c r="R10" s="142" t="s">
        <v>394</v>
      </c>
      <c r="S10" s="142" t="s">
        <v>394</v>
      </c>
      <c r="T10" s="142" t="s">
        <v>697</v>
      </c>
      <c r="U10" s="144">
        <v>44286</v>
      </c>
      <c r="V10" s="142" t="s">
        <v>610</v>
      </c>
      <c r="W10" s="135" t="s">
        <v>752</v>
      </c>
      <c r="X10" s="142" t="s">
        <v>444</v>
      </c>
      <c r="Y10" s="87">
        <f>INDEX(Tablica1[[SOLITARNO-ADULTNA, SUBADULTNA I NEODREĐENO]:[SVE DOBI-HIBERNACIJA/ESTIVACIJA]],MATCH('STROGO ZAŠTIĆENE-IZ PRIRODE RH'!X10,Tablica1[KATEGORIJA],0),MATCH(E10,Tablica1[[#Headers],[SOLITARNO-ADULTNA, SUBADULTNA I NEODREĐENO]:[SVE DOBI-HIBERNACIJA/ESTIVACIJA]],0))</f>
        <v>40</v>
      </c>
      <c r="Z10" s="60">
        <f t="shared" si="0"/>
        <v>89</v>
      </c>
      <c r="AA10" s="88">
        <f t="shared" si="2"/>
        <v>3560</v>
      </c>
      <c r="AB10" s="137" t="s">
        <v>485</v>
      </c>
      <c r="AC10" s="144"/>
      <c r="AD10" s="144"/>
      <c r="AE10" s="142"/>
      <c r="AF10" s="70">
        <f>INDEX(Tablica5[PROŠIRENA SKRB],MATCH('STROGO ZAŠTIĆENE-IZ PRIRODE RH'!X10,Tablica5[KATEGORIJA],0))</f>
        <v>200</v>
      </c>
      <c r="AG10" s="88">
        <f t="shared" si="3"/>
        <v>0</v>
      </c>
      <c r="AH10" s="79">
        <f t="shared" si="4"/>
        <v>3560</v>
      </c>
      <c r="AI10" s="159" t="s">
        <v>555</v>
      </c>
      <c r="AJ10" s="159"/>
      <c r="AK10" s="159"/>
      <c r="AL10" s="89">
        <f t="shared" si="5"/>
        <v>0</v>
      </c>
      <c r="AM10" s="90">
        <f t="shared" si="6"/>
        <v>0</v>
      </c>
      <c r="AN10" s="164" t="s">
        <v>555</v>
      </c>
      <c r="AO10" s="142"/>
      <c r="AP10" s="163">
        <f>INDEX(EUTANAZIJA!$B$4:$B$6,MATCH('STROGO ZAŠTIĆENE-IZ PRIRODE RH'!AN10,EUTANAZIJA!$A$4:$A$6,0))</f>
        <v>0</v>
      </c>
      <c r="AQ10" s="130">
        <f t="shared" si="1"/>
        <v>3560</v>
      </c>
      <c r="AR10" s="112"/>
    </row>
    <row r="11" spans="1:44" ht="43.2" x14ac:dyDescent="0.3">
      <c r="A11" s="141" t="s">
        <v>413</v>
      </c>
      <c r="B11" s="142" t="s">
        <v>656</v>
      </c>
      <c r="C11" s="143" t="s">
        <v>117</v>
      </c>
      <c r="D11" s="142" t="s">
        <v>403</v>
      </c>
      <c r="E11" s="142" t="s">
        <v>546</v>
      </c>
      <c r="F11" s="142" t="s">
        <v>477</v>
      </c>
      <c r="G11" s="142"/>
      <c r="H11" s="142"/>
      <c r="I11" s="144">
        <v>43287</v>
      </c>
      <c r="J11" s="142" t="s">
        <v>688</v>
      </c>
      <c r="K11" s="142"/>
      <c r="L11" s="142" t="s">
        <v>677</v>
      </c>
      <c r="M11" s="145" t="s">
        <v>578</v>
      </c>
      <c r="N11" s="145"/>
      <c r="O11" s="145" t="s">
        <v>572</v>
      </c>
      <c r="P11" s="144">
        <v>44197</v>
      </c>
      <c r="Q11" s="142" t="s">
        <v>396</v>
      </c>
      <c r="R11" s="142" t="s">
        <v>396</v>
      </c>
      <c r="S11" s="142" t="s">
        <v>396</v>
      </c>
      <c r="T11" s="142" t="s">
        <v>678</v>
      </c>
      <c r="U11" s="144">
        <v>44286</v>
      </c>
      <c r="V11" s="142" t="s">
        <v>610</v>
      </c>
      <c r="W11" s="135" t="s">
        <v>752</v>
      </c>
      <c r="X11" s="142" t="s">
        <v>444</v>
      </c>
      <c r="Y11" s="87">
        <f>INDEX(Tablica1[[SOLITARNO-ADULTNA, SUBADULTNA I NEODREĐENO]:[SVE DOBI-HIBERNACIJA/ESTIVACIJA]],MATCH('STROGO ZAŠTIĆENE-IZ PRIRODE RH'!X11,Tablica1[KATEGORIJA],0),MATCH(E11,Tablica1[[#Headers],[SOLITARNO-ADULTNA, SUBADULTNA I NEODREĐENO]:[SVE DOBI-HIBERNACIJA/ESTIVACIJA]],0))</f>
        <v>40</v>
      </c>
      <c r="Z11" s="60">
        <f t="shared" si="0"/>
        <v>89</v>
      </c>
      <c r="AA11" s="88">
        <f t="shared" si="2"/>
        <v>3560</v>
      </c>
      <c r="AB11" s="137" t="s">
        <v>485</v>
      </c>
      <c r="AC11" s="144"/>
      <c r="AD11" s="144"/>
      <c r="AE11" s="142"/>
      <c r="AF11" s="70">
        <f>INDEX(Tablica5[PROŠIRENA SKRB],MATCH('STROGO ZAŠTIĆENE-IZ PRIRODE RH'!X11,Tablica5[KATEGORIJA],0))</f>
        <v>200</v>
      </c>
      <c r="AG11" s="88">
        <f t="shared" si="3"/>
        <v>0</v>
      </c>
      <c r="AH11" s="79">
        <f t="shared" si="4"/>
        <v>3560</v>
      </c>
      <c r="AI11" s="159" t="s">
        <v>555</v>
      </c>
      <c r="AJ11" s="159"/>
      <c r="AK11" s="159"/>
      <c r="AL11" s="89">
        <f t="shared" si="5"/>
        <v>0</v>
      </c>
      <c r="AM11" s="90">
        <f t="shared" si="6"/>
        <v>0</v>
      </c>
      <c r="AN11" s="164" t="s">
        <v>555</v>
      </c>
      <c r="AO11" s="142"/>
      <c r="AP11" s="163">
        <f>INDEX(EUTANAZIJA!$B$4:$B$6,MATCH('STROGO ZAŠTIĆENE-IZ PRIRODE RH'!AN11,EUTANAZIJA!$A$4:$A$6,0))</f>
        <v>0</v>
      </c>
      <c r="AQ11" s="130">
        <f t="shared" si="1"/>
        <v>3560</v>
      </c>
      <c r="AR11" s="112"/>
    </row>
    <row r="12" spans="1:44" ht="43.2" x14ac:dyDescent="0.3">
      <c r="A12" s="141" t="s">
        <v>413</v>
      </c>
      <c r="B12" s="142" t="s">
        <v>657</v>
      </c>
      <c r="C12" s="143" t="s">
        <v>117</v>
      </c>
      <c r="D12" s="142" t="s">
        <v>403</v>
      </c>
      <c r="E12" s="142" t="s">
        <v>546</v>
      </c>
      <c r="F12" s="142" t="s">
        <v>477</v>
      </c>
      <c r="G12" s="142"/>
      <c r="H12" s="142"/>
      <c r="I12" s="144">
        <v>43814</v>
      </c>
      <c r="J12" s="142" t="s">
        <v>695</v>
      </c>
      <c r="K12" s="142" t="s">
        <v>696</v>
      </c>
      <c r="L12" s="142" t="s">
        <v>677</v>
      </c>
      <c r="M12" s="145" t="s">
        <v>578</v>
      </c>
      <c r="N12" s="145"/>
      <c r="O12" s="145" t="s">
        <v>572</v>
      </c>
      <c r="P12" s="144">
        <v>44197</v>
      </c>
      <c r="Q12" s="142" t="s">
        <v>394</v>
      </c>
      <c r="R12" s="142" t="s">
        <v>394</v>
      </c>
      <c r="S12" s="142" t="s">
        <v>394</v>
      </c>
      <c r="T12" s="142" t="s">
        <v>697</v>
      </c>
      <c r="U12" s="144">
        <v>44286</v>
      </c>
      <c r="V12" s="142" t="s">
        <v>610</v>
      </c>
      <c r="W12" s="135" t="s">
        <v>752</v>
      </c>
      <c r="X12" s="142" t="s">
        <v>444</v>
      </c>
      <c r="Y12" s="87">
        <f>INDEX(Tablica1[[SOLITARNO-ADULTNA, SUBADULTNA I NEODREĐENO]:[SVE DOBI-HIBERNACIJA/ESTIVACIJA]],MATCH('STROGO ZAŠTIĆENE-IZ PRIRODE RH'!X12,Tablica1[KATEGORIJA],0),MATCH(E12,Tablica1[[#Headers],[SOLITARNO-ADULTNA, SUBADULTNA I NEODREĐENO]:[SVE DOBI-HIBERNACIJA/ESTIVACIJA]],0))</f>
        <v>40</v>
      </c>
      <c r="Z12" s="60">
        <f t="shared" si="0"/>
        <v>89</v>
      </c>
      <c r="AA12" s="88">
        <f t="shared" si="2"/>
        <v>3560</v>
      </c>
      <c r="AB12" s="137" t="s">
        <v>485</v>
      </c>
      <c r="AC12" s="144"/>
      <c r="AD12" s="144"/>
      <c r="AE12" s="142"/>
      <c r="AF12" s="70">
        <f>INDEX(Tablica5[PROŠIRENA SKRB],MATCH('STROGO ZAŠTIĆENE-IZ PRIRODE RH'!X12,Tablica5[KATEGORIJA],0))</f>
        <v>200</v>
      </c>
      <c r="AG12" s="88">
        <f t="shared" si="3"/>
        <v>0</v>
      </c>
      <c r="AH12" s="79">
        <f t="shared" si="4"/>
        <v>3560</v>
      </c>
      <c r="AI12" s="159" t="s">
        <v>555</v>
      </c>
      <c r="AJ12" s="159"/>
      <c r="AK12" s="159"/>
      <c r="AL12" s="89">
        <f t="shared" si="5"/>
        <v>0</v>
      </c>
      <c r="AM12" s="90">
        <f t="shared" si="6"/>
        <v>0</v>
      </c>
      <c r="AN12" s="164" t="s">
        <v>555</v>
      </c>
      <c r="AO12" s="142"/>
      <c r="AP12" s="163">
        <f>INDEX(EUTANAZIJA!$B$4:$B$6,MATCH('STROGO ZAŠTIĆENE-IZ PRIRODE RH'!AN12,EUTANAZIJA!$A$4:$A$6,0))</f>
        <v>0</v>
      </c>
      <c r="AQ12" s="130">
        <f t="shared" si="1"/>
        <v>3560</v>
      </c>
      <c r="AR12" s="112"/>
    </row>
    <row r="13" spans="1:44" ht="43.2" x14ac:dyDescent="0.3">
      <c r="A13" s="141" t="s">
        <v>413</v>
      </c>
      <c r="B13" s="142" t="s">
        <v>658</v>
      </c>
      <c r="C13" s="143" t="s">
        <v>659</v>
      </c>
      <c r="D13" s="142" t="s">
        <v>403</v>
      </c>
      <c r="E13" s="142" t="s">
        <v>546</v>
      </c>
      <c r="F13" s="142" t="s">
        <v>477</v>
      </c>
      <c r="G13" s="142"/>
      <c r="H13" s="142"/>
      <c r="I13" s="144">
        <v>43337</v>
      </c>
      <c r="J13" s="142" t="s">
        <v>689</v>
      </c>
      <c r="K13" s="142"/>
      <c r="L13" s="142"/>
      <c r="M13" s="145" t="s">
        <v>578</v>
      </c>
      <c r="N13" s="145"/>
      <c r="O13" s="145" t="s">
        <v>479</v>
      </c>
      <c r="P13" s="144">
        <v>44197</v>
      </c>
      <c r="Q13" s="142" t="s">
        <v>396</v>
      </c>
      <c r="R13" s="142" t="s">
        <v>396</v>
      </c>
      <c r="S13" s="142" t="s">
        <v>396</v>
      </c>
      <c r="T13" s="142" t="s">
        <v>678</v>
      </c>
      <c r="U13" s="144">
        <v>44286</v>
      </c>
      <c r="V13" s="142" t="s">
        <v>610</v>
      </c>
      <c r="W13" s="135" t="s">
        <v>752</v>
      </c>
      <c r="X13" s="142" t="s">
        <v>444</v>
      </c>
      <c r="Y13" s="87">
        <f>INDEX(Tablica1[[SOLITARNO-ADULTNA, SUBADULTNA I NEODREĐENO]:[SVE DOBI-HIBERNACIJA/ESTIVACIJA]],MATCH('STROGO ZAŠTIĆENE-IZ PRIRODE RH'!X13,Tablica1[KATEGORIJA],0),MATCH(E13,Tablica1[[#Headers],[SOLITARNO-ADULTNA, SUBADULTNA I NEODREĐENO]:[SVE DOBI-HIBERNACIJA/ESTIVACIJA]],0))</f>
        <v>40</v>
      </c>
      <c r="Z13" s="60">
        <f t="shared" si="0"/>
        <v>89</v>
      </c>
      <c r="AA13" s="88">
        <f t="shared" si="2"/>
        <v>3560</v>
      </c>
      <c r="AB13" s="137" t="s">
        <v>485</v>
      </c>
      <c r="AC13" s="144"/>
      <c r="AD13" s="144"/>
      <c r="AE13" s="142"/>
      <c r="AF13" s="70">
        <f>INDEX(Tablica5[PROŠIRENA SKRB],MATCH('STROGO ZAŠTIĆENE-IZ PRIRODE RH'!X13,Tablica5[KATEGORIJA],0))</f>
        <v>200</v>
      </c>
      <c r="AG13" s="88">
        <f t="shared" si="3"/>
        <v>0</v>
      </c>
      <c r="AH13" s="79">
        <f t="shared" si="4"/>
        <v>3560</v>
      </c>
      <c r="AI13" s="159" t="s">
        <v>555</v>
      </c>
      <c r="AJ13" s="159"/>
      <c r="AK13" s="159"/>
      <c r="AL13" s="89">
        <f t="shared" si="5"/>
        <v>0</v>
      </c>
      <c r="AM13" s="90">
        <f t="shared" si="6"/>
        <v>0</v>
      </c>
      <c r="AN13" s="164" t="s">
        <v>555</v>
      </c>
      <c r="AO13" s="142"/>
      <c r="AP13" s="163">
        <f>INDEX(EUTANAZIJA!$B$4:$B$6,MATCH('STROGO ZAŠTIĆENE-IZ PRIRODE RH'!AN13,EUTANAZIJA!$A$4:$A$6,0))</f>
        <v>0</v>
      </c>
      <c r="AQ13" s="130">
        <f t="shared" si="1"/>
        <v>3560</v>
      </c>
      <c r="AR13" s="112"/>
    </row>
    <row r="14" spans="1:44" ht="43.2" x14ac:dyDescent="0.3">
      <c r="A14" s="141" t="s">
        <v>413</v>
      </c>
      <c r="B14" s="142" t="s">
        <v>660</v>
      </c>
      <c r="C14" s="143" t="s">
        <v>659</v>
      </c>
      <c r="D14" s="142" t="s">
        <v>513</v>
      </c>
      <c r="E14" s="142" t="s">
        <v>546</v>
      </c>
      <c r="F14" s="142" t="s">
        <v>477</v>
      </c>
      <c r="G14" s="142"/>
      <c r="H14" s="142"/>
      <c r="I14" s="144">
        <v>43462</v>
      </c>
      <c r="J14" s="142" t="s">
        <v>679</v>
      </c>
      <c r="K14" s="142"/>
      <c r="L14" s="142"/>
      <c r="M14" s="145" t="s">
        <v>578</v>
      </c>
      <c r="N14" s="145"/>
      <c r="O14" s="145" t="s">
        <v>572</v>
      </c>
      <c r="P14" s="144">
        <v>44197</v>
      </c>
      <c r="Q14" s="142" t="s">
        <v>396</v>
      </c>
      <c r="R14" s="142" t="s">
        <v>396</v>
      </c>
      <c r="S14" s="142" t="s">
        <v>396</v>
      </c>
      <c r="T14" s="142" t="s">
        <v>678</v>
      </c>
      <c r="U14" s="144">
        <v>44286</v>
      </c>
      <c r="V14" s="142" t="s">
        <v>610</v>
      </c>
      <c r="W14" s="135" t="s">
        <v>752</v>
      </c>
      <c r="X14" s="142" t="s">
        <v>444</v>
      </c>
      <c r="Y14" s="87">
        <f>INDEX(Tablica1[[SOLITARNO-ADULTNA, SUBADULTNA I NEODREĐENO]:[SVE DOBI-HIBERNACIJA/ESTIVACIJA]],MATCH('STROGO ZAŠTIĆENE-IZ PRIRODE RH'!X14,Tablica1[KATEGORIJA],0),MATCH(E14,Tablica1[[#Headers],[SOLITARNO-ADULTNA, SUBADULTNA I NEODREĐENO]:[SVE DOBI-HIBERNACIJA/ESTIVACIJA]],0))</f>
        <v>40</v>
      </c>
      <c r="Z14" s="60">
        <f t="shared" si="0"/>
        <v>89</v>
      </c>
      <c r="AA14" s="88">
        <f t="shared" si="2"/>
        <v>3560</v>
      </c>
      <c r="AB14" s="137" t="s">
        <v>485</v>
      </c>
      <c r="AC14" s="144"/>
      <c r="AD14" s="144"/>
      <c r="AE14" s="142"/>
      <c r="AF14" s="70">
        <f>INDEX(Tablica5[PROŠIRENA SKRB],MATCH('STROGO ZAŠTIĆENE-IZ PRIRODE RH'!X14,Tablica5[KATEGORIJA],0))</f>
        <v>200</v>
      </c>
      <c r="AG14" s="88">
        <f t="shared" si="3"/>
        <v>0</v>
      </c>
      <c r="AH14" s="79">
        <f t="shared" si="4"/>
        <v>3560</v>
      </c>
      <c r="AI14" s="159" t="s">
        <v>555</v>
      </c>
      <c r="AJ14" s="159"/>
      <c r="AK14" s="159"/>
      <c r="AL14" s="89">
        <f t="shared" si="5"/>
        <v>0</v>
      </c>
      <c r="AM14" s="90">
        <f t="shared" si="6"/>
        <v>0</v>
      </c>
      <c r="AN14" s="164" t="s">
        <v>555</v>
      </c>
      <c r="AO14" s="142"/>
      <c r="AP14" s="163">
        <f>INDEX(EUTANAZIJA!$B$4:$B$6,MATCH('STROGO ZAŠTIĆENE-IZ PRIRODE RH'!AN14,EUTANAZIJA!$A$4:$A$6,0))</f>
        <v>0</v>
      </c>
      <c r="AQ14" s="130">
        <f t="shared" si="1"/>
        <v>3560</v>
      </c>
      <c r="AR14" s="112"/>
    </row>
    <row r="15" spans="1:44" ht="43.2" x14ac:dyDescent="0.3">
      <c r="A15" s="141" t="s">
        <v>413</v>
      </c>
      <c r="B15" s="199" t="s">
        <v>661</v>
      </c>
      <c r="C15" s="143" t="s">
        <v>247</v>
      </c>
      <c r="D15" s="142" t="s">
        <v>513</v>
      </c>
      <c r="E15" s="142" t="s">
        <v>546</v>
      </c>
      <c r="F15" s="142" t="s">
        <v>477</v>
      </c>
      <c r="G15" s="142"/>
      <c r="H15" s="142"/>
      <c r="I15" s="144">
        <v>43184</v>
      </c>
      <c r="J15" s="142" t="s">
        <v>690</v>
      </c>
      <c r="K15" s="142"/>
      <c r="L15" s="142"/>
      <c r="M15" s="145" t="s">
        <v>578</v>
      </c>
      <c r="N15" s="145"/>
      <c r="O15" s="145" t="s">
        <v>479</v>
      </c>
      <c r="P15" s="144">
        <v>44197</v>
      </c>
      <c r="Q15" s="142" t="s">
        <v>396</v>
      </c>
      <c r="R15" s="142" t="s">
        <v>396</v>
      </c>
      <c r="S15" s="142" t="s">
        <v>396</v>
      </c>
      <c r="T15" s="142" t="s">
        <v>678</v>
      </c>
      <c r="U15" s="144">
        <v>44286</v>
      </c>
      <c r="V15" s="142" t="s">
        <v>610</v>
      </c>
      <c r="W15" s="135" t="s">
        <v>752</v>
      </c>
      <c r="X15" s="142" t="s">
        <v>443</v>
      </c>
      <c r="Y15" s="87">
        <f>INDEX(Tablica1[[SOLITARNO-ADULTNA, SUBADULTNA I NEODREĐENO]:[SVE DOBI-HIBERNACIJA/ESTIVACIJA]],MATCH('STROGO ZAŠTIĆENE-IZ PRIRODE RH'!X15,Tablica1[KATEGORIJA],0),MATCH(E15,Tablica1[[#Headers],[SOLITARNO-ADULTNA, SUBADULTNA I NEODREĐENO]:[SVE DOBI-HIBERNACIJA/ESTIVACIJA]],0))</f>
        <v>15</v>
      </c>
      <c r="Z15" s="60">
        <f t="shared" si="0"/>
        <v>89</v>
      </c>
      <c r="AA15" s="88">
        <f t="shared" si="2"/>
        <v>1335</v>
      </c>
      <c r="AB15" s="137" t="s">
        <v>485</v>
      </c>
      <c r="AC15" s="144"/>
      <c r="AD15" s="144"/>
      <c r="AE15" s="142"/>
      <c r="AF15" s="70">
        <f>INDEX(Tablica5[PROŠIRENA SKRB],MATCH('STROGO ZAŠTIĆENE-IZ PRIRODE RH'!X15,Tablica5[KATEGORIJA],0))</f>
        <v>200</v>
      </c>
      <c r="AG15" s="88">
        <f t="shared" si="3"/>
        <v>0</v>
      </c>
      <c r="AH15" s="79">
        <f t="shared" si="4"/>
        <v>1335</v>
      </c>
      <c r="AI15" s="159" t="s">
        <v>555</v>
      </c>
      <c r="AJ15" s="159"/>
      <c r="AK15" s="159"/>
      <c r="AL15" s="89">
        <f t="shared" si="5"/>
        <v>0</v>
      </c>
      <c r="AM15" s="90">
        <f t="shared" si="6"/>
        <v>0</v>
      </c>
      <c r="AN15" s="164" t="s">
        <v>555</v>
      </c>
      <c r="AO15" s="142"/>
      <c r="AP15" s="163">
        <f>INDEX(EUTANAZIJA!$B$4:$B$6,MATCH('STROGO ZAŠTIĆENE-IZ PRIRODE RH'!AN15,EUTANAZIJA!$A$4:$A$6,0))</f>
        <v>0</v>
      </c>
      <c r="AQ15" s="130">
        <f t="shared" si="1"/>
        <v>1335</v>
      </c>
      <c r="AR15" s="112"/>
    </row>
    <row r="16" spans="1:44" ht="43.2" x14ac:dyDescent="0.3">
      <c r="A16" s="141" t="s">
        <v>413</v>
      </c>
      <c r="B16" s="142" t="s">
        <v>662</v>
      </c>
      <c r="C16" s="143" t="s">
        <v>247</v>
      </c>
      <c r="D16" s="142" t="s">
        <v>403</v>
      </c>
      <c r="E16" s="142" t="s">
        <v>546</v>
      </c>
      <c r="F16" s="142" t="s">
        <v>477</v>
      </c>
      <c r="G16" s="142"/>
      <c r="H16" s="142"/>
      <c r="I16" s="144">
        <v>43238</v>
      </c>
      <c r="J16" s="142" t="s">
        <v>691</v>
      </c>
      <c r="K16" s="142" t="s">
        <v>692</v>
      </c>
      <c r="L16" s="142" t="s">
        <v>693</v>
      </c>
      <c r="M16" s="145" t="s">
        <v>578</v>
      </c>
      <c r="N16" s="145"/>
      <c r="O16" s="145" t="s">
        <v>479</v>
      </c>
      <c r="P16" s="144">
        <v>44197</v>
      </c>
      <c r="Q16" s="142" t="s">
        <v>396</v>
      </c>
      <c r="R16" s="142" t="s">
        <v>396</v>
      </c>
      <c r="S16" s="142" t="s">
        <v>396</v>
      </c>
      <c r="T16" s="142" t="s">
        <v>675</v>
      </c>
      <c r="U16" s="144">
        <v>44286</v>
      </c>
      <c r="V16" s="142" t="s">
        <v>610</v>
      </c>
      <c r="W16" s="135" t="s">
        <v>752</v>
      </c>
      <c r="X16" s="142" t="s">
        <v>443</v>
      </c>
      <c r="Y16" s="87">
        <f>INDEX(Tablica1[[SOLITARNO-ADULTNA, SUBADULTNA I NEODREĐENO]:[SVE DOBI-HIBERNACIJA/ESTIVACIJA]],MATCH('STROGO ZAŠTIĆENE-IZ PRIRODE RH'!X16,Tablica1[KATEGORIJA],0),MATCH(E16,Tablica1[[#Headers],[SOLITARNO-ADULTNA, SUBADULTNA I NEODREĐENO]:[SVE DOBI-HIBERNACIJA/ESTIVACIJA]],0))</f>
        <v>15</v>
      </c>
      <c r="Z16" s="60">
        <f t="shared" si="0"/>
        <v>89</v>
      </c>
      <c r="AA16" s="88">
        <f t="shared" si="2"/>
        <v>1335</v>
      </c>
      <c r="AB16" s="137" t="s">
        <v>485</v>
      </c>
      <c r="AC16" s="144"/>
      <c r="AD16" s="144"/>
      <c r="AE16" s="142"/>
      <c r="AF16" s="70">
        <f>INDEX(Tablica5[PROŠIRENA SKRB],MATCH('STROGO ZAŠTIĆENE-IZ PRIRODE RH'!X16,Tablica5[KATEGORIJA],0))</f>
        <v>200</v>
      </c>
      <c r="AG16" s="88">
        <f t="shared" si="3"/>
        <v>0</v>
      </c>
      <c r="AH16" s="79">
        <f t="shared" si="4"/>
        <v>1335</v>
      </c>
      <c r="AI16" s="159" t="s">
        <v>555</v>
      </c>
      <c r="AJ16" s="159"/>
      <c r="AK16" s="159"/>
      <c r="AL16" s="89">
        <f t="shared" si="5"/>
        <v>0</v>
      </c>
      <c r="AM16" s="90">
        <f t="shared" si="6"/>
        <v>0</v>
      </c>
      <c r="AN16" s="164" t="s">
        <v>555</v>
      </c>
      <c r="AO16" s="142"/>
      <c r="AP16" s="163">
        <f>INDEX(EUTANAZIJA!$B$4:$B$6,MATCH('STROGO ZAŠTIĆENE-IZ PRIRODE RH'!AN16,EUTANAZIJA!$A$4:$A$6,0))</f>
        <v>0</v>
      </c>
      <c r="AQ16" s="130">
        <f t="shared" si="1"/>
        <v>1335</v>
      </c>
      <c r="AR16" s="112"/>
    </row>
    <row r="17" spans="1:44" ht="43.2" x14ac:dyDescent="0.3">
      <c r="A17" s="141" t="s">
        <v>413</v>
      </c>
      <c r="B17" s="142" t="s">
        <v>663</v>
      </c>
      <c r="C17" s="143" t="s">
        <v>247</v>
      </c>
      <c r="D17" s="142" t="s">
        <v>513</v>
      </c>
      <c r="E17" s="142" t="s">
        <v>546</v>
      </c>
      <c r="F17" s="142" t="s">
        <v>477</v>
      </c>
      <c r="G17" s="142"/>
      <c r="H17" s="142"/>
      <c r="I17" s="144">
        <v>43644</v>
      </c>
      <c r="J17" s="142" t="s">
        <v>698</v>
      </c>
      <c r="K17" s="142"/>
      <c r="L17" s="142" t="s">
        <v>677</v>
      </c>
      <c r="M17" s="145" t="s">
        <v>578</v>
      </c>
      <c r="N17" s="145"/>
      <c r="O17" s="145" t="s">
        <v>479</v>
      </c>
      <c r="P17" s="144">
        <v>44197</v>
      </c>
      <c r="Q17" s="142" t="s">
        <v>396</v>
      </c>
      <c r="R17" s="142" t="s">
        <v>396</v>
      </c>
      <c r="S17" s="142" t="s">
        <v>396</v>
      </c>
      <c r="T17" s="142" t="s">
        <v>678</v>
      </c>
      <c r="U17" s="144">
        <v>44286</v>
      </c>
      <c r="V17" s="142" t="s">
        <v>610</v>
      </c>
      <c r="W17" s="135" t="s">
        <v>752</v>
      </c>
      <c r="X17" s="142" t="s">
        <v>443</v>
      </c>
      <c r="Y17" s="87">
        <f>INDEX(Tablica1[[SOLITARNO-ADULTNA, SUBADULTNA I NEODREĐENO]:[SVE DOBI-HIBERNACIJA/ESTIVACIJA]],MATCH('STROGO ZAŠTIĆENE-IZ PRIRODE RH'!X17,Tablica1[KATEGORIJA],0),MATCH(E17,Tablica1[[#Headers],[SOLITARNO-ADULTNA, SUBADULTNA I NEODREĐENO]:[SVE DOBI-HIBERNACIJA/ESTIVACIJA]],0))</f>
        <v>15</v>
      </c>
      <c r="Z17" s="60">
        <f t="shared" si="0"/>
        <v>89</v>
      </c>
      <c r="AA17" s="88">
        <f t="shared" si="2"/>
        <v>1335</v>
      </c>
      <c r="AB17" s="137" t="s">
        <v>485</v>
      </c>
      <c r="AC17" s="144"/>
      <c r="AD17" s="144"/>
      <c r="AE17" s="142"/>
      <c r="AF17" s="70">
        <f>INDEX(Tablica5[PROŠIRENA SKRB],MATCH('STROGO ZAŠTIĆENE-IZ PRIRODE RH'!X17,Tablica5[KATEGORIJA],0))</f>
        <v>200</v>
      </c>
      <c r="AG17" s="88">
        <f t="shared" si="3"/>
        <v>0</v>
      </c>
      <c r="AH17" s="79">
        <f t="shared" si="4"/>
        <v>1335</v>
      </c>
      <c r="AI17" s="159" t="s">
        <v>555</v>
      </c>
      <c r="AJ17" s="159"/>
      <c r="AK17" s="159"/>
      <c r="AL17" s="89">
        <f t="shared" si="5"/>
        <v>0</v>
      </c>
      <c r="AM17" s="90">
        <f t="shared" si="6"/>
        <v>0</v>
      </c>
      <c r="AN17" s="164" t="s">
        <v>555</v>
      </c>
      <c r="AO17" s="142"/>
      <c r="AP17" s="163">
        <f>INDEX(EUTANAZIJA!$B$4:$B$6,MATCH('STROGO ZAŠTIĆENE-IZ PRIRODE RH'!AN17,EUTANAZIJA!$A$4:$A$6,0))</f>
        <v>0</v>
      </c>
      <c r="AQ17" s="130">
        <f t="shared" si="1"/>
        <v>1335</v>
      </c>
      <c r="AR17" s="112"/>
    </row>
    <row r="18" spans="1:44" ht="43.2" x14ac:dyDescent="0.3">
      <c r="A18" s="141" t="s">
        <v>413</v>
      </c>
      <c r="B18" s="142" t="s">
        <v>664</v>
      </c>
      <c r="C18" s="143" t="s">
        <v>667</v>
      </c>
      <c r="D18" s="142" t="s">
        <v>403</v>
      </c>
      <c r="E18" s="142" t="s">
        <v>546</v>
      </c>
      <c r="F18" s="142" t="s">
        <v>477</v>
      </c>
      <c r="G18" s="142"/>
      <c r="H18" s="142"/>
      <c r="I18" s="144">
        <v>43476</v>
      </c>
      <c r="J18" s="142" t="s">
        <v>691</v>
      </c>
      <c r="K18" s="142"/>
      <c r="L18" s="142" t="s">
        <v>677</v>
      </c>
      <c r="M18" s="145" t="s">
        <v>578</v>
      </c>
      <c r="N18" s="145"/>
      <c r="O18" s="145" t="s">
        <v>479</v>
      </c>
      <c r="P18" s="144">
        <v>44197</v>
      </c>
      <c r="Q18" s="142" t="s">
        <v>396</v>
      </c>
      <c r="R18" s="142" t="s">
        <v>396</v>
      </c>
      <c r="S18" s="142" t="s">
        <v>396</v>
      </c>
      <c r="T18" s="142" t="s">
        <v>678</v>
      </c>
      <c r="U18" s="144">
        <v>44286</v>
      </c>
      <c r="V18" s="142" t="s">
        <v>610</v>
      </c>
      <c r="W18" s="135" t="s">
        <v>752</v>
      </c>
      <c r="X18" s="142" t="s">
        <v>444</v>
      </c>
      <c r="Y18" s="87">
        <f>INDEX(Tablica1[[SOLITARNO-ADULTNA, SUBADULTNA I NEODREĐENO]:[SVE DOBI-HIBERNACIJA/ESTIVACIJA]],MATCH('STROGO ZAŠTIĆENE-IZ PRIRODE RH'!X18,Tablica1[KATEGORIJA],0),MATCH(E18,Tablica1[[#Headers],[SOLITARNO-ADULTNA, SUBADULTNA I NEODREĐENO]:[SVE DOBI-HIBERNACIJA/ESTIVACIJA]],0))</f>
        <v>40</v>
      </c>
      <c r="Z18" s="60">
        <f t="shared" si="0"/>
        <v>89</v>
      </c>
      <c r="AA18" s="88">
        <f t="shared" si="2"/>
        <v>3560</v>
      </c>
      <c r="AB18" s="137" t="s">
        <v>485</v>
      </c>
      <c r="AC18" s="144"/>
      <c r="AD18" s="144"/>
      <c r="AE18" s="142"/>
      <c r="AF18" s="70">
        <f>INDEX(Tablica5[PROŠIRENA SKRB],MATCH('STROGO ZAŠTIĆENE-IZ PRIRODE RH'!X18,Tablica5[KATEGORIJA],0))</f>
        <v>200</v>
      </c>
      <c r="AG18" s="88">
        <f t="shared" si="3"/>
        <v>0</v>
      </c>
      <c r="AH18" s="79">
        <f t="shared" si="4"/>
        <v>3560</v>
      </c>
      <c r="AI18" s="159" t="s">
        <v>555</v>
      </c>
      <c r="AJ18" s="159"/>
      <c r="AK18" s="159"/>
      <c r="AL18" s="89">
        <f t="shared" si="5"/>
        <v>0</v>
      </c>
      <c r="AM18" s="90">
        <f t="shared" si="6"/>
        <v>0</v>
      </c>
      <c r="AN18" s="159" t="s">
        <v>555</v>
      </c>
      <c r="AO18" s="142"/>
      <c r="AP18" s="163">
        <f>INDEX(EUTANAZIJA!$B$4:$B$6,MATCH('STROGO ZAŠTIĆENE-IZ PRIRODE RH'!AN18,EUTANAZIJA!$A$4:$A$6,0))</f>
        <v>0</v>
      </c>
      <c r="AQ18" s="130">
        <f t="shared" si="1"/>
        <v>3560</v>
      </c>
      <c r="AR18" s="112"/>
    </row>
    <row r="19" spans="1:44" ht="43.2" x14ac:dyDescent="0.3">
      <c r="A19" s="141" t="s">
        <v>413</v>
      </c>
      <c r="B19" s="142" t="s">
        <v>665</v>
      </c>
      <c r="C19" s="143" t="s">
        <v>667</v>
      </c>
      <c r="D19" s="142" t="s">
        <v>513</v>
      </c>
      <c r="E19" s="142" t="s">
        <v>546</v>
      </c>
      <c r="F19" s="142" t="s">
        <v>477</v>
      </c>
      <c r="G19" s="142"/>
      <c r="H19" s="142"/>
      <c r="I19" s="144">
        <v>43606</v>
      </c>
      <c r="J19" s="142" t="s">
        <v>699</v>
      </c>
      <c r="K19" s="142"/>
      <c r="L19" s="142" t="s">
        <v>677</v>
      </c>
      <c r="M19" s="145" t="s">
        <v>578</v>
      </c>
      <c r="N19" s="145"/>
      <c r="O19" s="145" t="s">
        <v>572</v>
      </c>
      <c r="P19" s="144">
        <v>44197</v>
      </c>
      <c r="Q19" s="142" t="s">
        <v>396</v>
      </c>
      <c r="R19" s="142" t="s">
        <v>396</v>
      </c>
      <c r="S19" s="142" t="s">
        <v>396</v>
      </c>
      <c r="T19" s="142" t="s">
        <v>678</v>
      </c>
      <c r="U19" s="144">
        <v>44286</v>
      </c>
      <c r="V19" s="142" t="s">
        <v>610</v>
      </c>
      <c r="W19" s="135" t="s">
        <v>752</v>
      </c>
      <c r="X19" s="142" t="s">
        <v>444</v>
      </c>
      <c r="Y19" s="87">
        <f>INDEX(Tablica1[[SOLITARNO-ADULTNA, SUBADULTNA I NEODREĐENO]:[SVE DOBI-HIBERNACIJA/ESTIVACIJA]],MATCH('STROGO ZAŠTIĆENE-IZ PRIRODE RH'!X19,Tablica1[KATEGORIJA],0),MATCH(E19,Tablica1[[#Headers],[SOLITARNO-ADULTNA, SUBADULTNA I NEODREĐENO]:[SVE DOBI-HIBERNACIJA/ESTIVACIJA]],0))</f>
        <v>40</v>
      </c>
      <c r="Z19" s="60">
        <f t="shared" si="0"/>
        <v>89</v>
      </c>
      <c r="AA19" s="88">
        <f t="shared" si="2"/>
        <v>3560</v>
      </c>
      <c r="AB19" s="137" t="s">
        <v>485</v>
      </c>
      <c r="AC19" s="144"/>
      <c r="AD19" s="144"/>
      <c r="AE19" s="142"/>
      <c r="AF19" s="70">
        <f>INDEX(Tablica5[PROŠIRENA SKRB],MATCH('STROGO ZAŠTIĆENE-IZ PRIRODE RH'!X19,Tablica5[KATEGORIJA],0))</f>
        <v>200</v>
      </c>
      <c r="AG19" s="88">
        <f t="shared" si="3"/>
        <v>0</v>
      </c>
      <c r="AH19" s="79">
        <f t="shared" si="4"/>
        <v>3560</v>
      </c>
      <c r="AI19" s="159" t="s">
        <v>555</v>
      </c>
      <c r="AJ19" s="159"/>
      <c r="AK19" s="159"/>
      <c r="AL19" s="89">
        <f t="shared" si="5"/>
        <v>0</v>
      </c>
      <c r="AM19" s="90">
        <f t="shared" si="6"/>
        <v>0</v>
      </c>
      <c r="AN19" s="159" t="s">
        <v>555</v>
      </c>
      <c r="AO19" s="142"/>
      <c r="AP19" s="163">
        <f>INDEX(EUTANAZIJA!$B$4:$B$6,MATCH('STROGO ZAŠTIĆENE-IZ PRIRODE RH'!AN19,EUTANAZIJA!$A$4:$A$6,0))</f>
        <v>0</v>
      </c>
      <c r="AQ19" s="130">
        <f t="shared" si="1"/>
        <v>3560</v>
      </c>
      <c r="AR19" s="112"/>
    </row>
    <row r="20" spans="1:44" ht="43.2" x14ac:dyDescent="0.3">
      <c r="A20" s="141" t="s">
        <v>413</v>
      </c>
      <c r="B20" s="142" t="s">
        <v>666</v>
      </c>
      <c r="C20" s="143" t="s">
        <v>667</v>
      </c>
      <c r="D20" s="142" t="s">
        <v>403</v>
      </c>
      <c r="E20" s="142" t="s">
        <v>546</v>
      </c>
      <c r="F20" s="142" t="s">
        <v>477</v>
      </c>
      <c r="G20" s="142"/>
      <c r="H20" s="142"/>
      <c r="I20" s="144">
        <v>43759</v>
      </c>
      <c r="J20" s="142" t="s">
        <v>700</v>
      </c>
      <c r="K20" s="142"/>
      <c r="L20" s="142" t="s">
        <v>677</v>
      </c>
      <c r="M20" s="145" t="s">
        <v>578</v>
      </c>
      <c r="N20" s="145"/>
      <c r="O20" s="145" t="s">
        <v>572</v>
      </c>
      <c r="P20" s="144">
        <v>44197</v>
      </c>
      <c r="Q20" s="142" t="s">
        <v>396</v>
      </c>
      <c r="R20" s="142" t="s">
        <v>396</v>
      </c>
      <c r="S20" s="142" t="s">
        <v>396</v>
      </c>
      <c r="T20" s="142" t="s">
        <v>675</v>
      </c>
      <c r="U20" s="144">
        <v>44286</v>
      </c>
      <c r="V20" s="142" t="s">
        <v>610</v>
      </c>
      <c r="W20" s="135" t="s">
        <v>752</v>
      </c>
      <c r="X20" s="142" t="s">
        <v>444</v>
      </c>
      <c r="Y20" s="87">
        <f>INDEX(Tablica1[[SOLITARNO-ADULTNA, SUBADULTNA I NEODREĐENO]:[SVE DOBI-HIBERNACIJA/ESTIVACIJA]],MATCH('STROGO ZAŠTIĆENE-IZ PRIRODE RH'!X20,Tablica1[KATEGORIJA],0),MATCH(E20,Tablica1[[#Headers],[SOLITARNO-ADULTNA, SUBADULTNA I NEODREĐENO]:[SVE DOBI-HIBERNACIJA/ESTIVACIJA]],0))</f>
        <v>40</v>
      </c>
      <c r="Z20" s="60">
        <f t="shared" si="0"/>
        <v>89</v>
      </c>
      <c r="AA20" s="88">
        <f t="shared" si="2"/>
        <v>3560</v>
      </c>
      <c r="AB20" s="137" t="s">
        <v>485</v>
      </c>
      <c r="AC20" s="144"/>
      <c r="AD20" s="144"/>
      <c r="AE20" s="142"/>
      <c r="AF20" s="70">
        <f>INDEX(Tablica5[PROŠIRENA SKRB],MATCH('STROGO ZAŠTIĆENE-IZ PRIRODE RH'!X20,Tablica5[KATEGORIJA],0))</f>
        <v>200</v>
      </c>
      <c r="AG20" s="88">
        <f t="shared" si="3"/>
        <v>0</v>
      </c>
      <c r="AH20" s="79">
        <f t="shared" si="4"/>
        <v>3560</v>
      </c>
      <c r="AI20" s="159" t="s">
        <v>555</v>
      </c>
      <c r="AJ20" s="159"/>
      <c r="AK20" s="159"/>
      <c r="AL20" s="89">
        <f t="shared" si="5"/>
        <v>0</v>
      </c>
      <c r="AM20" s="90">
        <f t="shared" si="6"/>
        <v>0</v>
      </c>
      <c r="AN20" s="159" t="s">
        <v>555</v>
      </c>
      <c r="AO20" s="142"/>
      <c r="AP20" s="163">
        <f>INDEX(EUTANAZIJA!$B$4:$B$6,MATCH('STROGO ZAŠTIĆENE-IZ PRIRODE RH'!AN20,EUTANAZIJA!$A$4:$A$6,0))</f>
        <v>0</v>
      </c>
      <c r="AQ20" s="130">
        <f t="shared" si="1"/>
        <v>3560</v>
      </c>
      <c r="AR20" s="112"/>
    </row>
    <row r="21" spans="1:44" ht="43.2" x14ac:dyDescent="0.3">
      <c r="A21" s="141" t="s">
        <v>413</v>
      </c>
      <c r="B21" s="199" t="s">
        <v>702</v>
      </c>
      <c r="C21" s="143" t="s">
        <v>659</v>
      </c>
      <c r="D21" s="142" t="s">
        <v>403</v>
      </c>
      <c r="E21" s="142" t="s">
        <v>546</v>
      </c>
      <c r="F21" s="142" t="s">
        <v>477</v>
      </c>
      <c r="G21" s="142"/>
      <c r="H21" s="142"/>
      <c r="I21" s="144">
        <v>44201</v>
      </c>
      <c r="J21" s="142" t="s">
        <v>707</v>
      </c>
      <c r="K21" s="142" t="s">
        <v>703</v>
      </c>
      <c r="L21" s="142" t="s">
        <v>677</v>
      </c>
      <c r="M21" s="145" t="s">
        <v>578</v>
      </c>
      <c r="N21" s="145" t="s">
        <v>704</v>
      </c>
      <c r="O21" s="145" t="s">
        <v>572</v>
      </c>
      <c r="P21" s="144">
        <v>44201</v>
      </c>
      <c r="Q21" s="142" t="s">
        <v>396</v>
      </c>
      <c r="R21" s="142" t="s">
        <v>396</v>
      </c>
      <c r="S21" s="142" t="s">
        <v>396</v>
      </c>
      <c r="T21" s="142" t="s">
        <v>678</v>
      </c>
      <c r="U21" s="144">
        <v>44286</v>
      </c>
      <c r="V21" s="142" t="s">
        <v>610</v>
      </c>
      <c r="W21" s="142"/>
      <c r="X21" s="142" t="s">
        <v>444</v>
      </c>
      <c r="Y21" s="87">
        <f>INDEX(Tablica1[[SOLITARNO-ADULTNA, SUBADULTNA I NEODREĐENO]:[SVE DOBI-HIBERNACIJA/ESTIVACIJA]],MATCH('STROGO ZAŠTIĆENE-IZ PRIRODE RH'!X21,Tablica1[KATEGORIJA],0),MATCH(E21,Tablica1[[#Headers],[SOLITARNO-ADULTNA, SUBADULTNA I NEODREĐENO]:[SVE DOBI-HIBERNACIJA/ESTIVACIJA]],0))</f>
        <v>40</v>
      </c>
      <c r="Z21" s="60">
        <f t="shared" si="0"/>
        <v>85</v>
      </c>
      <c r="AA21" s="88">
        <f t="shared" si="2"/>
        <v>3400</v>
      </c>
      <c r="AB21" s="137" t="s">
        <v>485</v>
      </c>
      <c r="AC21" s="144"/>
      <c r="AD21" s="144"/>
      <c r="AE21" s="142"/>
      <c r="AF21" s="70">
        <f>INDEX(Tablica5[PROŠIRENA SKRB],MATCH('STROGO ZAŠTIĆENE-IZ PRIRODE RH'!X21,Tablica5[KATEGORIJA],0))</f>
        <v>200</v>
      </c>
      <c r="AG21" s="88">
        <f t="shared" si="3"/>
        <v>0</v>
      </c>
      <c r="AH21" s="79">
        <f t="shared" si="4"/>
        <v>3400</v>
      </c>
      <c r="AI21" s="159" t="s">
        <v>555</v>
      </c>
      <c r="AJ21" s="159"/>
      <c r="AK21" s="159"/>
      <c r="AL21" s="89">
        <f t="shared" si="5"/>
        <v>0</v>
      </c>
      <c r="AM21" s="90">
        <f t="shared" si="6"/>
        <v>0</v>
      </c>
      <c r="AN21" s="164" t="s">
        <v>555</v>
      </c>
      <c r="AO21" s="142"/>
      <c r="AP21" s="163">
        <f>INDEX(EUTANAZIJA!$B$4:$B$6,MATCH('STROGO ZAŠTIĆENE-IZ PRIRODE RH'!AN21,EUTANAZIJA!$A$4:$A$6,0))</f>
        <v>0</v>
      </c>
      <c r="AQ21" s="130">
        <f t="shared" si="1"/>
        <v>3400</v>
      </c>
      <c r="AR21" s="112"/>
    </row>
    <row r="22" spans="1:44" ht="43.2" x14ac:dyDescent="0.3">
      <c r="A22" s="141" t="s">
        <v>413</v>
      </c>
      <c r="B22" s="142" t="s">
        <v>705</v>
      </c>
      <c r="C22" s="143" t="s">
        <v>117</v>
      </c>
      <c r="D22" s="142" t="s">
        <v>513</v>
      </c>
      <c r="E22" s="142" t="s">
        <v>546</v>
      </c>
      <c r="F22" s="142" t="s">
        <v>477</v>
      </c>
      <c r="G22" s="142"/>
      <c r="H22" s="142"/>
      <c r="I22" s="144">
        <v>44214</v>
      </c>
      <c r="J22" s="142" t="s">
        <v>706</v>
      </c>
      <c r="K22" s="142" t="s">
        <v>708</v>
      </c>
      <c r="L22" s="142" t="s">
        <v>677</v>
      </c>
      <c r="M22" s="145" t="s">
        <v>578</v>
      </c>
      <c r="N22" s="145" t="s">
        <v>709</v>
      </c>
      <c r="O22" s="145" t="s">
        <v>572</v>
      </c>
      <c r="P22" s="144">
        <v>44214</v>
      </c>
      <c r="Q22" s="142" t="s">
        <v>394</v>
      </c>
      <c r="R22" s="142" t="s">
        <v>394</v>
      </c>
      <c r="S22" s="142" t="s">
        <v>394</v>
      </c>
      <c r="T22" s="142" t="s">
        <v>710</v>
      </c>
      <c r="U22" s="144">
        <v>44244</v>
      </c>
      <c r="V22" s="142" t="s">
        <v>400</v>
      </c>
      <c r="W22" s="142" t="s">
        <v>711</v>
      </c>
      <c r="X22" s="142" t="s">
        <v>444</v>
      </c>
      <c r="Y22" s="87">
        <f>INDEX(Tablica1[[SOLITARNO-ADULTNA, SUBADULTNA I NEODREĐENO]:[SVE DOBI-HIBERNACIJA/ESTIVACIJA]],MATCH('STROGO ZAŠTIĆENE-IZ PRIRODE RH'!X22,Tablica1[KATEGORIJA],0),MATCH(E22,Tablica1[[#Headers],[SOLITARNO-ADULTNA, SUBADULTNA I NEODREĐENO]:[SVE DOBI-HIBERNACIJA/ESTIVACIJA]],0))</f>
        <v>40</v>
      </c>
      <c r="Z22" s="60">
        <f t="shared" si="0"/>
        <v>30</v>
      </c>
      <c r="AA22" s="88">
        <f t="shared" si="2"/>
        <v>1200</v>
      </c>
      <c r="AB22" s="137" t="s">
        <v>485</v>
      </c>
      <c r="AC22" s="144"/>
      <c r="AD22" s="144"/>
      <c r="AE22" s="142"/>
      <c r="AF22" s="70">
        <f>INDEX(Tablica5[PROŠIRENA SKRB],MATCH('STROGO ZAŠTIĆENE-IZ PRIRODE RH'!X22,Tablica5[KATEGORIJA],0))</f>
        <v>200</v>
      </c>
      <c r="AG22" s="88">
        <f t="shared" si="3"/>
        <v>0</v>
      </c>
      <c r="AH22" s="79">
        <f t="shared" si="4"/>
        <v>1200</v>
      </c>
      <c r="AI22" s="159" t="s">
        <v>555</v>
      </c>
      <c r="AJ22" s="159"/>
      <c r="AK22" s="159"/>
      <c r="AL22" s="89">
        <f t="shared" si="5"/>
        <v>0</v>
      </c>
      <c r="AM22" s="90">
        <f t="shared" si="6"/>
        <v>0</v>
      </c>
      <c r="AN22" s="164" t="s">
        <v>555</v>
      </c>
      <c r="AO22" s="142"/>
      <c r="AP22" s="163">
        <f>INDEX(EUTANAZIJA!$B$4:$B$6,MATCH('STROGO ZAŠTIĆENE-IZ PRIRODE RH'!AN22,EUTANAZIJA!$A$4:$A$6,0))</f>
        <v>0</v>
      </c>
      <c r="AQ22" s="130">
        <f t="shared" si="1"/>
        <v>1200</v>
      </c>
      <c r="AR22" s="112"/>
    </row>
    <row r="23" spans="1:44" ht="43.2" x14ac:dyDescent="0.3">
      <c r="A23" s="141" t="s">
        <v>413</v>
      </c>
      <c r="B23" s="142" t="s">
        <v>712</v>
      </c>
      <c r="C23" s="143" t="s">
        <v>713</v>
      </c>
      <c r="D23" s="142" t="s">
        <v>513</v>
      </c>
      <c r="E23" s="142" t="s">
        <v>537</v>
      </c>
      <c r="F23" s="142" t="s">
        <v>477</v>
      </c>
      <c r="G23" s="142"/>
      <c r="H23" s="142"/>
      <c r="I23" s="144">
        <v>44217</v>
      </c>
      <c r="J23" s="142" t="s">
        <v>714</v>
      </c>
      <c r="K23" s="142"/>
      <c r="L23" s="142" t="s">
        <v>677</v>
      </c>
      <c r="M23" s="145" t="s">
        <v>578</v>
      </c>
      <c r="N23" s="145"/>
      <c r="O23" s="145" t="s">
        <v>572</v>
      </c>
      <c r="P23" s="144">
        <v>44218</v>
      </c>
      <c r="Q23" s="142" t="s">
        <v>394</v>
      </c>
      <c r="R23" s="142" t="s">
        <v>394</v>
      </c>
      <c r="S23" s="142" t="s">
        <v>394</v>
      </c>
      <c r="T23" s="142" t="s">
        <v>715</v>
      </c>
      <c r="U23" s="144">
        <v>44275</v>
      </c>
      <c r="V23" s="142" t="s">
        <v>400</v>
      </c>
      <c r="W23" s="142" t="s">
        <v>716</v>
      </c>
      <c r="X23" s="142" t="s">
        <v>611</v>
      </c>
      <c r="Y23" s="87">
        <f>INDEX(Tablica1[[SOLITARNO-ADULTNA, SUBADULTNA I NEODREĐENO]:[SVE DOBI-HIBERNACIJA/ESTIVACIJA]],MATCH('STROGO ZAŠTIĆENE-IZ PRIRODE RH'!X23,Tablica1[KATEGORIJA],0),MATCH(E23,Tablica1[[#Headers],[SOLITARNO-ADULTNA, SUBADULTNA I NEODREĐENO]:[SVE DOBI-HIBERNACIJA/ESTIVACIJA]],0))</f>
        <v>15</v>
      </c>
      <c r="Z23" s="60">
        <f t="shared" si="0"/>
        <v>57</v>
      </c>
      <c r="AA23" s="88">
        <f t="shared" si="2"/>
        <v>855</v>
      </c>
      <c r="AB23" s="137" t="s">
        <v>485</v>
      </c>
      <c r="AC23" s="144"/>
      <c r="AD23" s="144"/>
      <c r="AE23" s="142"/>
      <c r="AF23" s="70">
        <f>INDEX(Tablica5[PROŠIRENA SKRB],MATCH('STROGO ZAŠTIĆENE-IZ PRIRODE RH'!X23,Tablica5[KATEGORIJA],0))</f>
        <v>200</v>
      </c>
      <c r="AG23" s="88">
        <f t="shared" si="3"/>
        <v>0</v>
      </c>
      <c r="AH23" s="79">
        <f t="shared" si="4"/>
        <v>855</v>
      </c>
      <c r="AI23" s="159" t="s">
        <v>555</v>
      </c>
      <c r="AJ23" s="159"/>
      <c r="AK23" s="159"/>
      <c r="AL23" s="89">
        <f t="shared" si="5"/>
        <v>0</v>
      </c>
      <c r="AM23" s="90">
        <f t="shared" si="6"/>
        <v>0</v>
      </c>
      <c r="AN23" s="164" t="s">
        <v>555</v>
      </c>
      <c r="AO23" s="142"/>
      <c r="AP23" s="163">
        <f>INDEX(EUTANAZIJA!$B$4:$B$6,MATCH('STROGO ZAŠTIĆENE-IZ PRIRODE RH'!AN23,EUTANAZIJA!$A$4:$A$6,0))</f>
        <v>0</v>
      </c>
      <c r="AQ23" s="130">
        <f t="shared" si="1"/>
        <v>855</v>
      </c>
      <c r="AR23" s="112"/>
    </row>
    <row r="24" spans="1:44" ht="43.2" x14ac:dyDescent="0.3">
      <c r="A24" s="141" t="s">
        <v>413</v>
      </c>
      <c r="B24" s="142" t="s">
        <v>717</v>
      </c>
      <c r="C24" s="143" t="s">
        <v>115</v>
      </c>
      <c r="D24" s="142" t="s">
        <v>403</v>
      </c>
      <c r="E24" s="142" t="s">
        <v>537</v>
      </c>
      <c r="F24" s="142" t="s">
        <v>477</v>
      </c>
      <c r="G24" s="142"/>
      <c r="H24" s="142"/>
      <c r="I24" s="144">
        <v>44223</v>
      </c>
      <c r="J24" s="142" t="s">
        <v>718</v>
      </c>
      <c r="K24" s="142" t="s">
        <v>719</v>
      </c>
      <c r="L24" s="142" t="s">
        <v>677</v>
      </c>
      <c r="M24" s="145" t="s">
        <v>578</v>
      </c>
      <c r="N24" s="145" t="s">
        <v>720</v>
      </c>
      <c r="O24" s="145" t="s">
        <v>479</v>
      </c>
      <c r="P24" s="144">
        <v>44223</v>
      </c>
      <c r="Q24" s="142" t="s">
        <v>394</v>
      </c>
      <c r="R24" s="142" t="s">
        <v>394</v>
      </c>
      <c r="S24" s="142" t="s">
        <v>394</v>
      </c>
      <c r="T24" s="142" t="s">
        <v>710</v>
      </c>
      <c r="U24" s="144">
        <v>44275</v>
      </c>
      <c r="V24" s="142" t="s">
        <v>400</v>
      </c>
      <c r="W24" s="142" t="s">
        <v>721</v>
      </c>
      <c r="X24" s="142" t="s">
        <v>444</v>
      </c>
      <c r="Y24" s="87">
        <f>INDEX(Tablica1[[SOLITARNO-ADULTNA, SUBADULTNA I NEODREĐENO]:[SVE DOBI-HIBERNACIJA/ESTIVACIJA]],MATCH('STROGO ZAŠTIĆENE-IZ PRIRODE RH'!X24,Tablica1[KATEGORIJA],0),MATCH(E24,Tablica1[[#Headers],[SOLITARNO-ADULTNA, SUBADULTNA I NEODREĐENO]:[SVE DOBI-HIBERNACIJA/ESTIVACIJA]],0))</f>
        <v>45</v>
      </c>
      <c r="Z24" s="60">
        <f t="shared" si="0"/>
        <v>52</v>
      </c>
      <c r="AA24" s="88">
        <f t="shared" si="2"/>
        <v>2340</v>
      </c>
      <c r="AB24" s="137" t="s">
        <v>485</v>
      </c>
      <c r="AC24" s="144"/>
      <c r="AD24" s="144"/>
      <c r="AE24" s="142"/>
      <c r="AF24" s="70">
        <f>INDEX(Tablica5[PROŠIRENA SKRB],MATCH('STROGO ZAŠTIĆENE-IZ PRIRODE RH'!X24,Tablica5[KATEGORIJA],0))</f>
        <v>200</v>
      </c>
      <c r="AG24" s="88">
        <f t="shared" si="3"/>
        <v>0</v>
      </c>
      <c r="AH24" s="79">
        <f t="shared" si="4"/>
        <v>2340</v>
      </c>
      <c r="AI24" s="159" t="s">
        <v>555</v>
      </c>
      <c r="AJ24" s="159"/>
      <c r="AK24" s="159"/>
      <c r="AL24" s="89">
        <f t="shared" si="5"/>
        <v>0</v>
      </c>
      <c r="AM24" s="90">
        <f t="shared" si="6"/>
        <v>0</v>
      </c>
      <c r="AN24" s="164" t="s">
        <v>555</v>
      </c>
      <c r="AO24" s="142"/>
      <c r="AP24" s="163">
        <f>INDEX(EUTANAZIJA!$B$4:$B$6,MATCH('STROGO ZAŠTIĆENE-IZ PRIRODE RH'!AN24,EUTANAZIJA!$A$4:$A$6,0))</f>
        <v>0</v>
      </c>
      <c r="AQ24" s="130">
        <f t="shared" si="1"/>
        <v>2340</v>
      </c>
      <c r="AR24" s="112"/>
    </row>
    <row r="25" spans="1:44" ht="43.2" x14ac:dyDescent="0.3">
      <c r="A25" s="141" t="s">
        <v>413</v>
      </c>
      <c r="B25" s="142" t="s">
        <v>722</v>
      </c>
      <c r="C25" s="143" t="s">
        <v>117</v>
      </c>
      <c r="D25" s="142" t="s">
        <v>513</v>
      </c>
      <c r="E25" s="142" t="s">
        <v>537</v>
      </c>
      <c r="F25" s="142" t="s">
        <v>477</v>
      </c>
      <c r="G25" s="142"/>
      <c r="H25" s="142"/>
      <c r="I25" s="144">
        <v>44230</v>
      </c>
      <c r="J25" s="142" t="s">
        <v>723</v>
      </c>
      <c r="K25" s="142"/>
      <c r="L25" s="142" t="s">
        <v>677</v>
      </c>
      <c r="M25" s="145" t="s">
        <v>578</v>
      </c>
      <c r="N25" s="145" t="s">
        <v>724</v>
      </c>
      <c r="O25" s="145" t="s">
        <v>479</v>
      </c>
      <c r="P25" s="144">
        <v>44230</v>
      </c>
      <c r="Q25" s="142" t="s">
        <v>396</v>
      </c>
      <c r="R25" s="142" t="s">
        <v>396</v>
      </c>
      <c r="S25" s="142" t="s">
        <v>396</v>
      </c>
      <c r="T25" s="142" t="s">
        <v>725</v>
      </c>
      <c r="U25" s="144">
        <v>44286</v>
      </c>
      <c r="V25" s="142" t="s">
        <v>610</v>
      </c>
      <c r="W25" s="142"/>
      <c r="X25" s="142" t="s">
        <v>444</v>
      </c>
      <c r="Y25" s="87">
        <f>INDEX(Tablica1[[SOLITARNO-ADULTNA, SUBADULTNA I NEODREĐENO]:[SVE DOBI-HIBERNACIJA/ESTIVACIJA]],MATCH('STROGO ZAŠTIĆENE-IZ PRIRODE RH'!X25,Tablica1[KATEGORIJA],0),MATCH(E25,Tablica1[[#Headers],[SOLITARNO-ADULTNA, SUBADULTNA I NEODREĐENO]:[SVE DOBI-HIBERNACIJA/ESTIVACIJA]],0))</f>
        <v>45</v>
      </c>
      <c r="Z25" s="60">
        <f t="shared" si="0"/>
        <v>56</v>
      </c>
      <c r="AA25" s="88">
        <f t="shared" si="2"/>
        <v>2520</v>
      </c>
      <c r="AB25" s="137" t="s">
        <v>485</v>
      </c>
      <c r="AC25" s="144"/>
      <c r="AD25" s="144"/>
      <c r="AE25" s="142"/>
      <c r="AF25" s="70">
        <f>INDEX(Tablica5[PROŠIRENA SKRB],MATCH('STROGO ZAŠTIĆENE-IZ PRIRODE RH'!X25,Tablica5[KATEGORIJA],0))</f>
        <v>200</v>
      </c>
      <c r="AG25" s="88">
        <f t="shared" si="3"/>
        <v>0</v>
      </c>
      <c r="AH25" s="79">
        <f t="shared" si="4"/>
        <v>2520</v>
      </c>
      <c r="AI25" s="159" t="s">
        <v>555</v>
      </c>
      <c r="AJ25" s="159"/>
      <c r="AK25" s="159"/>
      <c r="AL25" s="89">
        <f t="shared" si="5"/>
        <v>0</v>
      </c>
      <c r="AM25" s="90">
        <f t="shared" si="6"/>
        <v>0</v>
      </c>
      <c r="AN25" s="164" t="s">
        <v>555</v>
      </c>
      <c r="AO25" s="142"/>
      <c r="AP25" s="163">
        <f>INDEX(EUTANAZIJA!$B$4:$B$6,MATCH('STROGO ZAŠTIĆENE-IZ PRIRODE RH'!AN25,EUTANAZIJA!$A$4:$A$6,0))</f>
        <v>0</v>
      </c>
      <c r="AQ25" s="130">
        <f t="shared" si="1"/>
        <v>2520</v>
      </c>
      <c r="AR25" s="112"/>
    </row>
    <row r="26" spans="1:44" ht="43.2" x14ac:dyDescent="0.3">
      <c r="A26" s="141" t="s">
        <v>413</v>
      </c>
      <c r="B26" s="142" t="s">
        <v>726</v>
      </c>
      <c r="C26" s="143" t="s">
        <v>667</v>
      </c>
      <c r="D26" s="142" t="s">
        <v>403</v>
      </c>
      <c r="E26" s="142" t="s">
        <v>537</v>
      </c>
      <c r="F26" s="142" t="s">
        <v>477</v>
      </c>
      <c r="G26" s="142"/>
      <c r="H26" s="142"/>
      <c r="I26" s="146">
        <v>44231</v>
      </c>
      <c r="J26" s="142" t="s">
        <v>727</v>
      </c>
      <c r="K26" s="142"/>
      <c r="L26" s="142" t="s">
        <v>677</v>
      </c>
      <c r="M26" s="145" t="s">
        <v>578</v>
      </c>
      <c r="N26" s="145" t="s">
        <v>728</v>
      </c>
      <c r="O26" s="145" t="s">
        <v>572</v>
      </c>
      <c r="P26" s="144">
        <v>44231</v>
      </c>
      <c r="Q26" s="142" t="s">
        <v>396</v>
      </c>
      <c r="R26" s="142" t="s">
        <v>396</v>
      </c>
      <c r="S26" s="142" t="s">
        <v>396</v>
      </c>
      <c r="T26" s="142" t="s">
        <v>729</v>
      </c>
      <c r="U26" s="144">
        <v>44235</v>
      </c>
      <c r="V26" s="142" t="s">
        <v>398</v>
      </c>
      <c r="W26" s="142" t="s">
        <v>730</v>
      </c>
      <c r="X26" s="142" t="s">
        <v>611</v>
      </c>
      <c r="Y26" s="87">
        <f>INDEX(Tablica1[[SOLITARNO-ADULTNA, SUBADULTNA I NEODREĐENO]:[SVE DOBI-HIBERNACIJA/ESTIVACIJA]],MATCH('STROGO ZAŠTIĆENE-IZ PRIRODE RH'!X26,Tablica1[KATEGORIJA],0),MATCH(E26,Tablica1[[#Headers],[SOLITARNO-ADULTNA, SUBADULTNA I NEODREĐENO]:[SVE DOBI-HIBERNACIJA/ESTIVACIJA]],0))</f>
        <v>15</v>
      </c>
      <c r="Z26" s="60">
        <f t="shared" si="0"/>
        <v>4</v>
      </c>
      <c r="AA26" s="88">
        <f t="shared" si="2"/>
        <v>60</v>
      </c>
      <c r="AB26" s="137" t="s">
        <v>485</v>
      </c>
      <c r="AC26" s="144"/>
      <c r="AD26" s="144"/>
      <c r="AE26" s="142"/>
      <c r="AF26" s="70">
        <f>INDEX(Tablica5[PROŠIRENA SKRB],MATCH('STROGO ZAŠTIĆENE-IZ PRIRODE RH'!X26,Tablica5[KATEGORIJA],0))</f>
        <v>200</v>
      </c>
      <c r="AG26" s="88">
        <f t="shared" si="3"/>
        <v>0</v>
      </c>
      <c r="AH26" s="79">
        <f t="shared" si="4"/>
        <v>60</v>
      </c>
      <c r="AI26" s="159" t="s">
        <v>555</v>
      </c>
      <c r="AJ26" s="159"/>
      <c r="AK26" s="159"/>
      <c r="AL26" s="89">
        <f t="shared" si="5"/>
        <v>0</v>
      </c>
      <c r="AM26" s="90">
        <f t="shared" si="6"/>
        <v>0</v>
      </c>
      <c r="AN26" s="164" t="s">
        <v>555</v>
      </c>
      <c r="AO26" s="142"/>
      <c r="AP26" s="163">
        <f>INDEX(EUTANAZIJA!$B$4:$B$6,MATCH('STROGO ZAŠTIĆENE-IZ PRIRODE RH'!AN26,EUTANAZIJA!$A$4:$A$6,0))</f>
        <v>0</v>
      </c>
      <c r="AQ26" s="130">
        <f t="shared" si="1"/>
        <v>60</v>
      </c>
      <c r="AR26" s="112"/>
    </row>
    <row r="27" spans="1:44" ht="43.2" x14ac:dyDescent="0.3">
      <c r="A27" s="141" t="s">
        <v>413</v>
      </c>
      <c r="B27" s="142" t="s">
        <v>731</v>
      </c>
      <c r="C27" s="143" t="s">
        <v>115</v>
      </c>
      <c r="D27" s="142" t="s">
        <v>513</v>
      </c>
      <c r="E27" s="142" t="s">
        <v>546</v>
      </c>
      <c r="F27" s="142" t="s">
        <v>477</v>
      </c>
      <c r="G27" s="142"/>
      <c r="H27" s="142"/>
      <c r="I27" s="146">
        <v>44247</v>
      </c>
      <c r="J27" s="142" t="s">
        <v>732</v>
      </c>
      <c r="K27" s="142" t="s">
        <v>733</v>
      </c>
      <c r="L27" s="142" t="s">
        <v>677</v>
      </c>
      <c r="M27" s="145" t="s">
        <v>578</v>
      </c>
      <c r="N27" s="145" t="s">
        <v>734</v>
      </c>
      <c r="O27" s="145" t="s">
        <v>479</v>
      </c>
      <c r="P27" s="144">
        <v>44247</v>
      </c>
      <c r="Q27" s="142" t="s">
        <v>394</v>
      </c>
      <c r="R27" s="142" t="s">
        <v>394</v>
      </c>
      <c r="S27" s="142" t="s">
        <v>394</v>
      </c>
      <c r="T27" s="142" t="s">
        <v>735</v>
      </c>
      <c r="U27" s="144">
        <v>44275</v>
      </c>
      <c r="V27" s="142" t="s">
        <v>400</v>
      </c>
      <c r="W27" s="142" t="s">
        <v>736</v>
      </c>
      <c r="X27" s="142" t="s">
        <v>444</v>
      </c>
      <c r="Y27" s="87">
        <f>INDEX(Tablica1[[SOLITARNO-ADULTNA, SUBADULTNA I NEODREĐENO]:[SVE DOBI-HIBERNACIJA/ESTIVACIJA]],MATCH('STROGO ZAŠTIĆENE-IZ PRIRODE RH'!X27,Tablica1[KATEGORIJA],0),MATCH(E27,Tablica1[[#Headers],[SOLITARNO-ADULTNA, SUBADULTNA I NEODREĐENO]:[SVE DOBI-HIBERNACIJA/ESTIVACIJA]],0))</f>
        <v>40</v>
      </c>
      <c r="Z27" s="60">
        <f t="shared" si="0"/>
        <v>28</v>
      </c>
      <c r="AA27" s="88">
        <f t="shared" si="2"/>
        <v>1120</v>
      </c>
      <c r="AB27" s="137" t="s">
        <v>485</v>
      </c>
      <c r="AC27" s="144"/>
      <c r="AD27" s="144"/>
      <c r="AE27" s="142"/>
      <c r="AF27" s="70">
        <f>INDEX(Tablica5[PROŠIRENA SKRB],MATCH('STROGO ZAŠTIĆENE-IZ PRIRODE RH'!X27,Tablica5[KATEGORIJA],0))</f>
        <v>200</v>
      </c>
      <c r="AG27" s="88">
        <f t="shared" si="3"/>
        <v>0</v>
      </c>
      <c r="AH27" s="79">
        <f t="shared" si="4"/>
        <v>1120</v>
      </c>
      <c r="AI27" s="159" t="s">
        <v>555</v>
      </c>
      <c r="AJ27" s="159"/>
      <c r="AK27" s="159"/>
      <c r="AL27" s="89">
        <f t="shared" si="5"/>
        <v>0</v>
      </c>
      <c r="AM27" s="90">
        <f t="shared" si="6"/>
        <v>0</v>
      </c>
      <c r="AN27" s="164" t="s">
        <v>555</v>
      </c>
      <c r="AO27" s="142"/>
      <c r="AP27" s="163">
        <f>INDEX(EUTANAZIJA!$B$4:$B$6,MATCH('STROGO ZAŠTIĆENE-IZ PRIRODE RH'!AN27,EUTANAZIJA!$A$4:$A$6,0))</f>
        <v>0</v>
      </c>
      <c r="AQ27" s="130">
        <f t="shared" si="1"/>
        <v>1120</v>
      </c>
      <c r="AR27" s="112"/>
    </row>
    <row r="28" spans="1:44" ht="43.2" x14ac:dyDescent="0.3">
      <c r="A28" s="141" t="s">
        <v>413</v>
      </c>
      <c r="B28" s="142" t="s">
        <v>737</v>
      </c>
      <c r="C28" s="143" t="s">
        <v>713</v>
      </c>
      <c r="D28" s="142" t="s">
        <v>403</v>
      </c>
      <c r="E28" s="142" t="s">
        <v>537</v>
      </c>
      <c r="F28" s="142" t="s">
        <v>477</v>
      </c>
      <c r="G28" s="142"/>
      <c r="H28" s="142"/>
      <c r="I28" s="146">
        <v>44253</v>
      </c>
      <c r="J28" s="142" t="s">
        <v>738</v>
      </c>
      <c r="K28" s="142"/>
      <c r="L28" s="142" t="s">
        <v>739</v>
      </c>
      <c r="M28" s="145" t="s">
        <v>578</v>
      </c>
      <c r="N28" s="145"/>
      <c r="O28" s="145" t="s">
        <v>572</v>
      </c>
      <c r="P28" s="144">
        <v>44253</v>
      </c>
      <c r="Q28" s="142" t="s">
        <v>396</v>
      </c>
      <c r="R28" s="142" t="s">
        <v>396</v>
      </c>
      <c r="S28" s="142" t="s">
        <v>396</v>
      </c>
      <c r="T28" s="142" t="s">
        <v>740</v>
      </c>
      <c r="U28" s="144">
        <v>44286</v>
      </c>
      <c r="V28" s="142" t="s">
        <v>610</v>
      </c>
      <c r="W28" s="142"/>
      <c r="X28" s="142" t="s">
        <v>611</v>
      </c>
      <c r="Y28" s="87">
        <f>INDEX(Tablica1[[SOLITARNO-ADULTNA, SUBADULTNA I NEODREĐENO]:[SVE DOBI-HIBERNACIJA/ESTIVACIJA]],MATCH('STROGO ZAŠTIĆENE-IZ PRIRODE RH'!X28,Tablica1[KATEGORIJA],0),MATCH(E28,Tablica1[[#Headers],[SOLITARNO-ADULTNA, SUBADULTNA I NEODREĐENO]:[SVE DOBI-HIBERNACIJA/ESTIVACIJA]],0))</f>
        <v>15</v>
      </c>
      <c r="Z28" s="60">
        <f t="shared" si="0"/>
        <v>33</v>
      </c>
      <c r="AA28" s="88">
        <f t="shared" si="2"/>
        <v>495</v>
      </c>
      <c r="AB28" s="137" t="s">
        <v>485</v>
      </c>
      <c r="AC28" s="144"/>
      <c r="AD28" s="144"/>
      <c r="AE28" s="142"/>
      <c r="AF28" s="70">
        <f>INDEX(Tablica5[PROŠIRENA SKRB],MATCH('STROGO ZAŠTIĆENE-IZ PRIRODE RH'!X28,Tablica5[KATEGORIJA],0))</f>
        <v>200</v>
      </c>
      <c r="AG28" s="88">
        <f t="shared" si="3"/>
        <v>0</v>
      </c>
      <c r="AH28" s="79">
        <f t="shared" si="4"/>
        <v>495</v>
      </c>
      <c r="AI28" s="159" t="s">
        <v>555</v>
      </c>
      <c r="AJ28" s="159"/>
      <c r="AK28" s="159"/>
      <c r="AL28" s="89">
        <f t="shared" si="5"/>
        <v>0</v>
      </c>
      <c r="AM28" s="90">
        <f t="shared" si="6"/>
        <v>0</v>
      </c>
      <c r="AN28" s="164" t="s">
        <v>555</v>
      </c>
      <c r="AO28" s="142"/>
      <c r="AP28" s="163">
        <f>INDEX(EUTANAZIJA!$B$4:$B$6,MATCH('STROGO ZAŠTIĆENE-IZ PRIRODE RH'!AN28,EUTANAZIJA!$A$4:$A$6,0))</f>
        <v>0</v>
      </c>
      <c r="AQ28" s="130">
        <f t="shared" si="1"/>
        <v>495</v>
      </c>
      <c r="AR28" s="112"/>
    </row>
    <row r="29" spans="1:44" ht="43.2" x14ac:dyDescent="0.3">
      <c r="A29" s="141" t="s">
        <v>413</v>
      </c>
      <c r="B29" s="142" t="s">
        <v>741</v>
      </c>
      <c r="C29" s="143" t="s">
        <v>115</v>
      </c>
      <c r="D29" s="142" t="s">
        <v>403</v>
      </c>
      <c r="E29" s="142" t="s">
        <v>546</v>
      </c>
      <c r="F29" s="142" t="s">
        <v>477</v>
      </c>
      <c r="G29" s="142"/>
      <c r="H29" s="142"/>
      <c r="I29" s="146">
        <v>44267</v>
      </c>
      <c r="J29" s="142" t="s">
        <v>742</v>
      </c>
      <c r="K29" s="142"/>
      <c r="L29" s="142" t="s">
        <v>739</v>
      </c>
      <c r="M29" s="145" t="s">
        <v>578</v>
      </c>
      <c r="N29" s="145"/>
      <c r="O29" s="145" t="s">
        <v>572</v>
      </c>
      <c r="P29" s="144">
        <v>44267</v>
      </c>
      <c r="Q29" s="142" t="s">
        <v>394</v>
      </c>
      <c r="R29" s="142" t="s">
        <v>394</v>
      </c>
      <c r="S29" s="142" t="s">
        <v>394</v>
      </c>
      <c r="T29" s="142" t="s">
        <v>743</v>
      </c>
      <c r="U29" s="144">
        <v>44286</v>
      </c>
      <c r="V29" s="142" t="s">
        <v>610</v>
      </c>
      <c r="W29" s="142"/>
      <c r="X29" s="142" t="s">
        <v>444</v>
      </c>
      <c r="Y29" s="87">
        <f>INDEX(Tablica1[[SOLITARNO-ADULTNA, SUBADULTNA I NEODREĐENO]:[SVE DOBI-HIBERNACIJA/ESTIVACIJA]],MATCH('STROGO ZAŠTIĆENE-IZ PRIRODE RH'!X29,Tablica1[KATEGORIJA],0),MATCH(E29,Tablica1[[#Headers],[SOLITARNO-ADULTNA, SUBADULTNA I NEODREĐENO]:[SVE DOBI-HIBERNACIJA/ESTIVACIJA]],0))</f>
        <v>40</v>
      </c>
      <c r="Z29" s="60">
        <f t="shared" si="0"/>
        <v>19</v>
      </c>
      <c r="AA29" s="88">
        <f t="shared" si="2"/>
        <v>760</v>
      </c>
      <c r="AB29" s="137" t="s">
        <v>485</v>
      </c>
      <c r="AC29" s="144"/>
      <c r="AD29" s="144"/>
      <c r="AE29" s="142"/>
      <c r="AF29" s="70">
        <f>INDEX(Tablica5[PROŠIRENA SKRB],MATCH('STROGO ZAŠTIĆENE-IZ PRIRODE RH'!X29,Tablica5[KATEGORIJA],0))</f>
        <v>200</v>
      </c>
      <c r="AG29" s="88">
        <f t="shared" si="3"/>
        <v>0</v>
      </c>
      <c r="AH29" s="79">
        <f t="shared" si="4"/>
        <v>760</v>
      </c>
      <c r="AI29" s="159" t="s">
        <v>555</v>
      </c>
      <c r="AJ29" s="159"/>
      <c r="AK29" s="159"/>
      <c r="AL29" s="89">
        <f t="shared" si="5"/>
        <v>0</v>
      </c>
      <c r="AM29" s="90">
        <f t="shared" si="6"/>
        <v>0</v>
      </c>
      <c r="AN29" s="164" t="s">
        <v>555</v>
      </c>
      <c r="AO29" s="142"/>
      <c r="AP29" s="163">
        <f>INDEX(EUTANAZIJA!$B$4:$B$6,MATCH('STROGO ZAŠTIĆENE-IZ PRIRODE RH'!AN29,EUTANAZIJA!$A$4:$A$6,0))</f>
        <v>0</v>
      </c>
      <c r="AQ29" s="130">
        <f t="shared" si="1"/>
        <v>760</v>
      </c>
      <c r="AR29" s="112"/>
    </row>
    <row r="30" spans="1:44" ht="43.2" x14ac:dyDescent="0.3">
      <c r="A30" s="141" t="s">
        <v>413</v>
      </c>
      <c r="B30" s="142" t="s">
        <v>744</v>
      </c>
      <c r="C30" s="143" t="s">
        <v>659</v>
      </c>
      <c r="D30" s="142" t="s">
        <v>403</v>
      </c>
      <c r="E30" s="142" t="s">
        <v>537</v>
      </c>
      <c r="F30" s="142" t="s">
        <v>477</v>
      </c>
      <c r="G30" s="142"/>
      <c r="H30" s="142"/>
      <c r="I30" s="146">
        <v>44281</v>
      </c>
      <c r="J30" s="142" t="s">
        <v>745</v>
      </c>
      <c r="K30" s="142"/>
      <c r="L30" s="142" t="s">
        <v>677</v>
      </c>
      <c r="M30" s="145" t="s">
        <v>578</v>
      </c>
      <c r="N30" s="145"/>
      <c r="O30" s="145" t="s">
        <v>572</v>
      </c>
      <c r="P30" s="144">
        <v>44281</v>
      </c>
      <c r="Q30" s="142" t="s">
        <v>396</v>
      </c>
      <c r="R30" s="142" t="s">
        <v>396</v>
      </c>
      <c r="S30" s="142" t="s">
        <v>396</v>
      </c>
      <c r="T30" s="142" t="s">
        <v>746</v>
      </c>
      <c r="U30" s="144">
        <v>44286</v>
      </c>
      <c r="V30" s="142" t="s">
        <v>610</v>
      </c>
      <c r="W30" s="142"/>
      <c r="X30" s="142" t="s">
        <v>444</v>
      </c>
      <c r="Y30" s="87">
        <f>INDEX(Tablica1[[SOLITARNO-ADULTNA, SUBADULTNA I NEODREĐENO]:[SVE DOBI-HIBERNACIJA/ESTIVACIJA]],MATCH('STROGO ZAŠTIĆENE-IZ PRIRODE RH'!X30,Tablica1[KATEGORIJA],0),MATCH(E30,Tablica1[[#Headers],[SOLITARNO-ADULTNA, SUBADULTNA I NEODREĐENO]:[SVE DOBI-HIBERNACIJA/ESTIVACIJA]],0))</f>
        <v>45</v>
      </c>
      <c r="Z30" s="60">
        <f t="shared" si="0"/>
        <v>5</v>
      </c>
      <c r="AA30" s="88">
        <f t="shared" si="2"/>
        <v>225</v>
      </c>
      <c r="AB30" s="137" t="s">
        <v>485</v>
      </c>
      <c r="AC30" s="144"/>
      <c r="AD30" s="144"/>
      <c r="AE30" s="142"/>
      <c r="AF30" s="70">
        <f>INDEX(Tablica5[PROŠIRENA SKRB],MATCH('STROGO ZAŠTIĆENE-IZ PRIRODE RH'!X30,Tablica5[KATEGORIJA],0))</f>
        <v>200</v>
      </c>
      <c r="AG30" s="88">
        <f t="shared" si="3"/>
        <v>0</v>
      </c>
      <c r="AH30" s="79">
        <f t="shared" si="4"/>
        <v>225</v>
      </c>
      <c r="AI30" s="159" t="s">
        <v>555</v>
      </c>
      <c r="AJ30" s="159"/>
      <c r="AK30" s="159"/>
      <c r="AL30" s="89">
        <f t="shared" si="5"/>
        <v>0</v>
      </c>
      <c r="AM30" s="90">
        <f t="shared" si="6"/>
        <v>0</v>
      </c>
      <c r="AN30" s="164" t="s">
        <v>555</v>
      </c>
      <c r="AO30" s="142"/>
      <c r="AP30" s="163">
        <f>INDEX(EUTANAZIJA!$B$4:$B$6,MATCH('STROGO ZAŠTIĆENE-IZ PRIRODE RH'!AN30,EUTANAZIJA!$A$4:$A$6,0))</f>
        <v>0</v>
      </c>
      <c r="AQ30" s="130">
        <f t="shared" si="1"/>
        <v>225</v>
      </c>
      <c r="AR30" s="112"/>
    </row>
    <row r="31" spans="1:44" ht="43.2" x14ac:dyDescent="0.3">
      <c r="A31" s="141" t="s">
        <v>413</v>
      </c>
      <c r="B31" s="142" t="s">
        <v>747</v>
      </c>
      <c r="C31" s="143" t="s">
        <v>117</v>
      </c>
      <c r="D31" s="142" t="s">
        <v>403</v>
      </c>
      <c r="E31" s="142" t="s">
        <v>546</v>
      </c>
      <c r="F31" s="142" t="s">
        <v>477</v>
      </c>
      <c r="G31" s="142"/>
      <c r="H31" s="142"/>
      <c r="I31" s="146">
        <v>44286</v>
      </c>
      <c r="J31" s="142" t="s">
        <v>748</v>
      </c>
      <c r="K31" s="142" t="s">
        <v>749</v>
      </c>
      <c r="L31" s="142" t="s">
        <v>677</v>
      </c>
      <c r="M31" s="145" t="s">
        <v>578</v>
      </c>
      <c r="N31" s="145" t="s">
        <v>750</v>
      </c>
      <c r="O31" s="145" t="s">
        <v>572</v>
      </c>
      <c r="P31" s="144">
        <v>44286</v>
      </c>
      <c r="Q31" s="142" t="s">
        <v>394</v>
      </c>
      <c r="R31" s="142" t="s">
        <v>394</v>
      </c>
      <c r="S31" s="142" t="s">
        <v>394</v>
      </c>
      <c r="T31" s="142" t="s">
        <v>751</v>
      </c>
      <c r="U31" s="144">
        <v>44286</v>
      </c>
      <c r="V31" s="142" t="s">
        <v>610</v>
      </c>
      <c r="W31" s="142"/>
      <c r="X31" s="142" t="s">
        <v>444</v>
      </c>
      <c r="Y31" s="87">
        <f>INDEX(Tablica1[[SOLITARNO-ADULTNA, SUBADULTNA I NEODREĐENO]:[SVE DOBI-HIBERNACIJA/ESTIVACIJA]],MATCH('STROGO ZAŠTIĆENE-IZ PRIRODE RH'!X31,Tablica1[KATEGORIJA],0),MATCH(E31,Tablica1[[#Headers],[SOLITARNO-ADULTNA, SUBADULTNA I NEODREĐENO]:[SVE DOBI-HIBERNACIJA/ESTIVACIJA]],0))</f>
        <v>40</v>
      </c>
      <c r="Z31" s="60">
        <f t="shared" si="0"/>
        <v>0</v>
      </c>
      <c r="AA31" s="88">
        <f t="shared" si="2"/>
        <v>0</v>
      </c>
      <c r="AB31" s="137" t="s">
        <v>485</v>
      </c>
      <c r="AC31" s="144"/>
      <c r="AD31" s="144"/>
      <c r="AE31" s="142"/>
      <c r="AF31" s="70">
        <f>INDEX(Tablica5[PROŠIRENA SKRB],MATCH('STROGO ZAŠTIĆENE-IZ PRIRODE RH'!X31,Tablica5[KATEGORIJA],0))</f>
        <v>200</v>
      </c>
      <c r="AG31" s="88">
        <f t="shared" si="3"/>
        <v>0</v>
      </c>
      <c r="AH31" s="79">
        <f t="shared" si="4"/>
        <v>0</v>
      </c>
      <c r="AI31" s="159" t="s">
        <v>555</v>
      </c>
      <c r="AJ31" s="159"/>
      <c r="AK31" s="159"/>
      <c r="AL31" s="89">
        <f t="shared" si="5"/>
        <v>0</v>
      </c>
      <c r="AM31" s="90">
        <f t="shared" si="6"/>
        <v>0</v>
      </c>
      <c r="AN31" s="164" t="s">
        <v>555</v>
      </c>
      <c r="AO31" s="142"/>
      <c r="AP31" s="163">
        <f>INDEX(EUTANAZIJA!$B$4:$B$6,MATCH('STROGO ZAŠTIĆENE-IZ PRIRODE RH'!AN31,EUTANAZIJA!$A$4:$A$6,0))</f>
        <v>0</v>
      </c>
      <c r="AQ31" s="130">
        <f t="shared" si="1"/>
        <v>0</v>
      </c>
      <c r="AR31" s="112"/>
    </row>
    <row r="32" spans="1:44" x14ac:dyDescent="0.3">
      <c r="A32" s="141"/>
      <c r="B32" s="142"/>
      <c r="C32" s="143"/>
      <c r="D32" s="142"/>
      <c r="E32" s="142"/>
      <c r="F32" s="142"/>
      <c r="G32" s="142"/>
      <c r="H32" s="142"/>
      <c r="I32" s="146"/>
      <c r="J32" s="142"/>
      <c r="K32" s="142"/>
      <c r="L32" s="142"/>
      <c r="M32" s="145"/>
      <c r="N32" s="145"/>
      <c r="O32" s="145"/>
      <c r="P32" s="142"/>
      <c r="Q32" s="142"/>
      <c r="R32" s="142"/>
      <c r="S32" s="142"/>
      <c r="T32" s="142"/>
      <c r="U32" s="144"/>
      <c r="V32" s="142"/>
      <c r="W32" s="142"/>
      <c r="X32" s="142"/>
      <c r="Y32" s="87" t="e">
        <f>INDEX(Tablica1[[SOLITARNO-ADULTNA, SUBADULTNA I NEODREĐENO]:[SVE DOBI-HIBERNACIJA/ESTIVACIJA]],MATCH('STROGO ZAŠTIĆENE-IZ PRIRODE RH'!X32,Tablica1[KATEGORIJA],0),MATCH(E32,Tablica1[[#Headers],[SOLITARNO-ADULTNA, SUBADULTNA I NEODREĐENO]:[SVE DOBI-HIBERNACIJA/ESTIVACIJA]],0))</f>
        <v>#N/A</v>
      </c>
      <c r="Z32" s="60">
        <f t="shared" si="0"/>
        <v>0</v>
      </c>
      <c r="AA32" s="88" t="e">
        <f t="shared" si="2"/>
        <v>#N/A</v>
      </c>
      <c r="AB32" s="142"/>
      <c r="AC32" s="144"/>
      <c r="AD32" s="144"/>
      <c r="AE32" s="142"/>
      <c r="AF32" s="70" t="e">
        <f>INDEX(Tablica5[PROŠIRENA SKRB],MATCH('STROGO ZAŠTIĆENE-IZ PRIRODE RH'!X32,Tablica5[KATEGORIJA],0))</f>
        <v>#N/A</v>
      </c>
      <c r="AG32" s="88" t="e">
        <f t="shared" si="3"/>
        <v>#N/A</v>
      </c>
      <c r="AH32" s="79" t="e">
        <f t="shared" si="4"/>
        <v>#N/A</v>
      </c>
      <c r="AI32" s="159"/>
      <c r="AJ32" s="159"/>
      <c r="AK32" s="159"/>
      <c r="AL32" s="89">
        <f t="shared" si="5"/>
        <v>0</v>
      </c>
      <c r="AM32" s="90" t="e">
        <f t="shared" si="6"/>
        <v>#N/A</v>
      </c>
      <c r="AN32" s="164"/>
      <c r="AO32" s="142"/>
      <c r="AP32" s="163" t="e">
        <f>INDEX(EUTANAZIJA!$B$4:$B$6,MATCH('STROGO ZAŠTIĆENE-IZ PRIRODE RH'!AN32,EUTANAZIJA!$A$4:$A$6,0))</f>
        <v>#N/A</v>
      </c>
      <c r="AQ32" s="130" t="e">
        <f t="shared" si="1"/>
        <v>#N/A</v>
      </c>
      <c r="AR32" s="112"/>
    </row>
    <row r="33" spans="1:44" x14ac:dyDescent="0.3">
      <c r="A33" s="141"/>
      <c r="B33" s="142"/>
      <c r="C33" s="143"/>
      <c r="D33" s="142"/>
      <c r="E33" s="142"/>
      <c r="F33" s="142"/>
      <c r="G33" s="142"/>
      <c r="H33" s="142"/>
      <c r="I33" s="146"/>
      <c r="J33" s="142"/>
      <c r="K33" s="142"/>
      <c r="L33" s="142"/>
      <c r="M33" s="145"/>
      <c r="N33" s="145"/>
      <c r="O33" s="145"/>
      <c r="P33" s="142"/>
      <c r="Q33" s="142"/>
      <c r="R33" s="142"/>
      <c r="S33" s="142"/>
      <c r="T33" s="142"/>
      <c r="U33" s="144"/>
      <c r="V33" s="142"/>
      <c r="W33" s="142"/>
      <c r="X33" s="142"/>
      <c r="Y33" s="87" t="e">
        <f>INDEX(Tablica1[[SOLITARNO-ADULTNA, SUBADULTNA I NEODREĐENO]:[SVE DOBI-HIBERNACIJA/ESTIVACIJA]],MATCH('STROGO ZAŠTIĆENE-IZ PRIRODE RH'!X33,Tablica1[KATEGORIJA],0),MATCH(E33,Tablica1[[#Headers],[SOLITARNO-ADULTNA, SUBADULTNA I NEODREĐENO]:[SVE DOBI-HIBERNACIJA/ESTIVACIJA]],0))</f>
        <v>#N/A</v>
      </c>
      <c r="Z33" s="60">
        <f t="shared" si="0"/>
        <v>0</v>
      </c>
      <c r="AA33" s="88" t="e">
        <f t="shared" si="2"/>
        <v>#N/A</v>
      </c>
      <c r="AB33" s="142"/>
      <c r="AC33" s="144"/>
      <c r="AD33" s="144"/>
      <c r="AE33" s="142"/>
      <c r="AF33" s="70" t="e">
        <f>INDEX(Tablica5[PROŠIRENA SKRB],MATCH('STROGO ZAŠTIĆENE-IZ PRIRODE RH'!X33,Tablica5[KATEGORIJA],0))</f>
        <v>#N/A</v>
      </c>
      <c r="AG33" s="88" t="e">
        <f t="shared" si="3"/>
        <v>#N/A</v>
      </c>
      <c r="AH33" s="79" t="e">
        <f t="shared" si="4"/>
        <v>#N/A</v>
      </c>
      <c r="AI33" s="159"/>
      <c r="AJ33" s="159"/>
      <c r="AK33" s="159"/>
      <c r="AL33" s="89">
        <f t="shared" si="5"/>
        <v>0</v>
      </c>
      <c r="AM33" s="90" t="e">
        <f t="shared" si="6"/>
        <v>#N/A</v>
      </c>
      <c r="AN33" s="164"/>
      <c r="AO33" s="142"/>
      <c r="AP33" s="163" t="e">
        <f>INDEX(EUTANAZIJA!$B$4:$B$6,MATCH('STROGO ZAŠTIĆENE-IZ PRIRODE RH'!AN33,EUTANAZIJA!$A$4:$A$6,0))</f>
        <v>#N/A</v>
      </c>
      <c r="AQ33" s="130" t="e">
        <f t="shared" si="1"/>
        <v>#N/A</v>
      </c>
      <c r="AR33" s="112"/>
    </row>
    <row r="34" spans="1:44" x14ac:dyDescent="0.3">
      <c r="A34" s="141"/>
      <c r="B34" s="142"/>
      <c r="C34" s="143"/>
      <c r="D34" s="142"/>
      <c r="E34" s="142"/>
      <c r="F34" s="142"/>
      <c r="G34" s="142"/>
      <c r="H34" s="142"/>
      <c r="I34" s="146"/>
      <c r="J34" s="142"/>
      <c r="K34" s="142"/>
      <c r="L34" s="142"/>
      <c r="M34" s="145"/>
      <c r="N34" s="145"/>
      <c r="O34" s="145"/>
      <c r="P34" s="142"/>
      <c r="Q34" s="142"/>
      <c r="R34" s="142"/>
      <c r="S34" s="142"/>
      <c r="T34" s="142"/>
      <c r="U34" s="144"/>
      <c r="V34" s="142"/>
      <c r="W34" s="142"/>
      <c r="X34" s="142"/>
      <c r="Y34" s="87" t="e">
        <f>INDEX(Tablica1[[SOLITARNO-ADULTNA, SUBADULTNA I NEODREĐENO]:[SVE DOBI-HIBERNACIJA/ESTIVACIJA]],MATCH('STROGO ZAŠTIĆENE-IZ PRIRODE RH'!X34,Tablica1[KATEGORIJA],0),MATCH(E34,Tablica1[[#Headers],[SOLITARNO-ADULTNA, SUBADULTNA I NEODREĐENO]:[SVE DOBI-HIBERNACIJA/ESTIVACIJA]],0))</f>
        <v>#N/A</v>
      </c>
      <c r="Z34" s="60">
        <f t="shared" si="0"/>
        <v>0</v>
      </c>
      <c r="AA34" s="88" t="e">
        <f t="shared" si="2"/>
        <v>#N/A</v>
      </c>
      <c r="AB34" s="142"/>
      <c r="AC34" s="144"/>
      <c r="AD34" s="144"/>
      <c r="AE34" s="142"/>
      <c r="AF34" s="70" t="e">
        <f>INDEX(Tablica5[PROŠIRENA SKRB],MATCH('STROGO ZAŠTIĆENE-IZ PRIRODE RH'!X34,Tablica5[KATEGORIJA],0))</f>
        <v>#N/A</v>
      </c>
      <c r="AG34" s="88" t="e">
        <f t="shared" si="3"/>
        <v>#N/A</v>
      </c>
      <c r="AH34" s="79" t="e">
        <f t="shared" si="4"/>
        <v>#N/A</v>
      </c>
      <c r="AI34" s="159"/>
      <c r="AJ34" s="159"/>
      <c r="AK34" s="159"/>
      <c r="AL34" s="89">
        <f t="shared" si="5"/>
        <v>0</v>
      </c>
      <c r="AM34" s="90" t="e">
        <f t="shared" si="6"/>
        <v>#N/A</v>
      </c>
      <c r="AN34" s="164"/>
      <c r="AO34" s="142"/>
      <c r="AP34" s="163" t="e">
        <f>INDEX(EUTANAZIJA!$B$4:$B$6,MATCH('STROGO ZAŠTIĆENE-IZ PRIRODE RH'!AN34,EUTANAZIJA!$A$4:$A$6,0))</f>
        <v>#N/A</v>
      </c>
      <c r="AQ34" s="130" t="e">
        <f t="shared" si="1"/>
        <v>#N/A</v>
      </c>
      <c r="AR34" s="112"/>
    </row>
    <row r="35" spans="1:44" x14ac:dyDescent="0.3">
      <c r="A35" s="141"/>
      <c r="B35" s="142"/>
      <c r="C35" s="143"/>
      <c r="D35" s="142"/>
      <c r="E35" s="142"/>
      <c r="F35" s="142"/>
      <c r="G35" s="142"/>
      <c r="H35" s="142"/>
      <c r="I35" s="146"/>
      <c r="J35" s="142"/>
      <c r="K35" s="142"/>
      <c r="L35" s="142"/>
      <c r="M35" s="145"/>
      <c r="N35" s="145"/>
      <c r="O35" s="145"/>
      <c r="P35" s="142"/>
      <c r="Q35" s="142"/>
      <c r="R35" s="142"/>
      <c r="S35" s="142"/>
      <c r="T35" s="142"/>
      <c r="U35" s="144"/>
      <c r="V35" s="142"/>
      <c r="W35" s="142"/>
      <c r="X35" s="142"/>
      <c r="Y35" s="87" t="e">
        <f>INDEX(Tablica1[[SOLITARNO-ADULTNA, SUBADULTNA I NEODREĐENO]:[SVE DOBI-HIBERNACIJA/ESTIVACIJA]],MATCH('STROGO ZAŠTIĆENE-IZ PRIRODE RH'!X35,Tablica1[KATEGORIJA],0),MATCH(E35,Tablica1[[#Headers],[SOLITARNO-ADULTNA, SUBADULTNA I NEODREĐENO]:[SVE DOBI-HIBERNACIJA/ESTIVACIJA]],0))</f>
        <v>#N/A</v>
      </c>
      <c r="Z35" s="60">
        <f t="shared" si="0"/>
        <v>0</v>
      </c>
      <c r="AA35" s="88" t="e">
        <f t="shared" si="2"/>
        <v>#N/A</v>
      </c>
      <c r="AB35" s="142"/>
      <c r="AC35" s="144"/>
      <c r="AD35" s="144"/>
      <c r="AE35" s="142"/>
      <c r="AF35" s="70" t="e">
        <f>INDEX(Tablica5[PROŠIRENA SKRB],MATCH('STROGO ZAŠTIĆENE-IZ PRIRODE RH'!X35,Tablica5[KATEGORIJA],0))</f>
        <v>#N/A</v>
      </c>
      <c r="AG35" s="88" t="e">
        <f t="shared" si="3"/>
        <v>#N/A</v>
      </c>
      <c r="AH35" s="79" t="e">
        <f t="shared" si="4"/>
        <v>#N/A</v>
      </c>
      <c r="AI35" s="159"/>
      <c r="AJ35" s="159"/>
      <c r="AK35" s="159"/>
      <c r="AL35" s="89">
        <f t="shared" si="5"/>
        <v>0</v>
      </c>
      <c r="AM35" s="90" t="e">
        <f t="shared" si="6"/>
        <v>#N/A</v>
      </c>
      <c r="AN35" s="164"/>
      <c r="AO35" s="142"/>
      <c r="AP35" s="163" t="e">
        <f>INDEX(EUTANAZIJA!$B$4:$B$6,MATCH('STROGO ZAŠTIĆENE-IZ PRIRODE RH'!AN35,EUTANAZIJA!$A$4:$A$6,0))</f>
        <v>#N/A</v>
      </c>
      <c r="AQ35" s="130" t="e">
        <f t="shared" si="1"/>
        <v>#N/A</v>
      </c>
      <c r="AR35" s="112"/>
    </row>
    <row r="36" spans="1:44" x14ac:dyDescent="0.3">
      <c r="A36" s="141"/>
      <c r="B36" s="142"/>
      <c r="C36" s="143"/>
      <c r="D36" s="142"/>
      <c r="E36" s="142"/>
      <c r="F36" s="142"/>
      <c r="G36" s="142"/>
      <c r="H36" s="142"/>
      <c r="I36" s="146"/>
      <c r="J36" s="142"/>
      <c r="K36" s="142"/>
      <c r="L36" s="142"/>
      <c r="M36" s="145"/>
      <c r="N36" s="145"/>
      <c r="O36" s="145"/>
      <c r="P36" s="142"/>
      <c r="Q36" s="142"/>
      <c r="R36" s="142"/>
      <c r="S36" s="142"/>
      <c r="T36" s="142"/>
      <c r="U36" s="144"/>
      <c r="V36" s="142"/>
      <c r="W36" s="142"/>
      <c r="X36" s="142"/>
      <c r="Y36" s="87" t="e">
        <f>INDEX(Tablica1[[SOLITARNO-ADULTNA, SUBADULTNA I NEODREĐENO]:[SVE DOBI-HIBERNACIJA/ESTIVACIJA]],MATCH('STROGO ZAŠTIĆENE-IZ PRIRODE RH'!X36,Tablica1[KATEGORIJA],0),MATCH(E36,Tablica1[[#Headers],[SOLITARNO-ADULTNA, SUBADULTNA I NEODREĐENO]:[SVE DOBI-HIBERNACIJA/ESTIVACIJA]],0))</f>
        <v>#N/A</v>
      </c>
      <c r="Z36" s="60">
        <f t="shared" si="0"/>
        <v>0</v>
      </c>
      <c r="AA36" s="88" t="e">
        <f t="shared" si="2"/>
        <v>#N/A</v>
      </c>
      <c r="AB36" s="142"/>
      <c r="AC36" s="144"/>
      <c r="AD36" s="144"/>
      <c r="AE36" s="142"/>
      <c r="AF36" s="70" t="e">
        <f>INDEX(Tablica5[PROŠIRENA SKRB],MATCH('STROGO ZAŠTIĆENE-IZ PRIRODE RH'!X36,Tablica5[KATEGORIJA],0))</f>
        <v>#N/A</v>
      </c>
      <c r="AG36" s="88" t="e">
        <f t="shared" si="3"/>
        <v>#N/A</v>
      </c>
      <c r="AH36" s="79" t="e">
        <f t="shared" si="4"/>
        <v>#N/A</v>
      </c>
      <c r="AI36" s="159"/>
      <c r="AJ36" s="159"/>
      <c r="AK36" s="159"/>
      <c r="AL36" s="89">
        <f t="shared" si="5"/>
        <v>0</v>
      </c>
      <c r="AM36" s="90" t="e">
        <f t="shared" si="6"/>
        <v>#N/A</v>
      </c>
      <c r="AN36" s="164"/>
      <c r="AO36" s="142"/>
      <c r="AP36" s="163" t="e">
        <f>INDEX(EUTANAZIJA!$B$4:$B$6,MATCH('STROGO ZAŠTIĆENE-IZ PRIRODE RH'!AN36,EUTANAZIJA!$A$4:$A$6,0))</f>
        <v>#N/A</v>
      </c>
      <c r="AQ36" s="130" t="e">
        <f t="shared" si="1"/>
        <v>#N/A</v>
      </c>
      <c r="AR36" s="112"/>
    </row>
    <row r="37" spans="1:44" x14ac:dyDescent="0.3">
      <c r="A37" s="141"/>
      <c r="B37" s="142"/>
      <c r="C37" s="143"/>
      <c r="D37" s="142"/>
      <c r="E37" s="142"/>
      <c r="F37" s="142"/>
      <c r="G37" s="142"/>
      <c r="H37" s="142"/>
      <c r="I37" s="146"/>
      <c r="J37" s="142"/>
      <c r="K37" s="142"/>
      <c r="L37" s="142"/>
      <c r="M37" s="145"/>
      <c r="N37" s="145"/>
      <c r="O37" s="145"/>
      <c r="P37" s="142"/>
      <c r="Q37" s="142"/>
      <c r="R37" s="142"/>
      <c r="S37" s="142"/>
      <c r="T37" s="142"/>
      <c r="U37" s="144"/>
      <c r="V37" s="142"/>
      <c r="W37" s="142"/>
      <c r="X37" s="142"/>
      <c r="Y37" s="87" t="e">
        <f>INDEX(Tablica1[[SOLITARNO-ADULTNA, SUBADULTNA I NEODREĐENO]:[SVE DOBI-HIBERNACIJA/ESTIVACIJA]],MATCH('STROGO ZAŠTIĆENE-IZ PRIRODE RH'!X37,Tablica1[KATEGORIJA],0),MATCH(E37,Tablica1[[#Headers],[SOLITARNO-ADULTNA, SUBADULTNA I NEODREĐENO]:[SVE DOBI-HIBERNACIJA/ESTIVACIJA]],0))</f>
        <v>#N/A</v>
      </c>
      <c r="Z37" s="60">
        <f t="shared" si="0"/>
        <v>0</v>
      </c>
      <c r="AA37" s="88" t="e">
        <f t="shared" si="2"/>
        <v>#N/A</v>
      </c>
      <c r="AB37" s="142"/>
      <c r="AC37" s="144"/>
      <c r="AD37" s="144"/>
      <c r="AE37" s="142"/>
      <c r="AF37" s="70" t="e">
        <f>INDEX(Tablica5[PROŠIRENA SKRB],MATCH('STROGO ZAŠTIĆENE-IZ PRIRODE RH'!X37,Tablica5[KATEGORIJA],0))</f>
        <v>#N/A</v>
      </c>
      <c r="AG37" s="88" t="e">
        <f t="shared" si="3"/>
        <v>#N/A</v>
      </c>
      <c r="AH37" s="79" t="e">
        <f t="shared" si="4"/>
        <v>#N/A</v>
      </c>
      <c r="AI37" s="159"/>
      <c r="AJ37" s="159"/>
      <c r="AK37" s="159"/>
      <c r="AL37" s="89">
        <f t="shared" si="5"/>
        <v>0</v>
      </c>
      <c r="AM37" s="90" t="e">
        <f t="shared" si="6"/>
        <v>#N/A</v>
      </c>
      <c r="AN37" s="164"/>
      <c r="AO37" s="142"/>
      <c r="AP37" s="163" t="e">
        <f>INDEX(EUTANAZIJA!$B$4:$B$6,MATCH('STROGO ZAŠTIĆENE-IZ PRIRODE RH'!AN37,EUTANAZIJA!$A$4:$A$6,0))</f>
        <v>#N/A</v>
      </c>
      <c r="AQ37" s="130" t="e">
        <f t="shared" si="1"/>
        <v>#N/A</v>
      </c>
      <c r="AR37" s="112"/>
    </row>
    <row r="38" spans="1:44" x14ac:dyDescent="0.3">
      <c r="A38" s="141"/>
      <c r="B38" s="142"/>
      <c r="C38" s="143"/>
      <c r="D38" s="142"/>
      <c r="E38" s="142"/>
      <c r="F38" s="142"/>
      <c r="G38" s="142"/>
      <c r="H38" s="142"/>
      <c r="I38" s="146"/>
      <c r="J38" s="142"/>
      <c r="K38" s="142"/>
      <c r="L38" s="142"/>
      <c r="M38" s="145"/>
      <c r="N38" s="145"/>
      <c r="O38" s="145"/>
      <c r="P38" s="142"/>
      <c r="Q38" s="142"/>
      <c r="R38" s="142"/>
      <c r="S38" s="142"/>
      <c r="T38" s="142"/>
      <c r="U38" s="144"/>
      <c r="V38" s="142"/>
      <c r="W38" s="142"/>
      <c r="X38" s="142"/>
      <c r="Y38" s="87" t="e">
        <f>INDEX(Tablica1[[SOLITARNO-ADULTNA, SUBADULTNA I NEODREĐENO]:[SVE DOBI-HIBERNACIJA/ESTIVACIJA]],MATCH('STROGO ZAŠTIĆENE-IZ PRIRODE RH'!X38,Tablica1[KATEGORIJA],0),MATCH(E38,Tablica1[[#Headers],[SOLITARNO-ADULTNA, SUBADULTNA I NEODREĐENO]:[SVE DOBI-HIBERNACIJA/ESTIVACIJA]],0))</f>
        <v>#N/A</v>
      </c>
      <c r="Z38" s="60">
        <f t="shared" si="0"/>
        <v>0</v>
      </c>
      <c r="AA38" s="88" t="e">
        <f t="shared" si="2"/>
        <v>#N/A</v>
      </c>
      <c r="AB38" s="142"/>
      <c r="AC38" s="144"/>
      <c r="AD38" s="144"/>
      <c r="AE38" s="142"/>
      <c r="AF38" s="70" t="e">
        <f>INDEX(Tablica5[PROŠIRENA SKRB],MATCH('STROGO ZAŠTIĆENE-IZ PRIRODE RH'!X38,Tablica5[KATEGORIJA],0))</f>
        <v>#N/A</v>
      </c>
      <c r="AG38" s="88" t="e">
        <f t="shared" si="3"/>
        <v>#N/A</v>
      </c>
      <c r="AH38" s="79" t="e">
        <f t="shared" si="4"/>
        <v>#N/A</v>
      </c>
      <c r="AI38" s="159"/>
      <c r="AJ38" s="159"/>
      <c r="AK38" s="159"/>
      <c r="AL38" s="89">
        <f t="shared" si="5"/>
        <v>0</v>
      </c>
      <c r="AM38" s="90" t="e">
        <f t="shared" si="6"/>
        <v>#N/A</v>
      </c>
      <c r="AN38" s="164"/>
      <c r="AO38" s="142"/>
      <c r="AP38" s="163" t="e">
        <f>INDEX(EUTANAZIJA!$B$4:$B$6,MATCH('STROGO ZAŠTIĆENE-IZ PRIRODE RH'!AN38,EUTANAZIJA!$A$4:$A$6,0))</f>
        <v>#N/A</v>
      </c>
      <c r="AQ38" s="130" t="e">
        <f t="shared" si="1"/>
        <v>#N/A</v>
      </c>
      <c r="AR38" s="112"/>
    </row>
    <row r="39" spans="1:44" x14ac:dyDescent="0.3">
      <c r="A39" s="141"/>
      <c r="B39" s="142"/>
      <c r="C39" s="143"/>
      <c r="D39" s="142"/>
      <c r="E39" s="142"/>
      <c r="F39" s="142"/>
      <c r="G39" s="142"/>
      <c r="H39" s="142"/>
      <c r="I39" s="146"/>
      <c r="J39" s="142"/>
      <c r="K39" s="142"/>
      <c r="L39" s="142"/>
      <c r="M39" s="145"/>
      <c r="N39" s="145"/>
      <c r="O39" s="145"/>
      <c r="P39" s="142"/>
      <c r="Q39" s="142"/>
      <c r="R39" s="142"/>
      <c r="S39" s="142"/>
      <c r="T39" s="142"/>
      <c r="U39" s="144"/>
      <c r="V39" s="142"/>
      <c r="W39" s="142"/>
      <c r="X39" s="142"/>
      <c r="Y39" s="87" t="e">
        <f>INDEX(Tablica1[[SOLITARNO-ADULTNA, SUBADULTNA I NEODREĐENO]:[SVE DOBI-HIBERNACIJA/ESTIVACIJA]],MATCH('STROGO ZAŠTIĆENE-IZ PRIRODE RH'!X39,Tablica1[KATEGORIJA],0),MATCH(E39,Tablica1[[#Headers],[SOLITARNO-ADULTNA, SUBADULTNA I NEODREĐENO]:[SVE DOBI-HIBERNACIJA/ESTIVACIJA]],0))</f>
        <v>#N/A</v>
      </c>
      <c r="Z39" s="60">
        <f t="shared" si="0"/>
        <v>0</v>
      </c>
      <c r="AA39" s="88" t="e">
        <f t="shared" si="2"/>
        <v>#N/A</v>
      </c>
      <c r="AB39" s="142"/>
      <c r="AC39" s="144"/>
      <c r="AD39" s="144"/>
      <c r="AE39" s="142"/>
      <c r="AF39" s="70" t="e">
        <f>INDEX(Tablica5[PROŠIRENA SKRB],MATCH('STROGO ZAŠTIĆENE-IZ PRIRODE RH'!X39,Tablica5[KATEGORIJA],0))</f>
        <v>#N/A</v>
      </c>
      <c r="AG39" s="88" t="e">
        <f t="shared" si="3"/>
        <v>#N/A</v>
      </c>
      <c r="AH39" s="79" t="e">
        <f t="shared" si="4"/>
        <v>#N/A</v>
      </c>
      <c r="AI39" s="159"/>
      <c r="AJ39" s="159"/>
      <c r="AK39" s="159"/>
      <c r="AL39" s="89">
        <f t="shared" si="5"/>
        <v>0</v>
      </c>
      <c r="AM39" s="90" t="e">
        <f t="shared" si="6"/>
        <v>#N/A</v>
      </c>
      <c r="AN39" s="164"/>
      <c r="AO39" s="142"/>
      <c r="AP39" s="163" t="e">
        <f>INDEX(EUTANAZIJA!$B$4:$B$6,MATCH('STROGO ZAŠTIĆENE-IZ PRIRODE RH'!AN39,EUTANAZIJA!$A$4:$A$6,0))</f>
        <v>#N/A</v>
      </c>
      <c r="AQ39" s="130" t="e">
        <f t="shared" si="1"/>
        <v>#N/A</v>
      </c>
      <c r="AR39" s="112"/>
    </row>
    <row r="40" spans="1:44" x14ac:dyDescent="0.3">
      <c r="A40" s="141"/>
      <c r="B40" s="142"/>
      <c r="C40" s="143"/>
      <c r="D40" s="142"/>
      <c r="E40" s="142"/>
      <c r="F40" s="142"/>
      <c r="G40" s="142"/>
      <c r="H40" s="142"/>
      <c r="I40" s="146"/>
      <c r="J40" s="142"/>
      <c r="K40" s="142"/>
      <c r="L40" s="142"/>
      <c r="M40" s="145"/>
      <c r="N40" s="145"/>
      <c r="O40" s="145"/>
      <c r="P40" s="142"/>
      <c r="Q40" s="142"/>
      <c r="R40" s="142"/>
      <c r="S40" s="142"/>
      <c r="T40" s="142"/>
      <c r="U40" s="144"/>
      <c r="V40" s="142"/>
      <c r="W40" s="142"/>
      <c r="X40" s="142"/>
      <c r="Y40" s="87" t="e">
        <f>INDEX(Tablica1[[SOLITARNO-ADULTNA, SUBADULTNA I NEODREĐENO]:[SVE DOBI-HIBERNACIJA/ESTIVACIJA]],MATCH('STROGO ZAŠTIĆENE-IZ PRIRODE RH'!X40,Tablica1[KATEGORIJA],0),MATCH(E40,Tablica1[[#Headers],[SOLITARNO-ADULTNA, SUBADULTNA I NEODREĐENO]:[SVE DOBI-HIBERNACIJA/ESTIVACIJA]],0))</f>
        <v>#N/A</v>
      </c>
      <c r="Z40" s="60">
        <f t="shared" si="0"/>
        <v>0</v>
      </c>
      <c r="AA40" s="88" t="e">
        <f t="shared" si="2"/>
        <v>#N/A</v>
      </c>
      <c r="AB40" s="142"/>
      <c r="AC40" s="144"/>
      <c r="AD40" s="144"/>
      <c r="AE40" s="142"/>
      <c r="AF40" s="70" t="e">
        <f>INDEX(Tablica5[PROŠIRENA SKRB],MATCH('STROGO ZAŠTIĆENE-IZ PRIRODE RH'!X40,Tablica5[KATEGORIJA],0))</f>
        <v>#N/A</v>
      </c>
      <c r="AG40" s="88" t="e">
        <f t="shared" si="3"/>
        <v>#N/A</v>
      </c>
      <c r="AH40" s="79" t="e">
        <f t="shared" si="4"/>
        <v>#N/A</v>
      </c>
      <c r="AI40" s="159"/>
      <c r="AJ40" s="159"/>
      <c r="AK40" s="159"/>
      <c r="AL40" s="89">
        <f t="shared" si="5"/>
        <v>0</v>
      </c>
      <c r="AM40" s="90" t="e">
        <f t="shared" si="6"/>
        <v>#N/A</v>
      </c>
      <c r="AN40" s="164"/>
      <c r="AO40" s="142"/>
      <c r="AP40" s="163" t="e">
        <f>INDEX(EUTANAZIJA!$B$4:$B$6,MATCH('STROGO ZAŠTIĆENE-IZ PRIRODE RH'!AN40,EUTANAZIJA!$A$4:$A$6,0))</f>
        <v>#N/A</v>
      </c>
      <c r="AQ40" s="130" t="e">
        <f t="shared" si="1"/>
        <v>#N/A</v>
      </c>
      <c r="AR40" s="112"/>
    </row>
    <row r="41" spans="1:44" x14ac:dyDescent="0.3">
      <c r="A41" s="141"/>
      <c r="B41" s="142"/>
      <c r="C41" s="143"/>
      <c r="D41" s="142"/>
      <c r="E41" s="142"/>
      <c r="F41" s="142"/>
      <c r="G41" s="142"/>
      <c r="H41" s="142"/>
      <c r="I41" s="146"/>
      <c r="J41" s="142"/>
      <c r="K41" s="142"/>
      <c r="L41" s="142"/>
      <c r="M41" s="145"/>
      <c r="N41" s="145"/>
      <c r="O41" s="145"/>
      <c r="P41" s="142"/>
      <c r="Q41" s="142"/>
      <c r="R41" s="142"/>
      <c r="S41" s="142"/>
      <c r="T41" s="142"/>
      <c r="U41" s="144"/>
      <c r="V41" s="142"/>
      <c r="W41" s="142"/>
      <c r="X41" s="142"/>
      <c r="Y41" s="87" t="e">
        <f>INDEX(Tablica1[[SOLITARNO-ADULTNA, SUBADULTNA I NEODREĐENO]:[SVE DOBI-HIBERNACIJA/ESTIVACIJA]],MATCH('STROGO ZAŠTIĆENE-IZ PRIRODE RH'!X41,Tablica1[KATEGORIJA],0),MATCH(E41,Tablica1[[#Headers],[SOLITARNO-ADULTNA, SUBADULTNA I NEODREĐENO]:[SVE DOBI-HIBERNACIJA/ESTIVACIJA]],0))</f>
        <v>#N/A</v>
      </c>
      <c r="Z41" s="60">
        <f t="shared" si="0"/>
        <v>0</v>
      </c>
      <c r="AA41" s="88" t="e">
        <f t="shared" si="2"/>
        <v>#N/A</v>
      </c>
      <c r="AB41" s="142"/>
      <c r="AC41" s="144"/>
      <c r="AD41" s="144"/>
      <c r="AE41" s="142"/>
      <c r="AF41" s="70" t="e">
        <f>INDEX(Tablica5[PROŠIRENA SKRB],MATCH('STROGO ZAŠTIĆENE-IZ PRIRODE RH'!X41,Tablica5[KATEGORIJA],0))</f>
        <v>#N/A</v>
      </c>
      <c r="AG41" s="88" t="e">
        <f t="shared" si="3"/>
        <v>#N/A</v>
      </c>
      <c r="AH41" s="79" t="e">
        <f t="shared" si="4"/>
        <v>#N/A</v>
      </c>
      <c r="AI41" s="159"/>
      <c r="AJ41" s="159"/>
      <c r="AK41" s="159"/>
      <c r="AL41" s="89">
        <f t="shared" si="5"/>
        <v>0</v>
      </c>
      <c r="AM41" s="90" t="e">
        <f t="shared" si="6"/>
        <v>#N/A</v>
      </c>
      <c r="AN41" s="164"/>
      <c r="AO41" s="142"/>
      <c r="AP41" s="163" t="e">
        <f>INDEX(EUTANAZIJA!$B$4:$B$6,MATCH('STROGO ZAŠTIĆENE-IZ PRIRODE RH'!AN41,EUTANAZIJA!$A$4:$A$6,0))</f>
        <v>#N/A</v>
      </c>
      <c r="AQ41" s="130" t="e">
        <f t="shared" si="1"/>
        <v>#N/A</v>
      </c>
      <c r="AR41" s="112"/>
    </row>
    <row r="42" spans="1:44" x14ac:dyDescent="0.3">
      <c r="A42" s="141"/>
      <c r="B42" s="142"/>
      <c r="C42" s="143"/>
      <c r="D42" s="142"/>
      <c r="E42" s="142"/>
      <c r="F42" s="142"/>
      <c r="G42" s="142"/>
      <c r="H42" s="142"/>
      <c r="I42" s="146"/>
      <c r="J42" s="142"/>
      <c r="K42" s="142"/>
      <c r="L42" s="142"/>
      <c r="M42" s="145"/>
      <c r="N42" s="145"/>
      <c r="O42" s="145"/>
      <c r="P42" s="142"/>
      <c r="Q42" s="142"/>
      <c r="R42" s="142"/>
      <c r="S42" s="142"/>
      <c r="T42" s="142"/>
      <c r="U42" s="144"/>
      <c r="V42" s="142"/>
      <c r="W42" s="142"/>
      <c r="X42" s="142"/>
      <c r="Y42" s="87" t="e">
        <f>INDEX(Tablica1[[SOLITARNO-ADULTNA, SUBADULTNA I NEODREĐENO]:[SVE DOBI-HIBERNACIJA/ESTIVACIJA]],MATCH('STROGO ZAŠTIĆENE-IZ PRIRODE RH'!X42,Tablica1[KATEGORIJA],0),MATCH(E42,Tablica1[[#Headers],[SOLITARNO-ADULTNA, SUBADULTNA I NEODREĐENO]:[SVE DOBI-HIBERNACIJA/ESTIVACIJA]],0))</f>
        <v>#N/A</v>
      </c>
      <c r="Z42" s="60">
        <f t="shared" si="0"/>
        <v>0</v>
      </c>
      <c r="AA42" s="88" t="e">
        <f t="shared" si="2"/>
        <v>#N/A</v>
      </c>
      <c r="AB42" s="142"/>
      <c r="AC42" s="144"/>
      <c r="AD42" s="144"/>
      <c r="AE42" s="142"/>
      <c r="AF42" s="70" t="e">
        <f>INDEX(Tablica5[PROŠIRENA SKRB],MATCH('STROGO ZAŠTIĆENE-IZ PRIRODE RH'!X42,Tablica5[KATEGORIJA],0))</f>
        <v>#N/A</v>
      </c>
      <c r="AG42" s="88" t="e">
        <f t="shared" si="3"/>
        <v>#N/A</v>
      </c>
      <c r="AH42" s="79" t="e">
        <f t="shared" si="4"/>
        <v>#N/A</v>
      </c>
      <c r="AI42" s="159"/>
      <c r="AJ42" s="159"/>
      <c r="AK42" s="159"/>
      <c r="AL42" s="89">
        <f t="shared" si="5"/>
        <v>0</v>
      </c>
      <c r="AM42" s="90" t="e">
        <f t="shared" si="6"/>
        <v>#N/A</v>
      </c>
      <c r="AN42" s="164"/>
      <c r="AO42" s="142"/>
      <c r="AP42" s="163" t="e">
        <f>INDEX(EUTANAZIJA!$B$4:$B$6,MATCH('STROGO ZAŠTIĆENE-IZ PRIRODE RH'!AN42,EUTANAZIJA!$A$4:$A$6,0))</f>
        <v>#N/A</v>
      </c>
      <c r="AQ42" s="130" t="e">
        <f t="shared" si="1"/>
        <v>#N/A</v>
      </c>
      <c r="AR42" s="112"/>
    </row>
    <row r="43" spans="1:44" x14ac:dyDescent="0.3">
      <c r="A43" s="141"/>
      <c r="B43" s="142"/>
      <c r="C43" s="143"/>
      <c r="D43" s="142"/>
      <c r="E43" s="142"/>
      <c r="F43" s="142"/>
      <c r="G43" s="142"/>
      <c r="H43" s="142"/>
      <c r="I43" s="146"/>
      <c r="J43" s="142"/>
      <c r="K43" s="142"/>
      <c r="L43" s="142"/>
      <c r="M43" s="145"/>
      <c r="N43" s="145"/>
      <c r="O43" s="145"/>
      <c r="P43" s="142"/>
      <c r="Q43" s="142"/>
      <c r="R43" s="142"/>
      <c r="S43" s="142"/>
      <c r="T43" s="142"/>
      <c r="U43" s="144"/>
      <c r="V43" s="142"/>
      <c r="W43" s="142"/>
      <c r="X43" s="142"/>
      <c r="Y43" s="87" t="e">
        <f>INDEX(Tablica1[[SOLITARNO-ADULTNA, SUBADULTNA I NEODREĐENO]:[SVE DOBI-HIBERNACIJA/ESTIVACIJA]],MATCH('STROGO ZAŠTIĆENE-IZ PRIRODE RH'!X43,Tablica1[KATEGORIJA],0),MATCH(E43,Tablica1[[#Headers],[SOLITARNO-ADULTNA, SUBADULTNA I NEODREĐENO]:[SVE DOBI-HIBERNACIJA/ESTIVACIJA]],0))</f>
        <v>#N/A</v>
      </c>
      <c r="Z43" s="60">
        <f t="shared" si="0"/>
        <v>0</v>
      </c>
      <c r="AA43" s="88" t="e">
        <f t="shared" si="2"/>
        <v>#N/A</v>
      </c>
      <c r="AB43" s="142"/>
      <c r="AC43" s="144"/>
      <c r="AD43" s="144"/>
      <c r="AE43" s="142"/>
      <c r="AF43" s="70" t="e">
        <f>INDEX(Tablica5[PROŠIRENA SKRB],MATCH('STROGO ZAŠTIĆENE-IZ PRIRODE RH'!X43,Tablica5[KATEGORIJA],0))</f>
        <v>#N/A</v>
      </c>
      <c r="AG43" s="88" t="e">
        <f t="shared" si="3"/>
        <v>#N/A</v>
      </c>
      <c r="AH43" s="79" t="e">
        <f t="shared" si="4"/>
        <v>#N/A</v>
      </c>
      <c r="AI43" s="159"/>
      <c r="AJ43" s="159"/>
      <c r="AK43" s="159"/>
      <c r="AL43" s="89">
        <f t="shared" si="5"/>
        <v>0</v>
      </c>
      <c r="AM43" s="90" t="e">
        <f t="shared" si="6"/>
        <v>#N/A</v>
      </c>
      <c r="AN43" s="164"/>
      <c r="AO43" s="142"/>
      <c r="AP43" s="163" t="e">
        <f>INDEX(EUTANAZIJA!$B$4:$B$6,MATCH('STROGO ZAŠTIĆENE-IZ PRIRODE RH'!AN43,EUTANAZIJA!$A$4:$A$6,0))</f>
        <v>#N/A</v>
      </c>
      <c r="AQ43" s="130" t="e">
        <f t="shared" si="1"/>
        <v>#N/A</v>
      </c>
      <c r="AR43" s="112"/>
    </row>
    <row r="44" spans="1:44" x14ac:dyDescent="0.3">
      <c r="A44" s="141"/>
      <c r="B44" s="142"/>
      <c r="C44" s="143"/>
      <c r="D44" s="142"/>
      <c r="E44" s="142"/>
      <c r="F44" s="142"/>
      <c r="G44" s="142"/>
      <c r="H44" s="142"/>
      <c r="I44" s="146"/>
      <c r="J44" s="142"/>
      <c r="K44" s="142"/>
      <c r="L44" s="142"/>
      <c r="M44" s="145"/>
      <c r="N44" s="145"/>
      <c r="O44" s="145"/>
      <c r="P44" s="142"/>
      <c r="Q44" s="142"/>
      <c r="R44" s="142"/>
      <c r="S44" s="142"/>
      <c r="T44" s="142"/>
      <c r="U44" s="144"/>
      <c r="V44" s="142"/>
      <c r="W44" s="142"/>
      <c r="X44" s="142"/>
      <c r="Y44" s="87" t="e">
        <f>INDEX(Tablica1[[SOLITARNO-ADULTNA, SUBADULTNA I NEODREĐENO]:[SVE DOBI-HIBERNACIJA/ESTIVACIJA]],MATCH('STROGO ZAŠTIĆENE-IZ PRIRODE RH'!X44,Tablica1[KATEGORIJA],0),MATCH(E44,Tablica1[[#Headers],[SOLITARNO-ADULTNA, SUBADULTNA I NEODREĐENO]:[SVE DOBI-HIBERNACIJA/ESTIVACIJA]],0))</f>
        <v>#N/A</v>
      </c>
      <c r="Z44" s="60">
        <f t="shared" si="0"/>
        <v>0</v>
      </c>
      <c r="AA44" s="88" t="e">
        <f t="shared" si="2"/>
        <v>#N/A</v>
      </c>
      <c r="AB44" s="142"/>
      <c r="AC44" s="144"/>
      <c r="AD44" s="144"/>
      <c r="AE44" s="142"/>
      <c r="AF44" s="70" t="e">
        <f>INDEX(Tablica5[PROŠIRENA SKRB],MATCH('STROGO ZAŠTIĆENE-IZ PRIRODE RH'!X44,Tablica5[KATEGORIJA],0))</f>
        <v>#N/A</v>
      </c>
      <c r="AG44" s="88" t="e">
        <f t="shared" si="3"/>
        <v>#N/A</v>
      </c>
      <c r="AH44" s="79" t="e">
        <f t="shared" si="4"/>
        <v>#N/A</v>
      </c>
      <c r="AI44" s="159"/>
      <c r="AJ44" s="159"/>
      <c r="AK44" s="159"/>
      <c r="AL44" s="89">
        <f t="shared" si="5"/>
        <v>0</v>
      </c>
      <c r="AM44" s="90" t="e">
        <f t="shared" si="6"/>
        <v>#N/A</v>
      </c>
      <c r="AN44" s="164"/>
      <c r="AO44" s="142"/>
      <c r="AP44" s="163" t="e">
        <f>INDEX(EUTANAZIJA!$B$4:$B$6,MATCH('STROGO ZAŠTIĆENE-IZ PRIRODE RH'!AN44,EUTANAZIJA!$A$4:$A$6,0))</f>
        <v>#N/A</v>
      </c>
      <c r="AQ44" s="130" t="e">
        <f t="shared" si="1"/>
        <v>#N/A</v>
      </c>
      <c r="AR44" s="112"/>
    </row>
    <row r="45" spans="1:44" x14ac:dyDescent="0.3">
      <c r="A45" s="141"/>
      <c r="B45" s="142"/>
      <c r="C45" s="143"/>
      <c r="D45" s="142"/>
      <c r="E45" s="142"/>
      <c r="F45" s="142"/>
      <c r="G45" s="142"/>
      <c r="H45" s="142"/>
      <c r="I45" s="146"/>
      <c r="J45" s="142"/>
      <c r="K45" s="142"/>
      <c r="L45" s="142"/>
      <c r="M45" s="145"/>
      <c r="N45" s="145"/>
      <c r="O45" s="145"/>
      <c r="P45" s="142"/>
      <c r="Q45" s="142"/>
      <c r="R45" s="142"/>
      <c r="S45" s="142"/>
      <c r="T45" s="142"/>
      <c r="U45" s="144"/>
      <c r="V45" s="142"/>
      <c r="W45" s="142"/>
      <c r="X45" s="142"/>
      <c r="Y45" s="87" t="e">
        <f>INDEX(Tablica1[[SOLITARNO-ADULTNA, SUBADULTNA I NEODREĐENO]:[SVE DOBI-HIBERNACIJA/ESTIVACIJA]],MATCH('STROGO ZAŠTIĆENE-IZ PRIRODE RH'!X45,Tablica1[KATEGORIJA],0),MATCH(E45,Tablica1[[#Headers],[SOLITARNO-ADULTNA, SUBADULTNA I NEODREĐENO]:[SVE DOBI-HIBERNACIJA/ESTIVACIJA]],0))</f>
        <v>#N/A</v>
      </c>
      <c r="Z45" s="60">
        <f t="shared" si="0"/>
        <v>0</v>
      </c>
      <c r="AA45" s="88" t="e">
        <f t="shared" si="2"/>
        <v>#N/A</v>
      </c>
      <c r="AB45" s="142"/>
      <c r="AC45" s="144"/>
      <c r="AD45" s="144"/>
      <c r="AE45" s="142"/>
      <c r="AF45" s="70" t="e">
        <f>INDEX(Tablica5[PROŠIRENA SKRB],MATCH('STROGO ZAŠTIĆENE-IZ PRIRODE RH'!X45,Tablica5[KATEGORIJA],0))</f>
        <v>#N/A</v>
      </c>
      <c r="AG45" s="88" t="e">
        <f t="shared" si="3"/>
        <v>#N/A</v>
      </c>
      <c r="AH45" s="79" t="e">
        <f t="shared" si="4"/>
        <v>#N/A</v>
      </c>
      <c r="AI45" s="159"/>
      <c r="AJ45" s="159"/>
      <c r="AK45" s="159"/>
      <c r="AL45" s="89">
        <f t="shared" si="5"/>
        <v>0</v>
      </c>
      <c r="AM45" s="90" t="e">
        <f t="shared" si="6"/>
        <v>#N/A</v>
      </c>
      <c r="AN45" s="164"/>
      <c r="AO45" s="142"/>
      <c r="AP45" s="163" t="e">
        <f>INDEX(EUTANAZIJA!$B$4:$B$6,MATCH('STROGO ZAŠTIĆENE-IZ PRIRODE RH'!AN45,EUTANAZIJA!$A$4:$A$6,0))</f>
        <v>#N/A</v>
      </c>
      <c r="AQ45" s="130" t="e">
        <f t="shared" si="1"/>
        <v>#N/A</v>
      </c>
      <c r="AR45" s="112"/>
    </row>
    <row r="46" spans="1:44" x14ac:dyDescent="0.3">
      <c r="A46" s="141"/>
      <c r="B46" s="142"/>
      <c r="C46" s="143"/>
      <c r="D46" s="142"/>
      <c r="E46" s="142"/>
      <c r="F46" s="142"/>
      <c r="G46" s="142"/>
      <c r="H46" s="142"/>
      <c r="I46" s="146"/>
      <c r="J46" s="142"/>
      <c r="K46" s="142"/>
      <c r="L46" s="142"/>
      <c r="M46" s="145"/>
      <c r="N46" s="145"/>
      <c r="O46" s="145"/>
      <c r="P46" s="142"/>
      <c r="Q46" s="142"/>
      <c r="R46" s="142"/>
      <c r="S46" s="142"/>
      <c r="T46" s="142"/>
      <c r="U46" s="144"/>
      <c r="V46" s="142"/>
      <c r="W46" s="142"/>
      <c r="X46" s="142"/>
      <c r="Y46" s="87" t="e">
        <f>INDEX(Tablica1[[SOLITARNO-ADULTNA, SUBADULTNA I NEODREĐENO]:[SVE DOBI-HIBERNACIJA/ESTIVACIJA]],MATCH('STROGO ZAŠTIĆENE-IZ PRIRODE RH'!X46,Tablica1[KATEGORIJA],0),MATCH(E46,Tablica1[[#Headers],[SOLITARNO-ADULTNA, SUBADULTNA I NEODREĐENO]:[SVE DOBI-HIBERNACIJA/ESTIVACIJA]],0))</f>
        <v>#N/A</v>
      </c>
      <c r="Z46" s="60">
        <f t="shared" si="0"/>
        <v>0</v>
      </c>
      <c r="AA46" s="88" t="e">
        <f t="shared" si="2"/>
        <v>#N/A</v>
      </c>
      <c r="AB46" s="142"/>
      <c r="AC46" s="144"/>
      <c r="AD46" s="144"/>
      <c r="AE46" s="142"/>
      <c r="AF46" s="70" t="e">
        <f>INDEX(Tablica5[PROŠIRENA SKRB],MATCH('STROGO ZAŠTIĆENE-IZ PRIRODE RH'!X46,Tablica5[KATEGORIJA],0))</f>
        <v>#N/A</v>
      </c>
      <c r="AG46" s="88" t="e">
        <f t="shared" si="3"/>
        <v>#N/A</v>
      </c>
      <c r="AH46" s="79" t="e">
        <f t="shared" si="4"/>
        <v>#N/A</v>
      </c>
      <c r="AI46" s="159"/>
      <c r="AJ46" s="159"/>
      <c r="AK46" s="159"/>
      <c r="AL46" s="89">
        <f t="shared" si="5"/>
        <v>0</v>
      </c>
      <c r="AM46" s="90" t="e">
        <f t="shared" si="6"/>
        <v>#N/A</v>
      </c>
      <c r="AN46" s="164"/>
      <c r="AO46" s="142"/>
      <c r="AP46" s="163" t="e">
        <f>INDEX(EUTANAZIJA!$B$4:$B$6,MATCH('STROGO ZAŠTIĆENE-IZ PRIRODE RH'!AN46,EUTANAZIJA!$A$4:$A$6,0))</f>
        <v>#N/A</v>
      </c>
      <c r="AQ46" s="130" t="e">
        <f t="shared" si="1"/>
        <v>#N/A</v>
      </c>
      <c r="AR46" s="112"/>
    </row>
    <row r="47" spans="1:44" x14ac:dyDescent="0.3">
      <c r="A47" s="141"/>
      <c r="B47" s="142"/>
      <c r="C47" s="143"/>
      <c r="D47" s="142"/>
      <c r="E47" s="142"/>
      <c r="F47" s="142"/>
      <c r="G47" s="142"/>
      <c r="H47" s="142"/>
      <c r="I47" s="146"/>
      <c r="J47" s="142"/>
      <c r="K47" s="142"/>
      <c r="L47" s="142"/>
      <c r="M47" s="145"/>
      <c r="N47" s="145"/>
      <c r="O47" s="145"/>
      <c r="P47" s="142"/>
      <c r="Q47" s="142"/>
      <c r="R47" s="142"/>
      <c r="S47" s="142"/>
      <c r="T47" s="142"/>
      <c r="U47" s="144"/>
      <c r="V47" s="142"/>
      <c r="W47" s="142"/>
      <c r="X47" s="142"/>
      <c r="Y47" s="87" t="e">
        <f>INDEX(Tablica1[[SOLITARNO-ADULTNA, SUBADULTNA I NEODREĐENO]:[SVE DOBI-HIBERNACIJA/ESTIVACIJA]],MATCH('STROGO ZAŠTIĆENE-IZ PRIRODE RH'!X47,Tablica1[KATEGORIJA],0),MATCH(E47,Tablica1[[#Headers],[SOLITARNO-ADULTNA, SUBADULTNA I NEODREĐENO]:[SVE DOBI-HIBERNACIJA/ESTIVACIJA]],0))</f>
        <v>#N/A</v>
      </c>
      <c r="Z47" s="60">
        <f t="shared" si="0"/>
        <v>0</v>
      </c>
      <c r="AA47" s="88" t="e">
        <f t="shared" si="2"/>
        <v>#N/A</v>
      </c>
      <c r="AB47" s="142"/>
      <c r="AC47" s="144"/>
      <c r="AD47" s="144"/>
      <c r="AE47" s="142"/>
      <c r="AF47" s="70" t="e">
        <f>INDEX(Tablica5[PROŠIRENA SKRB],MATCH('STROGO ZAŠTIĆENE-IZ PRIRODE RH'!X47,Tablica5[KATEGORIJA],0))</f>
        <v>#N/A</v>
      </c>
      <c r="AG47" s="88" t="e">
        <f t="shared" si="3"/>
        <v>#N/A</v>
      </c>
      <c r="AH47" s="79" t="e">
        <f t="shared" si="4"/>
        <v>#N/A</v>
      </c>
      <c r="AI47" s="159"/>
      <c r="AJ47" s="159"/>
      <c r="AK47" s="159"/>
      <c r="AL47" s="89">
        <f t="shared" si="5"/>
        <v>0</v>
      </c>
      <c r="AM47" s="90" t="e">
        <f t="shared" si="6"/>
        <v>#N/A</v>
      </c>
      <c r="AN47" s="164"/>
      <c r="AO47" s="142"/>
      <c r="AP47" s="163" t="e">
        <f>INDEX(EUTANAZIJA!$B$4:$B$6,MATCH('STROGO ZAŠTIĆENE-IZ PRIRODE RH'!AN47,EUTANAZIJA!$A$4:$A$6,0))</f>
        <v>#N/A</v>
      </c>
      <c r="AQ47" s="130" t="e">
        <f t="shared" si="1"/>
        <v>#N/A</v>
      </c>
      <c r="AR47" s="112"/>
    </row>
    <row r="48" spans="1:44" x14ac:dyDescent="0.3">
      <c r="A48" s="141"/>
      <c r="B48" s="142"/>
      <c r="C48" s="143"/>
      <c r="D48" s="142"/>
      <c r="E48" s="142"/>
      <c r="F48" s="142"/>
      <c r="G48" s="142"/>
      <c r="H48" s="142"/>
      <c r="I48" s="146"/>
      <c r="J48" s="142"/>
      <c r="K48" s="142"/>
      <c r="L48" s="142"/>
      <c r="M48" s="145"/>
      <c r="N48" s="145"/>
      <c r="O48" s="145"/>
      <c r="P48" s="142"/>
      <c r="Q48" s="142"/>
      <c r="R48" s="142"/>
      <c r="S48" s="142"/>
      <c r="T48" s="142"/>
      <c r="U48" s="144"/>
      <c r="V48" s="142"/>
      <c r="W48" s="142"/>
      <c r="X48" s="142"/>
      <c r="Y48" s="87" t="e">
        <f>INDEX(Tablica1[[SOLITARNO-ADULTNA, SUBADULTNA I NEODREĐENO]:[SVE DOBI-HIBERNACIJA/ESTIVACIJA]],MATCH('STROGO ZAŠTIĆENE-IZ PRIRODE RH'!X48,Tablica1[KATEGORIJA],0),MATCH(E48,Tablica1[[#Headers],[SOLITARNO-ADULTNA, SUBADULTNA I NEODREĐENO]:[SVE DOBI-HIBERNACIJA/ESTIVACIJA]],0))</f>
        <v>#N/A</v>
      </c>
      <c r="Z48" s="60">
        <f t="shared" si="0"/>
        <v>0</v>
      </c>
      <c r="AA48" s="88" t="e">
        <f t="shared" si="2"/>
        <v>#N/A</v>
      </c>
      <c r="AB48" s="142"/>
      <c r="AC48" s="144"/>
      <c r="AD48" s="144"/>
      <c r="AE48" s="142"/>
      <c r="AF48" s="70" t="e">
        <f>INDEX(Tablica5[PROŠIRENA SKRB],MATCH('STROGO ZAŠTIĆENE-IZ PRIRODE RH'!X48,Tablica5[KATEGORIJA],0))</f>
        <v>#N/A</v>
      </c>
      <c r="AG48" s="88" t="e">
        <f t="shared" si="3"/>
        <v>#N/A</v>
      </c>
      <c r="AH48" s="79" t="e">
        <f t="shared" si="4"/>
        <v>#N/A</v>
      </c>
      <c r="AI48" s="159"/>
      <c r="AJ48" s="159"/>
      <c r="AK48" s="159"/>
      <c r="AL48" s="89">
        <f t="shared" si="5"/>
        <v>0</v>
      </c>
      <c r="AM48" s="90" t="e">
        <f t="shared" si="6"/>
        <v>#N/A</v>
      </c>
      <c r="AN48" s="164"/>
      <c r="AO48" s="142"/>
      <c r="AP48" s="163" t="e">
        <f>INDEX(EUTANAZIJA!$B$4:$B$6,MATCH('STROGO ZAŠTIĆENE-IZ PRIRODE RH'!AN48,EUTANAZIJA!$A$4:$A$6,0))</f>
        <v>#N/A</v>
      </c>
      <c r="AQ48" s="130" t="e">
        <f t="shared" si="1"/>
        <v>#N/A</v>
      </c>
      <c r="AR48" s="112"/>
    </row>
    <row r="49" spans="1:44" x14ac:dyDescent="0.3">
      <c r="A49" s="141"/>
      <c r="B49" s="142"/>
      <c r="C49" s="143"/>
      <c r="D49" s="142"/>
      <c r="E49" s="142"/>
      <c r="F49" s="142"/>
      <c r="G49" s="142"/>
      <c r="H49" s="142"/>
      <c r="I49" s="146"/>
      <c r="J49" s="142"/>
      <c r="K49" s="142"/>
      <c r="L49" s="142"/>
      <c r="M49" s="145"/>
      <c r="N49" s="145"/>
      <c r="O49" s="145"/>
      <c r="P49" s="142"/>
      <c r="Q49" s="142"/>
      <c r="R49" s="142"/>
      <c r="S49" s="142"/>
      <c r="T49" s="142"/>
      <c r="U49" s="144"/>
      <c r="V49" s="142"/>
      <c r="W49" s="142"/>
      <c r="X49" s="142"/>
      <c r="Y49" s="87" t="e">
        <f>INDEX(Tablica1[[SOLITARNO-ADULTNA, SUBADULTNA I NEODREĐENO]:[SVE DOBI-HIBERNACIJA/ESTIVACIJA]],MATCH('STROGO ZAŠTIĆENE-IZ PRIRODE RH'!X49,Tablica1[KATEGORIJA],0),MATCH(E49,Tablica1[[#Headers],[SOLITARNO-ADULTNA, SUBADULTNA I NEODREĐENO]:[SVE DOBI-HIBERNACIJA/ESTIVACIJA]],0))</f>
        <v>#N/A</v>
      </c>
      <c r="Z49" s="60">
        <f t="shared" si="0"/>
        <v>0</v>
      </c>
      <c r="AA49" s="88" t="e">
        <f t="shared" si="2"/>
        <v>#N/A</v>
      </c>
      <c r="AB49" s="142"/>
      <c r="AC49" s="144"/>
      <c r="AD49" s="144"/>
      <c r="AE49" s="142"/>
      <c r="AF49" s="70" t="e">
        <f>INDEX(Tablica5[PROŠIRENA SKRB],MATCH('STROGO ZAŠTIĆENE-IZ PRIRODE RH'!X49,Tablica5[KATEGORIJA],0))</f>
        <v>#N/A</v>
      </c>
      <c r="AG49" s="88" t="e">
        <f t="shared" si="3"/>
        <v>#N/A</v>
      </c>
      <c r="AH49" s="79" t="e">
        <f t="shared" si="4"/>
        <v>#N/A</v>
      </c>
      <c r="AI49" s="159"/>
      <c r="AJ49" s="159"/>
      <c r="AK49" s="159"/>
      <c r="AL49" s="89">
        <f t="shared" si="5"/>
        <v>0</v>
      </c>
      <c r="AM49" s="90" t="e">
        <f t="shared" si="6"/>
        <v>#N/A</v>
      </c>
      <c r="AN49" s="164"/>
      <c r="AO49" s="142"/>
      <c r="AP49" s="163" t="e">
        <f>INDEX(EUTANAZIJA!$B$4:$B$6,MATCH('STROGO ZAŠTIĆENE-IZ PRIRODE RH'!AN49,EUTANAZIJA!$A$4:$A$6,0))</f>
        <v>#N/A</v>
      </c>
      <c r="AQ49" s="130" t="e">
        <f t="shared" si="1"/>
        <v>#N/A</v>
      </c>
      <c r="AR49" s="112"/>
    </row>
    <row r="50" spans="1:44" x14ac:dyDescent="0.3">
      <c r="A50" s="141"/>
      <c r="B50" s="142"/>
      <c r="C50" s="143"/>
      <c r="D50" s="142"/>
      <c r="E50" s="142"/>
      <c r="F50" s="142"/>
      <c r="G50" s="142"/>
      <c r="H50" s="142"/>
      <c r="I50" s="146"/>
      <c r="J50" s="142"/>
      <c r="K50" s="142"/>
      <c r="L50" s="142"/>
      <c r="M50" s="145"/>
      <c r="N50" s="145"/>
      <c r="O50" s="145"/>
      <c r="P50" s="142"/>
      <c r="Q50" s="142"/>
      <c r="R50" s="142"/>
      <c r="S50" s="142"/>
      <c r="T50" s="142"/>
      <c r="U50" s="144"/>
      <c r="V50" s="142"/>
      <c r="W50" s="142"/>
      <c r="X50" s="142"/>
      <c r="Y50" s="87" t="e">
        <f>INDEX(Tablica1[[SOLITARNO-ADULTNA, SUBADULTNA I NEODREĐENO]:[SVE DOBI-HIBERNACIJA/ESTIVACIJA]],MATCH('STROGO ZAŠTIĆENE-IZ PRIRODE RH'!X50,Tablica1[KATEGORIJA],0),MATCH(E50,Tablica1[[#Headers],[SOLITARNO-ADULTNA, SUBADULTNA I NEODREĐENO]:[SVE DOBI-HIBERNACIJA/ESTIVACIJA]],0))</f>
        <v>#N/A</v>
      </c>
      <c r="Z50" s="60">
        <f t="shared" si="0"/>
        <v>0</v>
      </c>
      <c r="AA50" s="88" t="e">
        <f t="shared" si="2"/>
        <v>#N/A</v>
      </c>
      <c r="AB50" s="142"/>
      <c r="AC50" s="144"/>
      <c r="AD50" s="144"/>
      <c r="AE50" s="142"/>
      <c r="AF50" s="70" t="e">
        <f>INDEX(Tablica5[PROŠIRENA SKRB],MATCH('STROGO ZAŠTIĆENE-IZ PRIRODE RH'!X50,Tablica5[KATEGORIJA],0))</f>
        <v>#N/A</v>
      </c>
      <c r="AG50" s="88" t="e">
        <f t="shared" si="3"/>
        <v>#N/A</v>
      </c>
      <c r="AH50" s="79" t="e">
        <f t="shared" si="4"/>
        <v>#N/A</v>
      </c>
      <c r="AI50" s="159"/>
      <c r="AJ50" s="159"/>
      <c r="AK50" s="159"/>
      <c r="AL50" s="89">
        <f t="shared" si="5"/>
        <v>0</v>
      </c>
      <c r="AM50" s="90" t="e">
        <f t="shared" si="6"/>
        <v>#N/A</v>
      </c>
      <c r="AN50" s="164"/>
      <c r="AO50" s="142"/>
      <c r="AP50" s="163" t="e">
        <f>INDEX(EUTANAZIJA!$B$4:$B$6,MATCH('STROGO ZAŠTIĆENE-IZ PRIRODE RH'!AN50,EUTANAZIJA!$A$4:$A$6,0))</f>
        <v>#N/A</v>
      </c>
      <c r="AQ50" s="130" t="e">
        <f t="shared" si="1"/>
        <v>#N/A</v>
      </c>
      <c r="AR50" s="112"/>
    </row>
    <row r="51" spans="1:44" x14ac:dyDescent="0.3">
      <c r="A51" s="141"/>
      <c r="B51" s="142"/>
      <c r="C51" s="143"/>
      <c r="D51" s="142"/>
      <c r="E51" s="142"/>
      <c r="F51" s="142"/>
      <c r="G51" s="142"/>
      <c r="H51" s="142"/>
      <c r="I51" s="146"/>
      <c r="J51" s="142"/>
      <c r="K51" s="142"/>
      <c r="L51" s="142"/>
      <c r="M51" s="145"/>
      <c r="N51" s="145"/>
      <c r="O51" s="145"/>
      <c r="P51" s="142"/>
      <c r="Q51" s="142"/>
      <c r="R51" s="142"/>
      <c r="S51" s="142"/>
      <c r="T51" s="142"/>
      <c r="U51" s="144"/>
      <c r="V51" s="142"/>
      <c r="W51" s="142"/>
      <c r="X51" s="142"/>
      <c r="Y51" s="87" t="e">
        <f>INDEX(Tablica1[[SOLITARNO-ADULTNA, SUBADULTNA I NEODREĐENO]:[SVE DOBI-HIBERNACIJA/ESTIVACIJA]],MATCH('STROGO ZAŠTIĆENE-IZ PRIRODE RH'!X51,Tablica1[KATEGORIJA],0),MATCH(E51,Tablica1[[#Headers],[SOLITARNO-ADULTNA, SUBADULTNA I NEODREĐENO]:[SVE DOBI-HIBERNACIJA/ESTIVACIJA]],0))</f>
        <v>#N/A</v>
      </c>
      <c r="Z51" s="60">
        <f t="shared" si="0"/>
        <v>0</v>
      </c>
      <c r="AA51" s="88" t="e">
        <f t="shared" si="2"/>
        <v>#N/A</v>
      </c>
      <c r="AB51" s="142"/>
      <c r="AC51" s="144"/>
      <c r="AD51" s="144"/>
      <c r="AE51" s="142"/>
      <c r="AF51" s="70" t="e">
        <f>INDEX(Tablica5[PROŠIRENA SKRB],MATCH('STROGO ZAŠTIĆENE-IZ PRIRODE RH'!X51,Tablica5[KATEGORIJA],0))</f>
        <v>#N/A</v>
      </c>
      <c r="AG51" s="88" t="e">
        <f t="shared" si="3"/>
        <v>#N/A</v>
      </c>
      <c r="AH51" s="79" t="e">
        <f t="shared" si="4"/>
        <v>#N/A</v>
      </c>
      <c r="AI51" s="159"/>
      <c r="AJ51" s="159"/>
      <c r="AK51" s="159"/>
      <c r="AL51" s="89">
        <f t="shared" si="5"/>
        <v>0</v>
      </c>
      <c r="AM51" s="90" t="e">
        <f t="shared" si="6"/>
        <v>#N/A</v>
      </c>
      <c r="AN51" s="164"/>
      <c r="AO51" s="142"/>
      <c r="AP51" s="163" t="e">
        <f>INDEX(EUTANAZIJA!$B$4:$B$6,MATCH('STROGO ZAŠTIĆENE-IZ PRIRODE RH'!AN51,EUTANAZIJA!$A$4:$A$6,0))</f>
        <v>#N/A</v>
      </c>
      <c r="AQ51" s="130" t="e">
        <f t="shared" si="1"/>
        <v>#N/A</v>
      </c>
      <c r="AR51" s="112"/>
    </row>
    <row r="52" spans="1:44" x14ac:dyDescent="0.3">
      <c r="A52" s="141"/>
      <c r="B52" s="142"/>
      <c r="C52" s="143"/>
      <c r="D52" s="142"/>
      <c r="E52" s="142"/>
      <c r="F52" s="142"/>
      <c r="G52" s="142"/>
      <c r="H52" s="142"/>
      <c r="I52" s="146"/>
      <c r="J52" s="142"/>
      <c r="K52" s="142"/>
      <c r="L52" s="142"/>
      <c r="M52" s="145"/>
      <c r="N52" s="145"/>
      <c r="O52" s="145"/>
      <c r="P52" s="142"/>
      <c r="Q52" s="142"/>
      <c r="R52" s="142"/>
      <c r="S52" s="142"/>
      <c r="T52" s="142"/>
      <c r="U52" s="144"/>
      <c r="V52" s="142"/>
      <c r="W52" s="142"/>
      <c r="X52" s="142"/>
      <c r="Y52" s="87" t="e">
        <f>INDEX(Tablica1[[SOLITARNO-ADULTNA, SUBADULTNA I NEODREĐENO]:[SVE DOBI-HIBERNACIJA/ESTIVACIJA]],MATCH('STROGO ZAŠTIĆENE-IZ PRIRODE RH'!X52,Tablica1[KATEGORIJA],0),MATCH(E52,Tablica1[[#Headers],[SOLITARNO-ADULTNA, SUBADULTNA I NEODREĐENO]:[SVE DOBI-HIBERNACIJA/ESTIVACIJA]],0))</f>
        <v>#N/A</v>
      </c>
      <c r="Z52" s="60">
        <f t="shared" si="0"/>
        <v>0</v>
      </c>
      <c r="AA52" s="88" t="e">
        <f t="shared" si="2"/>
        <v>#N/A</v>
      </c>
      <c r="AB52" s="142"/>
      <c r="AC52" s="144"/>
      <c r="AD52" s="144"/>
      <c r="AE52" s="142"/>
      <c r="AF52" s="70" t="e">
        <f>INDEX(Tablica5[PROŠIRENA SKRB],MATCH('STROGO ZAŠTIĆENE-IZ PRIRODE RH'!X52,Tablica5[KATEGORIJA],0))</f>
        <v>#N/A</v>
      </c>
      <c r="AG52" s="88" t="e">
        <f t="shared" si="3"/>
        <v>#N/A</v>
      </c>
      <c r="AH52" s="79" t="e">
        <f t="shared" si="4"/>
        <v>#N/A</v>
      </c>
      <c r="AI52" s="159"/>
      <c r="AJ52" s="159"/>
      <c r="AK52" s="159"/>
      <c r="AL52" s="89">
        <f t="shared" si="5"/>
        <v>0</v>
      </c>
      <c r="AM52" s="90" t="e">
        <f t="shared" si="6"/>
        <v>#N/A</v>
      </c>
      <c r="AN52" s="164"/>
      <c r="AO52" s="142"/>
      <c r="AP52" s="163" t="e">
        <f>INDEX(EUTANAZIJA!$B$4:$B$6,MATCH('STROGO ZAŠTIĆENE-IZ PRIRODE RH'!AN52,EUTANAZIJA!$A$4:$A$6,0))</f>
        <v>#N/A</v>
      </c>
      <c r="AQ52" s="130" t="e">
        <f t="shared" si="1"/>
        <v>#N/A</v>
      </c>
      <c r="AR52" s="112"/>
    </row>
    <row r="53" spans="1:44" x14ac:dyDescent="0.3">
      <c r="A53" s="141"/>
      <c r="B53" s="142"/>
      <c r="C53" s="143"/>
      <c r="D53" s="142"/>
      <c r="E53" s="142"/>
      <c r="F53" s="142"/>
      <c r="G53" s="142"/>
      <c r="H53" s="142"/>
      <c r="I53" s="146"/>
      <c r="J53" s="142"/>
      <c r="K53" s="142"/>
      <c r="L53" s="142"/>
      <c r="M53" s="145"/>
      <c r="N53" s="145"/>
      <c r="O53" s="145"/>
      <c r="P53" s="142"/>
      <c r="Q53" s="142"/>
      <c r="R53" s="142"/>
      <c r="S53" s="142"/>
      <c r="T53" s="142"/>
      <c r="U53" s="144"/>
      <c r="V53" s="142"/>
      <c r="W53" s="142"/>
      <c r="X53" s="142"/>
      <c r="Y53" s="87" t="e">
        <f>INDEX(Tablica1[[SOLITARNO-ADULTNA, SUBADULTNA I NEODREĐENO]:[SVE DOBI-HIBERNACIJA/ESTIVACIJA]],MATCH('STROGO ZAŠTIĆENE-IZ PRIRODE RH'!X53,Tablica1[KATEGORIJA],0),MATCH(E53,Tablica1[[#Headers],[SOLITARNO-ADULTNA, SUBADULTNA I NEODREĐENO]:[SVE DOBI-HIBERNACIJA/ESTIVACIJA]],0))</f>
        <v>#N/A</v>
      </c>
      <c r="Z53" s="60">
        <f t="shared" si="0"/>
        <v>0</v>
      </c>
      <c r="AA53" s="88" t="e">
        <f t="shared" si="2"/>
        <v>#N/A</v>
      </c>
      <c r="AB53" s="142"/>
      <c r="AC53" s="144"/>
      <c r="AD53" s="144"/>
      <c r="AE53" s="142"/>
      <c r="AF53" s="70" t="e">
        <f>INDEX(Tablica5[PROŠIRENA SKRB],MATCH('STROGO ZAŠTIĆENE-IZ PRIRODE RH'!X53,Tablica5[KATEGORIJA],0))</f>
        <v>#N/A</v>
      </c>
      <c r="AG53" s="88" t="e">
        <f t="shared" si="3"/>
        <v>#N/A</v>
      </c>
      <c r="AH53" s="79" t="e">
        <f t="shared" si="4"/>
        <v>#N/A</v>
      </c>
      <c r="AI53" s="159"/>
      <c r="AJ53" s="159"/>
      <c r="AK53" s="159"/>
      <c r="AL53" s="89">
        <f t="shared" si="5"/>
        <v>0</v>
      </c>
      <c r="AM53" s="90" t="e">
        <f t="shared" si="6"/>
        <v>#N/A</v>
      </c>
      <c r="AN53" s="164"/>
      <c r="AO53" s="142"/>
      <c r="AP53" s="163" t="e">
        <f>INDEX(EUTANAZIJA!$B$4:$B$6,MATCH('STROGO ZAŠTIĆENE-IZ PRIRODE RH'!AN53,EUTANAZIJA!$A$4:$A$6,0))</f>
        <v>#N/A</v>
      </c>
      <c r="AQ53" s="130" t="e">
        <f t="shared" si="1"/>
        <v>#N/A</v>
      </c>
      <c r="AR53" s="112"/>
    </row>
    <row r="54" spans="1:44" x14ac:dyDescent="0.3">
      <c r="A54" s="141"/>
      <c r="B54" s="142"/>
      <c r="C54" s="143"/>
      <c r="D54" s="142"/>
      <c r="E54" s="142"/>
      <c r="F54" s="142"/>
      <c r="G54" s="142"/>
      <c r="H54" s="142"/>
      <c r="I54" s="146"/>
      <c r="J54" s="142"/>
      <c r="K54" s="142"/>
      <c r="L54" s="142"/>
      <c r="M54" s="145"/>
      <c r="N54" s="145"/>
      <c r="O54" s="145"/>
      <c r="P54" s="142"/>
      <c r="Q54" s="142"/>
      <c r="R54" s="142"/>
      <c r="S54" s="142"/>
      <c r="T54" s="142"/>
      <c r="U54" s="144"/>
      <c r="V54" s="142"/>
      <c r="W54" s="142"/>
      <c r="X54" s="142"/>
      <c r="Y54" s="87" t="e">
        <f>INDEX(Tablica1[[SOLITARNO-ADULTNA, SUBADULTNA I NEODREĐENO]:[SVE DOBI-HIBERNACIJA/ESTIVACIJA]],MATCH('STROGO ZAŠTIĆENE-IZ PRIRODE RH'!X54,Tablica1[KATEGORIJA],0),MATCH(E54,Tablica1[[#Headers],[SOLITARNO-ADULTNA, SUBADULTNA I NEODREĐENO]:[SVE DOBI-HIBERNACIJA/ESTIVACIJA]],0))</f>
        <v>#N/A</v>
      </c>
      <c r="Z54" s="60">
        <f t="shared" si="0"/>
        <v>0</v>
      </c>
      <c r="AA54" s="88" t="e">
        <f t="shared" si="2"/>
        <v>#N/A</v>
      </c>
      <c r="AB54" s="142"/>
      <c r="AC54" s="144"/>
      <c r="AD54" s="144"/>
      <c r="AE54" s="142"/>
      <c r="AF54" s="70" t="e">
        <f>INDEX(Tablica5[PROŠIRENA SKRB],MATCH('STROGO ZAŠTIĆENE-IZ PRIRODE RH'!X54,Tablica5[KATEGORIJA],0))</f>
        <v>#N/A</v>
      </c>
      <c r="AG54" s="88" t="e">
        <f t="shared" si="3"/>
        <v>#N/A</v>
      </c>
      <c r="AH54" s="79" t="e">
        <f t="shared" si="4"/>
        <v>#N/A</v>
      </c>
      <c r="AI54" s="159"/>
      <c r="AJ54" s="159"/>
      <c r="AK54" s="159"/>
      <c r="AL54" s="89">
        <f t="shared" si="5"/>
        <v>0</v>
      </c>
      <c r="AM54" s="90" t="e">
        <f t="shared" si="6"/>
        <v>#N/A</v>
      </c>
      <c r="AN54" s="164"/>
      <c r="AO54" s="142"/>
      <c r="AP54" s="163" t="e">
        <f>INDEX(EUTANAZIJA!$B$4:$B$6,MATCH('STROGO ZAŠTIĆENE-IZ PRIRODE RH'!AN54,EUTANAZIJA!$A$4:$A$6,0))</f>
        <v>#N/A</v>
      </c>
      <c r="AQ54" s="130" t="e">
        <f t="shared" si="1"/>
        <v>#N/A</v>
      </c>
      <c r="AR54" s="112"/>
    </row>
    <row r="55" spans="1:44" x14ac:dyDescent="0.3">
      <c r="A55" s="141"/>
      <c r="B55" s="142"/>
      <c r="C55" s="143"/>
      <c r="D55" s="142"/>
      <c r="E55" s="142"/>
      <c r="F55" s="142"/>
      <c r="G55" s="142"/>
      <c r="H55" s="142"/>
      <c r="I55" s="146"/>
      <c r="J55" s="142"/>
      <c r="K55" s="142"/>
      <c r="L55" s="142"/>
      <c r="M55" s="145"/>
      <c r="N55" s="145"/>
      <c r="O55" s="145"/>
      <c r="P55" s="142"/>
      <c r="Q55" s="142"/>
      <c r="R55" s="142"/>
      <c r="S55" s="142"/>
      <c r="T55" s="142"/>
      <c r="U55" s="144"/>
      <c r="V55" s="142"/>
      <c r="W55" s="142"/>
      <c r="X55" s="142"/>
      <c r="Y55" s="87" t="e">
        <f>INDEX(Tablica1[[SOLITARNO-ADULTNA, SUBADULTNA I NEODREĐENO]:[SVE DOBI-HIBERNACIJA/ESTIVACIJA]],MATCH('STROGO ZAŠTIĆENE-IZ PRIRODE RH'!X55,Tablica1[KATEGORIJA],0),MATCH(E55,Tablica1[[#Headers],[SOLITARNO-ADULTNA, SUBADULTNA I NEODREĐENO]:[SVE DOBI-HIBERNACIJA/ESTIVACIJA]],0))</f>
        <v>#N/A</v>
      </c>
      <c r="Z55" s="60">
        <f t="shared" si="0"/>
        <v>0</v>
      </c>
      <c r="AA55" s="88" t="e">
        <f t="shared" si="2"/>
        <v>#N/A</v>
      </c>
      <c r="AB55" s="142"/>
      <c r="AC55" s="144"/>
      <c r="AD55" s="144"/>
      <c r="AE55" s="142"/>
      <c r="AF55" s="70" t="e">
        <f>INDEX(Tablica5[PROŠIRENA SKRB],MATCH('STROGO ZAŠTIĆENE-IZ PRIRODE RH'!X55,Tablica5[KATEGORIJA],0))</f>
        <v>#N/A</v>
      </c>
      <c r="AG55" s="88" t="e">
        <f t="shared" si="3"/>
        <v>#N/A</v>
      </c>
      <c r="AH55" s="79" t="e">
        <f t="shared" si="4"/>
        <v>#N/A</v>
      </c>
      <c r="AI55" s="159"/>
      <c r="AJ55" s="159"/>
      <c r="AK55" s="159"/>
      <c r="AL55" s="89">
        <f t="shared" si="5"/>
        <v>0</v>
      </c>
      <c r="AM55" s="90" t="e">
        <f t="shared" si="6"/>
        <v>#N/A</v>
      </c>
      <c r="AN55" s="164"/>
      <c r="AO55" s="142"/>
      <c r="AP55" s="163" t="e">
        <f>INDEX(EUTANAZIJA!$B$4:$B$6,MATCH('STROGO ZAŠTIĆENE-IZ PRIRODE RH'!AN55,EUTANAZIJA!$A$4:$A$6,0))</f>
        <v>#N/A</v>
      </c>
      <c r="AQ55" s="130" t="e">
        <f t="shared" si="1"/>
        <v>#N/A</v>
      </c>
      <c r="AR55" s="112"/>
    </row>
    <row r="56" spans="1:44" x14ac:dyDescent="0.3">
      <c r="A56" s="141"/>
      <c r="B56" s="142"/>
      <c r="C56" s="143"/>
      <c r="D56" s="142"/>
      <c r="E56" s="142"/>
      <c r="F56" s="142"/>
      <c r="G56" s="142"/>
      <c r="H56" s="142"/>
      <c r="I56" s="146"/>
      <c r="J56" s="142"/>
      <c r="K56" s="142"/>
      <c r="L56" s="142"/>
      <c r="M56" s="145"/>
      <c r="N56" s="145"/>
      <c r="O56" s="145"/>
      <c r="P56" s="142"/>
      <c r="Q56" s="142"/>
      <c r="R56" s="142"/>
      <c r="S56" s="142"/>
      <c r="T56" s="142"/>
      <c r="U56" s="144"/>
      <c r="V56" s="142"/>
      <c r="W56" s="142"/>
      <c r="X56" s="142"/>
      <c r="Y56" s="87" t="e">
        <f>INDEX(Tablica1[[SOLITARNO-ADULTNA, SUBADULTNA I NEODREĐENO]:[SVE DOBI-HIBERNACIJA/ESTIVACIJA]],MATCH('STROGO ZAŠTIĆENE-IZ PRIRODE RH'!X56,Tablica1[KATEGORIJA],0),MATCH(E56,Tablica1[[#Headers],[SOLITARNO-ADULTNA, SUBADULTNA I NEODREĐENO]:[SVE DOBI-HIBERNACIJA/ESTIVACIJA]],0))</f>
        <v>#N/A</v>
      </c>
      <c r="Z56" s="60">
        <f t="shared" si="0"/>
        <v>0</v>
      </c>
      <c r="AA56" s="88" t="e">
        <f t="shared" si="2"/>
        <v>#N/A</v>
      </c>
      <c r="AB56" s="142"/>
      <c r="AC56" s="144"/>
      <c r="AD56" s="144"/>
      <c r="AE56" s="142"/>
      <c r="AF56" s="70" t="e">
        <f>INDEX(Tablica5[PROŠIRENA SKRB],MATCH('STROGO ZAŠTIĆENE-IZ PRIRODE RH'!X56,Tablica5[KATEGORIJA],0))</f>
        <v>#N/A</v>
      </c>
      <c r="AG56" s="88" t="e">
        <f t="shared" si="3"/>
        <v>#N/A</v>
      </c>
      <c r="AH56" s="79" t="e">
        <f t="shared" si="4"/>
        <v>#N/A</v>
      </c>
      <c r="AI56" s="159"/>
      <c r="AJ56" s="159"/>
      <c r="AK56" s="159"/>
      <c r="AL56" s="89">
        <f t="shared" si="5"/>
        <v>0</v>
      </c>
      <c r="AM56" s="90" t="e">
        <f t="shared" si="6"/>
        <v>#N/A</v>
      </c>
      <c r="AN56" s="164"/>
      <c r="AO56" s="142"/>
      <c r="AP56" s="163" t="e">
        <f>INDEX(EUTANAZIJA!$B$4:$B$6,MATCH('STROGO ZAŠTIĆENE-IZ PRIRODE RH'!AN56,EUTANAZIJA!$A$4:$A$6,0))</f>
        <v>#N/A</v>
      </c>
      <c r="AQ56" s="130" t="e">
        <f t="shared" si="1"/>
        <v>#N/A</v>
      </c>
      <c r="AR56" s="112"/>
    </row>
    <row r="57" spans="1:44" x14ac:dyDescent="0.3">
      <c r="A57" s="141"/>
      <c r="B57" s="142"/>
      <c r="C57" s="143"/>
      <c r="D57" s="142"/>
      <c r="E57" s="142"/>
      <c r="F57" s="142"/>
      <c r="G57" s="142"/>
      <c r="H57" s="142"/>
      <c r="I57" s="146"/>
      <c r="J57" s="142"/>
      <c r="K57" s="142"/>
      <c r="L57" s="142"/>
      <c r="M57" s="145"/>
      <c r="N57" s="145"/>
      <c r="O57" s="145"/>
      <c r="P57" s="142"/>
      <c r="Q57" s="142"/>
      <c r="R57" s="142"/>
      <c r="S57" s="142"/>
      <c r="T57" s="142"/>
      <c r="U57" s="144"/>
      <c r="V57" s="142"/>
      <c r="W57" s="142"/>
      <c r="X57" s="142"/>
      <c r="Y57" s="87" t="e">
        <f>INDEX(Tablica1[[SOLITARNO-ADULTNA, SUBADULTNA I NEODREĐENO]:[SVE DOBI-HIBERNACIJA/ESTIVACIJA]],MATCH('STROGO ZAŠTIĆENE-IZ PRIRODE RH'!X57,Tablica1[KATEGORIJA],0),MATCH(E57,Tablica1[[#Headers],[SOLITARNO-ADULTNA, SUBADULTNA I NEODREĐENO]:[SVE DOBI-HIBERNACIJA/ESTIVACIJA]],0))</f>
        <v>#N/A</v>
      </c>
      <c r="Z57" s="60">
        <f t="shared" si="0"/>
        <v>0</v>
      </c>
      <c r="AA57" s="88" t="e">
        <f t="shared" si="2"/>
        <v>#N/A</v>
      </c>
      <c r="AB57" s="142"/>
      <c r="AC57" s="144"/>
      <c r="AD57" s="144"/>
      <c r="AE57" s="142"/>
      <c r="AF57" s="70" t="e">
        <f>INDEX(Tablica5[PROŠIRENA SKRB],MATCH('STROGO ZAŠTIĆENE-IZ PRIRODE RH'!X57,Tablica5[KATEGORIJA],0))</f>
        <v>#N/A</v>
      </c>
      <c r="AG57" s="88" t="e">
        <f t="shared" si="3"/>
        <v>#N/A</v>
      </c>
      <c r="AH57" s="79" t="e">
        <f t="shared" si="4"/>
        <v>#N/A</v>
      </c>
      <c r="AI57" s="159"/>
      <c r="AJ57" s="159"/>
      <c r="AK57" s="159"/>
      <c r="AL57" s="89">
        <f t="shared" si="5"/>
        <v>0</v>
      </c>
      <c r="AM57" s="90" t="e">
        <f t="shared" si="6"/>
        <v>#N/A</v>
      </c>
      <c r="AN57" s="164"/>
      <c r="AO57" s="142"/>
      <c r="AP57" s="163" t="e">
        <f>INDEX(EUTANAZIJA!$B$4:$B$6,MATCH('STROGO ZAŠTIĆENE-IZ PRIRODE RH'!AN57,EUTANAZIJA!$A$4:$A$6,0))</f>
        <v>#N/A</v>
      </c>
      <c r="AQ57" s="130" t="e">
        <f t="shared" si="1"/>
        <v>#N/A</v>
      </c>
      <c r="AR57" s="112"/>
    </row>
    <row r="58" spans="1:44" x14ac:dyDescent="0.3">
      <c r="A58" s="141"/>
      <c r="B58" s="142"/>
      <c r="C58" s="143"/>
      <c r="D58" s="142"/>
      <c r="E58" s="142"/>
      <c r="F58" s="142"/>
      <c r="G58" s="142"/>
      <c r="H58" s="142"/>
      <c r="I58" s="146"/>
      <c r="J58" s="142"/>
      <c r="K58" s="142"/>
      <c r="L58" s="142"/>
      <c r="M58" s="145"/>
      <c r="N58" s="145"/>
      <c r="O58" s="145"/>
      <c r="P58" s="142"/>
      <c r="Q58" s="142"/>
      <c r="R58" s="142"/>
      <c r="S58" s="142"/>
      <c r="T58" s="142"/>
      <c r="U58" s="144"/>
      <c r="V58" s="142"/>
      <c r="W58" s="142"/>
      <c r="X58" s="142"/>
      <c r="Y58" s="87" t="e">
        <f>INDEX(Tablica1[[SOLITARNO-ADULTNA, SUBADULTNA I NEODREĐENO]:[SVE DOBI-HIBERNACIJA/ESTIVACIJA]],MATCH('STROGO ZAŠTIĆENE-IZ PRIRODE RH'!X58,Tablica1[KATEGORIJA],0),MATCH(E58,Tablica1[[#Headers],[SOLITARNO-ADULTNA, SUBADULTNA I NEODREĐENO]:[SVE DOBI-HIBERNACIJA/ESTIVACIJA]],0))</f>
        <v>#N/A</v>
      </c>
      <c r="Z58" s="60">
        <f t="shared" si="0"/>
        <v>0</v>
      </c>
      <c r="AA58" s="88" t="e">
        <f t="shared" si="2"/>
        <v>#N/A</v>
      </c>
      <c r="AB58" s="142"/>
      <c r="AC58" s="144"/>
      <c r="AD58" s="144"/>
      <c r="AE58" s="142"/>
      <c r="AF58" s="70" t="e">
        <f>INDEX(Tablica5[PROŠIRENA SKRB],MATCH('STROGO ZAŠTIĆENE-IZ PRIRODE RH'!X58,Tablica5[KATEGORIJA],0))</f>
        <v>#N/A</v>
      </c>
      <c r="AG58" s="88" t="e">
        <f t="shared" si="3"/>
        <v>#N/A</v>
      </c>
      <c r="AH58" s="79" t="e">
        <f t="shared" si="4"/>
        <v>#N/A</v>
      </c>
      <c r="AI58" s="159"/>
      <c r="AJ58" s="159"/>
      <c r="AK58" s="159"/>
      <c r="AL58" s="89">
        <f t="shared" si="5"/>
        <v>0</v>
      </c>
      <c r="AM58" s="90" t="e">
        <f t="shared" si="6"/>
        <v>#N/A</v>
      </c>
      <c r="AN58" s="164"/>
      <c r="AO58" s="142"/>
      <c r="AP58" s="163" t="e">
        <f>INDEX(EUTANAZIJA!$B$4:$B$6,MATCH('STROGO ZAŠTIĆENE-IZ PRIRODE RH'!AN58,EUTANAZIJA!$A$4:$A$6,0))</f>
        <v>#N/A</v>
      </c>
      <c r="AQ58" s="130" t="e">
        <f t="shared" si="1"/>
        <v>#N/A</v>
      </c>
      <c r="AR58" s="112"/>
    </row>
    <row r="59" spans="1:44" x14ac:dyDescent="0.3">
      <c r="A59" s="141"/>
      <c r="B59" s="142"/>
      <c r="C59" s="143"/>
      <c r="D59" s="142"/>
      <c r="E59" s="142"/>
      <c r="F59" s="142"/>
      <c r="G59" s="142"/>
      <c r="H59" s="142"/>
      <c r="I59" s="146"/>
      <c r="J59" s="142"/>
      <c r="K59" s="142"/>
      <c r="L59" s="142"/>
      <c r="M59" s="145"/>
      <c r="N59" s="145"/>
      <c r="O59" s="145"/>
      <c r="P59" s="142"/>
      <c r="Q59" s="142"/>
      <c r="R59" s="142"/>
      <c r="S59" s="142"/>
      <c r="T59" s="142"/>
      <c r="U59" s="144"/>
      <c r="V59" s="142"/>
      <c r="W59" s="142"/>
      <c r="X59" s="142"/>
      <c r="Y59" s="87" t="e">
        <f>INDEX(Tablica1[[SOLITARNO-ADULTNA, SUBADULTNA I NEODREĐENO]:[SVE DOBI-HIBERNACIJA/ESTIVACIJA]],MATCH('STROGO ZAŠTIĆENE-IZ PRIRODE RH'!X59,Tablica1[KATEGORIJA],0),MATCH(E59,Tablica1[[#Headers],[SOLITARNO-ADULTNA, SUBADULTNA I NEODREĐENO]:[SVE DOBI-HIBERNACIJA/ESTIVACIJA]],0))</f>
        <v>#N/A</v>
      </c>
      <c r="Z59" s="60">
        <f t="shared" si="0"/>
        <v>0</v>
      </c>
      <c r="AA59" s="88" t="e">
        <f t="shared" si="2"/>
        <v>#N/A</v>
      </c>
      <c r="AB59" s="142"/>
      <c r="AC59" s="144"/>
      <c r="AD59" s="144"/>
      <c r="AE59" s="142"/>
      <c r="AF59" s="70" t="e">
        <f>INDEX(Tablica5[PROŠIRENA SKRB],MATCH('STROGO ZAŠTIĆENE-IZ PRIRODE RH'!X59,Tablica5[KATEGORIJA],0))</f>
        <v>#N/A</v>
      </c>
      <c r="AG59" s="88" t="e">
        <f t="shared" si="3"/>
        <v>#N/A</v>
      </c>
      <c r="AH59" s="79" t="e">
        <f t="shared" si="4"/>
        <v>#N/A</v>
      </c>
      <c r="AI59" s="159"/>
      <c r="AJ59" s="159"/>
      <c r="AK59" s="159"/>
      <c r="AL59" s="89">
        <f t="shared" si="5"/>
        <v>0</v>
      </c>
      <c r="AM59" s="90" t="e">
        <f t="shared" si="6"/>
        <v>#N/A</v>
      </c>
      <c r="AN59" s="164"/>
      <c r="AO59" s="142"/>
      <c r="AP59" s="163" t="e">
        <f>INDEX(EUTANAZIJA!$B$4:$B$6,MATCH('STROGO ZAŠTIĆENE-IZ PRIRODE RH'!AN59,EUTANAZIJA!$A$4:$A$6,0))</f>
        <v>#N/A</v>
      </c>
      <c r="AQ59" s="130" t="e">
        <f t="shared" si="1"/>
        <v>#N/A</v>
      </c>
      <c r="AR59" s="112"/>
    </row>
    <row r="60" spans="1:44" x14ac:dyDescent="0.3">
      <c r="A60" s="141"/>
      <c r="B60" s="142"/>
      <c r="C60" s="143"/>
      <c r="D60" s="142"/>
      <c r="E60" s="142"/>
      <c r="F60" s="142"/>
      <c r="G60" s="142"/>
      <c r="H60" s="142"/>
      <c r="I60" s="146"/>
      <c r="J60" s="142"/>
      <c r="K60" s="142"/>
      <c r="L60" s="142"/>
      <c r="M60" s="145"/>
      <c r="N60" s="145"/>
      <c r="O60" s="145"/>
      <c r="P60" s="142"/>
      <c r="Q60" s="142"/>
      <c r="R60" s="142"/>
      <c r="S60" s="142"/>
      <c r="T60" s="142"/>
      <c r="U60" s="144"/>
      <c r="V60" s="142"/>
      <c r="W60" s="142"/>
      <c r="X60" s="142"/>
      <c r="Y60" s="87" t="e">
        <f>INDEX(Tablica1[[SOLITARNO-ADULTNA, SUBADULTNA I NEODREĐENO]:[SVE DOBI-HIBERNACIJA/ESTIVACIJA]],MATCH('STROGO ZAŠTIĆENE-IZ PRIRODE RH'!X60,Tablica1[KATEGORIJA],0),MATCH(E60,Tablica1[[#Headers],[SOLITARNO-ADULTNA, SUBADULTNA I NEODREĐENO]:[SVE DOBI-HIBERNACIJA/ESTIVACIJA]],0))</f>
        <v>#N/A</v>
      </c>
      <c r="Z60" s="60">
        <f t="shared" si="0"/>
        <v>0</v>
      </c>
      <c r="AA60" s="88" t="e">
        <f t="shared" si="2"/>
        <v>#N/A</v>
      </c>
      <c r="AB60" s="142"/>
      <c r="AC60" s="144"/>
      <c r="AD60" s="144"/>
      <c r="AE60" s="142"/>
      <c r="AF60" s="70" t="e">
        <f>INDEX(Tablica5[PROŠIRENA SKRB],MATCH('STROGO ZAŠTIĆENE-IZ PRIRODE RH'!X60,Tablica5[KATEGORIJA],0))</f>
        <v>#N/A</v>
      </c>
      <c r="AG60" s="88" t="e">
        <f t="shared" si="3"/>
        <v>#N/A</v>
      </c>
      <c r="AH60" s="79" t="e">
        <f t="shared" si="4"/>
        <v>#N/A</v>
      </c>
      <c r="AI60" s="159"/>
      <c r="AJ60" s="159"/>
      <c r="AK60" s="159"/>
      <c r="AL60" s="89">
        <f t="shared" si="5"/>
        <v>0</v>
      </c>
      <c r="AM60" s="90" t="e">
        <f t="shared" si="6"/>
        <v>#N/A</v>
      </c>
      <c r="AN60" s="164"/>
      <c r="AO60" s="142"/>
      <c r="AP60" s="163" t="e">
        <f>INDEX(EUTANAZIJA!$B$4:$B$6,MATCH('STROGO ZAŠTIĆENE-IZ PRIRODE RH'!AN60,EUTANAZIJA!$A$4:$A$6,0))</f>
        <v>#N/A</v>
      </c>
      <c r="AQ60" s="130" t="e">
        <f t="shared" si="1"/>
        <v>#N/A</v>
      </c>
      <c r="AR60" s="112"/>
    </row>
    <row r="61" spans="1:44" x14ac:dyDescent="0.3">
      <c r="A61" s="141"/>
      <c r="B61" s="142"/>
      <c r="C61" s="143"/>
      <c r="D61" s="142"/>
      <c r="E61" s="142"/>
      <c r="F61" s="142"/>
      <c r="G61" s="142"/>
      <c r="H61" s="142"/>
      <c r="I61" s="146"/>
      <c r="J61" s="142"/>
      <c r="K61" s="142"/>
      <c r="L61" s="142"/>
      <c r="M61" s="145"/>
      <c r="N61" s="145"/>
      <c r="O61" s="145"/>
      <c r="P61" s="142"/>
      <c r="Q61" s="142"/>
      <c r="R61" s="142"/>
      <c r="S61" s="142"/>
      <c r="T61" s="142"/>
      <c r="U61" s="144"/>
      <c r="V61" s="142"/>
      <c r="W61" s="142"/>
      <c r="X61" s="142"/>
      <c r="Y61" s="87" t="e">
        <f>INDEX(Tablica1[[SOLITARNO-ADULTNA, SUBADULTNA I NEODREĐENO]:[SVE DOBI-HIBERNACIJA/ESTIVACIJA]],MATCH('STROGO ZAŠTIĆENE-IZ PRIRODE RH'!X61,Tablica1[KATEGORIJA],0),MATCH(E61,Tablica1[[#Headers],[SOLITARNO-ADULTNA, SUBADULTNA I NEODREĐENO]:[SVE DOBI-HIBERNACIJA/ESTIVACIJA]],0))</f>
        <v>#N/A</v>
      </c>
      <c r="Z61" s="60">
        <f t="shared" si="0"/>
        <v>0</v>
      </c>
      <c r="AA61" s="88" t="e">
        <f t="shared" si="2"/>
        <v>#N/A</v>
      </c>
      <c r="AB61" s="142"/>
      <c r="AC61" s="144"/>
      <c r="AD61" s="144"/>
      <c r="AE61" s="142"/>
      <c r="AF61" s="70" t="e">
        <f>INDEX(Tablica5[PROŠIRENA SKRB],MATCH('STROGO ZAŠTIĆENE-IZ PRIRODE RH'!X61,Tablica5[KATEGORIJA],0))</f>
        <v>#N/A</v>
      </c>
      <c r="AG61" s="88" t="e">
        <f t="shared" si="3"/>
        <v>#N/A</v>
      </c>
      <c r="AH61" s="79" t="e">
        <f t="shared" si="4"/>
        <v>#N/A</v>
      </c>
      <c r="AI61" s="159"/>
      <c r="AJ61" s="159"/>
      <c r="AK61" s="159"/>
      <c r="AL61" s="89">
        <f t="shared" si="5"/>
        <v>0</v>
      </c>
      <c r="AM61" s="90" t="e">
        <f t="shared" si="6"/>
        <v>#N/A</v>
      </c>
      <c r="AN61" s="164"/>
      <c r="AO61" s="142"/>
      <c r="AP61" s="163" t="e">
        <f>INDEX(EUTANAZIJA!$B$4:$B$6,MATCH('STROGO ZAŠTIĆENE-IZ PRIRODE RH'!AN61,EUTANAZIJA!$A$4:$A$6,0))</f>
        <v>#N/A</v>
      </c>
      <c r="AQ61" s="130" t="e">
        <f t="shared" si="1"/>
        <v>#N/A</v>
      </c>
      <c r="AR61" s="112"/>
    </row>
    <row r="62" spans="1:44" x14ac:dyDescent="0.3">
      <c r="A62" s="141"/>
      <c r="B62" s="142"/>
      <c r="C62" s="143"/>
      <c r="D62" s="142"/>
      <c r="E62" s="142"/>
      <c r="F62" s="142"/>
      <c r="G62" s="142"/>
      <c r="H62" s="142"/>
      <c r="I62" s="146"/>
      <c r="J62" s="142"/>
      <c r="K62" s="142"/>
      <c r="L62" s="142"/>
      <c r="M62" s="145"/>
      <c r="N62" s="145"/>
      <c r="O62" s="145"/>
      <c r="P62" s="142"/>
      <c r="Q62" s="142"/>
      <c r="R62" s="142"/>
      <c r="S62" s="142"/>
      <c r="T62" s="142"/>
      <c r="U62" s="144"/>
      <c r="V62" s="142"/>
      <c r="W62" s="142"/>
      <c r="X62" s="142"/>
      <c r="Y62" s="87" t="e">
        <f>INDEX(Tablica1[[SOLITARNO-ADULTNA, SUBADULTNA I NEODREĐENO]:[SVE DOBI-HIBERNACIJA/ESTIVACIJA]],MATCH('STROGO ZAŠTIĆENE-IZ PRIRODE RH'!X62,Tablica1[KATEGORIJA],0),MATCH(E62,Tablica1[[#Headers],[SOLITARNO-ADULTNA, SUBADULTNA I NEODREĐENO]:[SVE DOBI-HIBERNACIJA/ESTIVACIJA]],0))</f>
        <v>#N/A</v>
      </c>
      <c r="Z62" s="60">
        <f t="shared" si="0"/>
        <v>0</v>
      </c>
      <c r="AA62" s="88" t="e">
        <f t="shared" si="2"/>
        <v>#N/A</v>
      </c>
      <c r="AB62" s="142"/>
      <c r="AC62" s="144"/>
      <c r="AD62" s="144"/>
      <c r="AE62" s="142"/>
      <c r="AF62" s="70" t="e">
        <f>INDEX(Tablica5[PROŠIRENA SKRB],MATCH('STROGO ZAŠTIĆENE-IZ PRIRODE RH'!X62,Tablica5[KATEGORIJA],0))</f>
        <v>#N/A</v>
      </c>
      <c r="AG62" s="88" t="e">
        <f t="shared" si="3"/>
        <v>#N/A</v>
      </c>
      <c r="AH62" s="79" t="e">
        <f t="shared" si="4"/>
        <v>#N/A</v>
      </c>
      <c r="AI62" s="159"/>
      <c r="AJ62" s="159"/>
      <c r="AK62" s="159"/>
      <c r="AL62" s="89">
        <f t="shared" si="5"/>
        <v>0</v>
      </c>
      <c r="AM62" s="90" t="e">
        <f t="shared" si="6"/>
        <v>#N/A</v>
      </c>
      <c r="AN62" s="164"/>
      <c r="AO62" s="142"/>
      <c r="AP62" s="163" t="e">
        <f>INDEX(EUTANAZIJA!$B$4:$B$6,MATCH('STROGO ZAŠTIĆENE-IZ PRIRODE RH'!AN62,EUTANAZIJA!$A$4:$A$6,0))</f>
        <v>#N/A</v>
      </c>
      <c r="AQ62" s="130" t="e">
        <f t="shared" si="1"/>
        <v>#N/A</v>
      </c>
      <c r="AR62" s="112"/>
    </row>
    <row r="63" spans="1:44" x14ac:dyDescent="0.3">
      <c r="A63" s="141"/>
      <c r="B63" s="142"/>
      <c r="C63" s="143"/>
      <c r="D63" s="142"/>
      <c r="E63" s="142"/>
      <c r="F63" s="142"/>
      <c r="G63" s="142"/>
      <c r="H63" s="142"/>
      <c r="I63" s="146"/>
      <c r="J63" s="142"/>
      <c r="K63" s="142"/>
      <c r="L63" s="142"/>
      <c r="M63" s="145"/>
      <c r="N63" s="145"/>
      <c r="O63" s="145"/>
      <c r="P63" s="142"/>
      <c r="Q63" s="142"/>
      <c r="R63" s="142"/>
      <c r="S63" s="142"/>
      <c r="T63" s="142"/>
      <c r="U63" s="144"/>
      <c r="V63" s="142"/>
      <c r="W63" s="142"/>
      <c r="X63" s="142"/>
      <c r="Y63" s="87" t="e">
        <f>INDEX(Tablica1[[SOLITARNO-ADULTNA, SUBADULTNA I NEODREĐENO]:[SVE DOBI-HIBERNACIJA/ESTIVACIJA]],MATCH('STROGO ZAŠTIĆENE-IZ PRIRODE RH'!X63,Tablica1[KATEGORIJA],0),MATCH(E63,Tablica1[[#Headers],[SOLITARNO-ADULTNA, SUBADULTNA I NEODREĐENO]:[SVE DOBI-HIBERNACIJA/ESTIVACIJA]],0))</f>
        <v>#N/A</v>
      </c>
      <c r="Z63" s="60">
        <f t="shared" si="0"/>
        <v>0</v>
      </c>
      <c r="AA63" s="88" t="e">
        <f t="shared" si="2"/>
        <v>#N/A</v>
      </c>
      <c r="AB63" s="142"/>
      <c r="AC63" s="144"/>
      <c r="AD63" s="144"/>
      <c r="AE63" s="142"/>
      <c r="AF63" s="70" t="e">
        <f>INDEX(Tablica5[PROŠIRENA SKRB],MATCH('STROGO ZAŠTIĆENE-IZ PRIRODE RH'!X63,Tablica5[KATEGORIJA],0))</f>
        <v>#N/A</v>
      </c>
      <c r="AG63" s="88" t="e">
        <f t="shared" si="3"/>
        <v>#N/A</v>
      </c>
      <c r="AH63" s="79" t="e">
        <f t="shared" si="4"/>
        <v>#N/A</v>
      </c>
      <c r="AI63" s="159"/>
      <c r="AJ63" s="159"/>
      <c r="AK63" s="159"/>
      <c r="AL63" s="89">
        <f t="shared" si="5"/>
        <v>0</v>
      </c>
      <c r="AM63" s="90" t="e">
        <f t="shared" si="6"/>
        <v>#N/A</v>
      </c>
      <c r="AN63" s="164"/>
      <c r="AO63" s="142"/>
      <c r="AP63" s="163" t="e">
        <f>INDEX(EUTANAZIJA!$B$4:$B$6,MATCH('STROGO ZAŠTIĆENE-IZ PRIRODE RH'!AN63,EUTANAZIJA!$A$4:$A$6,0))</f>
        <v>#N/A</v>
      </c>
      <c r="AQ63" s="130" t="e">
        <f t="shared" si="1"/>
        <v>#N/A</v>
      </c>
      <c r="AR63" s="112"/>
    </row>
    <row r="64" spans="1:44" x14ac:dyDescent="0.3">
      <c r="A64" s="141"/>
      <c r="B64" s="142"/>
      <c r="C64" s="143"/>
      <c r="D64" s="142"/>
      <c r="E64" s="142"/>
      <c r="F64" s="142"/>
      <c r="G64" s="142"/>
      <c r="H64" s="142"/>
      <c r="I64" s="146"/>
      <c r="J64" s="142"/>
      <c r="K64" s="142"/>
      <c r="L64" s="142"/>
      <c r="M64" s="145"/>
      <c r="N64" s="145"/>
      <c r="O64" s="145"/>
      <c r="P64" s="142"/>
      <c r="Q64" s="142"/>
      <c r="R64" s="142"/>
      <c r="S64" s="142"/>
      <c r="T64" s="142"/>
      <c r="U64" s="144"/>
      <c r="V64" s="142"/>
      <c r="W64" s="142"/>
      <c r="X64" s="142"/>
      <c r="Y64" s="87" t="e">
        <f>INDEX(Tablica1[[SOLITARNO-ADULTNA, SUBADULTNA I NEODREĐENO]:[SVE DOBI-HIBERNACIJA/ESTIVACIJA]],MATCH('STROGO ZAŠTIĆENE-IZ PRIRODE RH'!X64,Tablica1[KATEGORIJA],0),MATCH(E64,Tablica1[[#Headers],[SOLITARNO-ADULTNA, SUBADULTNA I NEODREĐENO]:[SVE DOBI-HIBERNACIJA/ESTIVACIJA]],0))</f>
        <v>#N/A</v>
      </c>
      <c r="Z64" s="60">
        <f t="shared" si="0"/>
        <v>0</v>
      </c>
      <c r="AA64" s="88" t="e">
        <f t="shared" si="2"/>
        <v>#N/A</v>
      </c>
      <c r="AB64" s="142"/>
      <c r="AC64" s="144"/>
      <c r="AD64" s="144"/>
      <c r="AE64" s="142"/>
      <c r="AF64" s="70" t="e">
        <f>INDEX(Tablica5[PROŠIRENA SKRB],MATCH('STROGO ZAŠTIĆENE-IZ PRIRODE RH'!X64,Tablica5[KATEGORIJA],0))</f>
        <v>#N/A</v>
      </c>
      <c r="AG64" s="88" t="e">
        <f t="shared" si="3"/>
        <v>#N/A</v>
      </c>
      <c r="AH64" s="79" t="e">
        <f t="shared" si="4"/>
        <v>#N/A</v>
      </c>
      <c r="AI64" s="159"/>
      <c r="AJ64" s="159"/>
      <c r="AK64" s="159"/>
      <c r="AL64" s="89">
        <f t="shared" si="5"/>
        <v>0</v>
      </c>
      <c r="AM64" s="90" t="e">
        <f t="shared" si="6"/>
        <v>#N/A</v>
      </c>
      <c r="AN64" s="164"/>
      <c r="AO64" s="142"/>
      <c r="AP64" s="163" t="e">
        <f>INDEX(EUTANAZIJA!$B$4:$B$6,MATCH('STROGO ZAŠTIĆENE-IZ PRIRODE RH'!AN64,EUTANAZIJA!$A$4:$A$6,0))</f>
        <v>#N/A</v>
      </c>
      <c r="AQ64" s="130" t="e">
        <f t="shared" si="1"/>
        <v>#N/A</v>
      </c>
      <c r="AR64" s="112"/>
    </row>
    <row r="65" spans="1:44" x14ac:dyDescent="0.3">
      <c r="A65" s="141"/>
      <c r="B65" s="142"/>
      <c r="C65" s="143"/>
      <c r="D65" s="142"/>
      <c r="E65" s="142"/>
      <c r="F65" s="142"/>
      <c r="G65" s="142"/>
      <c r="H65" s="142"/>
      <c r="I65" s="146"/>
      <c r="J65" s="142"/>
      <c r="K65" s="142"/>
      <c r="L65" s="142"/>
      <c r="M65" s="145"/>
      <c r="N65" s="145"/>
      <c r="O65" s="145"/>
      <c r="P65" s="142"/>
      <c r="Q65" s="142"/>
      <c r="R65" s="142"/>
      <c r="S65" s="142"/>
      <c r="T65" s="142"/>
      <c r="U65" s="144"/>
      <c r="V65" s="142"/>
      <c r="W65" s="142"/>
      <c r="X65" s="142"/>
      <c r="Y65" s="87" t="e">
        <f>INDEX(Tablica1[[SOLITARNO-ADULTNA, SUBADULTNA I NEODREĐENO]:[SVE DOBI-HIBERNACIJA/ESTIVACIJA]],MATCH('STROGO ZAŠTIĆENE-IZ PRIRODE RH'!X65,Tablica1[KATEGORIJA],0),MATCH(E65,Tablica1[[#Headers],[SOLITARNO-ADULTNA, SUBADULTNA I NEODREĐENO]:[SVE DOBI-HIBERNACIJA/ESTIVACIJA]],0))</f>
        <v>#N/A</v>
      </c>
      <c r="Z65" s="60">
        <f t="shared" ref="Z65:Z128" si="7">_xlfn.DAYS(U65,P65)</f>
        <v>0</v>
      </c>
      <c r="AA65" s="88" t="e">
        <f t="shared" si="2"/>
        <v>#N/A</v>
      </c>
      <c r="AB65" s="142"/>
      <c r="AC65" s="144"/>
      <c r="AD65" s="144"/>
      <c r="AE65" s="142"/>
      <c r="AF65" s="70" t="e">
        <f>INDEX(Tablica5[PROŠIRENA SKRB],MATCH('STROGO ZAŠTIĆENE-IZ PRIRODE RH'!X65,Tablica5[KATEGORIJA],0))</f>
        <v>#N/A</v>
      </c>
      <c r="AG65" s="88" t="e">
        <f t="shared" si="3"/>
        <v>#N/A</v>
      </c>
      <c r="AH65" s="79" t="e">
        <f t="shared" si="4"/>
        <v>#N/A</v>
      </c>
      <c r="AI65" s="159"/>
      <c r="AJ65" s="159"/>
      <c r="AK65" s="159"/>
      <c r="AL65" s="89">
        <f t="shared" si="5"/>
        <v>0</v>
      </c>
      <c r="AM65" s="90" t="e">
        <f t="shared" si="6"/>
        <v>#N/A</v>
      </c>
      <c r="AN65" s="164"/>
      <c r="AO65" s="142"/>
      <c r="AP65" s="163" t="e">
        <f>INDEX(EUTANAZIJA!$B$4:$B$6,MATCH('STROGO ZAŠTIĆENE-IZ PRIRODE RH'!AN65,EUTANAZIJA!$A$4:$A$6,0))</f>
        <v>#N/A</v>
      </c>
      <c r="AQ65" s="130" t="e">
        <f t="shared" si="1"/>
        <v>#N/A</v>
      </c>
      <c r="AR65" s="112"/>
    </row>
    <row r="66" spans="1:44" x14ac:dyDescent="0.3">
      <c r="A66" s="141"/>
      <c r="B66" s="142"/>
      <c r="C66" s="143"/>
      <c r="D66" s="142"/>
      <c r="E66" s="142"/>
      <c r="F66" s="142"/>
      <c r="G66" s="142"/>
      <c r="H66" s="142"/>
      <c r="I66" s="146"/>
      <c r="J66" s="142"/>
      <c r="K66" s="142"/>
      <c r="L66" s="142"/>
      <c r="M66" s="145"/>
      <c r="N66" s="145"/>
      <c r="O66" s="145"/>
      <c r="P66" s="142"/>
      <c r="Q66" s="142"/>
      <c r="R66" s="142"/>
      <c r="S66" s="142"/>
      <c r="T66" s="142"/>
      <c r="U66" s="144"/>
      <c r="V66" s="142"/>
      <c r="W66" s="142"/>
      <c r="X66" s="142"/>
      <c r="Y66" s="87" t="e">
        <f>INDEX(Tablica1[[SOLITARNO-ADULTNA, SUBADULTNA I NEODREĐENO]:[SVE DOBI-HIBERNACIJA/ESTIVACIJA]],MATCH('STROGO ZAŠTIĆENE-IZ PRIRODE RH'!X66,Tablica1[KATEGORIJA],0),MATCH(E66,Tablica1[[#Headers],[SOLITARNO-ADULTNA, SUBADULTNA I NEODREĐENO]:[SVE DOBI-HIBERNACIJA/ESTIVACIJA]],0))</f>
        <v>#N/A</v>
      </c>
      <c r="Z66" s="60">
        <f t="shared" si="7"/>
        <v>0</v>
      </c>
      <c r="AA66" s="88" t="e">
        <f t="shared" ref="AA66:AA129" si="8">Z66*Y66</f>
        <v>#N/A</v>
      </c>
      <c r="AB66" s="142"/>
      <c r="AC66" s="144"/>
      <c r="AD66" s="144"/>
      <c r="AE66" s="142"/>
      <c r="AF66" s="70" t="e">
        <f>INDEX(Tablica5[PROŠIRENA SKRB],MATCH('STROGO ZAŠTIĆENE-IZ PRIRODE RH'!X66,Tablica5[KATEGORIJA],0))</f>
        <v>#N/A</v>
      </c>
      <c r="AG66" s="88" t="e">
        <f t="shared" si="3"/>
        <v>#N/A</v>
      </c>
      <c r="AH66" s="79" t="e">
        <f t="shared" si="4"/>
        <v>#N/A</v>
      </c>
      <c r="AI66" s="159"/>
      <c r="AJ66" s="159"/>
      <c r="AK66" s="159"/>
      <c r="AL66" s="89">
        <f t="shared" si="5"/>
        <v>0</v>
      </c>
      <c r="AM66" s="90" t="e">
        <f t="shared" si="6"/>
        <v>#N/A</v>
      </c>
      <c r="AN66" s="164"/>
      <c r="AO66" s="142"/>
      <c r="AP66" s="163" t="e">
        <f>INDEX(EUTANAZIJA!$B$4:$B$6,MATCH('STROGO ZAŠTIĆENE-IZ PRIRODE RH'!AN66,EUTANAZIJA!$A$4:$A$6,0))</f>
        <v>#N/A</v>
      </c>
      <c r="AQ66" s="130" t="e">
        <f t="shared" ref="AQ66:AQ129" si="9">+AH66-AM66+AP66</f>
        <v>#N/A</v>
      </c>
      <c r="AR66" s="112"/>
    </row>
    <row r="67" spans="1:44" x14ac:dyDescent="0.3">
      <c r="A67" s="141"/>
      <c r="B67" s="142"/>
      <c r="C67" s="143"/>
      <c r="D67" s="142"/>
      <c r="E67" s="142"/>
      <c r="F67" s="142"/>
      <c r="G67" s="142"/>
      <c r="H67" s="142"/>
      <c r="I67" s="146"/>
      <c r="J67" s="142"/>
      <c r="K67" s="142"/>
      <c r="L67" s="142"/>
      <c r="M67" s="145"/>
      <c r="N67" s="145"/>
      <c r="O67" s="145"/>
      <c r="P67" s="142"/>
      <c r="Q67" s="142"/>
      <c r="R67" s="142"/>
      <c r="S67" s="142"/>
      <c r="T67" s="142"/>
      <c r="U67" s="144"/>
      <c r="V67" s="142"/>
      <c r="W67" s="142"/>
      <c r="X67" s="142"/>
      <c r="Y67" s="87" t="e">
        <f>INDEX(Tablica1[[SOLITARNO-ADULTNA, SUBADULTNA I NEODREĐENO]:[SVE DOBI-HIBERNACIJA/ESTIVACIJA]],MATCH('STROGO ZAŠTIĆENE-IZ PRIRODE RH'!X67,Tablica1[KATEGORIJA],0),MATCH(E67,Tablica1[[#Headers],[SOLITARNO-ADULTNA, SUBADULTNA I NEODREĐENO]:[SVE DOBI-HIBERNACIJA/ESTIVACIJA]],0))</f>
        <v>#N/A</v>
      </c>
      <c r="Z67" s="60">
        <f t="shared" si="7"/>
        <v>0</v>
      </c>
      <c r="AA67" s="88" t="e">
        <f t="shared" si="8"/>
        <v>#N/A</v>
      </c>
      <c r="AB67" s="142"/>
      <c r="AC67" s="144"/>
      <c r="AD67" s="144"/>
      <c r="AE67" s="142"/>
      <c r="AF67" s="70" t="e">
        <f>INDEX(Tablica5[PROŠIRENA SKRB],MATCH('STROGO ZAŠTIĆENE-IZ PRIRODE RH'!X67,Tablica5[KATEGORIJA],0))</f>
        <v>#N/A</v>
      </c>
      <c r="AG67" s="88" t="e">
        <f t="shared" ref="AG67:AG130" si="10">+AE67*AF67</f>
        <v>#N/A</v>
      </c>
      <c r="AH67" s="79" t="e">
        <f t="shared" ref="AH67:AH130" si="11">+AG67+AA67</f>
        <v>#N/A</v>
      </c>
      <c r="AI67" s="159"/>
      <c r="AJ67" s="159"/>
      <c r="AK67" s="159"/>
      <c r="AL67" s="89">
        <f t="shared" ref="AL67:AL130" si="12">_xlfn.DAYS(AK67,AJ67)</f>
        <v>0</v>
      </c>
      <c r="AM67" s="90" t="e">
        <f t="shared" ref="AM67:AM130" si="13">+AL67*Y67</f>
        <v>#N/A</v>
      </c>
      <c r="AN67" s="164"/>
      <c r="AO67" s="142"/>
      <c r="AP67" s="163" t="e">
        <f>INDEX(EUTANAZIJA!$B$4:$B$6,MATCH('STROGO ZAŠTIĆENE-IZ PRIRODE RH'!AN67,EUTANAZIJA!$A$4:$A$6,0))</f>
        <v>#N/A</v>
      </c>
      <c r="AQ67" s="130" t="e">
        <f t="shared" si="9"/>
        <v>#N/A</v>
      </c>
      <c r="AR67" s="112"/>
    </row>
    <row r="68" spans="1:44" x14ac:dyDescent="0.3">
      <c r="A68" s="141"/>
      <c r="B68" s="142"/>
      <c r="C68" s="143"/>
      <c r="D68" s="142"/>
      <c r="E68" s="142"/>
      <c r="F68" s="142"/>
      <c r="G68" s="142"/>
      <c r="H68" s="142"/>
      <c r="I68" s="146"/>
      <c r="J68" s="142"/>
      <c r="K68" s="142"/>
      <c r="L68" s="142"/>
      <c r="M68" s="145"/>
      <c r="N68" s="145"/>
      <c r="O68" s="145"/>
      <c r="P68" s="142"/>
      <c r="Q68" s="142"/>
      <c r="R68" s="142"/>
      <c r="S68" s="142"/>
      <c r="T68" s="142"/>
      <c r="U68" s="144"/>
      <c r="V68" s="142"/>
      <c r="W68" s="142"/>
      <c r="X68" s="142"/>
      <c r="Y68" s="87" t="e">
        <f>INDEX(Tablica1[[SOLITARNO-ADULTNA, SUBADULTNA I NEODREĐENO]:[SVE DOBI-HIBERNACIJA/ESTIVACIJA]],MATCH('STROGO ZAŠTIĆENE-IZ PRIRODE RH'!X68,Tablica1[KATEGORIJA],0),MATCH(E68,Tablica1[[#Headers],[SOLITARNO-ADULTNA, SUBADULTNA I NEODREĐENO]:[SVE DOBI-HIBERNACIJA/ESTIVACIJA]],0))</f>
        <v>#N/A</v>
      </c>
      <c r="Z68" s="60">
        <f t="shared" si="7"/>
        <v>0</v>
      </c>
      <c r="AA68" s="88" t="e">
        <f t="shared" si="8"/>
        <v>#N/A</v>
      </c>
      <c r="AB68" s="142"/>
      <c r="AC68" s="144"/>
      <c r="AD68" s="144"/>
      <c r="AE68" s="142"/>
      <c r="AF68" s="70" t="e">
        <f>INDEX(Tablica5[PROŠIRENA SKRB],MATCH('STROGO ZAŠTIĆENE-IZ PRIRODE RH'!X68,Tablica5[KATEGORIJA],0))</f>
        <v>#N/A</v>
      </c>
      <c r="AG68" s="88" t="e">
        <f t="shared" si="10"/>
        <v>#N/A</v>
      </c>
      <c r="AH68" s="79" t="e">
        <f t="shared" si="11"/>
        <v>#N/A</v>
      </c>
      <c r="AI68" s="159"/>
      <c r="AJ68" s="159"/>
      <c r="AK68" s="159"/>
      <c r="AL68" s="89">
        <f t="shared" si="12"/>
        <v>0</v>
      </c>
      <c r="AM68" s="90" t="e">
        <f t="shared" si="13"/>
        <v>#N/A</v>
      </c>
      <c r="AN68" s="164"/>
      <c r="AO68" s="142"/>
      <c r="AP68" s="163" t="e">
        <f>INDEX(EUTANAZIJA!$B$4:$B$6,MATCH('STROGO ZAŠTIĆENE-IZ PRIRODE RH'!AN68,EUTANAZIJA!$A$4:$A$6,0))</f>
        <v>#N/A</v>
      </c>
      <c r="AQ68" s="130" t="e">
        <f t="shared" si="9"/>
        <v>#N/A</v>
      </c>
      <c r="AR68" s="112"/>
    </row>
    <row r="69" spans="1:44" x14ac:dyDescent="0.3">
      <c r="A69" s="141"/>
      <c r="B69" s="142"/>
      <c r="C69" s="143"/>
      <c r="D69" s="142"/>
      <c r="E69" s="142"/>
      <c r="F69" s="142"/>
      <c r="G69" s="142"/>
      <c r="H69" s="142"/>
      <c r="I69" s="146"/>
      <c r="J69" s="142"/>
      <c r="K69" s="142"/>
      <c r="L69" s="142"/>
      <c r="M69" s="145"/>
      <c r="N69" s="145"/>
      <c r="O69" s="145"/>
      <c r="P69" s="142"/>
      <c r="Q69" s="142"/>
      <c r="R69" s="142"/>
      <c r="S69" s="142"/>
      <c r="T69" s="142"/>
      <c r="U69" s="144"/>
      <c r="V69" s="142"/>
      <c r="W69" s="142"/>
      <c r="X69" s="142"/>
      <c r="Y69" s="87" t="e">
        <f>INDEX(Tablica1[[SOLITARNO-ADULTNA, SUBADULTNA I NEODREĐENO]:[SVE DOBI-HIBERNACIJA/ESTIVACIJA]],MATCH('STROGO ZAŠTIĆENE-IZ PRIRODE RH'!X69,Tablica1[KATEGORIJA],0),MATCH(E69,Tablica1[[#Headers],[SOLITARNO-ADULTNA, SUBADULTNA I NEODREĐENO]:[SVE DOBI-HIBERNACIJA/ESTIVACIJA]],0))</f>
        <v>#N/A</v>
      </c>
      <c r="Z69" s="60">
        <f t="shared" si="7"/>
        <v>0</v>
      </c>
      <c r="AA69" s="88" t="e">
        <f t="shared" si="8"/>
        <v>#N/A</v>
      </c>
      <c r="AB69" s="142"/>
      <c r="AC69" s="144"/>
      <c r="AD69" s="144"/>
      <c r="AE69" s="142"/>
      <c r="AF69" s="70" t="e">
        <f>INDEX(Tablica5[PROŠIRENA SKRB],MATCH('STROGO ZAŠTIĆENE-IZ PRIRODE RH'!X69,Tablica5[KATEGORIJA],0))</f>
        <v>#N/A</v>
      </c>
      <c r="AG69" s="88" t="e">
        <f t="shared" si="10"/>
        <v>#N/A</v>
      </c>
      <c r="AH69" s="79" t="e">
        <f t="shared" si="11"/>
        <v>#N/A</v>
      </c>
      <c r="AI69" s="159"/>
      <c r="AJ69" s="159"/>
      <c r="AK69" s="159"/>
      <c r="AL69" s="89">
        <f t="shared" si="12"/>
        <v>0</v>
      </c>
      <c r="AM69" s="90" t="e">
        <f t="shared" si="13"/>
        <v>#N/A</v>
      </c>
      <c r="AN69" s="164"/>
      <c r="AO69" s="142"/>
      <c r="AP69" s="163" t="e">
        <f>INDEX(EUTANAZIJA!$B$4:$B$6,MATCH('STROGO ZAŠTIĆENE-IZ PRIRODE RH'!AN69,EUTANAZIJA!$A$4:$A$6,0))</f>
        <v>#N/A</v>
      </c>
      <c r="AQ69" s="130" t="e">
        <f t="shared" si="9"/>
        <v>#N/A</v>
      </c>
      <c r="AR69" s="112"/>
    </row>
    <row r="70" spans="1:44" x14ac:dyDescent="0.3">
      <c r="A70" s="141"/>
      <c r="B70" s="142"/>
      <c r="C70" s="143"/>
      <c r="D70" s="142"/>
      <c r="E70" s="142"/>
      <c r="F70" s="142"/>
      <c r="G70" s="142"/>
      <c r="H70" s="142"/>
      <c r="I70" s="146"/>
      <c r="J70" s="142"/>
      <c r="K70" s="142"/>
      <c r="L70" s="142"/>
      <c r="M70" s="145"/>
      <c r="N70" s="145"/>
      <c r="O70" s="145"/>
      <c r="P70" s="142"/>
      <c r="Q70" s="142"/>
      <c r="R70" s="142"/>
      <c r="S70" s="142"/>
      <c r="T70" s="142"/>
      <c r="U70" s="144"/>
      <c r="V70" s="142"/>
      <c r="W70" s="142"/>
      <c r="X70" s="142"/>
      <c r="Y70" s="87" t="e">
        <f>INDEX(Tablica1[[SOLITARNO-ADULTNA, SUBADULTNA I NEODREĐENO]:[SVE DOBI-HIBERNACIJA/ESTIVACIJA]],MATCH('STROGO ZAŠTIĆENE-IZ PRIRODE RH'!X70,Tablica1[KATEGORIJA],0),MATCH(E70,Tablica1[[#Headers],[SOLITARNO-ADULTNA, SUBADULTNA I NEODREĐENO]:[SVE DOBI-HIBERNACIJA/ESTIVACIJA]],0))</f>
        <v>#N/A</v>
      </c>
      <c r="Z70" s="60">
        <f t="shared" si="7"/>
        <v>0</v>
      </c>
      <c r="AA70" s="88" t="e">
        <f t="shared" si="8"/>
        <v>#N/A</v>
      </c>
      <c r="AB70" s="142"/>
      <c r="AC70" s="144"/>
      <c r="AD70" s="144"/>
      <c r="AE70" s="142"/>
      <c r="AF70" s="70" t="e">
        <f>INDEX(Tablica5[PROŠIRENA SKRB],MATCH('STROGO ZAŠTIĆENE-IZ PRIRODE RH'!X70,Tablica5[KATEGORIJA],0))</f>
        <v>#N/A</v>
      </c>
      <c r="AG70" s="88" t="e">
        <f t="shared" si="10"/>
        <v>#N/A</v>
      </c>
      <c r="AH70" s="79" t="e">
        <f t="shared" si="11"/>
        <v>#N/A</v>
      </c>
      <c r="AI70" s="159"/>
      <c r="AJ70" s="159"/>
      <c r="AK70" s="159"/>
      <c r="AL70" s="89">
        <f t="shared" si="12"/>
        <v>0</v>
      </c>
      <c r="AM70" s="90" t="e">
        <f t="shared" si="13"/>
        <v>#N/A</v>
      </c>
      <c r="AN70" s="164"/>
      <c r="AO70" s="142"/>
      <c r="AP70" s="163" t="e">
        <f>INDEX(EUTANAZIJA!$B$4:$B$6,MATCH('STROGO ZAŠTIĆENE-IZ PRIRODE RH'!AN70,EUTANAZIJA!$A$4:$A$6,0))</f>
        <v>#N/A</v>
      </c>
      <c r="AQ70" s="130" t="e">
        <f t="shared" si="9"/>
        <v>#N/A</v>
      </c>
      <c r="AR70" s="112"/>
    </row>
    <row r="71" spans="1:44" x14ac:dyDescent="0.3">
      <c r="A71" s="141"/>
      <c r="B71" s="142"/>
      <c r="C71" s="143"/>
      <c r="D71" s="142"/>
      <c r="E71" s="142"/>
      <c r="F71" s="142"/>
      <c r="G71" s="142"/>
      <c r="H71" s="142"/>
      <c r="I71" s="146"/>
      <c r="J71" s="142"/>
      <c r="K71" s="142"/>
      <c r="L71" s="142"/>
      <c r="M71" s="145"/>
      <c r="N71" s="145"/>
      <c r="O71" s="145"/>
      <c r="P71" s="142"/>
      <c r="Q71" s="142"/>
      <c r="R71" s="142"/>
      <c r="S71" s="142"/>
      <c r="T71" s="142"/>
      <c r="U71" s="144"/>
      <c r="V71" s="142"/>
      <c r="W71" s="142"/>
      <c r="X71" s="142"/>
      <c r="Y71" s="87" t="e">
        <f>INDEX(Tablica1[[SOLITARNO-ADULTNA, SUBADULTNA I NEODREĐENO]:[SVE DOBI-HIBERNACIJA/ESTIVACIJA]],MATCH('STROGO ZAŠTIĆENE-IZ PRIRODE RH'!X71,Tablica1[KATEGORIJA],0),MATCH(E71,Tablica1[[#Headers],[SOLITARNO-ADULTNA, SUBADULTNA I NEODREĐENO]:[SVE DOBI-HIBERNACIJA/ESTIVACIJA]],0))</f>
        <v>#N/A</v>
      </c>
      <c r="Z71" s="60">
        <f t="shared" si="7"/>
        <v>0</v>
      </c>
      <c r="AA71" s="88" t="e">
        <f t="shared" si="8"/>
        <v>#N/A</v>
      </c>
      <c r="AB71" s="142"/>
      <c r="AC71" s="144"/>
      <c r="AD71" s="144"/>
      <c r="AE71" s="142"/>
      <c r="AF71" s="70" t="e">
        <f>INDEX(Tablica5[PROŠIRENA SKRB],MATCH('STROGO ZAŠTIĆENE-IZ PRIRODE RH'!X71,Tablica5[KATEGORIJA],0))</f>
        <v>#N/A</v>
      </c>
      <c r="AG71" s="88" t="e">
        <f t="shared" si="10"/>
        <v>#N/A</v>
      </c>
      <c r="AH71" s="79" t="e">
        <f t="shared" si="11"/>
        <v>#N/A</v>
      </c>
      <c r="AI71" s="159"/>
      <c r="AJ71" s="159"/>
      <c r="AK71" s="159"/>
      <c r="AL71" s="89">
        <f t="shared" si="12"/>
        <v>0</v>
      </c>
      <c r="AM71" s="90" t="e">
        <f t="shared" si="13"/>
        <v>#N/A</v>
      </c>
      <c r="AN71" s="164"/>
      <c r="AO71" s="142"/>
      <c r="AP71" s="163" t="e">
        <f>INDEX(EUTANAZIJA!$B$4:$B$6,MATCH('STROGO ZAŠTIĆENE-IZ PRIRODE RH'!AN71,EUTANAZIJA!$A$4:$A$6,0))</f>
        <v>#N/A</v>
      </c>
      <c r="AQ71" s="130" t="e">
        <f t="shared" si="9"/>
        <v>#N/A</v>
      </c>
      <c r="AR71" s="112"/>
    </row>
    <row r="72" spans="1:44" x14ac:dyDescent="0.3">
      <c r="A72" s="141"/>
      <c r="B72" s="142"/>
      <c r="C72" s="143"/>
      <c r="D72" s="142"/>
      <c r="E72" s="142"/>
      <c r="F72" s="142"/>
      <c r="G72" s="142"/>
      <c r="H72" s="142"/>
      <c r="I72" s="146"/>
      <c r="J72" s="142"/>
      <c r="K72" s="142"/>
      <c r="L72" s="142"/>
      <c r="M72" s="145"/>
      <c r="N72" s="145"/>
      <c r="O72" s="145"/>
      <c r="P72" s="142"/>
      <c r="Q72" s="142"/>
      <c r="R72" s="142"/>
      <c r="S72" s="142"/>
      <c r="T72" s="142"/>
      <c r="U72" s="144"/>
      <c r="V72" s="142"/>
      <c r="W72" s="142"/>
      <c r="X72" s="142"/>
      <c r="Y72" s="87" t="e">
        <f>INDEX(Tablica1[[SOLITARNO-ADULTNA, SUBADULTNA I NEODREĐENO]:[SVE DOBI-HIBERNACIJA/ESTIVACIJA]],MATCH('STROGO ZAŠTIĆENE-IZ PRIRODE RH'!X72,Tablica1[KATEGORIJA],0),MATCH(E72,Tablica1[[#Headers],[SOLITARNO-ADULTNA, SUBADULTNA I NEODREĐENO]:[SVE DOBI-HIBERNACIJA/ESTIVACIJA]],0))</f>
        <v>#N/A</v>
      </c>
      <c r="Z72" s="60">
        <f t="shared" si="7"/>
        <v>0</v>
      </c>
      <c r="AA72" s="88" t="e">
        <f t="shared" si="8"/>
        <v>#N/A</v>
      </c>
      <c r="AB72" s="142"/>
      <c r="AC72" s="144"/>
      <c r="AD72" s="144"/>
      <c r="AE72" s="142"/>
      <c r="AF72" s="70" t="e">
        <f>INDEX(Tablica5[PROŠIRENA SKRB],MATCH('STROGO ZAŠTIĆENE-IZ PRIRODE RH'!X72,Tablica5[KATEGORIJA],0))</f>
        <v>#N/A</v>
      </c>
      <c r="AG72" s="88" t="e">
        <f t="shared" si="10"/>
        <v>#N/A</v>
      </c>
      <c r="AH72" s="79" t="e">
        <f t="shared" si="11"/>
        <v>#N/A</v>
      </c>
      <c r="AI72" s="159"/>
      <c r="AJ72" s="159"/>
      <c r="AK72" s="159"/>
      <c r="AL72" s="89">
        <f t="shared" si="12"/>
        <v>0</v>
      </c>
      <c r="AM72" s="90" t="e">
        <f t="shared" si="13"/>
        <v>#N/A</v>
      </c>
      <c r="AN72" s="164"/>
      <c r="AO72" s="142"/>
      <c r="AP72" s="163" t="e">
        <f>INDEX(EUTANAZIJA!$B$4:$B$6,MATCH('STROGO ZAŠTIĆENE-IZ PRIRODE RH'!AN72,EUTANAZIJA!$A$4:$A$6,0))</f>
        <v>#N/A</v>
      </c>
      <c r="AQ72" s="130" t="e">
        <f t="shared" si="9"/>
        <v>#N/A</v>
      </c>
      <c r="AR72" s="112"/>
    </row>
    <row r="73" spans="1:44" x14ac:dyDescent="0.3">
      <c r="A73" s="141"/>
      <c r="B73" s="142"/>
      <c r="C73" s="143"/>
      <c r="D73" s="142"/>
      <c r="E73" s="142"/>
      <c r="F73" s="142"/>
      <c r="G73" s="142"/>
      <c r="H73" s="142"/>
      <c r="I73" s="146"/>
      <c r="J73" s="142"/>
      <c r="K73" s="142"/>
      <c r="L73" s="142"/>
      <c r="M73" s="145"/>
      <c r="N73" s="145"/>
      <c r="O73" s="145"/>
      <c r="P73" s="142"/>
      <c r="Q73" s="142"/>
      <c r="R73" s="142"/>
      <c r="S73" s="142"/>
      <c r="T73" s="142"/>
      <c r="U73" s="144"/>
      <c r="V73" s="142"/>
      <c r="W73" s="142"/>
      <c r="X73" s="142"/>
      <c r="Y73" s="87" t="e">
        <f>INDEX(Tablica1[[SOLITARNO-ADULTNA, SUBADULTNA I NEODREĐENO]:[SVE DOBI-HIBERNACIJA/ESTIVACIJA]],MATCH('STROGO ZAŠTIĆENE-IZ PRIRODE RH'!X73,Tablica1[KATEGORIJA],0),MATCH(E73,Tablica1[[#Headers],[SOLITARNO-ADULTNA, SUBADULTNA I NEODREĐENO]:[SVE DOBI-HIBERNACIJA/ESTIVACIJA]],0))</f>
        <v>#N/A</v>
      </c>
      <c r="Z73" s="60">
        <f t="shared" si="7"/>
        <v>0</v>
      </c>
      <c r="AA73" s="88" t="e">
        <f t="shared" si="8"/>
        <v>#N/A</v>
      </c>
      <c r="AB73" s="142"/>
      <c r="AC73" s="144"/>
      <c r="AD73" s="144"/>
      <c r="AE73" s="142"/>
      <c r="AF73" s="70" t="e">
        <f>INDEX(Tablica5[PROŠIRENA SKRB],MATCH('STROGO ZAŠTIĆENE-IZ PRIRODE RH'!X73,Tablica5[KATEGORIJA],0))</f>
        <v>#N/A</v>
      </c>
      <c r="AG73" s="88" t="e">
        <f t="shared" si="10"/>
        <v>#N/A</v>
      </c>
      <c r="AH73" s="79" t="e">
        <f t="shared" si="11"/>
        <v>#N/A</v>
      </c>
      <c r="AI73" s="159"/>
      <c r="AJ73" s="159"/>
      <c r="AK73" s="159"/>
      <c r="AL73" s="89">
        <f t="shared" si="12"/>
        <v>0</v>
      </c>
      <c r="AM73" s="90" t="e">
        <f t="shared" si="13"/>
        <v>#N/A</v>
      </c>
      <c r="AN73" s="164"/>
      <c r="AO73" s="142"/>
      <c r="AP73" s="163" t="e">
        <f>INDEX(EUTANAZIJA!$B$4:$B$6,MATCH('STROGO ZAŠTIĆENE-IZ PRIRODE RH'!AN73,EUTANAZIJA!$A$4:$A$6,0))</f>
        <v>#N/A</v>
      </c>
      <c r="AQ73" s="130" t="e">
        <f t="shared" si="9"/>
        <v>#N/A</v>
      </c>
      <c r="AR73" s="112"/>
    </row>
    <row r="74" spans="1:44" x14ac:dyDescent="0.3">
      <c r="A74" s="141"/>
      <c r="B74" s="142"/>
      <c r="C74" s="143"/>
      <c r="D74" s="142"/>
      <c r="E74" s="142"/>
      <c r="F74" s="142"/>
      <c r="G74" s="142"/>
      <c r="H74" s="142"/>
      <c r="I74" s="146"/>
      <c r="J74" s="142"/>
      <c r="K74" s="142"/>
      <c r="L74" s="142"/>
      <c r="M74" s="145"/>
      <c r="N74" s="145"/>
      <c r="O74" s="145"/>
      <c r="P74" s="142"/>
      <c r="Q74" s="142"/>
      <c r="R74" s="142"/>
      <c r="S74" s="142"/>
      <c r="T74" s="142"/>
      <c r="U74" s="144"/>
      <c r="V74" s="142"/>
      <c r="W74" s="142"/>
      <c r="X74" s="142"/>
      <c r="Y74" s="87" t="e">
        <f>INDEX(Tablica1[[SOLITARNO-ADULTNA, SUBADULTNA I NEODREĐENO]:[SVE DOBI-HIBERNACIJA/ESTIVACIJA]],MATCH('STROGO ZAŠTIĆENE-IZ PRIRODE RH'!X74,Tablica1[KATEGORIJA],0),MATCH(E74,Tablica1[[#Headers],[SOLITARNO-ADULTNA, SUBADULTNA I NEODREĐENO]:[SVE DOBI-HIBERNACIJA/ESTIVACIJA]],0))</f>
        <v>#N/A</v>
      </c>
      <c r="Z74" s="60">
        <f t="shared" si="7"/>
        <v>0</v>
      </c>
      <c r="AA74" s="88" t="e">
        <f t="shared" si="8"/>
        <v>#N/A</v>
      </c>
      <c r="AB74" s="142"/>
      <c r="AC74" s="144"/>
      <c r="AD74" s="144"/>
      <c r="AE74" s="142"/>
      <c r="AF74" s="70" t="e">
        <f>INDEX(Tablica5[PROŠIRENA SKRB],MATCH('STROGO ZAŠTIĆENE-IZ PRIRODE RH'!X74,Tablica5[KATEGORIJA],0))</f>
        <v>#N/A</v>
      </c>
      <c r="AG74" s="88" t="e">
        <f t="shared" si="10"/>
        <v>#N/A</v>
      </c>
      <c r="AH74" s="79" t="e">
        <f t="shared" si="11"/>
        <v>#N/A</v>
      </c>
      <c r="AI74" s="159"/>
      <c r="AJ74" s="159"/>
      <c r="AK74" s="159"/>
      <c r="AL74" s="89">
        <f t="shared" si="12"/>
        <v>0</v>
      </c>
      <c r="AM74" s="90" t="e">
        <f t="shared" si="13"/>
        <v>#N/A</v>
      </c>
      <c r="AN74" s="164"/>
      <c r="AO74" s="142"/>
      <c r="AP74" s="163" t="e">
        <f>INDEX(EUTANAZIJA!$B$4:$B$6,MATCH('STROGO ZAŠTIĆENE-IZ PRIRODE RH'!AN74,EUTANAZIJA!$A$4:$A$6,0))</f>
        <v>#N/A</v>
      </c>
      <c r="AQ74" s="130" t="e">
        <f t="shared" si="9"/>
        <v>#N/A</v>
      </c>
      <c r="AR74" s="112"/>
    </row>
    <row r="75" spans="1:44" x14ac:dyDescent="0.3">
      <c r="A75" s="141"/>
      <c r="B75" s="142"/>
      <c r="C75" s="143"/>
      <c r="D75" s="142"/>
      <c r="E75" s="142"/>
      <c r="F75" s="142"/>
      <c r="G75" s="142"/>
      <c r="H75" s="142"/>
      <c r="I75" s="146"/>
      <c r="J75" s="142"/>
      <c r="K75" s="142"/>
      <c r="L75" s="142"/>
      <c r="M75" s="145"/>
      <c r="N75" s="145"/>
      <c r="O75" s="145"/>
      <c r="P75" s="142"/>
      <c r="Q75" s="142"/>
      <c r="R75" s="142"/>
      <c r="S75" s="142"/>
      <c r="T75" s="142"/>
      <c r="U75" s="144"/>
      <c r="V75" s="142"/>
      <c r="W75" s="142"/>
      <c r="X75" s="142"/>
      <c r="Y75" s="87" t="e">
        <f>INDEX(Tablica1[[SOLITARNO-ADULTNA, SUBADULTNA I NEODREĐENO]:[SVE DOBI-HIBERNACIJA/ESTIVACIJA]],MATCH('STROGO ZAŠTIĆENE-IZ PRIRODE RH'!X75,Tablica1[KATEGORIJA],0),MATCH(E75,Tablica1[[#Headers],[SOLITARNO-ADULTNA, SUBADULTNA I NEODREĐENO]:[SVE DOBI-HIBERNACIJA/ESTIVACIJA]],0))</f>
        <v>#N/A</v>
      </c>
      <c r="Z75" s="60">
        <f t="shared" si="7"/>
        <v>0</v>
      </c>
      <c r="AA75" s="88" t="e">
        <f t="shared" si="8"/>
        <v>#N/A</v>
      </c>
      <c r="AB75" s="142"/>
      <c r="AC75" s="144"/>
      <c r="AD75" s="144"/>
      <c r="AE75" s="142"/>
      <c r="AF75" s="70" t="e">
        <f>INDEX(Tablica5[PROŠIRENA SKRB],MATCH('STROGO ZAŠTIĆENE-IZ PRIRODE RH'!X75,Tablica5[KATEGORIJA],0))</f>
        <v>#N/A</v>
      </c>
      <c r="AG75" s="88" t="e">
        <f t="shared" si="10"/>
        <v>#N/A</v>
      </c>
      <c r="AH75" s="79" t="e">
        <f t="shared" si="11"/>
        <v>#N/A</v>
      </c>
      <c r="AI75" s="159"/>
      <c r="AJ75" s="159"/>
      <c r="AK75" s="159"/>
      <c r="AL75" s="89">
        <f t="shared" si="12"/>
        <v>0</v>
      </c>
      <c r="AM75" s="90" t="e">
        <f t="shared" si="13"/>
        <v>#N/A</v>
      </c>
      <c r="AN75" s="164"/>
      <c r="AO75" s="142"/>
      <c r="AP75" s="163" t="e">
        <f>INDEX(EUTANAZIJA!$B$4:$B$6,MATCH('STROGO ZAŠTIĆENE-IZ PRIRODE RH'!AN75,EUTANAZIJA!$A$4:$A$6,0))</f>
        <v>#N/A</v>
      </c>
      <c r="AQ75" s="130" t="e">
        <f t="shared" si="9"/>
        <v>#N/A</v>
      </c>
      <c r="AR75" s="112"/>
    </row>
    <row r="76" spans="1:44" x14ac:dyDescent="0.3">
      <c r="A76" s="141"/>
      <c r="B76" s="142"/>
      <c r="C76" s="143"/>
      <c r="D76" s="142"/>
      <c r="E76" s="142"/>
      <c r="F76" s="142"/>
      <c r="G76" s="142"/>
      <c r="H76" s="142"/>
      <c r="I76" s="146"/>
      <c r="J76" s="142"/>
      <c r="K76" s="142"/>
      <c r="L76" s="142"/>
      <c r="M76" s="145"/>
      <c r="N76" s="145"/>
      <c r="O76" s="145"/>
      <c r="P76" s="142"/>
      <c r="Q76" s="142"/>
      <c r="R76" s="142"/>
      <c r="S76" s="142"/>
      <c r="T76" s="142"/>
      <c r="U76" s="144"/>
      <c r="V76" s="142"/>
      <c r="W76" s="142"/>
      <c r="X76" s="142"/>
      <c r="Y76" s="87" t="e">
        <f>INDEX(Tablica1[[SOLITARNO-ADULTNA, SUBADULTNA I NEODREĐENO]:[SVE DOBI-HIBERNACIJA/ESTIVACIJA]],MATCH('STROGO ZAŠTIĆENE-IZ PRIRODE RH'!X76,Tablica1[KATEGORIJA],0),MATCH(E76,Tablica1[[#Headers],[SOLITARNO-ADULTNA, SUBADULTNA I NEODREĐENO]:[SVE DOBI-HIBERNACIJA/ESTIVACIJA]],0))</f>
        <v>#N/A</v>
      </c>
      <c r="Z76" s="60">
        <f t="shared" si="7"/>
        <v>0</v>
      </c>
      <c r="AA76" s="88" t="e">
        <f t="shared" si="8"/>
        <v>#N/A</v>
      </c>
      <c r="AB76" s="142"/>
      <c r="AC76" s="144"/>
      <c r="AD76" s="144"/>
      <c r="AE76" s="142"/>
      <c r="AF76" s="70" t="e">
        <f>INDEX(Tablica5[PROŠIRENA SKRB],MATCH('STROGO ZAŠTIĆENE-IZ PRIRODE RH'!X76,Tablica5[KATEGORIJA],0))</f>
        <v>#N/A</v>
      </c>
      <c r="AG76" s="88" t="e">
        <f t="shared" si="10"/>
        <v>#N/A</v>
      </c>
      <c r="AH76" s="79" t="e">
        <f t="shared" si="11"/>
        <v>#N/A</v>
      </c>
      <c r="AI76" s="159"/>
      <c r="AJ76" s="159"/>
      <c r="AK76" s="159"/>
      <c r="AL76" s="89">
        <f t="shared" si="12"/>
        <v>0</v>
      </c>
      <c r="AM76" s="90" t="e">
        <f t="shared" si="13"/>
        <v>#N/A</v>
      </c>
      <c r="AN76" s="164"/>
      <c r="AO76" s="142"/>
      <c r="AP76" s="163" t="e">
        <f>INDEX(EUTANAZIJA!$B$4:$B$6,MATCH('STROGO ZAŠTIĆENE-IZ PRIRODE RH'!AN76,EUTANAZIJA!$A$4:$A$6,0))</f>
        <v>#N/A</v>
      </c>
      <c r="AQ76" s="130" t="e">
        <f t="shared" si="9"/>
        <v>#N/A</v>
      </c>
      <c r="AR76" s="112"/>
    </row>
    <row r="77" spans="1:44" x14ac:dyDescent="0.3">
      <c r="A77" s="141"/>
      <c r="B77" s="142"/>
      <c r="C77" s="143"/>
      <c r="D77" s="142"/>
      <c r="E77" s="142"/>
      <c r="F77" s="142"/>
      <c r="G77" s="142"/>
      <c r="H77" s="142"/>
      <c r="I77" s="146"/>
      <c r="J77" s="142"/>
      <c r="K77" s="142"/>
      <c r="L77" s="142"/>
      <c r="M77" s="145"/>
      <c r="N77" s="145"/>
      <c r="O77" s="145"/>
      <c r="P77" s="142"/>
      <c r="Q77" s="142"/>
      <c r="R77" s="142"/>
      <c r="S77" s="142"/>
      <c r="T77" s="142"/>
      <c r="U77" s="144"/>
      <c r="V77" s="142"/>
      <c r="W77" s="142"/>
      <c r="X77" s="142"/>
      <c r="Y77" s="87" t="e">
        <f>INDEX(Tablica1[[SOLITARNO-ADULTNA, SUBADULTNA I NEODREĐENO]:[SVE DOBI-HIBERNACIJA/ESTIVACIJA]],MATCH('STROGO ZAŠTIĆENE-IZ PRIRODE RH'!X77,Tablica1[KATEGORIJA],0),MATCH(E77,Tablica1[[#Headers],[SOLITARNO-ADULTNA, SUBADULTNA I NEODREĐENO]:[SVE DOBI-HIBERNACIJA/ESTIVACIJA]],0))</f>
        <v>#N/A</v>
      </c>
      <c r="Z77" s="60">
        <f t="shared" si="7"/>
        <v>0</v>
      </c>
      <c r="AA77" s="88" t="e">
        <f t="shared" si="8"/>
        <v>#N/A</v>
      </c>
      <c r="AB77" s="142"/>
      <c r="AC77" s="144"/>
      <c r="AD77" s="144"/>
      <c r="AE77" s="142"/>
      <c r="AF77" s="70" t="e">
        <f>INDEX(Tablica5[PROŠIRENA SKRB],MATCH('STROGO ZAŠTIĆENE-IZ PRIRODE RH'!X77,Tablica5[KATEGORIJA],0))</f>
        <v>#N/A</v>
      </c>
      <c r="AG77" s="88" t="e">
        <f t="shared" si="10"/>
        <v>#N/A</v>
      </c>
      <c r="AH77" s="79" t="e">
        <f t="shared" si="11"/>
        <v>#N/A</v>
      </c>
      <c r="AI77" s="159"/>
      <c r="AJ77" s="159"/>
      <c r="AK77" s="159"/>
      <c r="AL77" s="89">
        <f t="shared" si="12"/>
        <v>0</v>
      </c>
      <c r="AM77" s="90" t="e">
        <f t="shared" si="13"/>
        <v>#N/A</v>
      </c>
      <c r="AN77" s="164"/>
      <c r="AO77" s="142"/>
      <c r="AP77" s="163" t="e">
        <f>INDEX(EUTANAZIJA!$B$4:$B$6,MATCH('STROGO ZAŠTIĆENE-IZ PRIRODE RH'!AN77,EUTANAZIJA!$A$4:$A$6,0))</f>
        <v>#N/A</v>
      </c>
      <c r="AQ77" s="130" t="e">
        <f t="shared" si="9"/>
        <v>#N/A</v>
      </c>
      <c r="AR77" s="112"/>
    </row>
    <row r="78" spans="1:44" x14ac:dyDescent="0.3">
      <c r="A78" s="141"/>
      <c r="B78" s="142"/>
      <c r="C78" s="143"/>
      <c r="D78" s="142"/>
      <c r="E78" s="142"/>
      <c r="F78" s="142"/>
      <c r="G78" s="142"/>
      <c r="H78" s="142"/>
      <c r="I78" s="146"/>
      <c r="J78" s="142"/>
      <c r="K78" s="142"/>
      <c r="L78" s="142"/>
      <c r="M78" s="145"/>
      <c r="N78" s="145"/>
      <c r="O78" s="145"/>
      <c r="P78" s="142"/>
      <c r="Q78" s="142"/>
      <c r="R78" s="142"/>
      <c r="S78" s="142"/>
      <c r="T78" s="142"/>
      <c r="U78" s="144"/>
      <c r="V78" s="142"/>
      <c r="W78" s="142"/>
      <c r="X78" s="142"/>
      <c r="Y78" s="87" t="e">
        <f>INDEX(Tablica1[[SOLITARNO-ADULTNA, SUBADULTNA I NEODREĐENO]:[SVE DOBI-HIBERNACIJA/ESTIVACIJA]],MATCH('STROGO ZAŠTIĆENE-IZ PRIRODE RH'!X78,Tablica1[KATEGORIJA],0),MATCH(E78,Tablica1[[#Headers],[SOLITARNO-ADULTNA, SUBADULTNA I NEODREĐENO]:[SVE DOBI-HIBERNACIJA/ESTIVACIJA]],0))</f>
        <v>#N/A</v>
      </c>
      <c r="Z78" s="60">
        <f t="shared" si="7"/>
        <v>0</v>
      </c>
      <c r="AA78" s="88" t="e">
        <f t="shared" si="8"/>
        <v>#N/A</v>
      </c>
      <c r="AB78" s="142"/>
      <c r="AC78" s="144"/>
      <c r="AD78" s="144"/>
      <c r="AE78" s="142"/>
      <c r="AF78" s="70" t="e">
        <f>INDEX(Tablica5[PROŠIRENA SKRB],MATCH('STROGO ZAŠTIĆENE-IZ PRIRODE RH'!X78,Tablica5[KATEGORIJA],0))</f>
        <v>#N/A</v>
      </c>
      <c r="AG78" s="88" t="e">
        <f t="shared" si="10"/>
        <v>#N/A</v>
      </c>
      <c r="AH78" s="79" t="e">
        <f t="shared" si="11"/>
        <v>#N/A</v>
      </c>
      <c r="AI78" s="159"/>
      <c r="AJ78" s="159"/>
      <c r="AK78" s="159"/>
      <c r="AL78" s="89">
        <f t="shared" si="12"/>
        <v>0</v>
      </c>
      <c r="AM78" s="90" t="e">
        <f t="shared" si="13"/>
        <v>#N/A</v>
      </c>
      <c r="AN78" s="164"/>
      <c r="AO78" s="142"/>
      <c r="AP78" s="163" t="e">
        <f>INDEX(EUTANAZIJA!$B$4:$B$6,MATCH('STROGO ZAŠTIĆENE-IZ PRIRODE RH'!AN78,EUTANAZIJA!$A$4:$A$6,0))</f>
        <v>#N/A</v>
      </c>
      <c r="AQ78" s="130" t="e">
        <f t="shared" si="9"/>
        <v>#N/A</v>
      </c>
      <c r="AR78" s="112"/>
    </row>
    <row r="79" spans="1:44" x14ac:dyDescent="0.3">
      <c r="A79" s="141"/>
      <c r="B79" s="142"/>
      <c r="C79" s="143"/>
      <c r="D79" s="142"/>
      <c r="E79" s="142"/>
      <c r="F79" s="142"/>
      <c r="G79" s="142"/>
      <c r="H79" s="142"/>
      <c r="I79" s="146"/>
      <c r="J79" s="142"/>
      <c r="K79" s="142"/>
      <c r="L79" s="142"/>
      <c r="M79" s="145"/>
      <c r="N79" s="145"/>
      <c r="O79" s="145"/>
      <c r="P79" s="142"/>
      <c r="Q79" s="142"/>
      <c r="R79" s="142"/>
      <c r="S79" s="142"/>
      <c r="T79" s="142"/>
      <c r="U79" s="144"/>
      <c r="V79" s="142"/>
      <c r="W79" s="142"/>
      <c r="X79" s="142"/>
      <c r="Y79" s="87" t="e">
        <f>INDEX(Tablica1[[SOLITARNO-ADULTNA, SUBADULTNA I NEODREĐENO]:[SVE DOBI-HIBERNACIJA/ESTIVACIJA]],MATCH('STROGO ZAŠTIĆENE-IZ PRIRODE RH'!X79,Tablica1[KATEGORIJA],0),MATCH(E79,Tablica1[[#Headers],[SOLITARNO-ADULTNA, SUBADULTNA I NEODREĐENO]:[SVE DOBI-HIBERNACIJA/ESTIVACIJA]],0))</f>
        <v>#N/A</v>
      </c>
      <c r="Z79" s="60">
        <f t="shared" si="7"/>
        <v>0</v>
      </c>
      <c r="AA79" s="88" t="e">
        <f t="shared" si="8"/>
        <v>#N/A</v>
      </c>
      <c r="AB79" s="142"/>
      <c r="AC79" s="144"/>
      <c r="AD79" s="144"/>
      <c r="AE79" s="142"/>
      <c r="AF79" s="70" t="e">
        <f>INDEX(Tablica5[PROŠIRENA SKRB],MATCH('STROGO ZAŠTIĆENE-IZ PRIRODE RH'!X79,Tablica5[KATEGORIJA],0))</f>
        <v>#N/A</v>
      </c>
      <c r="AG79" s="88" t="e">
        <f t="shared" si="10"/>
        <v>#N/A</v>
      </c>
      <c r="AH79" s="79" t="e">
        <f t="shared" si="11"/>
        <v>#N/A</v>
      </c>
      <c r="AI79" s="159"/>
      <c r="AJ79" s="159"/>
      <c r="AK79" s="159"/>
      <c r="AL79" s="89">
        <f t="shared" si="12"/>
        <v>0</v>
      </c>
      <c r="AM79" s="90" t="e">
        <f t="shared" si="13"/>
        <v>#N/A</v>
      </c>
      <c r="AN79" s="164"/>
      <c r="AO79" s="142"/>
      <c r="AP79" s="163" t="e">
        <f>INDEX(EUTANAZIJA!$B$4:$B$6,MATCH('STROGO ZAŠTIĆENE-IZ PRIRODE RH'!AN79,EUTANAZIJA!$A$4:$A$6,0))</f>
        <v>#N/A</v>
      </c>
      <c r="AQ79" s="130" t="e">
        <f t="shared" si="9"/>
        <v>#N/A</v>
      </c>
      <c r="AR79" s="112"/>
    </row>
    <row r="80" spans="1:44" x14ac:dyDescent="0.3">
      <c r="A80" s="141"/>
      <c r="B80" s="142"/>
      <c r="C80" s="143"/>
      <c r="D80" s="142"/>
      <c r="E80" s="142"/>
      <c r="F80" s="142"/>
      <c r="G80" s="142"/>
      <c r="H80" s="142"/>
      <c r="I80" s="146"/>
      <c r="J80" s="142"/>
      <c r="K80" s="142"/>
      <c r="L80" s="142"/>
      <c r="M80" s="145"/>
      <c r="N80" s="145"/>
      <c r="O80" s="145"/>
      <c r="P80" s="142"/>
      <c r="Q80" s="142"/>
      <c r="R80" s="142"/>
      <c r="S80" s="142"/>
      <c r="T80" s="142"/>
      <c r="U80" s="144"/>
      <c r="V80" s="142"/>
      <c r="W80" s="142"/>
      <c r="X80" s="142"/>
      <c r="Y80" s="87" t="e">
        <f>INDEX(Tablica1[[SOLITARNO-ADULTNA, SUBADULTNA I NEODREĐENO]:[SVE DOBI-HIBERNACIJA/ESTIVACIJA]],MATCH('STROGO ZAŠTIĆENE-IZ PRIRODE RH'!X80,Tablica1[KATEGORIJA],0),MATCH(E80,Tablica1[[#Headers],[SOLITARNO-ADULTNA, SUBADULTNA I NEODREĐENO]:[SVE DOBI-HIBERNACIJA/ESTIVACIJA]],0))</f>
        <v>#N/A</v>
      </c>
      <c r="Z80" s="60">
        <f t="shared" si="7"/>
        <v>0</v>
      </c>
      <c r="AA80" s="88" t="e">
        <f t="shared" si="8"/>
        <v>#N/A</v>
      </c>
      <c r="AB80" s="142"/>
      <c r="AC80" s="144"/>
      <c r="AD80" s="144"/>
      <c r="AE80" s="142"/>
      <c r="AF80" s="70" t="e">
        <f>INDEX(Tablica5[PROŠIRENA SKRB],MATCH('STROGO ZAŠTIĆENE-IZ PRIRODE RH'!X80,Tablica5[KATEGORIJA],0))</f>
        <v>#N/A</v>
      </c>
      <c r="AG80" s="88" t="e">
        <f t="shared" si="10"/>
        <v>#N/A</v>
      </c>
      <c r="AH80" s="79" t="e">
        <f t="shared" si="11"/>
        <v>#N/A</v>
      </c>
      <c r="AI80" s="159"/>
      <c r="AJ80" s="159"/>
      <c r="AK80" s="159"/>
      <c r="AL80" s="89">
        <f t="shared" si="12"/>
        <v>0</v>
      </c>
      <c r="AM80" s="90" t="e">
        <f t="shared" si="13"/>
        <v>#N/A</v>
      </c>
      <c r="AN80" s="164"/>
      <c r="AO80" s="142"/>
      <c r="AP80" s="163" t="e">
        <f>INDEX(EUTANAZIJA!$B$4:$B$6,MATCH('STROGO ZAŠTIĆENE-IZ PRIRODE RH'!AN80,EUTANAZIJA!$A$4:$A$6,0))</f>
        <v>#N/A</v>
      </c>
      <c r="AQ80" s="130" t="e">
        <f t="shared" si="9"/>
        <v>#N/A</v>
      </c>
      <c r="AR80" s="112"/>
    </row>
    <row r="81" spans="1:44" x14ac:dyDescent="0.3">
      <c r="A81" s="141"/>
      <c r="B81" s="142"/>
      <c r="C81" s="143"/>
      <c r="D81" s="142"/>
      <c r="E81" s="142"/>
      <c r="F81" s="142"/>
      <c r="G81" s="142"/>
      <c r="H81" s="142"/>
      <c r="I81" s="146"/>
      <c r="J81" s="142"/>
      <c r="K81" s="142"/>
      <c r="L81" s="142"/>
      <c r="M81" s="145"/>
      <c r="N81" s="145"/>
      <c r="O81" s="145"/>
      <c r="P81" s="142"/>
      <c r="Q81" s="142"/>
      <c r="R81" s="142"/>
      <c r="S81" s="142"/>
      <c r="T81" s="142"/>
      <c r="U81" s="144"/>
      <c r="V81" s="142"/>
      <c r="W81" s="142"/>
      <c r="X81" s="142"/>
      <c r="Y81" s="87" t="e">
        <f>INDEX(Tablica1[[SOLITARNO-ADULTNA, SUBADULTNA I NEODREĐENO]:[SVE DOBI-HIBERNACIJA/ESTIVACIJA]],MATCH('STROGO ZAŠTIĆENE-IZ PRIRODE RH'!X81,Tablica1[KATEGORIJA],0),MATCH(E81,Tablica1[[#Headers],[SOLITARNO-ADULTNA, SUBADULTNA I NEODREĐENO]:[SVE DOBI-HIBERNACIJA/ESTIVACIJA]],0))</f>
        <v>#N/A</v>
      </c>
      <c r="Z81" s="60">
        <f t="shared" si="7"/>
        <v>0</v>
      </c>
      <c r="AA81" s="88" t="e">
        <f t="shared" si="8"/>
        <v>#N/A</v>
      </c>
      <c r="AB81" s="142"/>
      <c r="AC81" s="144"/>
      <c r="AD81" s="144"/>
      <c r="AE81" s="142"/>
      <c r="AF81" s="70" t="e">
        <f>INDEX(Tablica5[PROŠIRENA SKRB],MATCH('STROGO ZAŠTIĆENE-IZ PRIRODE RH'!X81,Tablica5[KATEGORIJA],0))</f>
        <v>#N/A</v>
      </c>
      <c r="AG81" s="88" t="e">
        <f t="shared" si="10"/>
        <v>#N/A</v>
      </c>
      <c r="AH81" s="79" t="e">
        <f t="shared" si="11"/>
        <v>#N/A</v>
      </c>
      <c r="AI81" s="159"/>
      <c r="AJ81" s="159"/>
      <c r="AK81" s="159"/>
      <c r="AL81" s="89">
        <f t="shared" si="12"/>
        <v>0</v>
      </c>
      <c r="AM81" s="90" t="e">
        <f t="shared" si="13"/>
        <v>#N/A</v>
      </c>
      <c r="AN81" s="164"/>
      <c r="AO81" s="142"/>
      <c r="AP81" s="163" t="e">
        <f>INDEX(EUTANAZIJA!$B$4:$B$6,MATCH('STROGO ZAŠTIĆENE-IZ PRIRODE RH'!AN81,EUTANAZIJA!$A$4:$A$6,0))</f>
        <v>#N/A</v>
      </c>
      <c r="AQ81" s="130" t="e">
        <f t="shared" si="9"/>
        <v>#N/A</v>
      </c>
      <c r="AR81" s="112"/>
    </row>
    <row r="82" spans="1:44" x14ac:dyDescent="0.3">
      <c r="A82" s="141"/>
      <c r="B82" s="142"/>
      <c r="C82" s="143"/>
      <c r="D82" s="142"/>
      <c r="E82" s="142"/>
      <c r="F82" s="142"/>
      <c r="G82" s="142"/>
      <c r="H82" s="142"/>
      <c r="I82" s="146"/>
      <c r="J82" s="142"/>
      <c r="K82" s="142"/>
      <c r="L82" s="142"/>
      <c r="M82" s="145"/>
      <c r="N82" s="145"/>
      <c r="O82" s="145"/>
      <c r="P82" s="142"/>
      <c r="Q82" s="142"/>
      <c r="R82" s="142"/>
      <c r="S82" s="142"/>
      <c r="T82" s="142"/>
      <c r="U82" s="144"/>
      <c r="V82" s="142"/>
      <c r="W82" s="142"/>
      <c r="X82" s="142"/>
      <c r="Y82" s="87" t="e">
        <f>INDEX(Tablica1[[SOLITARNO-ADULTNA, SUBADULTNA I NEODREĐENO]:[SVE DOBI-HIBERNACIJA/ESTIVACIJA]],MATCH('STROGO ZAŠTIĆENE-IZ PRIRODE RH'!X82,Tablica1[KATEGORIJA],0),MATCH(E82,Tablica1[[#Headers],[SOLITARNO-ADULTNA, SUBADULTNA I NEODREĐENO]:[SVE DOBI-HIBERNACIJA/ESTIVACIJA]],0))</f>
        <v>#N/A</v>
      </c>
      <c r="Z82" s="60">
        <f t="shared" si="7"/>
        <v>0</v>
      </c>
      <c r="AA82" s="88" t="e">
        <f t="shared" si="8"/>
        <v>#N/A</v>
      </c>
      <c r="AB82" s="142"/>
      <c r="AC82" s="144"/>
      <c r="AD82" s="144"/>
      <c r="AE82" s="142"/>
      <c r="AF82" s="70" t="e">
        <f>INDEX(Tablica5[PROŠIRENA SKRB],MATCH('STROGO ZAŠTIĆENE-IZ PRIRODE RH'!X82,Tablica5[KATEGORIJA],0))</f>
        <v>#N/A</v>
      </c>
      <c r="AG82" s="88" t="e">
        <f t="shared" si="10"/>
        <v>#N/A</v>
      </c>
      <c r="AH82" s="79" t="e">
        <f t="shared" si="11"/>
        <v>#N/A</v>
      </c>
      <c r="AI82" s="159"/>
      <c r="AJ82" s="159"/>
      <c r="AK82" s="159"/>
      <c r="AL82" s="89">
        <f t="shared" si="12"/>
        <v>0</v>
      </c>
      <c r="AM82" s="90" t="e">
        <f t="shared" si="13"/>
        <v>#N/A</v>
      </c>
      <c r="AN82" s="164"/>
      <c r="AO82" s="142"/>
      <c r="AP82" s="163" t="e">
        <f>INDEX(EUTANAZIJA!$B$4:$B$6,MATCH('STROGO ZAŠTIĆENE-IZ PRIRODE RH'!AN82,EUTANAZIJA!$A$4:$A$6,0))</f>
        <v>#N/A</v>
      </c>
      <c r="AQ82" s="130" t="e">
        <f t="shared" si="9"/>
        <v>#N/A</v>
      </c>
      <c r="AR82" s="112"/>
    </row>
    <row r="83" spans="1:44" x14ac:dyDescent="0.3">
      <c r="A83" s="141"/>
      <c r="B83" s="142"/>
      <c r="C83" s="143"/>
      <c r="D83" s="142"/>
      <c r="E83" s="142"/>
      <c r="F83" s="142"/>
      <c r="G83" s="142"/>
      <c r="H83" s="142"/>
      <c r="I83" s="146"/>
      <c r="J83" s="142"/>
      <c r="K83" s="142"/>
      <c r="L83" s="142"/>
      <c r="M83" s="145"/>
      <c r="N83" s="145"/>
      <c r="O83" s="145"/>
      <c r="P83" s="142"/>
      <c r="Q83" s="142"/>
      <c r="R83" s="142"/>
      <c r="S83" s="142"/>
      <c r="T83" s="142"/>
      <c r="U83" s="144"/>
      <c r="V83" s="142"/>
      <c r="W83" s="142"/>
      <c r="X83" s="142"/>
      <c r="Y83" s="87" t="e">
        <f>INDEX(Tablica1[[SOLITARNO-ADULTNA, SUBADULTNA I NEODREĐENO]:[SVE DOBI-HIBERNACIJA/ESTIVACIJA]],MATCH('STROGO ZAŠTIĆENE-IZ PRIRODE RH'!X83,Tablica1[KATEGORIJA],0),MATCH(E83,Tablica1[[#Headers],[SOLITARNO-ADULTNA, SUBADULTNA I NEODREĐENO]:[SVE DOBI-HIBERNACIJA/ESTIVACIJA]],0))</f>
        <v>#N/A</v>
      </c>
      <c r="Z83" s="60">
        <f t="shared" si="7"/>
        <v>0</v>
      </c>
      <c r="AA83" s="88" t="e">
        <f t="shared" si="8"/>
        <v>#N/A</v>
      </c>
      <c r="AB83" s="142"/>
      <c r="AC83" s="144"/>
      <c r="AD83" s="144"/>
      <c r="AE83" s="142"/>
      <c r="AF83" s="70" t="e">
        <f>INDEX(Tablica5[PROŠIRENA SKRB],MATCH('STROGO ZAŠTIĆENE-IZ PRIRODE RH'!X83,Tablica5[KATEGORIJA],0))</f>
        <v>#N/A</v>
      </c>
      <c r="AG83" s="88" t="e">
        <f t="shared" si="10"/>
        <v>#N/A</v>
      </c>
      <c r="AH83" s="79" t="e">
        <f t="shared" si="11"/>
        <v>#N/A</v>
      </c>
      <c r="AI83" s="159"/>
      <c r="AJ83" s="159"/>
      <c r="AK83" s="159"/>
      <c r="AL83" s="89">
        <f t="shared" si="12"/>
        <v>0</v>
      </c>
      <c r="AM83" s="90" t="e">
        <f t="shared" si="13"/>
        <v>#N/A</v>
      </c>
      <c r="AN83" s="164"/>
      <c r="AO83" s="142"/>
      <c r="AP83" s="163" t="e">
        <f>INDEX(EUTANAZIJA!$B$4:$B$6,MATCH('STROGO ZAŠTIĆENE-IZ PRIRODE RH'!AN83,EUTANAZIJA!$A$4:$A$6,0))</f>
        <v>#N/A</v>
      </c>
      <c r="AQ83" s="130" t="e">
        <f t="shared" si="9"/>
        <v>#N/A</v>
      </c>
      <c r="AR83" s="112"/>
    </row>
    <row r="84" spans="1:44" x14ac:dyDescent="0.3">
      <c r="A84" s="141"/>
      <c r="B84" s="142"/>
      <c r="C84" s="143"/>
      <c r="D84" s="142"/>
      <c r="E84" s="142"/>
      <c r="F84" s="142"/>
      <c r="G84" s="142"/>
      <c r="H84" s="142"/>
      <c r="I84" s="146"/>
      <c r="J84" s="142"/>
      <c r="K84" s="142"/>
      <c r="L84" s="142"/>
      <c r="M84" s="145"/>
      <c r="N84" s="145"/>
      <c r="O84" s="145"/>
      <c r="P84" s="142"/>
      <c r="Q84" s="142"/>
      <c r="R84" s="142"/>
      <c r="S84" s="142"/>
      <c r="T84" s="142"/>
      <c r="U84" s="144"/>
      <c r="V84" s="142"/>
      <c r="W84" s="142"/>
      <c r="X84" s="142"/>
      <c r="Y84" s="87" t="e">
        <f>INDEX(Tablica1[[SOLITARNO-ADULTNA, SUBADULTNA I NEODREĐENO]:[SVE DOBI-HIBERNACIJA/ESTIVACIJA]],MATCH('STROGO ZAŠTIĆENE-IZ PRIRODE RH'!X84,Tablica1[KATEGORIJA],0),MATCH(E84,Tablica1[[#Headers],[SOLITARNO-ADULTNA, SUBADULTNA I NEODREĐENO]:[SVE DOBI-HIBERNACIJA/ESTIVACIJA]],0))</f>
        <v>#N/A</v>
      </c>
      <c r="Z84" s="60">
        <f t="shared" si="7"/>
        <v>0</v>
      </c>
      <c r="AA84" s="88" t="e">
        <f t="shared" si="8"/>
        <v>#N/A</v>
      </c>
      <c r="AB84" s="142"/>
      <c r="AC84" s="144"/>
      <c r="AD84" s="144"/>
      <c r="AE84" s="142"/>
      <c r="AF84" s="70" t="e">
        <f>INDEX(Tablica5[PROŠIRENA SKRB],MATCH('STROGO ZAŠTIĆENE-IZ PRIRODE RH'!X84,Tablica5[KATEGORIJA],0))</f>
        <v>#N/A</v>
      </c>
      <c r="AG84" s="88" t="e">
        <f t="shared" si="10"/>
        <v>#N/A</v>
      </c>
      <c r="AH84" s="79" t="e">
        <f t="shared" si="11"/>
        <v>#N/A</v>
      </c>
      <c r="AI84" s="159"/>
      <c r="AJ84" s="159"/>
      <c r="AK84" s="159"/>
      <c r="AL84" s="89">
        <f t="shared" si="12"/>
        <v>0</v>
      </c>
      <c r="AM84" s="90" t="e">
        <f t="shared" si="13"/>
        <v>#N/A</v>
      </c>
      <c r="AN84" s="164"/>
      <c r="AO84" s="142"/>
      <c r="AP84" s="163" t="e">
        <f>INDEX(EUTANAZIJA!$B$4:$B$6,MATCH('STROGO ZAŠTIĆENE-IZ PRIRODE RH'!AN84,EUTANAZIJA!$A$4:$A$6,0))</f>
        <v>#N/A</v>
      </c>
      <c r="AQ84" s="130" t="e">
        <f t="shared" si="9"/>
        <v>#N/A</v>
      </c>
      <c r="AR84" s="112"/>
    </row>
    <row r="85" spans="1:44" x14ac:dyDescent="0.3">
      <c r="A85" s="141"/>
      <c r="B85" s="142"/>
      <c r="C85" s="143"/>
      <c r="D85" s="142"/>
      <c r="E85" s="142"/>
      <c r="F85" s="142"/>
      <c r="G85" s="142"/>
      <c r="H85" s="142"/>
      <c r="I85" s="146"/>
      <c r="J85" s="142"/>
      <c r="K85" s="142"/>
      <c r="L85" s="142"/>
      <c r="M85" s="145"/>
      <c r="N85" s="145"/>
      <c r="O85" s="145"/>
      <c r="P85" s="142"/>
      <c r="Q85" s="142"/>
      <c r="R85" s="142"/>
      <c r="S85" s="142"/>
      <c r="T85" s="142"/>
      <c r="U85" s="144"/>
      <c r="V85" s="142"/>
      <c r="W85" s="142"/>
      <c r="X85" s="142"/>
      <c r="Y85" s="87" t="e">
        <f>INDEX(Tablica1[[SOLITARNO-ADULTNA, SUBADULTNA I NEODREĐENO]:[SVE DOBI-HIBERNACIJA/ESTIVACIJA]],MATCH('STROGO ZAŠTIĆENE-IZ PRIRODE RH'!X85,Tablica1[KATEGORIJA],0),MATCH(E85,Tablica1[[#Headers],[SOLITARNO-ADULTNA, SUBADULTNA I NEODREĐENO]:[SVE DOBI-HIBERNACIJA/ESTIVACIJA]],0))</f>
        <v>#N/A</v>
      </c>
      <c r="Z85" s="60">
        <f t="shared" si="7"/>
        <v>0</v>
      </c>
      <c r="AA85" s="88" t="e">
        <f t="shared" si="8"/>
        <v>#N/A</v>
      </c>
      <c r="AB85" s="142"/>
      <c r="AC85" s="144"/>
      <c r="AD85" s="144"/>
      <c r="AE85" s="142"/>
      <c r="AF85" s="70" t="e">
        <f>INDEX(Tablica5[PROŠIRENA SKRB],MATCH('STROGO ZAŠTIĆENE-IZ PRIRODE RH'!X85,Tablica5[KATEGORIJA],0))</f>
        <v>#N/A</v>
      </c>
      <c r="AG85" s="88" t="e">
        <f t="shared" si="10"/>
        <v>#N/A</v>
      </c>
      <c r="AH85" s="79" t="e">
        <f t="shared" si="11"/>
        <v>#N/A</v>
      </c>
      <c r="AI85" s="159"/>
      <c r="AJ85" s="159"/>
      <c r="AK85" s="159"/>
      <c r="AL85" s="89">
        <f t="shared" si="12"/>
        <v>0</v>
      </c>
      <c r="AM85" s="90" t="e">
        <f t="shared" si="13"/>
        <v>#N/A</v>
      </c>
      <c r="AN85" s="164"/>
      <c r="AO85" s="142"/>
      <c r="AP85" s="163" t="e">
        <f>INDEX(EUTANAZIJA!$B$4:$B$6,MATCH('STROGO ZAŠTIĆENE-IZ PRIRODE RH'!AN85,EUTANAZIJA!$A$4:$A$6,0))</f>
        <v>#N/A</v>
      </c>
      <c r="AQ85" s="130" t="e">
        <f t="shared" si="9"/>
        <v>#N/A</v>
      </c>
      <c r="AR85" s="112"/>
    </row>
    <row r="86" spans="1:44" x14ac:dyDescent="0.3">
      <c r="A86" s="141"/>
      <c r="B86" s="142"/>
      <c r="C86" s="143"/>
      <c r="D86" s="142"/>
      <c r="E86" s="142"/>
      <c r="F86" s="142"/>
      <c r="G86" s="142"/>
      <c r="H86" s="142"/>
      <c r="I86" s="146"/>
      <c r="J86" s="142"/>
      <c r="K86" s="142"/>
      <c r="L86" s="142"/>
      <c r="M86" s="145"/>
      <c r="N86" s="145"/>
      <c r="O86" s="145"/>
      <c r="P86" s="142"/>
      <c r="Q86" s="142"/>
      <c r="R86" s="142"/>
      <c r="S86" s="142"/>
      <c r="T86" s="142"/>
      <c r="U86" s="144"/>
      <c r="V86" s="142"/>
      <c r="W86" s="142"/>
      <c r="X86" s="142"/>
      <c r="Y86" s="87" t="e">
        <f>INDEX(Tablica1[[SOLITARNO-ADULTNA, SUBADULTNA I NEODREĐENO]:[SVE DOBI-HIBERNACIJA/ESTIVACIJA]],MATCH('STROGO ZAŠTIĆENE-IZ PRIRODE RH'!X86,Tablica1[KATEGORIJA],0),MATCH(E86,Tablica1[[#Headers],[SOLITARNO-ADULTNA, SUBADULTNA I NEODREĐENO]:[SVE DOBI-HIBERNACIJA/ESTIVACIJA]],0))</f>
        <v>#N/A</v>
      </c>
      <c r="Z86" s="60">
        <f t="shared" si="7"/>
        <v>0</v>
      </c>
      <c r="AA86" s="88" t="e">
        <f t="shared" si="8"/>
        <v>#N/A</v>
      </c>
      <c r="AB86" s="142"/>
      <c r="AC86" s="144"/>
      <c r="AD86" s="144"/>
      <c r="AE86" s="142"/>
      <c r="AF86" s="70" t="e">
        <f>INDEX(Tablica5[PROŠIRENA SKRB],MATCH('STROGO ZAŠTIĆENE-IZ PRIRODE RH'!X86,Tablica5[KATEGORIJA],0))</f>
        <v>#N/A</v>
      </c>
      <c r="AG86" s="88" t="e">
        <f t="shared" si="10"/>
        <v>#N/A</v>
      </c>
      <c r="AH86" s="79" t="e">
        <f t="shared" si="11"/>
        <v>#N/A</v>
      </c>
      <c r="AI86" s="159"/>
      <c r="AJ86" s="159"/>
      <c r="AK86" s="159"/>
      <c r="AL86" s="89">
        <f t="shared" si="12"/>
        <v>0</v>
      </c>
      <c r="AM86" s="90" t="e">
        <f t="shared" si="13"/>
        <v>#N/A</v>
      </c>
      <c r="AN86" s="164"/>
      <c r="AO86" s="142"/>
      <c r="AP86" s="163" t="e">
        <f>INDEX(EUTANAZIJA!$B$4:$B$6,MATCH('STROGO ZAŠTIĆENE-IZ PRIRODE RH'!AN86,EUTANAZIJA!$A$4:$A$6,0))</f>
        <v>#N/A</v>
      </c>
      <c r="AQ86" s="130" t="e">
        <f t="shared" si="9"/>
        <v>#N/A</v>
      </c>
      <c r="AR86" s="112"/>
    </row>
    <row r="87" spans="1:44" x14ac:dyDescent="0.3">
      <c r="A87" s="141"/>
      <c r="B87" s="142"/>
      <c r="C87" s="143"/>
      <c r="D87" s="142"/>
      <c r="E87" s="142"/>
      <c r="F87" s="142"/>
      <c r="G87" s="142"/>
      <c r="H87" s="142"/>
      <c r="I87" s="146"/>
      <c r="J87" s="142"/>
      <c r="K87" s="142"/>
      <c r="L87" s="142"/>
      <c r="M87" s="145"/>
      <c r="N87" s="145"/>
      <c r="O87" s="145"/>
      <c r="P87" s="142"/>
      <c r="Q87" s="142"/>
      <c r="R87" s="142"/>
      <c r="S87" s="142"/>
      <c r="T87" s="142"/>
      <c r="U87" s="144"/>
      <c r="V87" s="142"/>
      <c r="W87" s="142"/>
      <c r="X87" s="142"/>
      <c r="Y87" s="87" t="e">
        <f>INDEX(Tablica1[[SOLITARNO-ADULTNA, SUBADULTNA I NEODREĐENO]:[SVE DOBI-HIBERNACIJA/ESTIVACIJA]],MATCH('STROGO ZAŠTIĆENE-IZ PRIRODE RH'!X87,Tablica1[KATEGORIJA],0),MATCH(E87,Tablica1[[#Headers],[SOLITARNO-ADULTNA, SUBADULTNA I NEODREĐENO]:[SVE DOBI-HIBERNACIJA/ESTIVACIJA]],0))</f>
        <v>#N/A</v>
      </c>
      <c r="Z87" s="60">
        <f t="shared" si="7"/>
        <v>0</v>
      </c>
      <c r="AA87" s="88" t="e">
        <f t="shared" si="8"/>
        <v>#N/A</v>
      </c>
      <c r="AB87" s="142"/>
      <c r="AC87" s="144"/>
      <c r="AD87" s="144"/>
      <c r="AE87" s="142"/>
      <c r="AF87" s="70" t="e">
        <f>INDEX(Tablica5[PROŠIRENA SKRB],MATCH('STROGO ZAŠTIĆENE-IZ PRIRODE RH'!X87,Tablica5[KATEGORIJA],0))</f>
        <v>#N/A</v>
      </c>
      <c r="AG87" s="88" t="e">
        <f t="shared" si="10"/>
        <v>#N/A</v>
      </c>
      <c r="AH87" s="79" t="e">
        <f t="shared" si="11"/>
        <v>#N/A</v>
      </c>
      <c r="AI87" s="159"/>
      <c r="AJ87" s="159"/>
      <c r="AK87" s="159"/>
      <c r="AL87" s="89">
        <f t="shared" si="12"/>
        <v>0</v>
      </c>
      <c r="AM87" s="90" t="e">
        <f t="shared" si="13"/>
        <v>#N/A</v>
      </c>
      <c r="AN87" s="164"/>
      <c r="AO87" s="142"/>
      <c r="AP87" s="163" t="e">
        <f>INDEX(EUTANAZIJA!$B$4:$B$6,MATCH('STROGO ZAŠTIĆENE-IZ PRIRODE RH'!AN87,EUTANAZIJA!$A$4:$A$6,0))</f>
        <v>#N/A</v>
      </c>
      <c r="AQ87" s="130" t="e">
        <f t="shared" si="9"/>
        <v>#N/A</v>
      </c>
      <c r="AR87" s="112"/>
    </row>
    <row r="88" spans="1:44" x14ac:dyDescent="0.3">
      <c r="A88" s="141"/>
      <c r="B88" s="142"/>
      <c r="C88" s="143"/>
      <c r="D88" s="142"/>
      <c r="E88" s="142"/>
      <c r="F88" s="142"/>
      <c r="G88" s="142"/>
      <c r="H88" s="142"/>
      <c r="I88" s="146"/>
      <c r="J88" s="142"/>
      <c r="K88" s="142"/>
      <c r="L88" s="142"/>
      <c r="M88" s="145"/>
      <c r="N88" s="145"/>
      <c r="O88" s="145"/>
      <c r="P88" s="142"/>
      <c r="Q88" s="142"/>
      <c r="R88" s="142"/>
      <c r="S88" s="142"/>
      <c r="T88" s="142"/>
      <c r="U88" s="144"/>
      <c r="V88" s="142"/>
      <c r="W88" s="142"/>
      <c r="X88" s="142"/>
      <c r="Y88" s="87" t="e">
        <f>INDEX(Tablica1[[SOLITARNO-ADULTNA, SUBADULTNA I NEODREĐENO]:[SVE DOBI-HIBERNACIJA/ESTIVACIJA]],MATCH('STROGO ZAŠTIĆENE-IZ PRIRODE RH'!X88,Tablica1[KATEGORIJA],0),MATCH(E88,Tablica1[[#Headers],[SOLITARNO-ADULTNA, SUBADULTNA I NEODREĐENO]:[SVE DOBI-HIBERNACIJA/ESTIVACIJA]],0))</f>
        <v>#N/A</v>
      </c>
      <c r="Z88" s="60">
        <f t="shared" si="7"/>
        <v>0</v>
      </c>
      <c r="AA88" s="88" t="e">
        <f t="shared" si="8"/>
        <v>#N/A</v>
      </c>
      <c r="AB88" s="142"/>
      <c r="AC88" s="144"/>
      <c r="AD88" s="144"/>
      <c r="AE88" s="142"/>
      <c r="AF88" s="70" t="e">
        <f>INDEX(Tablica5[PROŠIRENA SKRB],MATCH('STROGO ZAŠTIĆENE-IZ PRIRODE RH'!X88,Tablica5[KATEGORIJA],0))</f>
        <v>#N/A</v>
      </c>
      <c r="AG88" s="88" t="e">
        <f t="shared" si="10"/>
        <v>#N/A</v>
      </c>
      <c r="AH88" s="79" t="e">
        <f t="shared" si="11"/>
        <v>#N/A</v>
      </c>
      <c r="AI88" s="159"/>
      <c r="AJ88" s="159"/>
      <c r="AK88" s="159"/>
      <c r="AL88" s="89">
        <f t="shared" si="12"/>
        <v>0</v>
      </c>
      <c r="AM88" s="90" t="e">
        <f t="shared" si="13"/>
        <v>#N/A</v>
      </c>
      <c r="AN88" s="164"/>
      <c r="AO88" s="142"/>
      <c r="AP88" s="163" t="e">
        <f>INDEX(EUTANAZIJA!$B$4:$B$6,MATCH('STROGO ZAŠTIĆENE-IZ PRIRODE RH'!AN88,EUTANAZIJA!$A$4:$A$6,0))</f>
        <v>#N/A</v>
      </c>
      <c r="AQ88" s="130" t="e">
        <f t="shared" si="9"/>
        <v>#N/A</v>
      </c>
      <c r="AR88" s="112"/>
    </row>
    <row r="89" spans="1:44" x14ac:dyDescent="0.3">
      <c r="A89" s="141"/>
      <c r="B89" s="142"/>
      <c r="C89" s="143"/>
      <c r="D89" s="142"/>
      <c r="E89" s="142"/>
      <c r="F89" s="142"/>
      <c r="G89" s="142"/>
      <c r="H89" s="142"/>
      <c r="I89" s="146"/>
      <c r="J89" s="142"/>
      <c r="K89" s="142"/>
      <c r="L89" s="142"/>
      <c r="M89" s="145"/>
      <c r="N89" s="145"/>
      <c r="O89" s="145"/>
      <c r="P89" s="142"/>
      <c r="Q89" s="142"/>
      <c r="R89" s="142"/>
      <c r="S89" s="142"/>
      <c r="T89" s="142"/>
      <c r="U89" s="144"/>
      <c r="V89" s="142"/>
      <c r="W89" s="142"/>
      <c r="X89" s="142"/>
      <c r="Y89" s="87" t="e">
        <f>INDEX(Tablica1[[SOLITARNO-ADULTNA, SUBADULTNA I NEODREĐENO]:[SVE DOBI-HIBERNACIJA/ESTIVACIJA]],MATCH('STROGO ZAŠTIĆENE-IZ PRIRODE RH'!X89,Tablica1[KATEGORIJA],0),MATCH(E89,Tablica1[[#Headers],[SOLITARNO-ADULTNA, SUBADULTNA I NEODREĐENO]:[SVE DOBI-HIBERNACIJA/ESTIVACIJA]],0))</f>
        <v>#N/A</v>
      </c>
      <c r="Z89" s="60">
        <f t="shared" si="7"/>
        <v>0</v>
      </c>
      <c r="AA89" s="88" t="e">
        <f t="shared" si="8"/>
        <v>#N/A</v>
      </c>
      <c r="AB89" s="142"/>
      <c r="AC89" s="144"/>
      <c r="AD89" s="144"/>
      <c r="AE89" s="142"/>
      <c r="AF89" s="70" t="e">
        <f>INDEX(Tablica5[PROŠIRENA SKRB],MATCH('STROGO ZAŠTIĆENE-IZ PRIRODE RH'!X89,Tablica5[KATEGORIJA],0))</f>
        <v>#N/A</v>
      </c>
      <c r="AG89" s="88" t="e">
        <f t="shared" si="10"/>
        <v>#N/A</v>
      </c>
      <c r="AH89" s="79" t="e">
        <f t="shared" si="11"/>
        <v>#N/A</v>
      </c>
      <c r="AI89" s="159"/>
      <c r="AJ89" s="159"/>
      <c r="AK89" s="159"/>
      <c r="AL89" s="89">
        <f t="shared" si="12"/>
        <v>0</v>
      </c>
      <c r="AM89" s="90" t="e">
        <f t="shared" si="13"/>
        <v>#N/A</v>
      </c>
      <c r="AN89" s="164"/>
      <c r="AO89" s="142"/>
      <c r="AP89" s="163" t="e">
        <f>INDEX(EUTANAZIJA!$B$4:$B$6,MATCH('STROGO ZAŠTIĆENE-IZ PRIRODE RH'!AN89,EUTANAZIJA!$A$4:$A$6,0))</f>
        <v>#N/A</v>
      </c>
      <c r="AQ89" s="130" t="e">
        <f t="shared" si="9"/>
        <v>#N/A</v>
      </c>
      <c r="AR89" s="112"/>
    </row>
    <row r="90" spans="1:44" x14ac:dyDescent="0.3">
      <c r="A90" s="141"/>
      <c r="B90" s="142"/>
      <c r="C90" s="143"/>
      <c r="D90" s="142"/>
      <c r="E90" s="142"/>
      <c r="F90" s="142"/>
      <c r="G90" s="142"/>
      <c r="H90" s="142"/>
      <c r="I90" s="146"/>
      <c r="J90" s="142"/>
      <c r="K90" s="142"/>
      <c r="L90" s="142"/>
      <c r="M90" s="145"/>
      <c r="N90" s="145"/>
      <c r="O90" s="145"/>
      <c r="P90" s="142"/>
      <c r="Q90" s="142"/>
      <c r="R90" s="142"/>
      <c r="S90" s="142"/>
      <c r="T90" s="142"/>
      <c r="U90" s="144"/>
      <c r="V90" s="142"/>
      <c r="W90" s="142"/>
      <c r="X90" s="142"/>
      <c r="Y90" s="87" t="e">
        <f>INDEX(Tablica1[[SOLITARNO-ADULTNA, SUBADULTNA I NEODREĐENO]:[SVE DOBI-HIBERNACIJA/ESTIVACIJA]],MATCH('STROGO ZAŠTIĆENE-IZ PRIRODE RH'!X90,Tablica1[KATEGORIJA],0),MATCH(E90,Tablica1[[#Headers],[SOLITARNO-ADULTNA, SUBADULTNA I NEODREĐENO]:[SVE DOBI-HIBERNACIJA/ESTIVACIJA]],0))</f>
        <v>#N/A</v>
      </c>
      <c r="Z90" s="60">
        <f t="shared" si="7"/>
        <v>0</v>
      </c>
      <c r="AA90" s="88" t="e">
        <f t="shared" si="8"/>
        <v>#N/A</v>
      </c>
      <c r="AB90" s="142"/>
      <c r="AC90" s="144"/>
      <c r="AD90" s="144"/>
      <c r="AE90" s="142"/>
      <c r="AF90" s="70" t="e">
        <f>INDEX(Tablica5[PROŠIRENA SKRB],MATCH('STROGO ZAŠTIĆENE-IZ PRIRODE RH'!X90,Tablica5[KATEGORIJA],0))</f>
        <v>#N/A</v>
      </c>
      <c r="AG90" s="88" t="e">
        <f t="shared" si="10"/>
        <v>#N/A</v>
      </c>
      <c r="AH90" s="79" t="e">
        <f t="shared" si="11"/>
        <v>#N/A</v>
      </c>
      <c r="AI90" s="159"/>
      <c r="AJ90" s="159"/>
      <c r="AK90" s="159"/>
      <c r="AL90" s="89">
        <f t="shared" si="12"/>
        <v>0</v>
      </c>
      <c r="AM90" s="90" t="e">
        <f t="shared" si="13"/>
        <v>#N/A</v>
      </c>
      <c r="AN90" s="164"/>
      <c r="AO90" s="142"/>
      <c r="AP90" s="163" t="e">
        <f>INDEX(EUTANAZIJA!$B$4:$B$6,MATCH('STROGO ZAŠTIĆENE-IZ PRIRODE RH'!AN90,EUTANAZIJA!$A$4:$A$6,0))</f>
        <v>#N/A</v>
      </c>
      <c r="AQ90" s="130" t="e">
        <f t="shared" si="9"/>
        <v>#N/A</v>
      </c>
      <c r="AR90" s="112"/>
    </row>
    <row r="91" spans="1:44" x14ac:dyDescent="0.3">
      <c r="A91" s="141"/>
      <c r="B91" s="142"/>
      <c r="C91" s="143"/>
      <c r="D91" s="142"/>
      <c r="E91" s="142"/>
      <c r="F91" s="142"/>
      <c r="G91" s="142"/>
      <c r="H91" s="142"/>
      <c r="I91" s="146"/>
      <c r="J91" s="142"/>
      <c r="K91" s="142"/>
      <c r="L91" s="142"/>
      <c r="M91" s="145"/>
      <c r="N91" s="145"/>
      <c r="O91" s="145"/>
      <c r="P91" s="142"/>
      <c r="Q91" s="142"/>
      <c r="R91" s="142"/>
      <c r="S91" s="142"/>
      <c r="T91" s="142"/>
      <c r="U91" s="144"/>
      <c r="V91" s="142"/>
      <c r="W91" s="142"/>
      <c r="X91" s="142"/>
      <c r="Y91" s="87" t="e">
        <f>INDEX(Tablica1[[SOLITARNO-ADULTNA, SUBADULTNA I NEODREĐENO]:[SVE DOBI-HIBERNACIJA/ESTIVACIJA]],MATCH('STROGO ZAŠTIĆENE-IZ PRIRODE RH'!X91,Tablica1[KATEGORIJA],0),MATCH(E91,Tablica1[[#Headers],[SOLITARNO-ADULTNA, SUBADULTNA I NEODREĐENO]:[SVE DOBI-HIBERNACIJA/ESTIVACIJA]],0))</f>
        <v>#N/A</v>
      </c>
      <c r="Z91" s="60">
        <f t="shared" si="7"/>
        <v>0</v>
      </c>
      <c r="AA91" s="88" t="e">
        <f t="shared" si="8"/>
        <v>#N/A</v>
      </c>
      <c r="AB91" s="142"/>
      <c r="AC91" s="144"/>
      <c r="AD91" s="144"/>
      <c r="AE91" s="142"/>
      <c r="AF91" s="70" t="e">
        <f>INDEX(Tablica5[PROŠIRENA SKRB],MATCH('STROGO ZAŠTIĆENE-IZ PRIRODE RH'!X91,Tablica5[KATEGORIJA],0))</f>
        <v>#N/A</v>
      </c>
      <c r="AG91" s="88" t="e">
        <f t="shared" si="10"/>
        <v>#N/A</v>
      </c>
      <c r="AH91" s="79" t="e">
        <f t="shared" si="11"/>
        <v>#N/A</v>
      </c>
      <c r="AI91" s="159"/>
      <c r="AJ91" s="159"/>
      <c r="AK91" s="159"/>
      <c r="AL91" s="89">
        <f t="shared" si="12"/>
        <v>0</v>
      </c>
      <c r="AM91" s="90" t="e">
        <f t="shared" si="13"/>
        <v>#N/A</v>
      </c>
      <c r="AN91" s="164"/>
      <c r="AO91" s="142"/>
      <c r="AP91" s="163" t="e">
        <f>INDEX(EUTANAZIJA!$B$4:$B$6,MATCH('STROGO ZAŠTIĆENE-IZ PRIRODE RH'!AN91,EUTANAZIJA!$A$4:$A$6,0))</f>
        <v>#N/A</v>
      </c>
      <c r="AQ91" s="130" t="e">
        <f t="shared" si="9"/>
        <v>#N/A</v>
      </c>
      <c r="AR91" s="112"/>
    </row>
    <row r="92" spans="1:44" x14ac:dyDescent="0.3">
      <c r="A92" s="141"/>
      <c r="B92" s="142"/>
      <c r="C92" s="143"/>
      <c r="D92" s="142"/>
      <c r="E92" s="142"/>
      <c r="F92" s="142"/>
      <c r="G92" s="142"/>
      <c r="H92" s="142"/>
      <c r="I92" s="146"/>
      <c r="J92" s="142"/>
      <c r="K92" s="142"/>
      <c r="L92" s="142"/>
      <c r="M92" s="145"/>
      <c r="N92" s="145"/>
      <c r="O92" s="145"/>
      <c r="P92" s="142"/>
      <c r="Q92" s="142"/>
      <c r="R92" s="142"/>
      <c r="S92" s="142"/>
      <c r="T92" s="142"/>
      <c r="U92" s="144"/>
      <c r="V92" s="142"/>
      <c r="W92" s="142"/>
      <c r="X92" s="142"/>
      <c r="Y92" s="87" t="e">
        <f>INDEX(Tablica1[[SOLITARNO-ADULTNA, SUBADULTNA I NEODREĐENO]:[SVE DOBI-HIBERNACIJA/ESTIVACIJA]],MATCH('STROGO ZAŠTIĆENE-IZ PRIRODE RH'!X92,Tablica1[KATEGORIJA],0),MATCH(E92,Tablica1[[#Headers],[SOLITARNO-ADULTNA, SUBADULTNA I NEODREĐENO]:[SVE DOBI-HIBERNACIJA/ESTIVACIJA]],0))</f>
        <v>#N/A</v>
      </c>
      <c r="Z92" s="60">
        <f t="shared" si="7"/>
        <v>0</v>
      </c>
      <c r="AA92" s="88" t="e">
        <f t="shared" si="8"/>
        <v>#N/A</v>
      </c>
      <c r="AB92" s="142"/>
      <c r="AC92" s="144"/>
      <c r="AD92" s="144"/>
      <c r="AE92" s="142"/>
      <c r="AF92" s="70" t="e">
        <f>INDEX(Tablica5[PROŠIRENA SKRB],MATCH('STROGO ZAŠTIĆENE-IZ PRIRODE RH'!X92,Tablica5[KATEGORIJA],0))</f>
        <v>#N/A</v>
      </c>
      <c r="AG92" s="88" t="e">
        <f t="shared" si="10"/>
        <v>#N/A</v>
      </c>
      <c r="AH92" s="79" t="e">
        <f t="shared" si="11"/>
        <v>#N/A</v>
      </c>
      <c r="AI92" s="159"/>
      <c r="AJ92" s="159"/>
      <c r="AK92" s="159"/>
      <c r="AL92" s="89">
        <f t="shared" si="12"/>
        <v>0</v>
      </c>
      <c r="AM92" s="90" t="e">
        <f t="shared" si="13"/>
        <v>#N/A</v>
      </c>
      <c r="AN92" s="164"/>
      <c r="AO92" s="142"/>
      <c r="AP92" s="163" t="e">
        <f>INDEX(EUTANAZIJA!$B$4:$B$6,MATCH('STROGO ZAŠTIĆENE-IZ PRIRODE RH'!AN92,EUTANAZIJA!$A$4:$A$6,0))</f>
        <v>#N/A</v>
      </c>
      <c r="AQ92" s="130" t="e">
        <f t="shared" si="9"/>
        <v>#N/A</v>
      </c>
      <c r="AR92" s="112"/>
    </row>
    <row r="93" spans="1:44" x14ac:dyDescent="0.3">
      <c r="A93" s="141"/>
      <c r="B93" s="142"/>
      <c r="C93" s="143"/>
      <c r="D93" s="142"/>
      <c r="E93" s="142"/>
      <c r="F93" s="142"/>
      <c r="G93" s="142"/>
      <c r="H93" s="142"/>
      <c r="I93" s="146"/>
      <c r="J93" s="142"/>
      <c r="K93" s="142"/>
      <c r="L93" s="142"/>
      <c r="M93" s="145"/>
      <c r="N93" s="145"/>
      <c r="O93" s="145"/>
      <c r="P93" s="142"/>
      <c r="Q93" s="142"/>
      <c r="R93" s="142"/>
      <c r="S93" s="142"/>
      <c r="T93" s="142"/>
      <c r="U93" s="144"/>
      <c r="V93" s="142"/>
      <c r="W93" s="142"/>
      <c r="X93" s="142"/>
      <c r="Y93" s="87" t="e">
        <f>INDEX(Tablica1[[SOLITARNO-ADULTNA, SUBADULTNA I NEODREĐENO]:[SVE DOBI-HIBERNACIJA/ESTIVACIJA]],MATCH('STROGO ZAŠTIĆENE-IZ PRIRODE RH'!X93,Tablica1[KATEGORIJA],0),MATCH(E93,Tablica1[[#Headers],[SOLITARNO-ADULTNA, SUBADULTNA I NEODREĐENO]:[SVE DOBI-HIBERNACIJA/ESTIVACIJA]],0))</f>
        <v>#N/A</v>
      </c>
      <c r="Z93" s="60">
        <f t="shared" si="7"/>
        <v>0</v>
      </c>
      <c r="AA93" s="88" t="e">
        <f t="shared" si="8"/>
        <v>#N/A</v>
      </c>
      <c r="AB93" s="142"/>
      <c r="AC93" s="144"/>
      <c r="AD93" s="144"/>
      <c r="AE93" s="142"/>
      <c r="AF93" s="70" t="e">
        <f>INDEX(Tablica5[PROŠIRENA SKRB],MATCH('STROGO ZAŠTIĆENE-IZ PRIRODE RH'!X93,Tablica5[KATEGORIJA],0))</f>
        <v>#N/A</v>
      </c>
      <c r="AG93" s="88" t="e">
        <f t="shared" si="10"/>
        <v>#N/A</v>
      </c>
      <c r="AH93" s="79" t="e">
        <f t="shared" si="11"/>
        <v>#N/A</v>
      </c>
      <c r="AI93" s="159"/>
      <c r="AJ93" s="159"/>
      <c r="AK93" s="159"/>
      <c r="AL93" s="89">
        <f t="shared" si="12"/>
        <v>0</v>
      </c>
      <c r="AM93" s="90" t="e">
        <f t="shared" si="13"/>
        <v>#N/A</v>
      </c>
      <c r="AN93" s="164"/>
      <c r="AO93" s="142"/>
      <c r="AP93" s="163" t="e">
        <f>INDEX(EUTANAZIJA!$B$4:$B$6,MATCH('STROGO ZAŠTIĆENE-IZ PRIRODE RH'!AN93,EUTANAZIJA!$A$4:$A$6,0))</f>
        <v>#N/A</v>
      </c>
      <c r="AQ93" s="130" t="e">
        <f t="shared" si="9"/>
        <v>#N/A</v>
      </c>
      <c r="AR93" s="112"/>
    </row>
    <row r="94" spans="1:44" x14ac:dyDescent="0.3">
      <c r="A94" s="141"/>
      <c r="B94" s="142"/>
      <c r="C94" s="143"/>
      <c r="D94" s="142"/>
      <c r="E94" s="142"/>
      <c r="F94" s="142"/>
      <c r="G94" s="142"/>
      <c r="H94" s="142"/>
      <c r="I94" s="146"/>
      <c r="J94" s="142"/>
      <c r="K94" s="142"/>
      <c r="L94" s="142"/>
      <c r="M94" s="145"/>
      <c r="N94" s="145"/>
      <c r="O94" s="145"/>
      <c r="P94" s="142"/>
      <c r="Q94" s="142"/>
      <c r="R94" s="142"/>
      <c r="S94" s="142"/>
      <c r="T94" s="142"/>
      <c r="U94" s="144"/>
      <c r="V94" s="142"/>
      <c r="W94" s="142"/>
      <c r="X94" s="142"/>
      <c r="Y94" s="87" t="e">
        <f>INDEX(Tablica1[[SOLITARNO-ADULTNA, SUBADULTNA I NEODREĐENO]:[SVE DOBI-HIBERNACIJA/ESTIVACIJA]],MATCH('STROGO ZAŠTIĆENE-IZ PRIRODE RH'!X94,Tablica1[KATEGORIJA],0),MATCH(E94,Tablica1[[#Headers],[SOLITARNO-ADULTNA, SUBADULTNA I NEODREĐENO]:[SVE DOBI-HIBERNACIJA/ESTIVACIJA]],0))</f>
        <v>#N/A</v>
      </c>
      <c r="Z94" s="60">
        <f t="shared" si="7"/>
        <v>0</v>
      </c>
      <c r="AA94" s="88" t="e">
        <f t="shared" si="8"/>
        <v>#N/A</v>
      </c>
      <c r="AB94" s="142"/>
      <c r="AC94" s="144"/>
      <c r="AD94" s="144"/>
      <c r="AE94" s="142"/>
      <c r="AF94" s="70" t="e">
        <f>INDEX(Tablica5[PROŠIRENA SKRB],MATCH('STROGO ZAŠTIĆENE-IZ PRIRODE RH'!X94,Tablica5[KATEGORIJA],0))</f>
        <v>#N/A</v>
      </c>
      <c r="AG94" s="88" t="e">
        <f t="shared" si="10"/>
        <v>#N/A</v>
      </c>
      <c r="AH94" s="79" t="e">
        <f t="shared" si="11"/>
        <v>#N/A</v>
      </c>
      <c r="AI94" s="159"/>
      <c r="AJ94" s="159"/>
      <c r="AK94" s="159"/>
      <c r="AL94" s="89">
        <f t="shared" si="12"/>
        <v>0</v>
      </c>
      <c r="AM94" s="90" t="e">
        <f t="shared" si="13"/>
        <v>#N/A</v>
      </c>
      <c r="AN94" s="164"/>
      <c r="AO94" s="142"/>
      <c r="AP94" s="163" t="e">
        <f>INDEX(EUTANAZIJA!$B$4:$B$6,MATCH('STROGO ZAŠTIĆENE-IZ PRIRODE RH'!AN94,EUTANAZIJA!$A$4:$A$6,0))</f>
        <v>#N/A</v>
      </c>
      <c r="AQ94" s="130" t="e">
        <f t="shared" si="9"/>
        <v>#N/A</v>
      </c>
      <c r="AR94" s="112"/>
    </row>
    <row r="95" spans="1:44" x14ac:dyDescent="0.3">
      <c r="A95" s="141"/>
      <c r="B95" s="142"/>
      <c r="C95" s="143"/>
      <c r="D95" s="142"/>
      <c r="E95" s="142"/>
      <c r="F95" s="142"/>
      <c r="G95" s="142"/>
      <c r="H95" s="142"/>
      <c r="I95" s="146"/>
      <c r="J95" s="142"/>
      <c r="K95" s="142"/>
      <c r="L95" s="142"/>
      <c r="M95" s="145"/>
      <c r="N95" s="145"/>
      <c r="O95" s="145"/>
      <c r="P95" s="142"/>
      <c r="Q95" s="142"/>
      <c r="R95" s="142"/>
      <c r="S95" s="142"/>
      <c r="T95" s="142"/>
      <c r="U95" s="144"/>
      <c r="V95" s="142"/>
      <c r="W95" s="142"/>
      <c r="X95" s="142"/>
      <c r="Y95" s="87" t="e">
        <f>INDEX(Tablica1[[SOLITARNO-ADULTNA, SUBADULTNA I NEODREĐENO]:[SVE DOBI-HIBERNACIJA/ESTIVACIJA]],MATCH('STROGO ZAŠTIĆENE-IZ PRIRODE RH'!X95,Tablica1[KATEGORIJA],0),MATCH(E95,Tablica1[[#Headers],[SOLITARNO-ADULTNA, SUBADULTNA I NEODREĐENO]:[SVE DOBI-HIBERNACIJA/ESTIVACIJA]],0))</f>
        <v>#N/A</v>
      </c>
      <c r="Z95" s="60">
        <f t="shared" si="7"/>
        <v>0</v>
      </c>
      <c r="AA95" s="88" t="e">
        <f t="shared" si="8"/>
        <v>#N/A</v>
      </c>
      <c r="AB95" s="142"/>
      <c r="AC95" s="144"/>
      <c r="AD95" s="144"/>
      <c r="AE95" s="142"/>
      <c r="AF95" s="70" t="e">
        <f>INDEX(Tablica5[PROŠIRENA SKRB],MATCH('STROGO ZAŠTIĆENE-IZ PRIRODE RH'!X95,Tablica5[KATEGORIJA],0))</f>
        <v>#N/A</v>
      </c>
      <c r="AG95" s="88" t="e">
        <f t="shared" si="10"/>
        <v>#N/A</v>
      </c>
      <c r="AH95" s="79" t="e">
        <f t="shared" si="11"/>
        <v>#N/A</v>
      </c>
      <c r="AI95" s="159"/>
      <c r="AJ95" s="159"/>
      <c r="AK95" s="159"/>
      <c r="AL95" s="89">
        <f t="shared" si="12"/>
        <v>0</v>
      </c>
      <c r="AM95" s="90" t="e">
        <f t="shared" si="13"/>
        <v>#N/A</v>
      </c>
      <c r="AN95" s="164"/>
      <c r="AO95" s="142"/>
      <c r="AP95" s="163" t="e">
        <f>INDEX(EUTANAZIJA!$B$4:$B$6,MATCH('STROGO ZAŠTIĆENE-IZ PRIRODE RH'!AN95,EUTANAZIJA!$A$4:$A$6,0))</f>
        <v>#N/A</v>
      </c>
      <c r="AQ95" s="130" t="e">
        <f t="shared" si="9"/>
        <v>#N/A</v>
      </c>
      <c r="AR95" s="112"/>
    </row>
    <row r="96" spans="1:44" x14ac:dyDescent="0.3">
      <c r="A96" s="141"/>
      <c r="B96" s="142"/>
      <c r="C96" s="143"/>
      <c r="D96" s="142"/>
      <c r="E96" s="142"/>
      <c r="F96" s="142"/>
      <c r="G96" s="142"/>
      <c r="H96" s="142"/>
      <c r="I96" s="146"/>
      <c r="J96" s="142"/>
      <c r="K96" s="142"/>
      <c r="L96" s="142"/>
      <c r="M96" s="145"/>
      <c r="N96" s="145"/>
      <c r="O96" s="145"/>
      <c r="P96" s="142"/>
      <c r="Q96" s="142"/>
      <c r="R96" s="142"/>
      <c r="S96" s="142"/>
      <c r="T96" s="142"/>
      <c r="U96" s="144"/>
      <c r="V96" s="142"/>
      <c r="W96" s="142"/>
      <c r="X96" s="142"/>
      <c r="Y96" s="87" t="e">
        <f>INDEX(Tablica1[[SOLITARNO-ADULTNA, SUBADULTNA I NEODREĐENO]:[SVE DOBI-HIBERNACIJA/ESTIVACIJA]],MATCH('STROGO ZAŠTIĆENE-IZ PRIRODE RH'!X96,Tablica1[KATEGORIJA],0),MATCH(E96,Tablica1[[#Headers],[SOLITARNO-ADULTNA, SUBADULTNA I NEODREĐENO]:[SVE DOBI-HIBERNACIJA/ESTIVACIJA]],0))</f>
        <v>#N/A</v>
      </c>
      <c r="Z96" s="60">
        <f t="shared" si="7"/>
        <v>0</v>
      </c>
      <c r="AA96" s="88" t="e">
        <f t="shared" si="8"/>
        <v>#N/A</v>
      </c>
      <c r="AB96" s="142"/>
      <c r="AC96" s="144"/>
      <c r="AD96" s="144"/>
      <c r="AE96" s="142"/>
      <c r="AF96" s="70" t="e">
        <f>INDEX(Tablica5[PROŠIRENA SKRB],MATCH('STROGO ZAŠTIĆENE-IZ PRIRODE RH'!X96,Tablica5[KATEGORIJA],0))</f>
        <v>#N/A</v>
      </c>
      <c r="AG96" s="88" t="e">
        <f t="shared" si="10"/>
        <v>#N/A</v>
      </c>
      <c r="AH96" s="79" t="e">
        <f t="shared" si="11"/>
        <v>#N/A</v>
      </c>
      <c r="AI96" s="159"/>
      <c r="AJ96" s="159"/>
      <c r="AK96" s="159"/>
      <c r="AL96" s="89">
        <f t="shared" si="12"/>
        <v>0</v>
      </c>
      <c r="AM96" s="90" t="e">
        <f t="shared" si="13"/>
        <v>#N/A</v>
      </c>
      <c r="AN96" s="164"/>
      <c r="AO96" s="142"/>
      <c r="AP96" s="163" t="e">
        <f>INDEX(EUTANAZIJA!$B$4:$B$6,MATCH('STROGO ZAŠTIĆENE-IZ PRIRODE RH'!AN96,EUTANAZIJA!$A$4:$A$6,0))</f>
        <v>#N/A</v>
      </c>
      <c r="AQ96" s="130" t="e">
        <f t="shared" si="9"/>
        <v>#N/A</v>
      </c>
      <c r="AR96" s="112"/>
    </row>
    <row r="97" spans="1:44" x14ac:dyDescent="0.3">
      <c r="A97" s="141"/>
      <c r="B97" s="142"/>
      <c r="C97" s="143"/>
      <c r="D97" s="142"/>
      <c r="E97" s="142"/>
      <c r="F97" s="142"/>
      <c r="G97" s="142"/>
      <c r="H97" s="142"/>
      <c r="I97" s="146"/>
      <c r="J97" s="142"/>
      <c r="K97" s="142"/>
      <c r="L97" s="142"/>
      <c r="M97" s="145"/>
      <c r="N97" s="145"/>
      <c r="O97" s="145"/>
      <c r="P97" s="142"/>
      <c r="Q97" s="142"/>
      <c r="R97" s="142"/>
      <c r="S97" s="142"/>
      <c r="T97" s="142"/>
      <c r="U97" s="144"/>
      <c r="V97" s="142"/>
      <c r="W97" s="142"/>
      <c r="X97" s="142"/>
      <c r="Y97" s="87" t="e">
        <f>INDEX(Tablica1[[SOLITARNO-ADULTNA, SUBADULTNA I NEODREĐENO]:[SVE DOBI-HIBERNACIJA/ESTIVACIJA]],MATCH('STROGO ZAŠTIĆENE-IZ PRIRODE RH'!X97,Tablica1[KATEGORIJA],0),MATCH(E97,Tablica1[[#Headers],[SOLITARNO-ADULTNA, SUBADULTNA I NEODREĐENO]:[SVE DOBI-HIBERNACIJA/ESTIVACIJA]],0))</f>
        <v>#N/A</v>
      </c>
      <c r="Z97" s="60">
        <f t="shared" si="7"/>
        <v>0</v>
      </c>
      <c r="AA97" s="88" t="e">
        <f t="shared" si="8"/>
        <v>#N/A</v>
      </c>
      <c r="AB97" s="142"/>
      <c r="AC97" s="144"/>
      <c r="AD97" s="144"/>
      <c r="AE97" s="142"/>
      <c r="AF97" s="70" t="e">
        <f>INDEX(Tablica5[PROŠIRENA SKRB],MATCH('STROGO ZAŠTIĆENE-IZ PRIRODE RH'!X97,Tablica5[KATEGORIJA],0))</f>
        <v>#N/A</v>
      </c>
      <c r="AG97" s="88" t="e">
        <f t="shared" si="10"/>
        <v>#N/A</v>
      </c>
      <c r="AH97" s="79" t="e">
        <f t="shared" si="11"/>
        <v>#N/A</v>
      </c>
      <c r="AI97" s="159"/>
      <c r="AJ97" s="159"/>
      <c r="AK97" s="159"/>
      <c r="AL97" s="89">
        <f t="shared" si="12"/>
        <v>0</v>
      </c>
      <c r="AM97" s="90" t="e">
        <f t="shared" si="13"/>
        <v>#N/A</v>
      </c>
      <c r="AN97" s="164"/>
      <c r="AO97" s="142"/>
      <c r="AP97" s="163" t="e">
        <f>INDEX(EUTANAZIJA!$B$4:$B$6,MATCH('STROGO ZAŠTIĆENE-IZ PRIRODE RH'!AN97,EUTANAZIJA!$A$4:$A$6,0))</f>
        <v>#N/A</v>
      </c>
      <c r="AQ97" s="130" t="e">
        <f t="shared" si="9"/>
        <v>#N/A</v>
      </c>
      <c r="AR97" s="112"/>
    </row>
    <row r="98" spans="1:44" x14ac:dyDescent="0.3">
      <c r="A98" s="141"/>
      <c r="B98" s="142"/>
      <c r="C98" s="143"/>
      <c r="D98" s="142"/>
      <c r="E98" s="142"/>
      <c r="F98" s="142"/>
      <c r="G98" s="142"/>
      <c r="H98" s="142"/>
      <c r="I98" s="146"/>
      <c r="J98" s="142"/>
      <c r="K98" s="142"/>
      <c r="L98" s="142"/>
      <c r="M98" s="145"/>
      <c r="N98" s="145"/>
      <c r="O98" s="145"/>
      <c r="P98" s="142"/>
      <c r="Q98" s="142"/>
      <c r="R98" s="142"/>
      <c r="S98" s="142"/>
      <c r="T98" s="142"/>
      <c r="U98" s="144"/>
      <c r="V98" s="142"/>
      <c r="W98" s="142"/>
      <c r="X98" s="142"/>
      <c r="Y98" s="87" t="e">
        <f>INDEX(Tablica1[[SOLITARNO-ADULTNA, SUBADULTNA I NEODREĐENO]:[SVE DOBI-HIBERNACIJA/ESTIVACIJA]],MATCH('STROGO ZAŠTIĆENE-IZ PRIRODE RH'!X98,Tablica1[KATEGORIJA],0),MATCH(E98,Tablica1[[#Headers],[SOLITARNO-ADULTNA, SUBADULTNA I NEODREĐENO]:[SVE DOBI-HIBERNACIJA/ESTIVACIJA]],0))</f>
        <v>#N/A</v>
      </c>
      <c r="Z98" s="60">
        <f t="shared" si="7"/>
        <v>0</v>
      </c>
      <c r="AA98" s="88" t="e">
        <f t="shared" si="8"/>
        <v>#N/A</v>
      </c>
      <c r="AB98" s="142"/>
      <c r="AC98" s="144"/>
      <c r="AD98" s="144"/>
      <c r="AE98" s="142"/>
      <c r="AF98" s="70" t="e">
        <f>INDEX(Tablica5[PROŠIRENA SKRB],MATCH('STROGO ZAŠTIĆENE-IZ PRIRODE RH'!X98,Tablica5[KATEGORIJA],0))</f>
        <v>#N/A</v>
      </c>
      <c r="AG98" s="88" t="e">
        <f t="shared" si="10"/>
        <v>#N/A</v>
      </c>
      <c r="AH98" s="79" t="e">
        <f t="shared" si="11"/>
        <v>#N/A</v>
      </c>
      <c r="AI98" s="159"/>
      <c r="AJ98" s="159"/>
      <c r="AK98" s="159"/>
      <c r="AL98" s="89">
        <f t="shared" si="12"/>
        <v>0</v>
      </c>
      <c r="AM98" s="90" t="e">
        <f t="shared" si="13"/>
        <v>#N/A</v>
      </c>
      <c r="AN98" s="164"/>
      <c r="AO98" s="142"/>
      <c r="AP98" s="163" t="e">
        <f>INDEX(EUTANAZIJA!$B$4:$B$6,MATCH('STROGO ZAŠTIĆENE-IZ PRIRODE RH'!AN98,EUTANAZIJA!$A$4:$A$6,0))</f>
        <v>#N/A</v>
      </c>
      <c r="AQ98" s="130" t="e">
        <f t="shared" si="9"/>
        <v>#N/A</v>
      </c>
      <c r="AR98" s="112"/>
    </row>
    <row r="99" spans="1:44" x14ac:dyDescent="0.3">
      <c r="A99" s="141"/>
      <c r="B99" s="142"/>
      <c r="C99" s="143"/>
      <c r="D99" s="142"/>
      <c r="E99" s="142"/>
      <c r="F99" s="142"/>
      <c r="G99" s="142"/>
      <c r="H99" s="142"/>
      <c r="I99" s="146"/>
      <c r="J99" s="142"/>
      <c r="K99" s="142"/>
      <c r="L99" s="142"/>
      <c r="M99" s="145"/>
      <c r="N99" s="145"/>
      <c r="O99" s="145"/>
      <c r="P99" s="142"/>
      <c r="Q99" s="142"/>
      <c r="R99" s="142"/>
      <c r="S99" s="142"/>
      <c r="T99" s="142"/>
      <c r="U99" s="144"/>
      <c r="V99" s="142"/>
      <c r="W99" s="142"/>
      <c r="X99" s="142"/>
      <c r="Y99" s="87" t="e">
        <f>INDEX(Tablica1[[SOLITARNO-ADULTNA, SUBADULTNA I NEODREĐENO]:[SVE DOBI-HIBERNACIJA/ESTIVACIJA]],MATCH('STROGO ZAŠTIĆENE-IZ PRIRODE RH'!X99,Tablica1[KATEGORIJA],0),MATCH(E99,Tablica1[[#Headers],[SOLITARNO-ADULTNA, SUBADULTNA I NEODREĐENO]:[SVE DOBI-HIBERNACIJA/ESTIVACIJA]],0))</f>
        <v>#N/A</v>
      </c>
      <c r="Z99" s="60">
        <f t="shared" si="7"/>
        <v>0</v>
      </c>
      <c r="AA99" s="88" t="e">
        <f t="shared" si="8"/>
        <v>#N/A</v>
      </c>
      <c r="AB99" s="142"/>
      <c r="AC99" s="144"/>
      <c r="AD99" s="144"/>
      <c r="AE99" s="142"/>
      <c r="AF99" s="70" t="e">
        <f>INDEX(Tablica5[PROŠIRENA SKRB],MATCH('STROGO ZAŠTIĆENE-IZ PRIRODE RH'!X99,Tablica5[KATEGORIJA],0))</f>
        <v>#N/A</v>
      </c>
      <c r="AG99" s="88" t="e">
        <f t="shared" si="10"/>
        <v>#N/A</v>
      </c>
      <c r="AH99" s="79" t="e">
        <f t="shared" si="11"/>
        <v>#N/A</v>
      </c>
      <c r="AI99" s="159"/>
      <c r="AJ99" s="159"/>
      <c r="AK99" s="159"/>
      <c r="AL99" s="89">
        <f t="shared" si="12"/>
        <v>0</v>
      </c>
      <c r="AM99" s="90" t="e">
        <f t="shared" si="13"/>
        <v>#N/A</v>
      </c>
      <c r="AN99" s="164"/>
      <c r="AO99" s="142"/>
      <c r="AP99" s="163" t="e">
        <f>INDEX(EUTANAZIJA!$B$4:$B$6,MATCH('STROGO ZAŠTIĆENE-IZ PRIRODE RH'!AN99,EUTANAZIJA!$A$4:$A$6,0))</f>
        <v>#N/A</v>
      </c>
      <c r="AQ99" s="130" t="e">
        <f t="shared" si="9"/>
        <v>#N/A</v>
      </c>
      <c r="AR99" s="112"/>
    </row>
    <row r="100" spans="1:44" x14ac:dyDescent="0.3">
      <c r="A100" s="141"/>
      <c r="B100" s="142"/>
      <c r="C100" s="143"/>
      <c r="D100" s="142"/>
      <c r="E100" s="142"/>
      <c r="F100" s="142"/>
      <c r="G100" s="142"/>
      <c r="H100" s="142"/>
      <c r="I100" s="146"/>
      <c r="J100" s="142"/>
      <c r="K100" s="142"/>
      <c r="L100" s="142"/>
      <c r="M100" s="145"/>
      <c r="N100" s="145"/>
      <c r="O100" s="145"/>
      <c r="P100" s="142"/>
      <c r="Q100" s="142"/>
      <c r="R100" s="142"/>
      <c r="S100" s="142"/>
      <c r="T100" s="142"/>
      <c r="U100" s="144"/>
      <c r="V100" s="142"/>
      <c r="W100" s="142"/>
      <c r="X100" s="142"/>
      <c r="Y100" s="87" t="e">
        <f>INDEX(Tablica1[[SOLITARNO-ADULTNA, SUBADULTNA I NEODREĐENO]:[SVE DOBI-HIBERNACIJA/ESTIVACIJA]],MATCH('STROGO ZAŠTIĆENE-IZ PRIRODE RH'!X100,Tablica1[KATEGORIJA],0),MATCH(E100,Tablica1[[#Headers],[SOLITARNO-ADULTNA, SUBADULTNA I NEODREĐENO]:[SVE DOBI-HIBERNACIJA/ESTIVACIJA]],0))</f>
        <v>#N/A</v>
      </c>
      <c r="Z100" s="60">
        <f t="shared" si="7"/>
        <v>0</v>
      </c>
      <c r="AA100" s="88" t="e">
        <f t="shared" si="8"/>
        <v>#N/A</v>
      </c>
      <c r="AB100" s="142"/>
      <c r="AC100" s="144"/>
      <c r="AD100" s="144"/>
      <c r="AE100" s="142"/>
      <c r="AF100" s="70" t="e">
        <f>INDEX(Tablica5[PROŠIRENA SKRB],MATCH('STROGO ZAŠTIĆENE-IZ PRIRODE RH'!X100,Tablica5[KATEGORIJA],0))</f>
        <v>#N/A</v>
      </c>
      <c r="AG100" s="88" t="e">
        <f t="shared" si="10"/>
        <v>#N/A</v>
      </c>
      <c r="AH100" s="79" t="e">
        <f t="shared" si="11"/>
        <v>#N/A</v>
      </c>
      <c r="AI100" s="159"/>
      <c r="AJ100" s="159"/>
      <c r="AK100" s="159"/>
      <c r="AL100" s="89">
        <f t="shared" si="12"/>
        <v>0</v>
      </c>
      <c r="AM100" s="90" t="e">
        <f t="shared" si="13"/>
        <v>#N/A</v>
      </c>
      <c r="AN100" s="164"/>
      <c r="AO100" s="142"/>
      <c r="AP100" s="163" t="e">
        <f>INDEX(EUTANAZIJA!$B$4:$B$6,MATCH('STROGO ZAŠTIĆENE-IZ PRIRODE RH'!AN100,EUTANAZIJA!$A$4:$A$6,0))</f>
        <v>#N/A</v>
      </c>
      <c r="AQ100" s="130" t="e">
        <f t="shared" si="9"/>
        <v>#N/A</v>
      </c>
      <c r="AR100" s="112"/>
    </row>
    <row r="101" spans="1:44" x14ac:dyDescent="0.3">
      <c r="A101" s="141"/>
      <c r="B101" s="142"/>
      <c r="C101" s="143"/>
      <c r="D101" s="142"/>
      <c r="E101" s="142"/>
      <c r="F101" s="142"/>
      <c r="G101" s="142"/>
      <c r="H101" s="142"/>
      <c r="I101" s="146"/>
      <c r="J101" s="142"/>
      <c r="K101" s="142"/>
      <c r="L101" s="142"/>
      <c r="M101" s="145"/>
      <c r="N101" s="145"/>
      <c r="O101" s="145"/>
      <c r="P101" s="142"/>
      <c r="Q101" s="142"/>
      <c r="R101" s="142"/>
      <c r="S101" s="142"/>
      <c r="T101" s="142"/>
      <c r="U101" s="144"/>
      <c r="V101" s="142"/>
      <c r="W101" s="142"/>
      <c r="X101" s="142"/>
      <c r="Y101" s="87" t="e">
        <f>INDEX(Tablica1[[SOLITARNO-ADULTNA, SUBADULTNA I NEODREĐENO]:[SVE DOBI-HIBERNACIJA/ESTIVACIJA]],MATCH('STROGO ZAŠTIĆENE-IZ PRIRODE RH'!X101,Tablica1[KATEGORIJA],0),MATCH(E101,Tablica1[[#Headers],[SOLITARNO-ADULTNA, SUBADULTNA I NEODREĐENO]:[SVE DOBI-HIBERNACIJA/ESTIVACIJA]],0))</f>
        <v>#N/A</v>
      </c>
      <c r="Z101" s="60">
        <f t="shared" si="7"/>
        <v>0</v>
      </c>
      <c r="AA101" s="88" t="e">
        <f t="shared" si="8"/>
        <v>#N/A</v>
      </c>
      <c r="AB101" s="142"/>
      <c r="AC101" s="144"/>
      <c r="AD101" s="144"/>
      <c r="AE101" s="142"/>
      <c r="AF101" s="70" t="e">
        <f>INDEX(Tablica5[PROŠIRENA SKRB],MATCH('STROGO ZAŠTIĆENE-IZ PRIRODE RH'!X101,Tablica5[KATEGORIJA],0))</f>
        <v>#N/A</v>
      </c>
      <c r="AG101" s="88" t="e">
        <f t="shared" si="10"/>
        <v>#N/A</v>
      </c>
      <c r="AH101" s="79" t="e">
        <f t="shared" si="11"/>
        <v>#N/A</v>
      </c>
      <c r="AI101" s="159"/>
      <c r="AJ101" s="159"/>
      <c r="AK101" s="159"/>
      <c r="AL101" s="89">
        <f t="shared" si="12"/>
        <v>0</v>
      </c>
      <c r="AM101" s="90" t="e">
        <f t="shared" si="13"/>
        <v>#N/A</v>
      </c>
      <c r="AN101" s="164"/>
      <c r="AO101" s="142"/>
      <c r="AP101" s="163" t="e">
        <f>INDEX(EUTANAZIJA!$B$4:$B$6,MATCH('STROGO ZAŠTIĆENE-IZ PRIRODE RH'!AN101,EUTANAZIJA!$A$4:$A$6,0))</f>
        <v>#N/A</v>
      </c>
      <c r="AQ101" s="130" t="e">
        <f t="shared" si="9"/>
        <v>#N/A</v>
      </c>
      <c r="AR101" s="112"/>
    </row>
    <row r="102" spans="1:44" x14ac:dyDescent="0.3">
      <c r="A102" s="141"/>
      <c r="B102" s="142"/>
      <c r="C102" s="143"/>
      <c r="D102" s="142"/>
      <c r="E102" s="142"/>
      <c r="F102" s="142"/>
      <c r="G102" s="142"/>
      <c r="H102" s="142"/>
      <c r="I102" s="146"/>
      <c r="J102" s="142"/>
      <c r="K102" s="142"/>
      <c r="L102" s="142"/>
      <c r="M102" s="145"/>
      <c r="N102" s="145"/>
      <c r="O102" s="145"/>
      <c r="P102" s="142"/>
      <c r="Q102" s="142"/>
      <c r="R102" s="142"/>
      <c r="S102" s="142"/>
      <c r="T102" s="142"/>
      <c r="U102" s="144"/>
      <c r="V102" s="142"/>
      <c r="W102" s="142"/>
      <c r="X102" s="142"/>
      <c r="Y102" s="87" t="e">
        <f>INDEX(Tablica1[[SOLITARNO-ADULTNA, SUBADULTNA I NEODREĐENO]:[SVE DOBI-HIBERNACIJA/ESTIVACIJA]],MATCH('STROGO ZAŠTIĆENE-IZ PRIRODE RH'!X102,Tablica1[KATEGORIJA],0),MATCH(E102,Tablica1[[#Headers],[SOLITARNO-ADULTNA, SUBADULTNA I NEODREĐENO]:[SVE DOBI-HIBERNACIJA/ESTIVACIJA]],0))</f>
        <v>#N/A</v>
      </c>
      <c r="Z102" s="60">
        <f t="shared" si="7"/>
        <v>0</v>
      </c>
      <c r="AA102" s="88" t="e">
        <f t="shared" si="8"/>
        <v>#N/A</v>
      </c>
      <c r="AB102" s="142"/>
      <c r="AC102" s="144"/>
      <c r="AD102" s="144"/>
      <c r="AE102" s="142"/>
      <c r="AF102" s="70" t="e">
        <f>INDEX(Tablica5[PROŠIRENA SKRB],MATCH('STROGO ZAŠTIĆENE-IZ PRIRODE RH'!X102,Tablica5[KATEGORIJA],0))</f>
        <v>#N/A</v>
      </c>
      <c r="AG102" s="88" t="e">
        <f t="shared" si="10"/>
        <v>#N/A</v>
      </c>
      <c r="AH102" s="79" t="e">
        <f t="shared" si="11"/>
        <v>#N/A</v>
      </c>
      <c r="AI102" s="159"/>
      <c r="AJ102" s="159"/>
      <c r="AK102" s="159"/>
      <c r="AL102" s="89">
        <f t="shared" si="12"/>
        <v>0</v>
      </c>
      <c r="AM102" s="90" t="e">
        <f t="shared" si="13"/>
        <v>#N/A</v>
      </c>
      <c r="AN102" s="164"/>
      <c r="AO102" s="142"/>
      <c r="AP102" s="163" t="e">
        <f>INDEX(EUTANAZIJA!$B$4:$B$6,MATCH('STROGO ZAŠTIĆENE-IZ PRIRODE RH'!AN102,EUTANAZIJA!$A$4:$A$6,0))</f>
        <v>#N/A</v>
      </c>
      <c r="AQ102" s="130" t="e">
        <f t="shared" si="9"/>
        <v>#N/A</v>
      </c>
      <c r="AR102" s="112"/>
    </row>
    <row r="103" spans="1:44" x14ac:dyDescent="0.3">
      <c r="A103" s="141"/>
      <c r="B103" s="142"/>
      <c r="C103" s="143"/>
      <c r="D103" s="142"/>
      <c r="E103" s="142"/>
      <c r="F103" s="142"/>
      <c r="G103" s="142"/>
      <c r="H103" s="142"/>
      <c r="I103" s="146"/>
      <c r="J103" s="142"/>
      <c r="K103" s="142"/>
      <c r="L103" s="142"/>
      <c r="M103" s="145"/>
      <c r="N103" s="145"/>
      <c r="O103" s="145"/>
      <c r="P103" s="142"/>
      <c r="Q103" s="142"/>
      <c r="R103" s="142"/>
      <c r="S103" s="142"/>
      <c r="T103" s="142"/>
      <c r="U103" s="144"/>
      <c r="V103" s="142"/>
      <c r="W103" s="142"/>
      <c r="X103" s="142"/>
      <c r="Y103" s="87" t="e">
        <f>INDEX(Tablica1[[SOLITARNO-ADULTNA, SUBADULTNA I NEODREĐENO]:[SVE DOBI-HIBERNACIJA/ESTIVACIJA]],MATCH('STROGO ZAŠTIĆENE-IZ PRIRODE RH'!X103,Tablica1[KATEGORIJA],0),MATCH(E103,Tablica1[[#Headers],[SOLITARNO-ADULTNA, SUBADULTNA I NEODREĐENO]:[SVE DOBI-HIBERNACIJA/ESTIVACIJA]],0))</f>
        <v>#N/A</v>
      </c>
      <c r="Z103" s="60">
        <f t="shared" si="7"/>
        <v>0</v>
      </c>
      <c r="AA103" s="88" t="e">
        <f t="shared" si="8"/>
        <v>#N/A</v>
      </c>
      <c r="AB103" s="142"/>
      <c r="AC103" s="144"/>
      <c r="AD103" s="144"/>
      <c r="AE103" s="142"/>
      <c r="AF103" s="70" t="e">
        <f>INDEX(Tablica5[PROŠIRENA SKRB],MATCH('STROGO ZAŠTIĆENE-IZ PRIRODE RH'!X103,Tablica5[KATEGORIJA],0))</f>
        <v>#N/A</v>
      </c>
      <c r="AG103" s="88" t="e">
        <f t="shared" si="10"/>
        <v>#N/A</v>
      </c>
      <c r="AH103" s="79" t="e">
        <f t="shared" si="11"/>
        <v>#N/A</v>
      </c>
      <c r="AI103" s="159"/>
      <c r="AJ103" s="159"/>
      <c r="AK103" s="159"/>
      <c r="AL103" s="89">
        <f t="shared" si="12"/>
        <v>0</v>
      </c>
      <c r="AM103" s="90" t="e">
        <f t="shared" si="13"/>
        <v>#N/A</v>
      </c>
      <c r="AN103" s="164"/>
      <c r="AO103" s="142"/>
      <c r="AP103" s="163" t="e">
        <f>INDEX(EUTANAZIJA!$B$4:$B$6,MATCH('STROGO ZAŠTIĆENE-IZ PRIRODE RH'!AN103,EUTANAZIJA!$A$4:$A$6,0))</f>
        <v>#N/A</v>
      </c>
      <c r="AQ103" s="130" t="e">
        <f t="shared" si="9"/>
        <v>#N/A</v>
      </c>
      <c r="AR103" s="112"/>
    </row>
    <row r="104" spans="1:44" x14ac:dyDescent="0.3">
      <c r="A104" s="141"/>
      <c r="B104" s="142"/>
      <c r="C104" s="143"/>
      <c r="D104" s="142"/>
      <c r="E104" s="142"/>
      <c r="F104" s="142"/>
      <c r="G104" s="142"/>
      <c r="H104" s="142"/>
      <c r="I104" s="146"/>
      <c r="J104" s="142"/>
      <c r="K104" s="142"/>
      <c r="L104" s="142"/>
      <c r="M104" s="145"/>
      <c r="N104" s="145"/>
      <c r="O104" s="145"/>
      <c r="P104" s="142"/>
      <c r="Q104" s="142"/>
      <c r="R104" s="142"/>
      <c r="S104" s="142"/>
      <c r="T104" s="142"/>
      <c r="U104" s="144"/>
      <c r="V104" s="142"/>
      <c r="W104" s="142"/>
      <c r="X104" s="142"/>
      <c r="Y104" s="87" t="e">
        <f>INDEX(Tablica1[[SOLITARNO-ADULTNA, SUBADULTNA I NEODREĐENO]:[SVE DOBI-HIBERNACIJA/ESTIVACIJA]],MATCH('STROGO ZAŠTIĆENE-IZ PRIRODE RH'!X104,Tablica1[KATEGORIJA],0),MATCH(E104,Tablica1[[#Headers],[SOLITARNO-ADULTNA, SUBADULTNA I NEODREĐENO]:[SVE DOBI-HIBERNACIJA/ESTIVACIJA]],0))</f>
        <v>#N/A</v>
      </c>
      <c r="Z104" s="60">
        <f t="shared" si="7"/>
        <v>0</v>
      </c>
      <c r="AA104" s="88" t="e">
        <f t="shared" si="8"/>
        <v>#N/A</v>
      </c>
      <c r="AB104" s="142"/>
      <c r="AC104" s="144"/>
      <c r="AD104" s="144"/>
      <c r="AE104" s="142"/>
      <c r="AF104" s="70" t="e">
        <f>INDEX(Tablica5[PROŠIRENA SKRB],MATCH('STROGO ZAŠTIĆENE-IZ PRIRODE RH'!X104,Tablica5[KATEGORIJA],0))</f>
        <v>#N/A</v>
      </c>
      <c r="AG104" s="88" t="e">
        <f t="shared" si="10"/>
        <v>#N/A</v>
      </c>
      <c r="AH104" s="79" t="e">
        <f t="shared" si="11"/>
        <v>#N/A</v>
      </c>
      <c r="AI104" s="159"/>
      <c r="AJ104" s="159"/>
      <c r="AK104" s="159"/>
      <c r="AL104" s="89">
        <f t="shared" si="12"/>
        <v>0</v>
      </c>
      <c r="AM104" s="90" t="e">
        <f t="shared" si="13"/>
        <v>#N/A</v>
      </c>
      <c r="AN104" s="164"/>
      <c r="AO104" s="142"/>
      <c r="AP104" s="163" t="e">
        <f>INDEX(EUTANAZIJA!$B$4:$B$6,MATCH('STROGO ZAŠTIĆENE-IZ PRIRODE RH'!AN104,EUTANAZIJA!$A$4:$A$6,0))</f>
        <v>#N/A</v>
      </c>
      <c r="AQ104" s="130" t="e">
        <f t="shared" si="9"/>
        <v>#N/A</v>
      </c>
      <c r="AR104" s="112"/>
    </row>
    <row r="105" spans="1:44" x14ac:dyDescent="0.3">
      <c r="A105" s="141"/>
      <c r="B105" s="142"/>
      <c r="C105" s="143"/>
      <c r="D105" s="142"/>
      <c r="E105" s="142"/>
      <c r="F105" s="142"/>
      <c r="G105" s="142"/>
      <c r="H105" s="142"/>
      <c r="I105" s="146"/>
      <c r="J105" s="142"/>
      <c r="K105" s="142"/>
      <c r="L105" s="142"/>
      <c r="M105" s="145"/>
      <c r="N105" s="145"/>
      <c r="O105" s="145"/>
      <c r="P105" s="142"/>
      <c r="Q105" s="142"/>
      <c r="R105" s="142"/>
      <c r="S105" s="142"/>
      <c r="T105" s="142"/>
      <c r="U105" s="144"/>
      <c r="V105" s="142"/>
      <c r="W105" s="142"/>
      <c r="X105" s="142"/>
      <c r="Y105" s="87" t="e">
        <f>INDEX(Tablica1[[SOLITARNO-ADULTNA, SUBADULTNA I NEODREĐENO]:[SVE DOBI-HIBERNACIJA/ESTIVACIJA]],MATCH('STROGO ZAŠTIĆENE-IZ PRIRODE RH'!X105,Tablica1[KATEGORIJA],0),MATCH(E105,Tablica1[[#Headers],[SOLITARNO-ADULTNA, SUBADULTNA I NEODREĐENO]:[SVE DOBI-HIBERNACIJA/ESTIVACIJA]],0))</f>
        <v>#N/A</v>
      </c>
      <c r="Z105" s="60">
        <f t="shared" si="7"/>
        <v>0</v>
      </c>
      <c r="AA105" s="88" t="e">
        <f t="shared" si="8"/>
        <v>#N/A</v>
      </c>
      <c r="AB105" s="142"/>
      <c r="AC105" s="144"/>
      <c r="AD105" s="144"/>
      <c r="AE105" s="142"/>
      <c r="AF105" s="70" t="e">
        <f>INDEX(Tablica5[PROŠIRENA SKRB],MATCH('STROGO ZAŠTIĆENE-IZ PRIRODE RH'!X105,Tablica5[KATEGORIJA],0))</f>
        <v>#N/A</v>
      </c>
      <c r="AG105" s="88" t="e">
        <f t="shared" si="10"/>
        <v>#N/A</v>
      </c>
      <c r="AH105" s="79" t="e">
        <f t="shared" si="11"/>
        <v>#N/A</v>
      </c>
      <c r="AI105" s="159"/>
      <c r="AJ105" s="159"/>
      <c r="AK105" s="159"/>
      <c r="AL105" s="89">
        <f t="shared" si="12"/>
        <v>0</v>
      </c>
      <c r="AM105" s="90" t="e">
        <f t="shared" si="13"/>
        <v>#N/A</v>
      </c>
      <c r="AN105" s="164"/>
      <c r="AO105" s="142"/>
      <c r="AP105" s="163" t="e">
        <f>INDEX(EUTANAZIJA!$B$4:$B$6,MATCH('STROGO ZAŠTIĆENE-IZ PRIRODE RH'!AN105,EUTANAZIJA!$A$4:$A$6,0))</f>
        <v>#N/A</v>
      </c>
      <c r="AQ105" s="130" t="e">
        <f t="shared" si="9"/>
        <v>#N/A</v>
      </c>
      <c r="AR105" s="112"/>
    </row>
    <row r="106" spans="1:44" x14ac:dyDescent="0.3">
      <c r="A106" s="141"/>
      <c r="B106" s="142"/>
      <c r="C106" s="143"/>
      <c r="D106" s="142"/>
      <c r="E106" s="142"/>
      <c r="F106" s="142"/>
      <c r="G106" s="142"/>
      <c r="H106" s="142"/>
      <c r="I106" s="146"/>
      <c r="J106" s="142"/>
      <c r="K106" s="142"/>
      <c r="L106" s="142"/>
      <c r="M106" s="145"/>
      <c r="N106" s="145"/>
      <c r="O106" s="145"/>
      <c r="P106" s="142"/>
      <c r="Q106" s="142"/>
      <c r="R106" s="142"/>
      <c r="S106" s="142"/>
      <c r="T106" s="142"/>
      <c r="U106" s="144"/>
      <c r="V106" s="142"/>
      <c r="W106" s="142"/>
      <c r="X106" s="142"/>
      <c r="Y106" s="87" t="e">
        <f>INDEX(Tablica1[[SOLITARNO-ADULTNA, SUBADULTNA I NEODREĐENO]:[SVE DOBI-HIBERNACIJA/ESTIVACIJA]],MATCH('STROGO ZAŠTIĆENE-IZ PRIRODE RH'!X106,Tablica1[KATEGORIJA],0),MATCH(E106,Tablica1[[#Headers],[SOLITARNO-ADULTNA, SUBADULTNA I NEODREĐENO]:[SVE DOBI-HIBERNACIJA/ESTIVACIJA]],0))</f>
        <v>#N/A</v>
      </c>
      <c r="Z106" s="60">
        <f t="shared" si="7"/>
        <v>0</v>
      </c>
      <c r="AA106" s="88" t="e">
        <f t="shared" si="8"/>
        <v>#N/A</v>
      </c>
      <c r="AB106" s="142"/>
      <c r="AC106" s="144"/>
      <c r="AD106" s="144"/>
      <c r="AE106" s="142"/>
      <c r="AF106" s="70" t="e">
        <f>INDEX(Tablica5[PROŠIRENA SKRB],MATCH('STROGO ZAŠTIĆENE-IZ PRIRODE RH'!X106,Tablica5[KATEGORIJA],0))</f>
        <v>#N/A</v>
      </c>
      <c r="AG106" s="88" t="e">
        <f t="shared" si="10"/>
        <v>#N/A</v>
      </c>
      <c r="AH106" s="79" t="e">
        <f t="shared" si="11"/>
        <v>#N/A</v>
      </c>
      <c r="AI106" s="159"/>
      <c r="AJ106" s="159"/>
      <c r="AK106" s="159"/>
      <c r="AL106" s="89">
        <f t="shared" si="12"/>
        <v>0</v>
      </c>
      <c r="AM106" s="90" t="e">
        <f t="shared" si="13"/>
        <v>#N/A</v>
      </c>
      <c r="AN106" s="164"/>
      <c r="AO106" s="142"/>
      <c r="AP106" s="163" t="e">
        <f>INDEX(EUTANAZIJA!$B$4:$B$6,MATCH('STROGO ZAŠTIĆENE-IZ PRIRODE RH'!AN106,EUTANAZIJA!$A$4:$A$6,0))</f>
        <v>#N/A</v>
      </c>
      <c r="AQ106" s="130" t="e">
        <f t="shared" si="9"/>
        <v>#N/A</v>
      </c>
      <c r="AR106" s="112"/>
    </row>
    <row r="107" spans="1:44" x14ac:dyDescent="0.3">
      <c r="A107" s="141"/>
      <c r="B107" s="142"/>
      <c r="C107" s="143"/>
      <c r="D107" s="142"/>
      <c r="E107" s="142"/>
      <c r="F107" s="142"/>
      <c r="G107" s="142"/>
      <c r="H107" s="142"/>
      <c r="I107" s="146"/>
      <c r="J107" s="142"/>
      <c r="K107" s="142"/>
      <c r="L107" s="142"/>
      <c r="M107" s="145"/>
      <c r="N107" s="145"/>
      <c r="O107" s="145"/>
      <c r="P107" s="142"/>
      <c r="Q107" s="142"/>
      <c r="R107" s="142"/>
      <c r="S107" s="142"/>
      <c r="T107" s="142"/>
      <c r="U107" s="144"/>
      <c r="V107" s="142"/>
      <c r="W107" s="142"/>
      <c r="X107" s="142"/>
      <c r="Y107" s="87" t="e">
        <f>INDEX(Tablica1[[SOLITARNO-ADULTNA, SUBADULTNA I NEODREĐENO]:[SVE DOBI-HIBERNACIJA/ESTIVACIJA]],MATCH('STROGO ZAŠTIĆENE-IZ PRIRODE RH'!X107,Tablica1[KATEGORIJA],0),MATCH(E107,Tablica1[[#Headers],[SOLITARNO-ADULTNA, SUBADULTNA I NEODREĐENO]:[SVE DOBI-HIBERNACIJA/ESTIVACIJA]],0))</f>
        <v>#N/A</v>
      </c>
      <c r="Z107" s="60">
        <f t="shared" si="7"/>
        <v>0</v>
      </c>
      <c r="AA107" s="88" t="e">
        <f t="shared" si="8"/>
        <v>#N/A</v>
      </c>
      <c r="AB107" s="142"/>
      <c r="AC107" s="144"/>
      <c r="AD107" s="144"/>
      <c r="AE107" s="142"/>
      <c r="AF107" s="70" t="e">
        <f>INDEX(Tablica5[PROŠIRENA SKRB],MATCH('STROGO ZAŠTIĆENE-IZ PRIRODE RH'!X107,Tablica5[KATEGORIJA],0))</f>
        <v>#N/A</v>
      </c>
      <c r="AG107" s="88" t="e">
        <f t="shared" si="10"/>
        <v>#N/A</v>
      </c>
      <c r="AH107" s="79" t="e">
        <f t="shared" si="11"/>
        <v>#N/A</v>
      </c>
      <c r="AI107" s="159"/>
      <c r="AJ107" s="159"/>
      <c r="AK107" s="159"/>
      <c r="AL107" s="89">
        <f t="shared" si="12"/>
        <v>0</v>
      </c>
      <c r="AM107" s="90" t="e">
        <f t="shared" si="13"/>
        <v>#N/A</v>
      </c>
      <c r="AN107" s="164"/>
      <c r="AO107" s="142"/>
      <c r="AP107" s="163" t="e">
        <f>INDEX(EUTANAZIJA!$B$4:$B$6,MATCH('STROGO ZAŠTIĆENE-IZ PRIRODE RH'!AN107,EUTANAZIJA!$A$4:$A$6,0))</f>
        <v>#N/A</v>
      </c>
      <c r="AQ107" s="130" t="e">
        <f t="shared" si="9"/>
        <v>#N/A</v>
      </c>
      <c r="AR107" s="112"/>
    </row>
    <row r="108" spans="1:44" x14ac:dyDescent="0.3">
      <c r="A108" s="141"/>
      <c r="B108" s="142"/>
      <c r="C108" s="143"/>
      <c r="D108" s="142"/>
      <c r="E108" s="142"/>
      <c r="F108" s="142"/>
      <c r="G108" s="142"/>
      <c r="H108" s="142"/>
      <c r="I108" s="146"/>
      <c r="J108" s="142"/>
      <c r="K108" s="142"/>
      <c r="L108" s="142"/>
      <c r="M108" s="145"/>
      <c r="N108" s="145"/>
      <c r="O108" s="145"/>
      <c r="P108" s="142"/>
      <c r="Q108" s="142"/>
      <c r="R108" s="142"/>
      <c r="S108" s="142"/>
      <c r="T108" s="142"/>
      <c r="U108" s="144"/>
      <c r="V108" s="142"/>
      <c r="W108" s="142"/>
      <c r="X108" s="142"/>
      <c r="Y108" s="87" t="e">
        <f>INDEX(Tablica1[[SOLITARNO-ADULTNA, SUBADULTNA I NEODREĐENO]:[SVE DOBI-HIBERNACIJA/ESTIVACIJA]],MATCH('STROGO ZAŠTIĆENE-IZ PRIRODE RH'!X108,Tablica1[KATEGORIJA],0),MATCH(E108,Tablica1[[#Headers],[SOLITARNO-ADULTNA, SUBADULTNA I NEODREĐENO]:[SVE DOBI-HIBERNACIJA/ESTIVACIJA]],0))</f>
        <v>#N/A</v>
      </c>
      <c r="Z108" s="60">
        <f t="shared" si="7"/>
        <v>0</v>
      </c>
      <c r="AA108" s="88" t="e">
        <f t="shared" si="8"/>
        <v>#N/A</v>
      </c>
      <c r="AB108" s="142"/>
      <c r="AC108" s="144"/>
      <c r="AD108" s="144"/>
      <c r="AE108" s="142"/>
      <c r="AF108" s="70" t="e">
        <f>INDEX(Tablica5[PROŠIRENA SKRB],MATCH('STROGO ZAŠTIĆENE-IZ PRIRODE RH'!X108,Tablica5[KATEGORIJA],0))</f>
        <v>#N/A</v>
      </c>
      <c r="AG108" s="88" t="e">
        <f t="shared" si="10"/>
        <v>#N/A</v>
      </c>
      <c r="AH108" s="79" t="e">
        <f t="shared" si="11"/>
        <v>#N/A</v>
      </c>
      <c r="AI108" s="159"/>
      <c r="AJ108" s="159"/>
      <c r="AK108" s="159"/>
      <c r="AL108" s="89">
        <f t="shared" si="12"/>
        <v>0</v>
      </c>
      <c r="AM108" s="90" t="e">
        <f t="shared" si="13"/>
        <v>#N/A</v>
      </c>
      <c r="AN108" s="164"/>
      <c r="AO108" s="142"/>
      <c r="AP108" s="163" t="e">
        <f>INDEX(EUTANAZIJA!$B$4:$B$6,MATCH('STROGO ZAŠTIĆENE-IZ PRIRODE RH'!AN108,EUTANAZIJA!$A$4:$A$6,0))</f>
        <v>#N/A</v>
      </c>
      <c r="AQ108" s="130" t="e">
        <f t="shared" si="9"/>
        <v>#N/A</v>
      </c>
      <c r="AR108" s="112"/>
    </row>
    <row r="109" spans="1:44" x14ac:dyDescent="0.3">
      <c r="A109" s="141"/>
      <c r="B109" s="142"/>
      <c r="C109" s="143"/>
      <c r="D109" s="142"/>
      <c r="E109" s="142"/>
      <c r="F109" s="142"/>
      <c r="G109" s="142"/>
      <c r="H109" s="142"/>
      <c r="I109" s="146"/>
      <c r="J109" s="142"/>
      <c r="K109" s="142"/>
      <c r="L109" s="142"/>
      <c r="M109" s="145"/>
      <c r="N109" s="145"/>
      <c r="O109" s="145"/>
      <c r="P109" s="142"/>
      <c r="Q109" s="142"/>
      <c r="R109" s="142"/>
      <c r="S109" s="142"/>
      <c r="T109" s="142"/>
      <c r="U109" s="144"/>
      <c r="V109" s="142"/>
      <c r="W109" s="142"/>
      <c r="X109" s="142"/>
      <c r="Y109" s="87" t="e">
        <f>INDEX(Tablica1[[SOLITARNO-ADULTNA, SUBADULTNA I NEODREĐENO]:[SVE DOBI-HIBERNACIJA/ESTIVACIJA]],MATCH('STROGO ZAŠTIĆENE-IZ PRIRODE RH'!X109,Tablica1[KATEGORIJA],0),MATCH(E109,Tablica1[[#Headers],[SOLITARNO-ADULTNA, SUBADULTNA I NEODREĐENO]:[SVE DOBI-HIBERNACIJA/ESTIVACIJA]],0))</f>
        <v>#N/A</v>
      </c>
      <c r="Z109" s="60">
        <f t="shared" si="7"/>
        <v>0</v>
      </c>
      <c r="AA109" s="88" t="e">
        <f t="shared" si="8"/>
        <v>#N/A</v>
      </c>
      <c r="AB109" s="142"/>
      <c r="AC109" s="144"/>
      <c r="AD109" s="144"/>
      <c r="AE109" s="142"/>
      <c r="AF109" s="70" t="e">
        <f>INDEX(Tablica5[PROŠIRENA SKRB],MATCH('STROGO ZAŠTIĆENE-IZ PRIRODE RH'!X109,Tablica5[KATEGORIJA],0))</f>
        <v>#N/A</v>
      </c>
      <c r="AG109" s="88" t="e">
        <f t="shared" si="10"/>
        <v>#N/A</v>
      </c>
      <c r="AH109" s="79" t="e">
        <f t="shared" si="11"/>
        <v>#N/A</v>
      </c>
      <c r="AI109" s="159"/>
      <c r="AJ109" s="159"/>
      <c r="AK109" s="159"/>
      <c r="AL109" s="89">
        <f t="shared" si="12"/>
        <v>0</v>
      </c>
      <c r="AM109" s="90" t="e">
        <f t="shared" si="13"/>
        <v>#N/A</v>
      </c>
      <c r="AN109" s="164"/>
      <c r="AO109" s="142"/>
      <c r="AP109" s="163" t="e">
        <f>INDEX(EUTANAZIJA!$B$4:$B$6,MATCH('STROGO ZAŠTIĆENE-IZ PRIRODE RH'!AN109,EUTANAZIJA!$A$4:$A$6,0))</f>
        <v>#N/A</v>
      </c>
      <c r="AQ109" s="130" t="e">
        <f t="shared" si="9"/>
        <v>#N/A</v>
      </c>
      <c r="AR109" s="112"/>
    </row>
    <row r="110" spans="1:44" x14ac:dyDescent="0.3">
      <c r="A110" s="141"/>
      <c r="B110" s="142"/>
      <c r="C110" s="143"/>
      <c r="D110" s="142"/>
      <c r="E110" s="142"/>
      <c r="F110" s="142"/>
      <c r="G110" s="142"/>
      <c r="H110" s="142"/>
      <c r="I110" s="146"/>
      <c r="J110" s="142"/>
      <c r="K110" s="142"/>
      <c r="L110" s="142"/>
      <c r="M110" s="145"/>
      <c r="N110" s="145"/>
      <c r="O110" s="145"/>
      <c r="P110" s="142"/>
      <c r="Q110" s="142"/>
      <c r="R110" s="142"/>
      <c r="S110" s="142"/>
      <c r="T110" s="142"/>
      <c r="U110" s="144"/>
      <c r="V110" s="142"/>
      <c r="W110" s="142"/>
      <c r="X110" s="142"/>
      <c r="Y110" s="87" t="e">
        <f>INDEX(Tablica1[[SOLITARNO-ADULTNA, SUBADULTNA I NEODREĐENO]:[SVE DOBI-HIBERNACIJA/ESTIVACIJA]],MATCH('STROGO ZAŠTIĆENE-IZ PRIRODE RH'!X110,Tablica1[KATEGORIJA],0),MATCH(E110,Tablica1[[#Headers],[SOLITARNO-ADULTNA, SUBADULTNA I NEODREĐENO]:[SVE DOBI-HIBERNACIJA/ESTIVACIJA]],0))</f>
        <v>#N/A</v>
      </c>
      <c r="Z110" s="60">
        <f t="shared" si="7"/>
        <v>0</v>
      </c>
      <c r="AA110" s="88" t="e">
        <f t="shared" si="8"/>
        <v>#N/A</v>
      </c>
      <c r="AB110" s="142"/>
      <c r="AC110" s="144"/>
      <c r="AD110" s="144"/>
      <c r="AE110" s="142"/>
      <c r="AF110" s="70" t="e">
        <f>INDEX(Tablica5[PROŠIRENA SKRB],MATCH('STROGO ZAŠTIĆENE-IZ PRIRODE RH'!X110,Tablica5[KATEGORIJA],0))</f>
        <v>#N/A</v>
      </c>
      <c r="AG110" s="88" t="e">
        <f t="shared" si="10"/>
        <v>#N/A</v>
      </c>
      <c r="AH110" s="79" t="e">
        <f t="shared" si="11"/>
        <v>#N/A</v>
      </c>
      <c r="AI110" s="159"/>
      <c r="AJ110" s="159"/>
      <c r="AK110" s="159"/>
      <c r="AL110" s="89">
        <f t="shared" si="12"/>
        <v>0</v>
      </c>
      <c r="AM110" s="90" t="e">
        <f t="shared" si="13"/>
        <v>#N/A</v>
      </c>
      <c r="AN110" s="164"/>
      <c r="AO110" s="142"/>
      <c r="AP110" s="163" t="e">
        <f>INDEX(EUTANAZIJA!$B$4:$B$6,MATCH('STROGO ZAŠTIĆENE-IZ PRIRODE RH'!AN110,EUTANAZIJA!$A$4:$A$6,0))</f>
        <v>#N/A</v>
      </c>
      <c r="AQ110" s="130" t="e">
        <f t="shared" si="9"/>
        <v>#N/A</v>
      </c>
      <c r="AR110" s="112"/>
    </row>
    <row r="111" spans="1:44" x14ac:dyDescent="0.3">
      <c r="A111" s="141"/>
      <c r="B111" s="142"/>
      <c r="C111" s="143"/>
      <c r="D111" s="142"/>
      <c r="E111" s="142"/>
      <c r="F111" s="142"/>
      <c r="G111" s="142"/>
      <c r="H111" s="142"/>
      <c r="I111" s="146"/>
      <c r="J111" s="142"/>
      <c r="K111" s="142"/>
      <c r="L111" s="142"/>
      <c r="M111" s="145"/>
      <c r="N111" s="145"/>
      <c r="O111" s="145"/>
      <c r="P111" s="142"/>
      <c r="Q111" s="142"/>
      <c r="R111" s="142"/>
      <c r="S111" s="142"/>
      <c r="T111" s="142"/>
      <c r="U111" s="144"/>
      <c r="V111" s="142"/>
      <c r="W111" s="142"/>
      <c r="X111" s="142"/>
      <c r="Y111" s="87" t="e">
        <f>INDEX(Tablica1[[SOLITARNO-ADULTNA, SUBADULTNA I NEODREĐENO]:[SVE DOBI-HIBERNACIJA/ESTIVACIJA]],MATCH('STROGO ZAŠTIĆENE-IZ PRIRODE RH'!X111,Tablica1[KATEGORIJA],0),MATCH(E111,Tablica1[[#Headers],[SOLITARNO-ADULTNA, SUBADULTNA I NEODREĐENO]:[SVE DOBI-HIBERNACIJA/ESTIVACIJA]],0))</f>
        <v>#N/A</v>
      </c>
      <c r="Z111" s="60">
        <f t="shared" si="7"/>
        <v>0</v>
      </c>
      <c r="AA111" s="88" t="e">
        <f t="shared" si="8"/>
        <v>#N/A</v>
      </c>
      <c r="AB111" s="142"/>
      <c r="AC111" s="144"/>
      <c r="AD111" s="144"/>
      <c r="AE111" s="142"/>
      <c r="AF111" s="70" t="e">
        <f>INDEX(Tablica5[PROŠIRENA SKRB],MATCH('STROGO ZAŠTIĆENE-IZ PRIRODE RH'!X111,Tablica5[KATEGORIJA],0))</f>
        <v>#N/A</v>
      </c>
      <c r="AG111" s="88" t="e">
        <f t="shared" si="10"/>
        <v>#N/A</v>
      </c>
      <c r="AH111" s="79" t="e">
        <f t="shared" si="11"/>
        <v>#N/A</v>
      </c>
      <c r="AI111" s="159"/>
      <c r="AJ111" s="159"/>
      <c r="AK111" s="159"/>
      <c r="AL111" s="89">
        <f t="shared" si="12"/>
        <v>0</v>
      </c>
      <c r="AM111" s="90" t="e">
        <f t="shared" si="13"/>
        <v>#N/A</v>
      </c>
      <c r="AN111" s="164"/>
      <c r="AO111" s="142"/>
      <c r="AP111" s="163" t="e">
        <f>INDEX(EUTANAZIJA!$B$4:$B$6,MATCH('STROGO ZAŠTIĆENE-IZ PRIRODE RH'!AN111,EUTANAZIJA!$A$4:$A$6,0))</f>
        <v>#N/A</v>
      </c>
      <c r="AQ111" s="130" t="e">
        <f t="shared" si="9"/>
        <v>#N/A</v>
      </c>
      <c r="AR111" s="112"/>
    </row>
    <row r="112" spans="1:44" x14ac:dyDescent="0.3">
      <c r="A112" s="141"/>
      <c r="B112" s="142"/>
      <c r="C112" s="143"/>
      <c r="D112" s="142"/>
      <c r="E112" s="142"/>
      <c r="F112" s="142"/>
      <c r="G112" s="142"/>
      <c r="H112" s="142"/>
      <c r="I112" s="146"/>
      <c r="J112" s="142"/>
      <c r="K112" s="142"/>
      <c r="L112" s="142"/>
      <c r="M112" s="145"/>
      <c r="N112" s="145"/>
      <c r="O112" s="145"/>
      <c r="P112" s="142"/>
      <c r="Q112" s="142"/>
      <c r="R112" s="142"/>
      <c r="S112" s="142"/>
      <c r="T112" s="142"/>
      <c r="U112" s="144"/>
      <c r="V112" s="142"/>
      <c r="W112" s="142"/>
      <c r="X112" s="142"/>
      <c r="Y112" s="87" t="e">
        <f>INDEX(Tablica1[[SOLITARNO-ADULTNA, SUBADULTNA I NEODREĐENO]:[SVE DOBI-HIBERNACIJA/ESTIVACIJA]],MATCH('STROGO ZAŠTIĆENE-IZ PRIRODE RH'!X112,Tablica1[KATEGORIJA],0),MATCH(E112,Tablica1[[#Headers],[SOLITARNO-ADULTNA, SUBADULTNA I NEODREĐENO]:[SVE DOBI-HIBERNACIJA/ESTIVACIJA]],0))</f>
        <v>#N/A</v>
      </c>
      <c r="Z112" s="60">
        <f t="shared" si="7"/>
        <v>0</v>
      </c>
      <c r="AA112" s="88" t="e">
        <f t="shared" si="8"/>
        <v>#N/A</v>
      </c>
      <c r="AB112" s="142"/>
      <c r="AC112" s="144"/>
      <c r="AD112" s="144"/>
      <c r="AE112" s="142"/>
      <c r="AF112" s="70" t="e">
        <f>INDEX(Tablica5[PROŠIRENA SKRB],MATCH('STROGO ZAŠTIĆENE-IZ PRIRODE RH'!X112,Tablica5[KATEGORIJA],0))</f>
        <v>#N/A</v>
      </c>
      <c r="AG112" s="88" t="e">
        <f t="shared" si="10"/>
        <v>#N/A</v>
      </c>
      <c r="AH112" s="79" t="e">
        <f t="shared" si="11"/>
        <v>#N/A</v>
      </c>
      <c r="AI112" s="159"/>
      <c r="AJ112" s="159"/>
      <c r="AK112" s="159"/>
      <c r="AL112" s="89">
        <f t="shared" si="12"/>
        <v>0</v>
      </c>
      <c r="AM112" s="90" t="e">
        <f t="shared" si="13"/>
        <v>#N/A</v>
      </c>
      <c r="AN112" s="164"/>
      <c r="AO112" s="142"/>
      <c r="AP112" s="163" t="e">
        <f>INDEX(EUTANAZIJA!$B$4:$B$6,MATCH('STROGO ZAŠTIĆENE-IZ PRIRODE RH'!AN112,EUTANAZIJA!$A$4:$A$6,0))</f>
        <v>#N/A</v>
      </c>
      <c r="AQ112" s="130" t="e">
        <f t="shared" si="9"/>
        <v>#N/A</v>
      </c>
      <c r="AR112" s="112"/>
    </row>
    <row r="113" spans="1:44" x14ac:dyDescent="0.3">
      <c r="A113" s="141"/>
      <c r="B113" s="142"/>
      <c r="C113" s="143"/>
      <c r="D113" s="142"/>
      <c r="E113" s="142"/>
      <c r="F113" s="142"/>
      <c r="G113" s="142"/>
      <c r="H113" s="142"/>
      <c r="I113" s="146"/>
      <c r="J113" s="142"/>
      <c r="K113" s="142"/>
      <c r="L113" s="142"/>
      <c r="M113" s="145"/>
      <c r="N113" s="145"/>
      <c r="O113" s="145"/>
      <c r="P113" s="142"/>
      <c r="Q113" s="142"/>
      <c r="R113" s="142"/>
      <c r="S113" s="142"/>
      <c r="T113" s="142"/>
      <c r="U113" s="144"/>
      <c r="V113" s="142"/>
      <c r="W113" s="142"/>
      <c r="X113" s="142"/>
      <c r="Y113" s="87" t="e">
        <f>INDEX(Tablica1[[SOLITARNO-ADULTNA, SUBADULTNA I NEODREĐENO]:[SVE DOBI-HIBERNACIJA/ESTIVACIJA]],MATCH('STROGO ZAŠTIĆENE-IZ PRIRODE RH'!X113,Tablica1[KATEGORIJA],0),MATCH(E113,Tablica1[[#Headers],[SOLITARNO-ADULTNA, SUBADULTNA I NEODREĐENO]:[SVE DOBI-HIBERNACIJA/ESTIVACIJA]],0))</f>
        <v>#N/A</v>
      </c>
      <c r="Z113" s="60">
        <f t="shared" si="7"/>
        <v>0</v>
      </c>
      <c r="AA113" s="88" t="e">
        <f t="shared" si="8"/>
        <v>#N/A</v>
      </c>
      <c r="AB113" s="142"/>
      <c r="AC113" s="144"/>
      <c r="AD113" s="144"/>
      <c r="AE113" s="142"/>
      <c r="AF113" s="70" t="e">
        <f>INDEX(Tablica5[PROŠIRENA SKRB],MATCH('STROGO ZAŠTIĆENE-IZ PRIRODE RH'!X113,Tablica5[KATEGORIJA],0))</f>
        <v>#N/A</v>
      </c>
      <c r="AG113" s="88" t="e">
        <f t="shared" si="10"/>
        <v>#N/A</v>
      </c>
      <c r="AH113" s="79" t="e">
        <f t="shared" si="11"/>
        <v>#N/A</v>
      </c>
      <c r="AI113" s="159"/>
      <c r="AJ113" s="159"/>
      <c r="AK113" s="159"/>
      <c r="AL113" s="89">
        <f t="shared" si="12"/>
        <v>0</v>
      </c>
      <c r="AM113" s="90" t="e">
        <f t="shared" si="13"/>
        <v>#N/A</v>
      </c>
      <c r="AN113" s="164"/>
      <c r="AO113" s="142"/>
      <c r="AP113" s="163" t="e">
        <f>INDEX(EUTANAZIJA!$B$4:$B$6,MATCH('STROGO ZAŠTIĆENE-IZ PRIRODE RH'!AN113,EUTANAZIJA!$A$4:$A$6,0))</f>
        <v>#N/A</v>
      </c>
      <c r="AQ113" s="130" t="e">
        <f t="shared" si="9"/>
        <v>#N/A</v>
      </c>
      <c r="AR113" s="112"/>
    </row>
    <row r="114" spans="1:44" x14ac:dyDescent="0.3">
      <c r="A114" s="141"/>
      <c r="B114" s="142"/>
      <c r="C114" s="143"/>
      <c r="D114" s="142"/>
      <c r="E114" s="142"/>
      <c r="F114" s="142"/>
      <c r="G114" s="142"/>
      <c r="H114" s="142"/>
      <c r="I114" s="146"/>
      <c r="J114" s="142"/>
      <c r="K114" s="142"/>
      <c r="L114" s="142"/>
      <c r="M114" s="145"/>
      <c r="N114" s="145"/>
      <c r="O114" s="145"/>
      <c r="P114" s="142"/>
      <c r="Q114" s="142"/>
      <c r="R114" s="142"/>
      <c r="S114" s="142"/>
      <c r="T114" s="142"/>
      <c r="U114" s="144"/>
      <c r="V114" s="142"/>
      <c r="W114" s="142"/>
      <c r="X114" s="142"/>
      <c r="Y114" s="87" t="e">
        <f>INDEX(Tablica1[[SOLITARNO-ADULTNA, SUBADULTNA I NEODREĐENO]:[SVE DOBI-HIBERNACIJA/ESTIVACIJA]],MATCH('STROGO ZAŠTIĆENE-IZ PRIRODE RH'!X114,Tablica1[KATEGORIJA],0),MATCH(E114,Tablica1[[#Headers],[SOLITARNO-ADULTNA, SUBADULTNA I NEODREĐENO]:[SVE DOBI-HIBERNACIJA/ESTIVACIJA]],0))</f>
        <v>#N/A</v>
      </c>
      <c r="Z114" s="60">
        <f t="shared" si="7"/>
        <v>0</v>
      </c>
      <c r="AA114" s="88" t="e">
        <f t="shared" si="8"/>
        <v>#N/A</v>
      </c>
      <c r="AB114" s="142"/>
      <c r="AC114" s="144"/>
      <c r="AD114" s="144"/>
      <c r="AE114" s="142"/>
      <c r="AF114" s="70" t="e">
        <f>INDEX(Tablica5[PROŠIRENA SKRB],MATCH('STROGO ZAŠTIĆENE-IZ PRIRODE RH'!X114,Tablica5[KATEGORIJA],0))</f>
        <v>#N/A</v>
      </c>
      <c r="AG114" s="88" t="e">
        <f t="shared" si="10"/>
        <v>#N/A</v>
      </c>
      <c r="AH114" s="79" t="e">
        <f t="shared" si="11"/>
        <v>#N/A</v>
      </c>
      <c r="AI114" s="159"/>
      <c r="AJ114" s="159"/>
      <c r="AK114" s="159"/>
      <c r="AL114" s="89">
        <f t="shared" si="12"/>
        <v>0</v>
      </c>
      <c r="AM114" s="90" t="e">
        <f t="shared" si="13"/>
        <v>#N/A</v>
      </c>
      <c r="AN114" s="164"/>
      <c r="AO114" s="142"/>
      <c r="AP114" s="163" t="e">
        <f>INDEX(EUTANAZIJA!$B$4:$B$6,MATCH('STROGO ZAŠTIĆENE-IZ PRIRODE RH'!AN114,EUTANAZIJA!$A$4:$A$6,0))</f>
        <v>#N/A</v>
      </c>
      <c r="AQ114" s="130" t="e">
        <f t="shared" si="9"/>
        <v>#N/A</v>
      </c>
      <c r="AR114" s="112"/>
    </row>
    <row r="115" spans="1:44" x14ac:dyDescent="0.3">
      <c r="A115" s="141"/>
      <c r="B115" s="142"/>
      <c r="C115" s="143"/>
      <c r="D115" s="142"/>
      <c r="E115" s="142"/>
      <c r="F115" s="142"/>
      <c r="G115" s="142"/>
      <c r="H115" s="142"/>
      <c r="I115" s="146"/>
      <c r="J115" s="142"/>
      <c r="K115" s="142"/>
      <c r="L115" s="142"/>
      <c r="M115" s="145"/>
      <c r="N115" s="145"/>
      <c r="O115" s="145"/>
      <c r="P115" s="142"/>
      <c r="Q115" s="142"/>
      <c r="R115" s="142"/>
      <c r="S115" s="142"/>
      <c r="T115" s="142"/>
      <c r="U115" s="144"/>
      <c r="V115" s="142"/>
      <c r="W115" s="142"/>
      <c r="X115" s="142"/>
      <c r="Y115" s="87" t="e">
        <f>INDEX(Tablica1[[SOLITARNO-ADULTNA, SUBADULTNA I NEODREĐENO]:[SVE DOBI-HIBERNACIJA/ESTIVACIJA]],MATCH('STROGO ZAŠTIĆENE-IZ PRIRODE RH'!X115,Tablica1[KATEGORIJA],0),MATCH(E115,Tablica1[[#Headers],[SOLITARNO-ADULTNA, SUBADULTNA I NEODREĐENO]:[SVE DOBI-HIBERNACIJA/ESTIVACIJA]],0))</f>
        <v>#N/A</v>
      </c>
      <c r="Z115" s="60">
        <f t="shared" si="7"/>
        <v>0</v>
      </c>
      <c r="AA115" s="88" t="e">
        <f t="shared" si="8"/>
        <v>#N/A</v>
      </c>
      <c r="AB115" s="142"/>
      <c r="AC115" s="144"/>
      <c r="AD115" s="144"/>
      <c r="AE115" s="142"/>
      <c r="AF115" s="70" t="e">
        <f>INDEX(Tablica5[PROŠIRENA SKRB],MATCH('STROGO ZAŠTIĆENE-IZ PRIRODE RH'!X115,Tablica5[KATEGORIJA],0))</f>
        <v>#N/A</v>
      </c>
      <c r="AG115" s="88" t="e">
        <f t="shared" si="10"/>
        <v>#N/A</v>
      </c>
      <c r="AH115" s="79" t="e">
        <f t="shared" si="11"/>
        <v>#N/A</v>
      </c>
      <c r="AI115" s="159"/>
      <c r="AJ115" s="159"/>
      <c r="AK115" s="159"/>
      <c r="AL115" s="89">
        <f t="shared" si="12"/>
        <v>0</v>
      </c>
      <c r="AM115" s="90" t="e">
        <f t="shared" si="13"/>
        <v>#N/A</v>
      </c>
      <c r="AN115" s="164"/>
      <c r="AO115" s="142"/>
      <c r="AP115" s="163" t="e">
        <f>INDEX(EUTANAZIJA!$B$4:$B$6,MATCH('STROGO ZAŠTIĆENE-IZ PRIRODE RH'!AN115,EUTANAZIJA!$A$4:$A$6,0))</f>
        <v>#N/A</v>
      </c>
      <c r="AQ115" s="130" t="e">
        <f t="shared" si="9"/>
        <v>#N/A</v>
      </c>
      <c r="AR115" s="112"/>
    </row>
    <row r="116" spans="1:44" x14ac:dyDescent="0.3">
      <c r="A116" s="141"/>
      <c r="B116" s="142"/>
      <c r="C116" s="143"/>
      <c r="D116" s="142"/>
      <c r="E116" s="142"/>
      <c r="F116" s="142"/>
      <c r="G116" s="142"/>
      <c r="H116" s="142"/>
      <c r="I116" s="146"/>
      <c r="J116" s="142"/>
      <c r="K116" s="142"/>
      <c r="L116" s="142"/>
      <c r="M116" s="145"/>
      <c r="N116" s="145"/>
      <c r="O116" s="145"/>
      <c r="P116" s="142"/>
      <c r="Q116" s="142"/>
      <c r="R116" s="142"/>
      <c r="S116" s="142"/>
      <c r="T116" s="142"/>
      <c r="U116" s="144"/>
      <c r="V116" s="142"/>
      <c r="W116" s="142"/>
      <c r="X116" s="142"/>
      <c r="Y116" s="87" t="e">
        <f>INDEX(Tablica1[[SOLITARNO-ADULTNA, SUBADULTNA I NEODREĐENO]:[SVE DOBI-HIBERNACIJA/ESTIVACIJA]],MATCH('STROGO ZAŠTIĆENE-IZ PRIRODE RH'!X116,Tablica1[KATEGORIJA],0),MATCH(E116,Tablica1[[#Headers],[SOLITARNO-ADULTNA, SUBADULTNA I NEODREĐENO]:[SVE DOBI-HIBERNACIJA/ESTIVACIJA]],0))</f>
        <v>#N/A</v>
      </c>
      <c r="Z116" s="60">
        <f t="shared" si="7"/>
        <v>0</v>
      </c>
      <c r="AA116" s="88" t="e">
        <f t="shared" si="8"/>
        <v>#N/A</v>
      </c>
      <c r="AB116" s="142"/>
      <c r="AC116" s="144"/>
      <c r="AD116" s="144"/>
      <c r="AE116" s="142"/>
      <c r="AF116" s="70" t="e">
        <f>INDEX(Tablica5[PROŠIRENA SKRB],MATCH('STROGO ZAŠTIĆENE-IZ PRIRODE RH'!X116,Tablica5[KATEGORIJA],0))</f>
        <v>#N/A</v>
      </c>
      <c r="AG116" s="88" t="e">
        <f t="shared" si="10"/>
        <v>#N/A</v>
      </c>
      <c r="AH116" s="79" t="e">
        <f t="shared" si="11"/>
        <v>#N/A</v>
      </c>
      <c r="AI116" s="159"/>
      <c r="AJ116" s="159"/>
      <c r="AK116" s="159"/>
      <c r="AL116" s="89">
        <f t="shared" si="12"/>
        <v>0</v>
      </c>
      <c r="AM116" s="90" t="e">
        <f t="shared" si="13"/>
        <v>#N/A</v>
      </c>
      <c r="AN116" s="164"/>
      <c r="AO116" s="142"/>
      <c r="AP116" s="163" t="e">
        <f>INDEX(EUTANAZIJA!$B$4:$B$6,MATCH('STROGO ZAŠTIĆENE-IZ PRIRODE RH'!AN116,EUTANAZIJA!$A$4:$A$6,0))</f>
        <v>#N/A</v>
      </c>
      <c r="AQ116" s="130" t="e">
        <f t="shared" si="9"/>
        <v>#N/A</v>
      </c>
      <c r="AR116" s="112"/>
    </row>
    <row r="117" spans="1:44" x14ac:dyDescent="0.3">
      <c r="A117" s="141"/>
      <c r="B117" s="142"/>
      <c r="C117" s="143"/>
      <c r="D117" s="142"/>
      <c r="E117" s="142"/>
      <c r="F117" s="142"/>
      <c r="G117" s="142"/>
      <c r="H117" s="142"/>
      <c r="I117" s="146"/>
      <c r="J117" s="142"/>
      <c r="K117" s="142"/>
      <c r="L117" s="142"/>
      <c r="M117" s="145"/>
      <c r="N117" s="145"/>
      <c r="O117" s="145"/>
      <c r="P117" s="142"/>
      <c r="Q117" s="142"/>
      <c r="R117" s="142"/>
      <c r="S117" s="142"/>
      <c r="T117" s="142"/>
      <c r="U117" s="144"/>
      <c r="V117" s="142"/>
      <c r="W117" s="142"/>
      <c r="X117" s="142"/>
      <c r="Y117" s="87" t="e">
        <f>INDEX(Tablica1[[SOLITARNO-ADULTNA, SUBADULTNA I NEODREĐENO]:[SVE DOBI-HIBERNACIJA/ESTIVACIJA]],MATCH('STROGO ZAŠTIĆENE-IZ PRIRODE RH'!X117,Tablica1[KATEGORIJA],0),MATCH(E117,Tablica1[[#Headers],[SOLITARNO-ADULTNA, SUBADULTNA I NEODREĐENO]:[SVE DOBI-HIBERNACIJA/ESTIVACIJA]],0))</f>
        <v>#N/A</v>
      </c>
      <c r="Z117" s="60">
        <f t="shared" si="7"/>
        <v>0</v>
      </c>
      <c r="AA117" s="88" t="e">
        <f t="shared" si="8"/>
        <v>#N/A</v>
      </c>
      <c r="AB117" s="142"/>
      <c r="AC117" s="144"/>
      <c r="AD117" s="144"/>
      <c r="AE117" s="142"/>
      <c r="AF117" s="70" t="e">
        <f>INDEX(Tablica5[PROŠIRENA SKRB],MATCH('STROGO ZAŠTIĆENE-IZ PRIRODE RH'!X117,Tablica5[KATEGORIJA],0))</f>
        <v>#N/A</v>
      </c>
      <c r="AG117" s="88" t="e">
        <f t="shared" si="10"/>
        <v>#N/A</v>
      </c>
      <c r="AH117" s="79" t="e">
        <f t="shared" si="11"/>
        <v>#N/A</v>
      </c>
      <c r="AI117" s="159"/>
      <c r="AJ117" s="159"/>
      <c r="AK117" s="159"/>
      <c r="AL117" s="89">
        <f t="shared" si="12"/>
        <v>0</v>
      </c>
      <c r="AM117" s="90" t="e">
        <f t="shared" si="13"/>
        <v>#N/A</v>
      </c>
      <c r="AN117" s="164"/>
      <c r="AO117" s="142"/>
      <c r="AP117" s="163" t="e">
        <f>INDEX(EUTANAZIJA!$B$4:$B$6,MATCH('STROGO ZAŠTIĆENE-IZ PRIRODE RH'!AN117,EUTANAZIJA!$A$4:$A$6,0))</f>
        <v>#N/A</v>
      </c>
      <c r="AQ117" s="130" t="e">
        <f t="shared" si="9"/>
        <v>#N/A</v>
      </c>
      <c r="AR117" s="112"/>
    </row>
    <row r="118" spans="1:44" x14ac:dyDescent="0.3">
      <c r="A118" s="141"/>
      <c r="B118" s="142"/>
      <c r="C118" s="143"/>
      <c r="D118" s="142"/>
      <c r="E118" s="142"/>
      <c r="F118" s="142"/>
      <c r="G118" s="142"/>
      <c r="H118" s="142"/>
      <c r="I118" s="146"/>
      <c r="J118" s="142"/>
      <c r="K118" s="142"/>
      <c r="L118" s="142"/>
      <c r="M118" s="145"/>
      <c r="N118" s="145"/>
      <c r="O118" s="145"/>
      <c r="P118" s="142"/>
      <c r="Q118" s="142"/>
      <c r="R118" s="142"/>
      <c r="S118" s="142"/>
      <c r="T118" s="142"/>
      <c r="U118" s="144"/>
      <c r="V118" s="142"/>
      <c r="W118" s="142"/>
      <c r="X118" s="142"/>
      <c r="Y118" s="87" t="e">
        <f>INDEX(Tablica1[[SOLITARNO-ADULTNA, SUBADULTNA I NEODREĐENO]:[SVE DOBI-HIBERNACIJA/ESTIVACIJA]],MATCH('STROGO ZAŠTIĆENE-IZ PRIRODE RH'!X118,Tablica1[KATEGORIJA],0),MATCH(E118,Tablica1[[#Headers],[SOLITARNO-ADULTNA, SUBADULTNA I NEODREĐENO]:[SVE DOBI-HIBERNACIJA/ESTIVACIJA]],0))</f>
        <v>#N/A</v>
      </c>
      <c r="Z118" s="60">
        <f t="shared" si="7"/>
        <v>0</v>
      </c>
      <c r="AA118" s="88" t="e">
        <f t="shared" si="8"/>
        <v>#N/A</v>
      </c>
      <c r="AB118" s="142"/>
      <c r="AC118" s="144"/>
      <c r="AD118" s="144"/>
      <c r="AE118" s="142"/>
      <c r="AF118" s="70" t="e">
        <f>INDEX(Tablica5[PROŠIRENA SKRB],MATCH('STROGO ZAŠTIĆENE-IZ PRIRODE RH'!X118,Tablica5[KATEGORIJA],0))</f>
        <v>#N/A</v>
      </c>
      <c r="AG118" s="88" t="e">
        <f t="shared" si="10"/>
        <v>#N/A</v>
      </c>
      <c r="AH118" s="79" t="e">
        <f t="shared" si="11"/>
        <v>#N/A</v>
      </c>
      <c r="AI118" s="159"/>
      <c r="AJ118" s="159"/>
      <c r="AK118" s="159"/>
      <c r="AL118" s="89">
        <f t="shared" si="12"/>
        <v>0</v>
      </c>
      <c r="AM118" s="90" t="e">
        <f t="shared" si="13"/>
        <v>#N/A</v>
      </c>
      <c r="AN118" s="164"/>
      <c r="AO118" s="142"/>
      <c r="AP118" s="163" t="e">
        <f>INDEX(EUTANAZIJA!$B$4:$B$6,MATCH('STROGO ZAŠTIĆENE-IZ PRIRODE RH'!AN118,EUTANAZIJA!$A$4:$A$6,0))</f>
        <v>#N/A</v>
      </c>
      <c r="AQ118" s="130" t="e">
        <f t="shared" si="9"/>
        <v>#N/A</v>
      </c>
      <c r="AR118" s="112"/>
    </row>
    <row r="119" spans="1:44" x14ac:dyDescent="0.3">
      <c r="A119" s="141"/>
      <c r="B119" s="142"/>
      <c r="C119" s="143"/>
      <c r="D119" s="142"/>
      <c r="E119" s="142"/>
      <c r="F119" s="142"/>
      <c r="G119" s="142"/>
      <c r="H119" s="142"/>
      <c r="I119" s="146"/>
      <c r="J119" s="142"/>
      <c r="K119" s="142"/>
      <c r="L119" s="142"/>
      <c r="M119" s="145"/>
      <c r="N119" s="145"/>
      <c r="O119" s="145"/>
      <c r="P119" s="142"/>
      <c r="Q119" s="142"/>
      <c r="R119" s="142"/>
      <c r="S119" s="142"/>
      <c r="T119" s="142"/>
      <c r="U119" s="144"/>
      <c r="V119" s="142"/>
      <c r="W119" s="142"/>
      <c r="X119" s="142"/>
      <c r="Y119" s="87" t="e">
        <f>INDEX(Tablica1[[SOLITARNO-ADULTNA, SUBADULTNA I NEODREĐENO]:[SVE DOBI-HIBERNACIJA/ESTIVACIJA]],MATCH('STROGO ZAŠTIĆENE-IZ PRIRODE RH'!X119,Tablica1[KATEGORIJA],0),MATCH(E119,Tablica1[[#Headers],[SOLITARNO-ADULTNA, SUBADULTNA I NEODREĐENO]:[SVE DOBI-HIBERNACIJA/ESTIVACIJA]],0))</f>
        <v>#N/A</v>
      </c>
      <c r="Z119" s="60">
        <f t="shared" si="7"/>
        <v>0</v>
      </c>
      <c r="AA119" s="88" t="e">
        <f t="shared" si="8"/>
        <v>#N/A</v>
      </c>
      <c r="AB119" s="142"/>
      <c r="AC119" s="144"/>
      <c r="AD119" s="144"/>
      <c r="AE119" s="142"/>
      <c r="AF119" s="70" t="e">
        <f>INDEX(Tablica5[PROŠIRENA SKRB],MATCH('STROGO ZAŠTIĆENE-IZ PRIRODE RH'!X119,Tablica5[KATEGORIJA],0))</f>
        <v>#N/A</v>
      </c>
      <c r="AG119" s="88" t="e">
        <f t="shared" si="10"/>
        <v>#N/A</v>
      </c>
      <c r="AH119" s="79" t="e">
        <f t="shared" si="11"/>
        <v>#N/A</v>
      </c>
      <c r="AI119" s="159"/>
      <c r="AJ119" s="159"/>
      <c r="AK119" s="159"/>
      <c r="AL119" s="89">
        <f t="shared" si="12"/>
        <v>0</v>
      </c>
      <c r="AM119" s="90" t="e">
        <f t="shared" si="13"/>
        <v>#N/A</v>
      </c>
      <c r="AN119" s="164"/>
      <c r="AO119" s="142"/>
      <c r="AP119" s="163" t="e">
        <f>INDEX(EUTANAZIJA!$B$4:$B$6,MATCH('STROGO ZAŠTIĆENE-IZ PRIRODE RH'!AN119,EUTANAZIJA!$A$4:$A$6,0))</f>
        <v>#N/A</v>
      </c>
      <c r="AQ119" s="130" t="e">
        <f t="shared" si="9"/>
        <v>#N/A</v>
      </c>
      <c r="AR119" s="112"/>
    </row>
    <row r="120" spans="1:44" x14ac:dyDescent="0.3">
      <c r="A120" s="141"/>
      <c r="B120" s="142"/>
      <c r="C120" s="143"/>
      <c r="D120" s="142"/>
      <c r="E120" s="142"/>
      <c r="F120" s="142"/>
      <c r="G120" s="142"/>
      <c r="H120" s="142"/>
      <c r="I120" s="146"/>
      <c r="J120" s="142"/>
      <c r="K120" s="142"/>
      <c r="L120" s="142"/>
      <c r="M120" s="145"/>
      <c r="N120" s="145"/>
      <c r="O120" s="145"/>
      <c r="P120" s="142"/>
      <c r="Q120" s="142"/>
      <c r="R120" s="142"/>
      <c r="S120" s="142"/>
      <c r="T120" s="142"/>
      <c r="U120" s="144"/>
      <c r="V120" s="142"/>
      <c r="W120" s="142"/>
      <c r="X120" s="142"/>
      <c r="Y120" s="87" t="e">
        <f>INDEX(Tablica1[[SOLITARNO-ADULTNA, SUBADULTNA I NEODREĐENO]:[SVE DOBI-HIBERNACIJA/ESTIVACIJA]],MATCH('STROGO ZAŠTIĆENE-IZ PRIRODE RH'!X120,Tablica1[KATEGORIJA],0),MATCH(E120,Tablica1[[#Headers],[SOLITARNO-ADULTNA, SUBADULTNA I NEODREĐENO]:[SVE DOBI-HIBERNACIJA/ESTIVACIJA]],0))</f>
        <v>#N/A</v>
      </c>
      <c r="Z120" s="60">
        <f t="shared" si="7"/>
        <v>0</v>
      </c>
      <c r="AA120" s="88" t="e">
        <f t="shared" si="8"/>
        <v>#N/A</v>
      </c>
      <c r="AB120" s="142"/>
      <c r="AC120" s="144"/>
      <c r="AD120" s="144"/>
      <c r="AE120" s="142"/>
      <c r="AF120" s="70" t="e">
        <f>INDEX(Tablica5[PROŠIRENA SKRB],MATCH('STROGO ZAŠTIĆENE-IZ PRIRODE RH'!X120,Tablica5[KATEGORIJA],0))</f>
        <v>#N/A</v>
      </c>
      <c r="AG120" s="88" t="e">
        <f t="shared" si="10"/>
        <v>#N/A</v>
      </c>
      <c r="AH120" s="79" t="e">
        <f t="shared" si="11"/>
        <v>#N/A</v>
      </c>
      <c r="AI120" s="159"/>
      <c r="AJ120" s="159"/>
      <c r="AK120" s="159"/>
      <c r="AL120" s="89">
        <f t="shared" si="12"/>
        <v>0</v>
      </c>
      <c r="AM120" s="90" t="e">
        <f t="shared" si="13"/>
        <v>#N/A</v>
      </c>
      <c r="AN120" s="164"/>
      <c r="AO120" s="142"/>
      <c r="AP120" s="163" t="e">
        <f>INDEX(EUTANAZIJA!$B$4:$B$6,MATCH('STROGO ZAŠTIĆENE-IZ PRIRODE RH'!AN120,EUTANAZIJA!$A$4:$A$6,0))</f>
        <v>#N/A</v>
      </c>
      <c r="AQ120" s="130" t="e">
        <f t="shared" si="9"/>
        <v>#N/A</v>
      </c>
      <c r="AR120" s="112"/>
    </row>
    <row r="121" spans="1:44" x14ac:dyDescent="0.3">
      <c r="A121" s="141"/>
      <c r="B121" s="142"/>
      <c r="C121" s="143"/>
      <c r="D121" s="142"/>
      <c r="E121" s="142"/>
      <c r="F121" s="142"/>
      <c r="G121" s="142"/>
      <c r="H121" s="142"/>
      <c r="I121" s="146"/>
      <c r="J121" s="142"/>
      <c r="K121" s="142"/>
      <c r="L121" s="142"/>
      <c r="M121" s="145"/>
      <c r="N121" s="145"/>
      <c r="O121" s="145"/>
      <c r="P121" s="142"/>
      <c r="Q121" s="142"/>
      <c r="R121" s="142"/>
      <c r="S121" s="142"/>
      <c r="T121" s="142"/>
      <c r="U121" s="144"/>
      <c r="V121" s="142"/>
      <c r="W121" s="142"/>
      <c r="X121" s="142"/>
      <c r="Y121" s="87" t="e">
        <f>INDEX(Tablica1[[SOLITARNO-ADULTNA, SUBADULTNA I NEODREĐENO]:[SVE DOBI-HIBERNACIJA/ESTIVACIJA]],MATCH('STROGO ZAŠTIĆENE-IZ PRIRODE RH'!X121,Tablica1[KATEGORIJA],0),MATCH(E121,Tablica1[[#Headers],[SOLITARNO-ADULTNA, SUBADULTNA I NEODREĐENO]:[SVE DOBI-HIBERNACIJA/ESTIVACIJA]],0))</f>
        <v>#N/A</v>
      </c>
      <c r="Z121" s="60">
        <f t="shared" si="7"/>
        <v>0</v>
      </c>
      <c r="AA121" s="88" t="e">
        <f t="shared" si="8"/>
        <v>#N/A</v>
      </c>
      <c r="AB121" s="142"/>
      <c r="AC121" s="144"/>
      <c r="AD121" s="144"/>
      <c r="AE121" s="142"/>
      <c r="AF121" s="70" t="e">
        <f>INDEX(Tablica5[PROŠIRENA SKRB],MATCH('STROGO ZAŠTIĆENE-IZ PRIRODE RH'!X121,Tablica5[KATEGORIJA],0))</f>
        <v>#N/A</v>
      </c>
      <c r="AG121" s="88" t="e">
        <f t="shared" si="10"/>
        <v>#N/A</v>
      </c>
      <c r="AH121" s="79" t="e">
        <f t="shared" si="11"/>
        <v>#N/A</v>
      </c>
      <c r="AI121" s="159"/>
      <c r="AJ121" s="159"/>
      <c r="AK121" s="159"/>
      <c r="AL121" s="89">
        <f t="shared" si="12"/>
        <v>0</v>
      </c>
      <c r="AM121" s="90" t="e">
        <f t="shared" si="13"/>
        <v>#N/A</v>
      </c>
      <c r="AN121" s="164"/>
      <c r="AO121" s="142"/>
      <c r="AP121" s="163" t="e">
        <f>INDEX(EUTANAZIJA!$B$4:$B$6,MATCH('STROGO ZAŠTIĆENE-IZ PRIRODE RH'!AN121,EUTANAZIJA!$A$4:$A$6,0))</f>
        <v>#N/A</v>
      </c>
      <c r="AQ121" s="130" t="e">
        <f t="shared" si="9"/>
        <v>#N/A</v>
      </c>
      <c r="AR121" s="112"/>
    </row>
    <row r="122" spans="1:44" x14ac:dyDescent="0.3">
      <c r="A122" s="141"/>
      <c r="B122" s="142"/>
      <c r="C122" s="143"/>
      <c r="D122" s="142"/>
      <c r="E122" s="142"/>
      <c r="F122" s="142"/>
      <c r="G122" s="142"/>
      <c r="H122" s="142"/>
      <c r="I122" s="146"/>
      <c r="J122" s="142"/>
      <c r="K122" s="142"/>
      <c r="L122" s="142"/>
      <c r="M122" s="145"/>
      <c r="N122" s="145"/>
      <c r="O122" s="145"/>
      <c r="P122" s="142"/>
      <c r="Q122" s="142"/>
      <c r="R122" s="142"/>
      <c r="S122" s="142"/>
      <c r="T122" s="142"/>
      <c r="U122" s="144"/>
      <c r="V122" s="142"/>
      <c r="W122" s="142"/>
      <c r="X122" s="142"/>
      <c r="Y122" s="87" t="e">
        <f>INDEX(Tablica1[[SOLITARNO-ADULTNA, SUBADULTNA I NEODREĐENO]:[SVE DOBI-HIBERNACIJA/ESTIVACIJA]],MATCH('STROGO ZAŠTIĆENE-IZ PRIRODE RH'!X122,Tablica1[KATEGORIJA],0),MATCH(E122,Tablica1[[#Headers],[SOLITARNO-ADULTNA, SUBADULTNA I NEODREĐENO]:[SVE DOBI-HIBERNACIJA/ESTIVACIJA]],0))</f>
        <v>#N/A</v>
      </c>
      <c r="Z122" s="60">
        <f t="shared" si="7"/>
        <v>0</v>
      </c>
      <c r="AA122" s="88" t="e">
        <f t="shared" si="8"/>
        <v>#N/A</v>
      </c>
      <c r="AB122" s="142"/>
      <c r="AC122" s="144"/>
      <c r="AD122" s="144"/>
      <c r="AE122" s="142"/>
      <c r="AF122" s="70" t="e">
        <f>INDEX(Tablica5[PROŠIRENA SKRB],MATCH('STROGO ZAŠTIĆENE-IZ PRIRODE RH'!X122,Tablica5[KATEGORIJA],0))</f>
        <v>#N/A</v>
      </c>
      <c r="AG122" s="88" t="e">
        <f t="shared" si="10"/>
        <v>#N/A</v>
      </c>
      <c r="AH122" s="79" t="e">
        <f t="shared" si="11"/>
        <v>#N/A</v>
      </c>
      <c r="AI122" s="159"/>
      <c r="AJ122" s="159"/>
      <c r="AK122" s="159"/>
      <c r="AL122" s="89">
        <f t="shared" si="12"/>
        <v>0</v>
      </c>
      <c r="AM122" s="90" t="e">
        <f t="shared" si="13"/>
        <v>#N/A</v>
      </c>
      <c r="AN122" s="164"/>
      <c r="AO122" s="142"/>
      <c r="AP122" s="163" t="e">
        <f>INDEX(EUTANAZIJA!$B$4:$B$6,MATCH('STROGO ZAŠTIĆENE-IZ PRIRODE RH'!AN122,EUTANAZIJA!$A$4:$A$6,0))</f>
        <v>#N/A</v>
      </c>
      <c r="AQ122" s="130" t="e">
        <f t="shared" si="9"/>
        <v>#N/A</v>
      </c>
      <c r="AR122" s="112"/>
    </row>
    <row r="123" spans="1:44" x14ac:dyDescent="0.3">
      <c r="A123" s="141"/>
      <c r="B123" s="142"/>
      <c r="C123" s="143"/>
      <c r="D123" s="142"/>
      <c r="E123" s="142"/>
      <c r="F123" s="142"/>
      <c r="G123" s="142"/>
      <c r="H123" s="142"/>
      <c r="I123" s="146"/>
      <c r="J123" s="142"/>
      <c r="K123" s="142"/>
      <c r="L123" s="142"/>
      <c r="M123" s="145"/>
      <c r="N123" s="145"/>
      <c r="O123" s="145"/>
      <c r="P123" s="142"/>
      <c r="Q123" s="142"/>
      <c r="R123" s="142"/>
      <c r="S123" s="142"/>
      <c r="T123" s="142"/>
      <c r="U123" s="144"/>
      <c r="V123" s="142"/>
      <c r="W123" s="142"/>
      <c r="X123" s="142"/>
      <c r="Y123" s="87" t="e">
        <f>INDEX(Tablica1[[SOLITARNO-ADULTNA, SUBADULTNA I NEODREĐENO]:[SVE DOBI-HIBERNACIJA/ESTIVACIJA]],MATCH('STROGO ZAŠTIĆENE-IZ PRIRODE RH'!X123,Tablica1[KATEGORIJA],0),MATCH(E123,Tablica1[[#Headers],[SOLITARNO-ADULTNA, SUBADULTNA I NEODREĐENO]:[SVE DOBI-HIBERNACIJA/ESTIVACIJA]],0))</f>
        <v>#N/A</v>
      </c>
      <c r="Z123" s="60">
        <f t="shared" si="7"/>
        <v>0</v>
      </c>
      <c r="AA123" s="88" t="e">
        <f t="shared" si="8"/>
        <v>#N/A</v>
      </c>
      <c r="AB123" s="142"/>
      <c r="AC123" s="144"/>
      <c r="AD123" s="144"/>
      <c r="AE123" s="142"/>
      <c r="AF123" s="70" t="e">
        <f>INDEX(Tablica5[PROŠIRENA SKRB],MATCH('STROGO ZAŠTIĆENE-IZ PRIRODE RH'!X123,Tablica5[KATEGORIJA],0))</f>
        <v>#N/A</v>
      </c>
      <c r="AG123" s="88" t="e">
        <f t="shared" si="10"/>
        <v>#N/A</v>
      </c>
      <c r="AH123" s="79" t="e">
        <f t="shared" si="11"/>
        <v>#N/A</v>
      </c>
      <c r="AI123" s="159"/>
      <c r="AJ123" s="159"/>
      <c r="AK123" s="159"/>
      <c r="AL123" s="89">
        <f t="shared" si="12"/>
        <v>0</v>
      </c>
      <c r="AM123" s="90" t="e">
        <f t="shared" si="13"/>
        <v>#N/A</v>
      </c>
      <c r="AN123" s="164"/>
      <c r="AO123" s="142"/>
      <c r="AP123" s="163" t="e">
        <f>INDEX(EUTANAZIJA!$B$4:$B$6,MATCH('STROGO ZAŠTIĆENE-IZ PRIRODE RH'!AN123,EUTANAZIJA!$A$4:$A$6,0))</f>
        <v>#N/A</v>
      </c>
      <c r="AQ123" s="130" t="e">
        <f t="shared" si="9"/>
        <v>#N/A</v>
      </c>
      <c r="AR123" s="112"/>
    </row>
    <row r="124" spans="1:44" x14ac:dyDescent="0.3">
      <c r="A124" s="141"/>
      <c r="B124" s="142"/>
      <c r="C124" s="143"/>
      <c r="D124" s="142"/>
      <c r="E124" s="142"/>
      <c r="F124" s="142"/>
      <c r="G124" s="142"/>
      <c r="H124" s="142"/>
      <c r="I124" s="146"/>
      <c r="J124" s="142"/>
      <c r="K124" s="142"/>
      <c r="L124" s="142"/>
      <c r="M124" s="145"/>
      <c r="N124" s="145"/>
      <c r="O124" s="145"/>
      <c r="P124" s="142"/>
      <c r="Q124" s="142"/>
      <c r="R124" s="142"/>
      <c r="S124" s="142"/>
      <c r="T124" s="142"/>
      <c r="U124" s="144"/>
      <c r="V124" s="142"/>
      <c r="W124" s="142"/>
      <c r="X124" s="142"/>
      <c r="Y124" s="87" t="e">
        <f>INDEX(Tablica1[[SOLITARNO-ADULTNA, SUBADULTNA I NEODREĐENO]:[SVE DOBI-HIBERNACIJA/ESTIVACIJA]],MATCH('STROGO ZAŠTIĆENE-IZ PRIRODE RH'!X124,Tablica1[KATEGORIJA],0),MATCH(E124,Tablica1[[#Headers],[SOLITARNO-ADULTNA, SUBADULTNA I NEODREĐENO]:[SVE DOBI-HIBERNACIJA/ESTIVACIJA]],0))</f>
        <v>#N/A</v>
      </c>
      <c r="Z124" s="60">
        <f t="shared" si="7"/>
        <v>0</v>
      </c>
      <c r="AA124" s="88" t="e">
        <f t="shared" si="8"/>
        <v>#N/A</v>
      </c>
      <c r="AB124" s="142"/>
      <c r="AC124" s="144"/>
      <c r="AD124" s="144"/>
      <c r="AE124" s="142"/>
      <c r="AF124" s="70" t="e">
        <f>INDEX(Tablica5[PROŠIRENA SKRB],MATCH('STROGO ZAŠTIĆENE-IZ PRIRODE RH'!X124,Tablica5[KATEGORIJA],0))</f>
        <v>#N/A</v>
      </c>
      <c r="AG124" s="88" t="e">
        <f t="shared" si="10"/>
        <v>#N/A</v>
      </c>
      <c r="AH124" s="79" t="e">
        <f t="shared" si="11"/>
        <v>#N/A</v>
      </c>
      <c r="AI124" s="159"/>
      <c r="AJ124" s="159"/>
      <c r="AK124" s="159"/>
      <c r="AL124" s="89">
        <f t="shared" si="12"/>
        <v>0</v>
      </c>
      <c r="AM124" s="90" t="e">
        <f t="shared" si="13"/>
        <v>#N/A</v>
      </c>
      <c r="AN124" s="164"/>
      <c r="AO124" s="142"/>
      <c r="AP124" s="163" t="e">
        <f>INDEX(EUTANAZIJA!$B$4:$B$6,MATCH('STROGO ZAŠTIĆENE-IZ PRIRODE RH'!AN124,EUTANAZIJA!$A$4:$A$6,0))</f>
        <v>#N/A</v>
      </c>
      <c r="AQ124" s="130" t="e">
        <f t="shared" si="9"/>
        <v>#N/A</v>
      </c>
      <c r="AR124" s="112"/>
    </row>
    <row r="125" spans="1:44" x14ac:dyDescent="0.3">
      <c r="A125" s="141"/>
      <c r="B125" s="142"/>
      <c r="C125" s="143"/>
      <c r="D125" s="142"/>
      <c r="E125" s="142"/>
      <c r="F125" s="142"/>
      <c r="G125" s="142"/>
      <c r="H125" s="142"/>
      <c r="I125" s="146"/>
      <c r="J125" s="142"/>
      <c r="K125" s="142"/>
      <c r="L125" s="142"/>
      <c r="M125" s="145"/>
      <c r="N125" s="145"/>
      <c r="O125" s="145"/>
      <c r="P125" s="142"/>
      <c r="Q125" s="142"/>
      <c r="R125" s="142"/>
      <c r="S125" s="142"/>
      <c r="T125" s="142"/>
      <c r="U125" s="144"/>
      <c r="V125" s="142"/>
      <c r="W125" s="142"/>
      <c r="X125" s="142"/>
      <c r="Y125" s="87" t="e">
        <f>INDEX(Tablica1[[SOLITARNO-ADULTNA, SUBADULTNA I NEODREĐENO]:[SVE DOBI-HIBERNACIJA/ESTIVACIJA]],MATCH('STROGO ZAŠTIĆENE-IZ PRIRODE RH'!X125,Tablica1[KATEGORIJA],0),MATCH(E125,Tablica1[[#Headers],[SOLITARNO-ADULTNA, SUBADULTNA I NEODREĐENO]:[SVE DOBI-HIBERNACIJA/ESTIVACIJA]],0))</f>
        <v>#N/A</v>
      </c>
      <c r="Z125" s="60">
        <f t="shared" si="7"/>
        <v>0</v>
      </c>
      <c r="AA125" s="88" t="e">
        <f t="shared" si="8"/>
        <v>#N/A</v>
      </c>
      <c r="AB125" s="142"/>
      <c r="AC125" s="144"/>
      <c r="AD125" s="144"/>
      <c r="AE125" s="142"/>
      <c r="AF125" s="70" t="e">
        <f>INDEX(Tablica5[PROŠIRENA SKRB],MATCH('STROGO ZAŠTIĆENE-IZ PRIRODE RH'!X125,Tablica5[KATEGORIJA],0))</f>
        <v>#N/A</v>
      </c>
      <c r="AG125" s="88" t="e">
        <f t="shared" si="10"/>
        <v>#N/A</v>
      </c>
      <c r="AH125" s="79" t="e">
        <f t="shared" si="11"/>
        <v>#N/A</v>
      </c>
      <c r="AI125" s="159"/>
      <c r="AJ125" s="159"/>
      <c r="AK125" s="159"/>
      <c r="AL125" s="89">
        <f t="shared" si="12"/>
        <v>0</v>
      </c>
      <c r="AM125" s="90" t="e">
        <f t="shared" si="13"/>
        <v>#N/A</v>
      </c>
      <c r="AN125" s="164"/>
      <c r="AO125" s="142"/>
      <c r="AP125" s="163" t="e">
        <f>INDEX(EUTANAZIJA!$B$4:$B$6,MATCH('STROGO ZAŠTIĆENE-IZ PRIRODE RH'!AN125,EUTANAZIJA!$A$4:$A$6,0))</f>
        <v>#N/A</v>
      </c>
      <c r="AQ125" s="130" t="e">
        <f t="shared" si="9"/>
        <v>#N/A</v>
      </c>
      <c r="AR125" s="112"/>
    </row>
    <row r="126" spans="1:44" x14ac:dyDescent="0.3">
      <c r="A126" s="141"/>
      <c r="B126" s="142"/>
      <c r="C126" s="143"/>
      <c r="D126" s="142"/>
      <c r="E126" s="142"/>
      <c r="F126" s="142"/>
      <c r="G126" s="142"/>
      <c r="H126" s="142"/>
      <c r="I126" s="146"/>
      <c r="J126" s="142"/>
      <c r="K126" s="142"/>
      <c r="L126" s="142"/>
      <c r="M126" s="145"/>
      <c r="N126" s="145"/>
      <c r="O126" s="145"/>
      <c r="P126" s="142"/>
      <c r="Q126" s="142"/>
      <c r="R126" s="142"/>
      <c r="S126" s="142"/>
      <c r="T126" s="142"/>
      <c r="U126" s="144"/>
      <c r="V126" s="142"/>
      <c r="W126" s="142"/>
      <c r="X126" s="142"/>
      <c r="Y126" s="87" t="e">
        <f>INDEX(Tablica1[[SOLITARNO-ADULTNA, SUBADULTNA I NEODREĐENO]:[SVE DOBI-HIBERNACIJA/ESTIVACIJA]],MATCH('STROGO ZAŠTIĆENE-IZ PRIRODE RH'!X126,Tablica1[KATEGORIJA],0),MATCH(E126,Tablica1[[#Headers],[SOLITARNO-ADULTNA, SUBADULTNA I NEODREĐENO]:[SVE DOBI-HIBERNACIJA/ESTIVACIJA]],0))</f>
        <v>#N/A</v>
      </c>
      <c r="Z126" s="60">
        <f t="shared" si="7"/>
        <v>0</v>
      </c>
      <c r="AA126" s="88" t="e">
        <f t="shared" si="8"/>
        <v>#N/A</v>
      </c>
      <c r="AB126" s="142"/>
      <c r="AC126" s="144"/>
      <c r="AD126" s="144"/>
      <c r="AE126" s="142"/>
      <c r="AF126" s="70" t="e">
        <f>INDEX(Tablica5[PROŠIRENA SKRB],MATCH('STROGO ZAŠTIĆENE-IZ PRIRODE RH'!X126,Tablica5[KATEGORIJA],0))</f>
        <v>#N/A</v>
      </c>
      <c r="AG126" s="88" t="e">
        <f t="shared" si="10"/>
        <v>#N/A</v>
      </c>
      <c r="AH126" s="79" t="e">
        <f t="shared" si="11"/>
        <v>#N/A</v>
      </c>
      <c r="AI126" s="159"/>
      <c r="AJ126" s="159"/>
      <c r="AK126" s="159"/>
      <c r="AL126" s="89">
        <f t="shared" si="12"/>
        <v>0</v>
      </c>
      <c r="AM126" s="90" t="e">
        <f t="shared" si="13"/>
        <v>#N/A</v>
      </c>
      <c r="AN126" s="164"/>
      <c r="AO126" s="142"/>
      <c r="AP126" s="163" t="e">
        <f>INDEX(EUTANAZIJA!$B$4:$B$6,MATCH('STROGO ZAŠTIĆENE-IZ PRIRODE RH'!AN126,EUTANAZIJA!$A$4:$A$6,0))</f>
        <v>#N/A</v>
      </c>
      <c r="AQ126" s="130" t="e">
        <f t="shared" si="9"/>
        <v>#N/A</v>
      </c>
      <c r="AR126" s="112"/>
    </row>
    <row r="127" spans="1:44" x14ac:dyDescent="0.3">
      <c r="A127" s="141"/>
      <c r="B127" s="142"/>
      <c r="C127" s="143"/>
      <c r="D127" s="142"/>
      <c r="E127" s="142"/>
      <c r="F127" s="142"/>
      <c r="G127" s="142"/>
      <c r="H127" s="142"/>
      <c r="I127" s="146"/>
      <c r="J127" s="142"/>
      <c r="K127" s="142"/>
      <c r="L127" s="142"/>
      <c r="M127" s="145"/>
      <c r="N127" s="145"/>
      <c r="O127" s="145"/>
      <c r="P127" s="142"/>
      <c r="Q127" s="142"/>
      <c r="R127" s="142"/>
      <c r="S127" s="142"/>
      <c r="T127" s="142"/>
      <c r="U127" s="144"/>
      <c r="V127" s="142"/>
      <c r="W127" s="142"/>
      <c r="X127" s="142"/>
      <c r="Y127" s="87" t="e">
        <f>INDEX(Tablica1[[SOLITARNO-ADULTNA, SUBADULTNA I NEODREĐENO]:[SVE DOBI-HIBERNACIJA/ESTIVACIJA]],MATCH('STROGO ZAŠTIĆENE-IZ PRIRODE RH'!X127,Tablica1[KATEGORIJA],0),MATCH(E127,Tablica1[[#Headers],[SOLITARNO-ADULTNA, SUBADULTNA I NEODREĐENO]:[SVE DOBI-HIBERNACIJA/ESTIVACIJA]],0))</f>
        <v>#N/A</v>
      </c>
      <c r="Z127" s="60">
        <f t="shared" si="7"/>
        <v>0</v>
      </c>
      <c r="AA127" s="88" t="e">
        <f t="shared" si="8"/>
        <v>#N/A</v>
      </c>
      <c r="AB127" s="142"/>
      <c r="AC127" s="144"/>
      <c r="AD127" s="144"/>
      <c r="AE127" s="142"/>
      <c r="AF127" s="70" t="e">
        <f>INDEX(Tablica5[PROŠIRENA SKRB],MATCH('STROGO ZAŠTIĆENE-IZ PRIRODE RH'!X127,Tablica5[KATEGORIJA],0))</f>
        <v>#N/A</v>
      </c>
      <c r="AG127" s="88" t="e">
        <f t="shared" si="10"/>
        <v>#N/A</v>
      </c>
      <c r="AH127" s="79" t="e">
        <f t="shared" si="11"/>
        <v>#N/A</v>
      </c>
      <c r="AI127" s="159"/>
      <c r="AJ127" s="159"/>
      <c r="AK127" s="159"/>
      <c r="AL127" s="89">
        <f t="shared" si="12"/>
        <v>0</v>
      </c>
      <c r="AM127" s="90" t="e">
        <f t="shared" si="13"/>
        <v>#N/A</v>
      </c>
      <c r="AN127" s="164"/>
      <c r="AO127" s="142"/>
      <c r="AP127" s="163" t="e">
        <f>INDEX(EUTANAZIJA!$B$4:$B$6,MATCH('STROGO ZAŠTIĆENE-IZ PRIRODE RH'!AN127,EUTANAZIJA!$A$4:$A$6,0))</f>
        <v>#N/A</v>
      </c>
      <c r="AQ127" s="130" t="e">
        <f t="shared" si="9"/>
        <v>#N/A</v>
      </c>
      <c r="AR127" s="112"/>
    </row>
    <row r="128" spans="1:44" x14ac:dyDescent="0.3">
      <c r="A128" s="141"/>
      <c r="B128" s="142"/>
      <c r="C128" s="143"/>
      <c r="D128" s="142"/>
      <c r="E128" s="142"/>
      <c r="F128" s="142"/>
      <c r="G128" s="142"/>
      <c r="H128" s="142"/>
      <c r="I128" s="146"/>
      <c r="J128" s="142"/>
      <c r="K128" s="142"/>
      <c r="L128" s="142"/>
      <c r="M128" s="145"/>
      <c r="N128" s="145"/>
      <c r="O128" s="145"/>
      <c r="P128" s="142"/>
      <c r="Q128" s="142"/>
      <c r="R128" s="142"/>
      <c r="S128" s="142"/>
      <c r="T128" s="142"/>
      <c r="U128" s="144"/>
      <c r="V128" s="142"/>
      <c r="W128" s="142"/>
      <c r="X128" s="142"/>
      <c r="Y128" s="87" t="e">
        <f>INDEX(Tablica1[[SOLITARNO-ADULTNA, SUBADULTNA I NEODREĐENO]:[SVE DOBI-HIBERNACIJA/ESTIVACIJA]],MATCH('STROGO ZAŠTIĆENE-IZ PRIRODE RH'!X128,Tablica1[KATEGORIJA],0),MATCH(E128,Tablica1[[#Headers],[SOLITARNO-ADULTNA, SUBADULTNA I NEODREĐENO]:[SVE DOBI-HIBERNACIJA/ESTIVACIJA]],0))</f>
        <v>#N/A</v>
      </c>
      <c r="Z128" s="60">
        <f t="shared" si="7"/>
        <v>0</v>
      </c>
      <c r="AA128" s="88" t="e">
        <f t="shared" si="8"/>
        <v>#N/A</v>
      </c>
      <c r="AB128" s="142"/>
      <c r="AC128" s="144"/>
      <c r="AD128" s="144"/>
      <c r="AE128" s="142"/>
      <c r="AF128" s="70" t="e">
        <f>INDEX(Tablica5[PROŠIRENA SKRB],MATCH('STROGO ZAŠTIĆENE-IZ PRIRODE RH'!X128,Tablica5[KATEGORIJA],0))</f>
        <v>#N/A</v>
      </c>
      <c r="AG128" s="88" t="e">
        <f t="shared" si="10"/>
        <v>#N/A</v>
      </c>
      <c r="AH128" s="79" t="e">
        <f t="shared" si="11"/>
        <v>#N/A</v>
      </c>
      <c r="AI128" s="159"/>
      <c r="AJ128" s="159"/>
      <c r="AK128" s="159"/>
      <c r="AL128" s="89">
        <f t="shared" si="12"/>
        <v>0</v>
      </c>
      <c r="AM128" s="90" t="e">
        <f t="shared" si="13"/>
        <v>#N/A</v>
      </c>
      <c r="AN128" s="164"/>
      <c r="AO128" s="142"/>
      <c r="AP128" s="163" t="e">
        <f>INDEX(EUTANAZIJA!$B$4:$B$6,MATCH('STROGO ZAŠTIĆENE-IZ PRIRODE RH'!AN128,EUTANAZIJA!$A$4:$A$6,0))</f>
        <v>#N/A</v>
      </c>
      <c r="AQ128" s="130" t="e">
        <f t="shared" si="9"/>
        <v>#N/A</v>
      </c>
      <c r="AR128" s="112"/>
    </row>
    <row r="129" spans="1:44" x14ac:dyDescent="0.3">
      <c r="A129" s="141"/>
      <c r="B129" s="142"/>
      <c r="C129" s="143"/>
      <c r="D129" s="142"/>
      <c r="E129" s="142"/>
      <c r="F129" s="142"/>
      <c r="G129" s="142"/>
      <c r="H129" s="142"/>
      <c r="I129" s="146"/>
      <c r="J129" s="142"/>
      <c r="K129" s="142"/>
      <c r="L129" s="142"/>
      <c r="M129" s="145"/>
      <c r="N129" s="145"/>
      <c r="O129" s="145"/>
      <c r="P129" s="142"/>
      <c r="Q129" s="142"/>
      <c r="R129" s="142"/>
      <c r="S129" s="142"/>
      <c r="T129" s="142"/>
      <c r="U129" s="144"/>
      <c r="V129" s="142"/>
      <c r="W129" s="142"/>
      <c r="X129" s="142"/>
      <c r="Y129" s="87" t="e">
        <f>INDEX(Tablica1[[SOLITARNO-ADULTNA, SUBADULTNA I NEODREĐENO]:[SVE DOBI-HIBERNACIJA/ESTIVACIJA]],MATCH('STROGO ZAŠTIĆENE-IZ PRIRODE RH'!X129,Tablica1[KATEGORIJA],0),MATCH(E129,Tablica1[[#Headers],[SOLITARNO-ADULTNA, SUBADULTNA I NEODREĐENO]:[SVE DOBI-HIBERNACIJA/ESTIVACIJA]],0))</f>
        <v>#N/A</v>
      </c>
      <c r="Z129" s="60">
        <f t="shared" ref="Z129:Z192" si="14">_xlfn.DAYS(U129,P129)</f>
        <v>0</v>
      </c>
      <c r="AA129" s="88" t="e">
        <f t="shared" si="8"/>
        <v>#N/A</v>
      </c>
      <c r="AB129" s="142"/>
      <c r="AC129" s="144"/>
      <c r="AD129" s="144"/>
      <c r="AE129" s="142"/>
      <c r="AF129" s="70" t="e">
        <f>INDEX(Tablica5[PROŠIRENA SKRB],MATCH('STROGO ZAŠTIĆENE-IZ PRIRODE RH'!X129,Tablica5[KATEGORIJA],0))</f>
        <v>#N/A</v>
      </c>
      <c r="AG129" s="88" t="e">
        <f t="shared" si="10"/>
        <v>#N/A</v>
      </c>
      <c r="AH129" s="79" t="e">
        <f t="shared" si="11"/>
        <v>#N/A</v>
      </c>
      <c r="AI129" s="159"/>
      <c r="AJ129" s="159"/>
      <c r="AK129" s="159"/>
      <c r="AL129" s="89">
        <f t="shared" si="12"/>
        <v>0</v>
      </c>
      <c r="AM129" s="90" t="e">
        <f t="shared" si="13"/>
        <v>#N/A</v>
      </c>
      <c r="AN129" s="164"/>
      <c r="AO129" s="142"/>
      <c r="AP129" s="163" t="e">
        <f>INDEX(EUTANAZIJA!$B$4:$B$6,MATCH('STROGO ZAŠTIĆENE-IZ PRIRODE RH'!AN129,EUTANAZIJA!$A$4:$A$6,0))</f>
        <v>#N/A</v>
      </c>
      <c r="AQ129" s="130" t="e">
        <f t="shared" si="9"/>
        <v>#N/A</v>
      </c>
      <c r="AR129" s="112"/>
    </row>
    <row r="130" spans="1:44" x14ac:dyDescent="0.3">
      <c r="A130" s="141"/>
      <c r="B130" s="142"/>
      <c r="C130" s="143"/>
      <c r="D130" s="142"/>
      <c r="E130" s="142"/>
      <c r="F130" s="142"/>
      <c r="G130" s="142"/>
      <c r="H130" s="142"/>
      <c r="I130" s="146"/>
      <c r="J130" s="142"/>
      <c r="K130" s="142"/>
      <c r="L130" s="142"/>
      <c r="M130" s="145"/>
      <c r="N130" s="145"/>
      <c r="O130" s="145"/>
      <c r="P130" s="142"/>
      <c r="Q130" s="142"/>
      <c r="R130" s="142"/>
      <c r="S130" s="142"/>
      <c r="T130" s="142"/>
      <c r="U130" s="144"/>
      <c r="V130" s="142"/>
      <c r="W130" s="142"/>
      <c r="X130" s="142"/>
      <c r="Y130" s="87" t="e">
        <f>INDEX(Tablica1[[SOLITARNO-ADULTNA, SUBADULTNA I NEODREĐENO]:[SVE DOBI-HIBERNACIJA/ESTIVACIJA]],MATCH('STROGO ZAŠTIĆENE-IZ PRIRODE RH'!X130,Tablica1[KATEGORIJA],0),MATCH(E130,Tablica1[[#Headers],[SOLITARNO-ADULTNA, SUBADULTNA I NEODREĐENO]:[SVE DOBI-HIBERNACIJA/ESTIVACIJA]],0))</f>
        <v>#N/A</v>
      </c>
      <c r="Z130" s="60">
        <f t="shared" si="14"/>
        <v>0</v>
      </c>
      <c r="AA130" s="88" t="e">
        <f t="shared" ref="AA130:AA193" si="15">Z130*Y130</f>
        <v>#N/A</v>
      </c>
      <c r="AB130" s="142"/>
      <c r="AC130" s="144"/>
      <c r="AD130" s="144"/>
      <c r="AE130" s="142"/>
      <c r="AF130" s="70" t="e">
        <f>INDEX(Tablica5[PROŠIRENA SKRB],MATCH('STROGO ZAŠTIĆENE-IZ PRIRODE RH'!X130,Tablica5[KATEGORIJA],0))</f>
        <v>#N/A</v>
      </c>
      <c r="AG130" s="88" t="e">
        <f t="shared" si="10"/>
        <v>#N/A</v>
      </c>
      <c r="AH130" s="79" t="e">
        <f t="shared" si="11"/>
        <v>#N/A</v>
      </c>
      <c r="AI130" s="159"/>
      <c r="AJ130" s="159"/>
      <c r="AK130" s="159"/>
      <c r="AL130" s="89">
        <f t="shared" si="12"/>
        <v>0</v>
      </c>
      <c r="AM130" s="90" t="e">
        <f t="shared" si="13"/>
        <v>#N/A</v>
      </c>
      <c r="AN130" s="164"/>
      <c r="AO130" s="142"/>
      <c r="AP130" s="163" t="e">
        <f>INDEX(EUTANAZIJA!$B$4:$B$6,MATCH('STROGO ZAŠTIĆENE-IZ PRIRODE RH'!AN130,EUTANAZIJA!$A$4:$A$6,0))</f>
        <v>#N/A</v>
      </c>
      <c r="AQ130" s="130" t="e">
        <f t="shared" ref="AQ130:AQ193" si="16">+AH130-AM130+AP130</f>
        <v>#N/A</v>
      </c>
      <c r="AR130" s="112"/>
    </row>
    <row r="131" spans="1:44" x14ac:dyDescent="0.3">
      <c r="A131" s="141"/>
      <c r="B131" s="142"/>
      <c r="C131" s="143"/>
      <c r="D131" s="142"/>
      <c r="E131" s="142"/>
      <c r="F131" s="142"/>
      <c r="G131" s="142"/>
      <c r="H131" s="142"/>
      <c r="I131" s="146"/>
      <c r="J131" s="142"/>
      <c r="K131" s="142"/>
      <c r="L131" s="142"/>
      <c r="M131" s="145"/>
      <c r="N131" s="145"/>
      <c r="O131" s="145"/>
      <c r="P131" s="142"/>
      <c r="Q131" s="142"/>
      <c r="R131" s="142"/>
      <c r="S131" s="142"/>
      <c r="T131" s="142"/>
      <c r="U131" s="144"/>
      <c r="V131" s="142"/>
      <c r="W131" s="142"/>
      <c r="X131" s="142"/>
      <c r="Y131" s="87" t="e">
        <f>INDEX(Tablica1[[SOLITARNO-ADULTNA, SUBADULTNA I NEODREĐENO]:[SVE DOBI-HIBERNACIJA/ESTIVACIJA]],MATCH('STROGO ZAŠTIĆENE-IZ PRIRODE RH'!X131,Tablica1[KATEGORIJA],0),MATCH(E131,Tablica1[[#Headers],[SOLITARNO-ADULTNA, SUBADULTNA I NEODREĐENO]:[SVE DOBI-HIBERNACIJA/ESTIVACIJA]],0))</f>
        <v>#N/A</v>
      </c>
      <c r="Z131" s="60">
        <f t="shared" si="14"/>
        <v>0</v>
      </c>
      <c r="AA131" s="88" t="e">
        <f t="shared" si="15"/>
        <v>#N/A</v>
      </c>
      <c r="AB131" s="142"/>
      <c r="AC131" s="144"/>
      <c r="AD131" s="144"/>
      <c r="AE131" s="142"/>
      <c r="AF131" s="70" t="e">
        <f>INDEX(Tablica5[PROŠIRENA SKRB],MATCH('STROGO ZAŠTIĆENE-IZ PRIRODE RH'!X131,Tablica5[KATEGORIJA],0))</f>
        <v>#N/A</v>
      </c>
      <c r="AG131" s="88" t="e">
        <f t="shared" ref="AG131:AG194" si="17">+AE131*AF131</f>
        <v>#N/A</v>
      </c>
      <c r="AH131" s="79" t="e">
        <f t="shared" ref="AH131:AH194" si="18">+AG131+AA131</f>
        <v>#N/A</v>
      </c>
      <c r="AI131" s="159"/>
      <c r="AJ131" s="159"/>
      <c r="AK131" s="159"/>
      <c r="AL131" s="89">
        <f t="shared" ref="AL131:AL194" si="19">_xlfn.DAYS(AK131,AJ131)</f>
        <v>0</v>
      </c>
      <c r="AM131" s="90" t="e">
        <f t="shared" ref="AM131:AM194" si="20">+AL131*Y131</f>
        <v>#N/A</v>
      </c>
      <c r="AN131" s="164"/>
      <c r="AO131" s="142"/>
      <c r="AP131" s="163" t="e">
        <f>INDEX(EUTANAZIJA!$B$4:$B$6,MATCH('STROGO ZAŠTIĆENE-IZ PRIRODE RH'!AN131,EUTANAZIJA!$A$4:$A$6,0))</f>
        <v>#N/A</v>
      </c>
      <c r="AQ131" s="130" t="e">
        <f t="shared" si="16"/>
        <v>#N/A</v>
      </c>
      <c r="AR131" s="112"/>
    </row>
    <row r="132" spans="1:44" x14ac:dyDescent="0.3">
      <c r="A132" s="141"/>
      <c r="B132" s="142"/>
      <c r="C132" s="143"/>
      <c r="D132" s="142"/>
      <c r="E132" s="142"/>
      <c r="F132" s="142"/>
      <c r="G132" s="142"/>
      <c r="H132" s="142"/>
      <c r="I132" s="146"/>
      <c r="J132" s="142"/>
      <c r="K132" s="142"/>
      <c r="L132" s="142"/>
      <c r="M132" s="145"/>
      <c r="N132" s="145"/>
      <c r="O132" s="145"/>
      <c r="P132" s="142"/>
      <c r="Q132" s="142"/>
      <c r="R132" s="142"/>
      <c r="S132" s="142"/>
      <c r="T132" s="142"/>
      <c r="U132" s="144"/>
      <c r="V132" s="142"/>
      <c r="W132" s="142"/>
      <c r="X132" s="142"/>
      <c r="Y132" s="87" t="e">
        <f>INDEX(Tablica1[[SOLITARNO-ADULTNA, SUBADULTNA I NEODREĐENO]:[SVE DOBI-HIBERNACIJA/ESTIVACIJA]],MATCH('STROGO ZAŠTIĆENE-IZ PRIRODE RH'!X132,Tablica1[KATEGORIJA],0),MATCH(E132,Tablica1[[#Headers],[SOLITARNO-ADULTNA, SUBADULTNA I NEODREĐENO]:[SVE DOBI-HIBERNACIJA/ESTIVACIJA]],0))</f>
        <v>#N/A</v>
      </c>
      <c r="Z132" s="60">
        <f t="shared" si="14"/>
        <v>0</v>
      </c>
      <c r="AA132" s="88" t="e">
        <f t="shared" si="15"/>
        <v>#N/A</v>
      </c>
      <c r="AB132" s="142"/>
      <c r="AC132" s="144"/>
      <c r="AD132" s="144"/>
      <c r="AE132" s="142"/>
      <c r="AF132" s="70" t="e">
        <f>INDEX(Tablica5[PROŠIRENA SKRB],MATCH('STROGO ZAŠTIĆENE-IZ PRIRODE RH'!X132,Tablica5[KATEGORIJA],0))</f>
        <v>#N/A</v>
      </c>
      <c r="AG132" s="88" t="e">
        <f t="shared" si="17"/>
        <v>#N/A</v>
      </c>
      <c r="AH132" s="79" t="e">
        <f t="shared" si="18"/>
        <v>#N/A</v>
      </c>
      <c r="AI132" s="159"/>
      <c r="AJ132" s="159"/>
      <c r="AK132" s="159"/>
      <c r="AL132" s="89">
        <f t="shared" si="19"/>
        <v>0</v>
      </c>
      <c r="AM132" s="90" t="e">
        <f t="shared" si="20"/>
        <v>#N/A</v>
      </c>
      <c r="AN132" s="164"/>
      <c r="AO132" s="142"/>
      <c r="AP132" s="163" t="e">
        <f>INDEX(EUTANAZIJA!$B$4:$B$6,MATCH('STROGO ZAŠTIĆENE-IZ PRIRODE RH'!AN132,EUTANAZIJA!$A$4:$A$6,0))</f>
        <v>#N/A</v>
      </c>
      <c r="AQ132" s="130" t="e">
        <f t="shared" si="16"/>
        <v>#N/A</v>
      </c>
      <c r="AR132" s="112"/>
    </row>
    <row r="133" spans="1:44" x14ac:dyDescent="0.3">
      <c r="A133" s="141"/>
      <c r="B133" s="142"/>
      <c r="C133" s="143"/>
      <c r="D133" s="142"/>
      <c r="E133" s="142"/>
      <c r="F133" s="142"/>
      <c r="G133" s="142"/>
      <c r="H133" s="142"/>
      <c r="I133" s="146"/>
      <c r="J133" s="142"/>
      <c r="K133" s="142"/>
      <c r="L133" s="142"/>
      <c r="M133" s="145"/>
      <c r="N133" s="145"/>
      <c r="O133" s="145"/>
      <c r="P133" s="142"/>
      <c r="Q133" s="142"/>
      <c r="R133" s="142"/>
      <c r="S133" s="142"/>
      <c r="T133" s="142"/>
      <c r="U133" s="144"/>
      <c r="V133" s="142"/>
      <c r="W133" s="142"/>
      <c r="X133" s="142"/>
      <c r="Y133" s="87" t="e">
        <f>INDEX(Tablica1[[SOLITARNO-ADULTNA, SUBADULTNA I NEODREĐENO]:[SVE DOBI-HIBERNACIJA/ESTIVACIJA]],MATCH('STROGO ZAŠTIĆENE-IZ PRIRODE RH'!X133,Tablica1[KATEGORIJA],0),MATCH(E133,Tablica1[[#Headers],[SOLITARNO-ADULTNA, SUBADULTNA I NEODREĐENO]:[SVE DOBI-HIBERNACIJA/ESTIVACIJA]],0))</f>
        <v>#N/A</v>
      </c>
      <c r="Z133" s="60">
        <f t="shared" si="14"/>
        <v>0</v>
      </c>
      <c r="AA133" s="88" t="e">
        <f t="shared" si="15"/>
        <v>#N/A</v>
      </c>
      <c r="AB133" s="142"/>
      <c r="AC133" s="144"/>
      <c r="AD133" s="144"/>
      <c r="AE133" s="142"/>
      <c r="AF133" s="70" t="e">
        <f>INDEX(Tablica5[PROŠIRENA SKRB],MATCH('STROGO ZAŠTIĆENE-IZ PRIRODE RH'!X133,Tablica5[KATEGORIJA],0))</f>
        <v>#N/A</v>
      </c>
      <c r="AG133" s="88" t="e">
        <f t="shared" si="17"/>
        <v>#N/A</v>
      </c>
      <c r="AH133" s="79" t="e">
        <f t="shared" si="18"/>
        <v>#N/A</v>
      </c>
      <c r="AI133" s="159"/>
      <c r="AJ133" s="159"/>
      <c r="AK133" s="159"/>
      <c r="AL133" s="89">
        <f t="shared" si="19"/>
        <v>0</v>
      </c>
      <c r="AM133" s="90" t="e">
        <f t="shared" si="20"/>
        <v>#N/A</v>
      </c>
      <c r="AN133" s="164"/>
      <c r="AO133" s="142"/>
      <c r="AP133" s="163" t="e">
        <f>INDEX(EUTANAZIJA!$B$4:$B$6,MATCH('STROGO ZAŠTIĆENE-IZ PRIRODE RH'!AN133,EUTANAZIJA!$A$4:$A$6,0))</f>
        <v>#N/A</v>
      </c>
      <c r="AQ133" s="130" t="e">
        <f t="shared" si="16"/>
        <v>#N/A</v>
      </c>
      <c r="AR133" s="112"/>
    </row>
    <row r="134" spans="1:44" x14ac:dyDescent="0.3">
      <c r="A134" s="141"/>
      <c r="B134" s="142"/>
      <c r="C134" s="143"/>
      <c r="D134" s="142"/>
      <c r="E134" s="142"/>
      <c r="F134" s="142"/>
      <c r="G134" s="142"/>
      <c r="H134" s="142"/>
      <c r="I134" s="146"/>
      <c r="J134" s="142"/>
      <c r="K134" s="142"/>
      <c r="L134" s="142"/>
      <c r="M134" s="145"/>
      <c r="N134" s="145"/>
      <c r="O134" s="145"/>
      <c r="P134" s="142"/>
      <c r="Q134" s="142"/>
      <c r="R134" s="142"/>
      <c r="S134" s="142"/>
      <c r="T134" s="142"/>
      <c r="U134" s="144"/>
      <c r="V134" s="142"/>
      <c r="W134" s="142"/>
      <c r="X134" s="142"/>
      <c r="Y134" s="87" t="e">
        <f>INDEX(Tablica1[[SOLITARNO-ADULTNA, SUBADULTNA I NEODREĐENO]:[SVE DOBI-HIBERNACIJA/ESTIVACIJA]],MATCH('STROGO ZAŠTIĆENE-IZ PRIRODE RH'!X134,Tablica1[KATEGORIJA],0),MATCH(E134,Tablica1[[#Headers],[SOLITARNO-ADULTNA, SUBADULTNA I NEODREĐENO]:[SVE DOBI-HIBERNACIJA/ESTIVACIJA]],0))</f>
        <v>#N/A</v>
      </c>
      <c r="Z134" s="60">
        <f t="shared" si="14"/>
        <v>0</v>
      </c>
      <c r="AA134" s="88" t="e">
        <f t="shared" si="15"/>
        <v>#N/A</v>
      </c>
      <c r="AB134" s="142"/>
      <c r="AC134" s="144"/>
      <c r="AD134" s="144"/>
      <c r="AE134" s="142"/>
      <c r="AF134" s="70" t="e">
        <f>INDEX(Tablica5[PROŠIRENA SKRB],MATCH('STROGO ZAŠTIĆENE-IZ PRIRODE RH'!X134,Tablica5[KATEGORIJA],0))</f>
        <v>#N/A</v>
      </c>
      <c r="AG134" s="88" t="e">
        <f t="shared" si="17"/>
        <v>#N/A</v>
      </c>
      <c r="AH134" s="79" t="e">
        <f t="shared" si="18"/>
        <v>#N/A</v>
      </c>
      <c r="AI134" s="159"/>
      <c r="AJ134" s="159"/>
      <c r="AK134" s="159"/>
      <c r="AL134" s="89">
        <f t="shared" si="19"/>
        <v>0</v>
      </c>
      <c r="AM134" s="90" t="e">
        <f t="shared" si="20"/>
        <v>#N/A</v>
      </c>
      <c r="AN134" s="164"/>
      <c r="AO134" s="142"/>
      <c r="AP134" s="163" t="e">
        <f>INDEX(EUTANAZIJA!$B$4:$B$6,MATCH('STROGO ZAŠTIĆENE-IZ PRIRODE RH'!AN134,EUTANAZIJA!$A$4:$A$6,0))</f>
        <v>#N/A</v>
      </c>
      <c r="AQ134" s="130" t="e">
        <f t="shared" si="16"/>
        <v>#N/A</v>
      </c>
      <c r="AR134" s="112"/>
    </row>
    <row r="135" spans="1:44" x14ac:dyDescent="0.3">
      <c r="A135" s="141"/>
      <c r="B135" s="142"/>
      <c r="C135" s="143"/>
      <c r="D135" s="142"/>
      <c r="E135" s="142"/>
      <c r="F135" s="142"/>
      <c r="G135" s="142"/>
      <c r="H135" s="142"/>
      <c r="I135" s="146"/>
      <c r="J135" s="142"/>
      <c r="K135" s="142"/>
      <c r="L135" s="142"/>
      <c r="M135" s="145"/>
      <c r="N135" s="145"/>
      <c r="O135" s="145"/>
      <c r="P135" s="142"/>
      <c r="Q135" s="142"/>
      <c r="R135" s="142"/>
      <c r="S135" s="142"/>
      <c r="T135" s="142"/>
      <c r="U135" s="144"/>
      <c r="V135" s="142"/>
      <c r="W135" s="142"/>
      <c r="X135" s="142"/>
      <c r="Y135" s="87" t="e">
        <f>INDEX(Tablica1[[SOLITARNO-ADULTNA, SUBADULTNA I NEODREĐENO]:[SVE DOBI-HIBERNACIJA/ESTIVACIJA]],MATCH('STROGO ZAŠTIĆENE-IZ PRIRODE RH'!X135,Tablica1[KATEGORIJA],0),MATCH(E135,Tablica1[[#Headers],[SOLITARNO-ADULTNA, SUBADULTNA I NEODREĐENO]:[SVE DOBI-HIBERNACIJA/ESTIVACIJA]],0))</f>
        <v>#N/A</v>
      </c>
      <c r="Z135" s="60">
        <f t="shared" si="14"/>
        <v>0</v>
      </c>
      <c r="AA135" s="88" t="e">
        <f t="shared" si="15"/>
        <v>#N/A</v>
      </c>
      <c r="AB135" s="142"/>
      <c r="AC135" s="144"/>
      <c r="AD135" s="144"/>
      <c r="AE135" s="142"/>
      <c r="AF135" s="70" t="e">
        <f>INDEX(Tablica5[PROŠIRENA SKRB],MATCH('STROGO ZAŠTIĆENE-IZ PRIRODE RH'!X135,Tablica5[KATEGORIJA],0))</f>
        <v>#N/A</v>
      </c>
      <c r="AG135" s="88" t="e">
        <f t="shared" si="17"/>
        <v>#N/A</v>
      </c>
      <c r="AH135" s="79" t="e">
        <f t="shared" si="18"/>
        <v>#N/A</v>
      </c>
      <c r="AI135" s="159"/>
      <c r="AJ135" s="159"/>
      <c r="AK135" s="159"/>
      <c r="AL135" s="89">
        <f t="shared" si="19"/>
        <v>0</v>
      </c>
      <c r="AM135" s="90" t="e">
        <f t="shared" si="20"/>
        <v>#N/A</v>
      </c>
      <c r="AN135" s="164"/>
      <c r="AO135" s="142"/>
      <c r="AP135" s="163" t="e">
        <f>INDEX(EUTANAZIJA!$B$4:$B$6,MATCH('STROGO ZAŠTIĆENE-IZ PRIRODE RH'!AN135,EUTANAZIJA!$A$4:$A$6,0))</f>
        <v>#N/A</v>
      </c>
      <c r="AQ135" s="130" t="e">
        <f t="shared" si="16"/>
        <v>#N/A</v>
      </c>
      <c r="AR135" s="112"/>
    </row>
    <row r="136" spans="1:44" x14ac:dyDescent="0.3">
      <c r="A136" s="141"/>
      <c r="B136" s="142"/>
      <c r="C136" s="143"/>
      <c r="D136" s="142"/>
      <c r="E136" s="142"/>
      <c r="F136" s="142"/>
      <c r="G136" s="142"/>
      <c r="H136" s="142"/>
      <c r="I136" s="146"/>
      <c r="J136" s="142"/>
      <c r="K136" s="142"/>
      <c r="L136" s="142"/>
      <c r="M136" s="145"/>
      <c r="N136" s="145"/>
      <c r="O136" s="145"/>
      <c r="P136" s="142"/>
      <c r="Q136" s="142"/>
      <c r="R136" s="142"/>
      <c r="S136" s="142"/>
      <c r="T136" s="142"/>
      <c r="U136" s="144"/>
      <c r="V136" s="142"/>
      <c r="W136" s="142"/>
      <c r="X136" s="142"/>
      <c r="Y136" s="87" t="e">
        <f>INDEX(Tablica1[[SOLITARNO-ADULTNA, SUBADULTNA I NEODREĐENO]:[SVE DOBI-HIBERNACIJA/ESTIVACIJA]],MATCH('STROGO ZAŠTIĆENE-IZ PRIRODE RH'!X136,Tablica1[KATEGORIJA],0),MATCH(E136,Tablica1[[#Headers],[SOLITARNO-ADULTNA, SUBADULTNA I NEODREĐENO]:[SVE DOBI-HIBERNACIJA/ESTIVACIJA]],0))</f>
        <v>#N/A</v>
      </c>
      <c r="Z136" s="60">
        <f t="shared" si="14"/>
        <v>0</v>
      </c>
      <c r="AA136" s="88" t="e">
        <f t="shared" si="15"/>
        <v>#N/A</v>
      </c>
      <c r="AB136" s="142"/>
      <c r="AC136" s="144"/>
      <c r="AD136" s="144"/>
      <c r="AE136" s="142"/>
      <c r="AF136" s="70" t="e">
        <f>INDEX(Tablica5[PROŠIRENA SKRB],MATCH('STROGO ZAŠTIĆENE-IZ PRIRODE RH'!X136,Tablica5[KATEGORIJA],0))</f>
        <v>#N/A</v>
      </c>
      <c r="AG136" s="88" t="e">
        <f t="shared" si="17"/>
        <v>#N/A</v>
      </c>
      <c r="AH136" s="79" t="e">
        <f t="shared" si="18"/>
        <v>#N/A</v>
      </c>
      <c r="AI136" s="159"/>
      <c r="AJ136" s="159"/>
      <c r="AK136" s="159"/>
      <c r="AL136" s="89">
        <f t="shared" si="19"/>
        <v>0</v>
      </c>
      <c r="AM136" s="90" t="e">
        <f t="shared" si="20"/>
        <v>#N/A</v>
      </c>
      <c r="AN136" s="164"/>
      <c r="AO136" s="142"/>
      <c r="AP136" s="163" t="e">
        <f>INDEX(EUTANAZIJA!$B$4:$B$6,MATCH('STROGO ZAŠTIĆENE-IZ PRIRODE RH'!AN136,EUTANAZIJA!$A$4:$A$6,0))</f>
        <v>#N/A</v>
      </c>
      <c r="AQ136" s="130" t="e">
        <f t="shared" si="16"/>
        <v>#N/A</v>
      </c>
      <c r="AR136" s="112"/>
    </row>
    <row r="137" spans="1:44" x14ac:dyDescent="0.3">
      <c r="A137" s="141"/>
      <c r="B137" s="142"/>
      <c r="C137" s="143"/>
      <c r="D137" s="142"/>
      <c r="E137" s="142"/>
      <c r="F137" s="142"/>
      <c r="G137" s="142"/>
      <c r="H137" s="142"/>
      <c r="I137" s="146"/>
      <c r="J137" s="142"/>
      <c r="K137" s="142"/>
      <c r="L137" s="142"/>
      <c r="M137" s="145"/>
      <c r="N137" s="145"/>
      <c r="O137" s="145"/>
      <c r="P137" s="142"/>
      <c r="Q137" s="142"/>
      <c r="R137" s="142"/>
      <c r="S137" s="142"/>
      <c r="T137" s="142"/>
      <c r="U137" s="144"/>
      <c r="V137" s="142"/>
      <c r="W137" s="142"/>
      <c r="X137" s="142"/>
      <c r="Y137" s="87" t="e">
        <f>INDEX(Tablica1[[SOLITARNO-ADULTNA, SUBADULTNA I NEODREĐENO]:[SVE DOBI-HIBERNACIJA/ESTIVACIJA]],MATCH('STROGO ZAŠTIĆENE-IZ PRIRODE RH'!X137,Tablica1[KATEGORIJA],0),MATCH(E137,Tablica1[[#Headers],[SOLITARNO-ADULTNA, SUBADULTNA I NEODREĐENO]:[SVE DOBI-HIBERNACIJA/ESTIVACIJA]],0))</f>
        <v>#N/A</v>
      </c>
      <c r="Z137" s="60">
        <f t="shared" si="14"/>
        <v>0</v>
      </c>
      <c r="AA137" s="88" t="e">
        <f t="shared" si="15"/>
        <v>#N/A</v>
      </c>
      <c r="AB137" s="142"/>
      <c r="AC137" s="144"/>
      <c r="AD137" s="144"/>
      <c r="AE137" s="142"/>
      <c r="AF137" s="70" t="e">
        <f>INDEX(Tablica5[PROŠIRENA SKRB],MATCH('STROGO ZAŠTIĆENE-IZ PRIRODE RH'!X137,Tablica5[KATEGORIJA],0))</f>
        <v>#N/A</v>
      </c>
      <c r="AG137" s="88" t="e">
        <f t="shared" si="17"/>
        <v>#N/A</v>
      </c>
      <c r="AH137" s="79" t="e">
        <f t="shared" si="18"/>
        <v>#N/A</v>
      </c>
      <c r="AI137" s="159"/>
      <c r="AJ137" s="159"/>
      <c r="AK137" s="159"/>
      <c r="AL137" s="89">
        <f t="shared" si="19"/>
        <v>0</v>
      </c>
      <c r="AM137" s="90" t="e">
        <f t="shared" si="20"/>
        <v>#N/A</v>
      </c>
      <c r="AN137" s="164"/>
      <c r="AO137" s="142"/>
      <c r="AP137" s="163" t="e">
        <f>INDEX(EUTANAZIJA!$B$4:$B$6,MATCH('STROGO ZAŠTIĆENE-IZ PRIRODE RH'!AN137,EUTANAZIJA!$A$4:$A$6,0))</f>
        <v>#N/A</v>
      </c>
      <c r="AQ137" s="130" t="e">
        <f t="shared" si="16"/>
        <v>#N/A</v>
      </c>
      <c r="AR137" s="112"/>
    </row>
    <row r="138" spans="1:44" x14ac:dyDescent="0.3">
      <c r="A138" s="141"/>
      <c r="B138" s="142"/>
      <c r="C138" s="143"/>
      <c r="D138" s="142"/>
      <c r="E138" s="142"/>
      <c r="F138" s="142"/>
      <c r="G138" s="142"/>
      <c r="H138" s="142"/>
      <c r="I138" s="146"/>
      <c r="J138" s="142"/>
      <c r="K138" s="142"/>
      <c r="L138" s="142"/>
      <c r="M138" s="145"/>
      <c r="N138" s="145"/>
      <c r="O138" s="145"/>
      <c r="P138" s="142"/>
      <c r="Q138" s="142"/>
      <c r="R138" s="142"/>
      <c r="S138" s="142"/>
      <c r="T138" s="142"/>
      <c r="U138" s="144"/>
      <c r="V138" s="142"/>
      <c r="W138" s="142"/>
      <c r="X138" s="142"/>
      <c r="Y138" s="87" t="e">
        <f>INDEX(Tablica1[[SOLITARNO-ADULTNA, SUBADULTNA I NEODREĐENO]:[SVE DOBI-HIBERNACIJA/ESTIVACIJA]],MATCH('STROGO ZAŠTIĆENE-IZ PRIRODE RH'!X138,Tablica1[KATEGORIJA],0),MATCH(E138,Tablica1[[#Headers],[SOLITARNO-ADULTNA, SUBADULTNA I NEODREĐENO]:[SVE DOBI-HIBERNACIJA/ESTIVACIJA]],0))</f>
        <v>#N/A</v>
      </c>
      <c r="Z138" s="60">
        <f t="shared" si="14"/>
        <v>0</v>
      </c>
      <c r="AA138" s="88" t="e">
        <f t="shared" si="15"/>
        <v>#N/A</v>
      </c>
      <c r="AB138" s="142"/>
      <c r="AC138" s="144"/>
      <c r="AD138" s="144"/>
      <c r="AE138" s="142"/>
      <c r="AF138" s="70" t="e">
        <f>INDEX(Tablica5[PROŠIRENA SKRB],MATCH('STROGO ZAŠTIĆENE-IZ PRIRODE RH'!X138,Tablica5[KATEGORIJA],0))</f>
        <v>#N/A</v>
      </c>
      <c r="AG138" s="88" t="e">
        <f t="shared" si="17"/>
        <v>#N/A</v>
      </c>
      <c r="AH138" s="79" t="e">
        <f t="shared" si="18"/>
        <v>#N/A</v>
      </c>
      <c r="AI138" s="159"/>
      <c r="AJ138" s="159"/>
      <c r="AK138" s="159"/>
      <c r="AL138" s="89">
        <f t="shared" si="19"/>
        <v>0</v>
      </c>
      <c r="AM138" s="90" t="e">
        <f t="shared" si="20"/>
        <v>#N/A</v>
      </c>
      <c r="AN138" s="164"/>
      <c r="AO138" s="142"/>
      <c r="AP138" s="163" t="e">
        <f>INDEX(EUTANAZIJA!$B$4:$B$6,MATCH('STROGO ZAŠTIĆENE-IZ PRIRODE RH'!AN138,EUTANAZIJA!$A$4:$A$6,0))</f>
        <v>#N/A</v>
      </c>
      <c r="AQ138" s="130" t="e">
        <f t="shared" si="16"/>
        <v>#N/A</v>
      </c>
      <c r="AR138" s="112"/>
    </row>
    <row r="139" spans="1:44" x14ac:dyDescent="0.3">
      <c r="A139" s="141"/>
      <c r="B139" s="142"/>
      <c r="C139" s="143"/>
      <c r="D139" s="142"/>
      <c r="E139" s="142"/>
      <c r="F139" s="142"/>
      <c r="G139" s="142"/>
      <c r="H139" s="142"/>
      <c r="I139" s="146"/>
      <c r="J139" s="142"/>
      <c r="K139" s="142"/>
      <c r="L139" s="142"/>
      <c r="M139" s="145"/>
      <c r="N139" s="145"/>
      <c r="O139" s="145"/>
      <c r="P139" s="142"/>
      <c r="Q139" s="142"/>
      <c r="R139" s="142"/>
      <c r="S139" s="142"/>
      <c r="T139" s="142"/>
      <c r="U139" s="144"/>
      <c r="V139" s="142"/>
      <c r="W139" s="142"/>
      <c r="X139" s="142"/>
      <c r="Y139" s="87" t="e">
        <f>INDEX(Tablica1[[SOLITARNO-ADULTNA, SUBADULTNA I NEODREĐENO]:[SVE DOBI-HIBERNACIJA/ESTIVACIJA]],MATCH('STROGO ZAŠTIĆENE-IZ PRIRODE RH'!X139,Tablica1[KATEGORIJA],0),MATCH(E139,Tablica1[[#Headers],[SOLITARNO-ADULTNA, SUBADULTNA I NEODREĐENO]:[SVE DOBI-HIBERNACIJA/ESTIVACIJA]],0))</f>
        <v>#N/A</v>
      </c>
      <c r="Z139" s="60">
        <f t="shared" si="14"/>
        <v>0</v>
      </c>
      <c r="AA139" s="88" t="e">
        <f t="shared" si="15"/>
        <v>#N/A</v>
      </c>
      <c r="AB139" s="142"/>
      <c r="AC139" s="144"/>
      <c r="AD139" s="144"/>
      <c r="AE139" s="142"/>
      <c r="AF139" s="70" t="e">
        <f>INDEX(Tablica5[PROŠIRENA SKRB],MATCH('STROGO ZAŠTIĆENE-IZ PRIRODE RH'!X139,Tablica5[KATEGORIJA],0))</f>
        <v>#N/A</v>
      </c>
      <c r="AG139" s="88" t="e">
        <f t="shared" si="17"/>
        <v>#N/A</v>
      </c>
      <c r="AH139" s="79" t="e">
        <f t="shared" si="18"/>
        <v>#N/A</v>
      </c>
      <c r="AI139" s="159"/>
      <c r="AJ139" s="159"/>
      <c r="AK139" s="159"/>
      <c r="AL139" s="89">
        <f t="shared" si="19"/>
        <v>0</v>
      </c>
      <c r="AM139" s="90" t="e">
        <f t="shared" si="20"/>
        <v>#N/A</v>
      </c>
      <c r="AN139" s="164"/>
      <c r="AO139" s="142"/>
      <c r="AP139" s="163" t="e">
        <f>INDEX(EUTANAZIJA!$B$4:$B$6,MATCH('STROGO ZAŠTIĆENE-IZ PRIRODE RH'!AN139,EUTANAZIJA!$A$4:$A$6,0))</f>
        <v>#N/A</v>
      </c>
      <c r="AQ139" s="130" t="e">
        <f t="shared" si="16"/>
        <v>#N/A</v>
      </c>
      <c r="AR139" s="112"/>
    </row>
    <row r="140" spans="1:44" x14ac:dyDescent="0.3">
      <c r="A140" s="141"/>
      <c r="B140" s="142"/>
      <c r="C140" s="143"/>
      <c r="D140" s="142"/>
      <c r="E140" s="142"/>
      <c r="F140" s="142"/>
      <c r="G140" s="142"/>
      <c r="H140" s="142"/>
      <c r="I140" s="146"/>
      <c r="J140" s="142"/>
      <c r="K140" s="142"/>
      <c r="L140" s="142"/>
      <c r="M140" s="145"/>
      <c r="N140" s="145"/>
      <c r="O140" s="145"/>
      <c r="P140" s="142"/>
      <c r="Q140" s="142"/>
      <c r="R140" s="142"/>
      <c r="S140" s="142"/>
      <c r="T140" s="142"/>
      <c r="U140" s="144"/>
      <c r="V140" s="142"/>
      <c r="W140" s="142"/>
      <c r="X140" s="142"/>
      <c r="Y140" s="87" t="e">
        <f>INDEX(Tablica1[[SOLITARNO-ADULTNA, SUBADULTNA I NEODREĐENO]:[SVE DOBI-HIBERNACIJA/ESTIVACIJA]],MATCH('STROGO ZAŠTIĆENE-IZ PRIRODE RH'!X140,Tablica1[KATEGORIJA],0),MATCH(E140,Tablica1[[#Headers],[SOLITARNO-ADULTNA, SUBADULTNA I NEODREĐENO]:[SVE DOBI-HIBERNACIJA/ESTIVACIJA]],0))</f>
        <v>#N/A</v>
      </c>
      <c r="Z140" s="60">
        <f t="shared" si="14"/>
        <v>0</v>
      </c>
      <c r="AA140" s="88" t="e">
        <f t="shared" si="15"/>
        <v>#N/A</v>
      </c>
      <c r="AB140" s="142"/>
      <c r="AC140" s="144"/>
      <c r="AD140" s="144"/>
      <c r="AE140" s="142"/>
      <c r="AF140" s="70" t="e">
        <f>INDEX(Tablica5[PROŠIRENA SKRB],MATCH('STROGO ZAŠTIĆENE-IZ PRIRODE RH'!X140,Tablica5[KATEGORIJA],0))</f>
        <v>#N/A</v>
      </c>
      <c r="AG140" s="88" t="e">
        <f t="shared" si="17"/>
        <v>#N/A</v>
      </c>
      <c r="AH140" s="79" t="e">
        <f t="shared" si="18"/>
        <v>#N/A</v>
      </c>
      <c r="AI140" s="159"/>
      <c r="AJ140" s="159"/>
      <c r="AK140" s="159"/>
      <c r="AL140" s="89">
        <f t="shared" si="19"/>
        <v>0</v>
      </c>
      <c r="AM140" s="90" t="e">
        <f t="shared" si="20"/>
        <v>#N/A</v>
      </c>
      <c r="AN140" s="164"/>
      <c r="AO140" s="142"/>
      <c r="AP140" s="163" t="e">
        <f>INDEX(EUTANAZIJA!$B$4:$B$6,MATCH('STROGO ZAŠTIĆENE-IZ PRIRODE RH'!AN140,EUTANAZIJA!$A$4:$A$6,0))</f>
        <v>#N/A</v>
      </c>
      <c r="AQ140" s="130" t="e">
        <f t="shared" si="16"/>
        <v>#N/A</v>
      </c>
      <c r="AR140" s="112"/>
    </row>
    <row r="141" spans="1:44" x14ac:dyDescent="0.3">
      <c r="A141" s="141"/>
      <c r="B141" s="142"/>
      <c r="C141" s="143"/>
      <c r="D141" s="142"/>
      <c r="E141" s="142"/>
      <c r="F141" s="142"/>
      <c r="G141" s="142"/>
      <c r="H141" s="142"/>
      <c r="I141" s="146"/>
      <c r="J141" s="142"/>
      <c r="K141" s="142"/>
      <c r="L141" s="142"/>
      <c r="M141" s="145"/>
      <c r="N141" s="145"/>
      <c r="O141" s="145"/>
      <c r="P141" s="142"/>
      <c r="Q141" s="142"/>
      <c r="R141" s="142"/>
      <c r="S141" s="142"/>
      <c r="T141" s="142"/>
      <c r="U141" s="144"/>
      <c r="V141" s="142"/>
      <c r="W141" s="142"/>
      <c r="X141" s="142"/>
      <c r="Y141" s="87" t="e">
        <f>INDEX(Tablica1[[SOLITARNO-ADULTNA, SUBADULTNA I NEODREĐENO]:[SVE DOBI-HIBERNACIJA/ESTIVACIJA]],MATCH('STROGO ZAŠTIĆENE-IZ PRIRODE RH'!X141,Tablica1[KATEGORIJA],0),MATCH(E141,Tablica1[[#Headers],[SOLITARNO-ADULTNA, SUBADULTNA I NEODREĐENO]:[SVE DOBI-HIBERNACIJA/ESTIVACIJA]],0))</f>
        <v>#N/A</v>
      </c>
      <c r="Z141" s="60">
        <f t="shared" si="14"/>
        <v>0</v>
      </c>
      <c r="AA141" s="88" t="e">
        <f t="shared" si="15"/>
        <v>#N/A</v>
      </c>
      <c r="AB141" s="142"/>
      <c r="AC141" s="144"/>
      <c r="AD141" s="144"/>
      <c r="AE141" s="142"/>
      <c r="AF141" s="70" t="e">
        <f>INDEX(Tablica5[PROŠIRENA SKRB],MATCH('STROGO ZAŠTIĆENE-IZ PRIRODE RH'!X141,Tablica5[KATEGORIJA],0))</f>
        <v>#N/A</v>
      </c>
      <c r="AG141" s="88" t="e">
        <f t="shared" si="17"/>
        <v>#N/A</v>
      </c>
      <c r="AH141" s="79" t="e">
        <f t="shared" si="18"/>
        <v>#N/A</v>
      </c>
      <c r="AI141" s="159"/>
      <c r="AJ141" s="159"/>
      <c r="AK141" s="159"/>
      <c r="AL141" s="89">
        <f t="shared" si="19"/>
        <v>0</v>
      </c>
      <c r="AM141" s="90" t="e">
        <f t="shared" si="20"/>
        <v>#N/A</v>
      </c>
      <c r="AN141" s="164"/>
      <c r="AO141" s="142"/>
      <c r="AP141" s="163" t="e">
        <f>INDEX(EUTANAZIJA!$B$4:$B$6,MATCH('STROGO ZAŠTIĆENE-IZ PRIRODE RH'!AN141,EUTANAZIJA!$A$4:$A$6,0))</f>
        <v>#N/A</v>
      </c>
      <c r="AQ141" s="130" t="e">
        <f t="shared" si="16"/>
        <v>#N/A</v>
      </c>
      <c r="AR141" s="112"/>
    </row>
    <row r="142" spans="1:44" x14ac:dyDescent="0.3">
      <c r="A142" s="141"/>
      <c r="B142" s="142"/>
      <c r="C142" s="143"/>
      <c r="D142" s="142"/>
      <c r="E142" s="142"/>
      <c r="F142" s="142"/>
      <c r="G142" s="142"/>
      <c r="H142" s="142"/>
      <c r="I142" s="146"/>
      <c r="J142" s="142"/>
      <c r="K142" s="142"/>
      <c r="L142" s="142"/>
      <c r="M142" s="145"/>
      <c r="N142" s="145"/>
      <c r="O142" s="145"/>
      <c r="P142" s="142"/>
      <c r="Q142" s="142"/>
      <c r="R142" s="142"/>
      <c r="S142" s="142"/>
      <c r="T142" s="142"/>
      <c r="U142" s="144"/>
      <c r="V142" s="142"/>
      <c r="W142" s="142"/>
      <c r="X142" s="142"/>
      <c r="Y142" s="87" t="e">
        <f>INDEX(Tablica1[[SOLITARNO-ADULTNA, SUBADULTNA I NEODREĐENO]:[SVE DOBI-HIBERNACIJA/ESTIVACIJA]],MATCH('STROGO ZAŠTIĆENE-IZ PRIRODE RH'!X142,Tablica1[KATEGORIJA],0),MATCH(E142,Tablica1[[#Headers],[SOLITARNO-ADULTNA, SUBADULTNA I NEODREĐENO]:[SVE DOBI-HIBERNACIJA/ESTIVACIJA]],0))</f>
        <v>#N/A</v>
      </c>
      <c r="Z142" s="60">
        <f t="shared" si="14"/>
        <v>0</v>
      </c>
      <c r="AA142" s="88" t="e">
        <f t="shared" si="15"/>
        <v>#N/A</v>
      </c>
      <c r="AB142" s="142"/>
      <c r="AC142" s="144"/>
      <c r="AD142" s="144"/>
      <c r="AE142" s="142"/>
      <c r="AF142" s="70" t="e">
        <f>INDEX(Tablica5[PROŠIRENA SKRB],MATCH('STROGO ZAŠTIĆENE-IZ PRIRODE RH'!X142,Tablica5[KATEGORIJA],0))</f>
        <v>#N/A</v>
      </c>
      <c r="AG142" s="88" t="e">
        <f t="shared" si="17"/>
        <v>#N/A</v>
      </c>
      <c r="AH142" s="79" t="e">
        <f t="shared" si="18"/>
        <v>#N/A</v>
      </c>
      <c r="AI142" s="159"/>
      <c r="AJ142" s="159"/>
      <c r="AK142" s="159"/>
      <c r="AL142" s="89">
        <f t="shared" si="19"/>
        <v>0</v>
      </c>
      <c r="AM142" s="90" t="e">
        <f t="shared" si="20"/>
        <v>#N/A</v>
      </c>
      <c r="AN142" s="164"/>
      <c r="AO142" s="142"/>
      <c r="AP142" s="163" t="e">
        <f>INDEX(EUTANAZIJA!$B$4:$B$6,MATCH('STROGO ZAŠTIĆENE-IZ PRIRODE RH'!AN142,EUTANAZIJA!$A$4:$A$6,0))</f>
        <v>#N/A</v>
      </c>
      <c r="AQ142" s="130" t="e">
        <f t="shared" si="16"/>
        <v>#N/A</v>
      </c>
      <c r="AR142" s="112"/>
    </row>
    <row r="143" spans="1:44" x14ac:dyDescent="0.3">
      <c r="A143" s="141"/>
      <c r="B143" s="142"/>
      <c r="C143" s="143"/>
      <c r="D143" s="142"/>
      <c r="E143" s="142"/>
      <c r="F143" s="142"/>
      <c r="G143" s="142"/>
      <c r="H143" s="142"/>
      <c r="I143" s="146"/>
      <c r="J143" s="142"/>
      <c r="K143" s="142"/>
      <c r="L143" s="142"/>
      <c r="M143" s="145"/>
      <c r="N143" s="145"/>
      <c r="O143" s="145"/>
      <c r="P143" s="142"/>
      <c r="Q143" s="142"/>
      <c r="R143" s="142"/>
      <c r="S143" s="142"/>
      <c r="T143" s="142"/>
      <c r="U143" s="144"/>
      <c r="V143" s="142"/>
      <c r="W143" s="142"/>
      <c r="X143" s="142"/>
      <c r="Y143" s="87" t="e">
        <f>INDEX(Tablica1[[SOLITARNO-ADULTNA, SUBADULTNA I NEODREĐENO]:[SVE DOBI-HIBERNACIJA/ESTIVACIJA]],MATCH('STROGO ZAŠTIĆENE-IZ PRIRODE RH'!X143,Tablica1[KATEGORIJA],0),MATCH(E143,Tablica1[[#Headers],[SOLITARNO-ADULTNA, SUBADULTNA I NEODREĐENO]:[SVE DOBI-HIBERNACIJA/ESTIVACIJA]],0))</f>
        <v>#N/A</v>
      </c>
      <c r="Z143" s="60">
        <f t="shared" si="14"/>
        <v>0</v>
      </c>
      <c r="AA143" s="88" t="e">
        <f t="shared" si="15"/>
        <v>#N/A</v>
      </c>
      <c r="AB143" s="142"/>
      <c r="AC143" s="144"/>
      <c r="AD143" s="144"/>
      <c r="AE143" s="142"/>
      <c r="AF143" s="70" t="e">
        <f>INDEX(Tablica5[PROŠIRENA SKRB],MATCH('STROGO ZAŠTIĆENE-IZ PRIRODE RH'!X143,Tablica5[KATEGORIJA],0))</f>
        <v>#N/A</v>
      </c>
      <c r="AG143" s="88" t="e">
        <f t="shared" si="17"/>
        <v>#N/A</v>
      </c>
      <c r="AH143" s="79" t="e">
        <f t="shared" si="18"/>
        <v>#N/A</v>
      </c>
      <c r="AI143" s="159"/>
      <c r="AJ143" s="159"/>
      <c r="AK143" s="159"/>
      <c r="AL143" s="89">
        <f t="shared" si="19"/>
        <v>0</v>
      </c>
      <c r="AM143" s="90" t="e">
        <f t="shared" si="20"/>
        <v>#N/A</v>
      </c>
      <c r="AN143" s="164"/>
      <c r="AO143" s="142"/>
      <c r="AP143" s="163" t="e">
        <f>INDEX(EUTANAZIJA!$B$4:$B$6,MATCH('STROGO ZAŠTIĆENE-IZ PRIRODE RH'!AN143,EUTANAZIJA!$A$4:$A$6,0))</f>
        <v>#N/A</v>
      </c>
      <c r="AQ143" s="130" t="e">
        <f t="shared" si="16"/>
        <v>#N/A</v>
      </c>
      <c r="AR143" s="112"/>
    </row>
    <row r="144" spans="1:44" x14ac:dyDescent="0.3">
      <c r="A144" s="141"/>
      <c r="B144" s="142"/>
      <c r="C144" s="143"/>
      <c r="D144" s="142"/>
      <c r="E144" s="142"/>
      <c r="F144" s="142"/>
      <c r="G144" s="142"/>
      <c r="H144" s="142"/>
      <c r="I144" s="146"/>
      <c r="J144" s="142"/>
      <c r="K144" s="142"/>
      <c r="L144" s="142"/>
      <c r="M144" s="145"/>
      <c r="N144" s="145"/>
      <c r="O144" s="145"/>
      <c r="P144" s="142"/>
      <c r="Q144" s="142"/>
      <c r="R144" s="142"/>
      <c r="S144" s="142"/>
      <c r="T144" s="142"/>
      <c r="U144" s="144"/>
      <c r="V144" s="142"/>
      <c r="W144" s="142"/>
      <c r="X144" s="142"/>
      <c r="Y144" s="87" t="e">
        <f>INDEX(Tablica1[[SOLITARNO-ADULTNA, SUBADULTNA I NEODREĐENO]:[SVE DOBI-HIBERNACIJA/ESTIVACIJA]],MATCH('STROGO ZAŠTIĆENE-IZ PRIRODE RH'!X144,Tablica1[KATEGORIJA],0),MATCH(E144,Tablica1[[#Headers],[SOLITARNO-ADULTNA, SUBADULTNA I NEODREĐENO]:[SVE DOBI-HIBERNACIJA/ESTIVACIJA]],0))</f>
        <v>#N/A</v>
      </c>
      <c r="Z144" s="60">
        <f t="shared" si="14"/>
        <v>0</v>
      </c>
      <c r="AA144" s="88" t="e">
        <f t="shared" si="15"/>
        <v>#N/A</v>
      </c>
      <c r="AB144" s="142"/>
      <c r="AC144" s="144"/>
      <c r="AD144" s="144"/>
      <c r="AE144" s="142"/>
      <c r="AF144" s="70" t="e">
        <f>INDEX(Tablica5[PROŠIRENA SKRB],MATCH('STROGO ZAŠTIĆENE-IZ PRIRODE RH'!X144,Tablica5[KATEGORIJA],0))</f>
        <v>#N/A</v>
      </c>
      <c r="AG144" s="88" t="e">
        <f t="shared" si="17"/>
        <v>#N/A</v>
      </c>
      <c r="AH144" s="79" t="e">
        <f t="shared" si="18"/>
        <v>#N/A</v>
      </c>
      <c r="AI144" s="159"/>
      <c r="AJ144" s="159"/>
      <c r="AK144" s="159"/>
      <c r="AL144" s="89">
        <f t="shared" si="19"/>
        <v>0</v>
      </c>
      <c r="AM144" s="90" t="e">
        <f t="shared" si="20"/>
        <v>#N/A</v>
      </c>
      <c r="AN144" s="164"/>
      <c r="AO144" s="142"/>
      <c r="AP144" s="163" t="e">
        <f>INDEX(EUTANAZIJA!$B$4:$B$6,MATCH('STROGO ZAŠTIĆENE-IZ PRIRODE RH'!AN144,EUTANAZIJA!$A$4:$A$6,0))</f>
        <v>#N/A</v>
      </c>
      <c r="AQ144" s="130" t="e">
        <f t="shared" si="16"/>
        <v>#N/A</v>
      </c>
      <c r="AR144" s="112"/>
    </row>
    <row r="145" spans="1:44" x14ac:dyDescent="0.3">
      <c r="A145" s="141"/>
      <c r="B145" s="142"/>
      <c r="C145" s="143"/>
      <c r="D145" s="142"/>
      <c r="E145" s="142"/>
      <c r="F145" s="142"/>
      <c r="G145" s="142"/>
      <c r="H145" s="142"/>
      <c r="I145" s="146"/>
      <c r="J145" s="142"/>
      <c r="K145" s="142"/>
      <c r="L145" s="142"/>
      <c r="M145" s="145"/>
      <c r="N145" s="145"/>
      <c r="O145" s="145"/>
      <c r="P145" s="142"/>
      <c r="Q145" s="142"/>
      <c r="R145" s="142"/>
      <c r="S145" s="142"/>
      <c r="T145" s="142"/>
      <c r="U145" s="144"/>
      <c r="V145" s="142"/>
      <c r="W145" s="142"/>
      <c r="X145" s="142"/>
      <c r="Y145" s="87" t="e">
        <f>INDEX(Tablica1[[SOLITARNO-ADULTNA, SUBADULTNA I NEODREĐENO]:[SVE DOBI-HIBERNACIJA/ESTIVACIJA]],MATCH('STROGO ZAŠTIĆENE-IZ PRIRODE RH'!X145,Tablica1[KATEGORIJA],0),MATCH(E145,Tablica1[[#Headers],[SOLITARNO-ADULTNA, SUBADULTNA I NEODREĐENO]:[SVE DOBI-HIBERNACIJA/ESTIVACIJA]],0))</f>
        <v>#N/A</v>
      </c>
      <c r="Z145" s="60">
        <f t="shared" si="14"/>
        <v>0</v>
      </c>
      <c r="AA145" s="88" t="e">
        <f t="shared" si="15"/>
        <v>#N/A</v>
      </c>
      <c r="AB145" s="142"/>
      <c r="AC145" s="144"/>
      <c r="AD145" s="144"/>
      <c r="AE145" s="142"/>
      <c r="AF145" s="70" t="e">
        <f>INDEX(Tablica5[PROŠIRENA SKRB],MATCH('STROGO ZAŠTIĆENE-IZ PRIRODE RH'!X145,Tablica5[KATEGORIJA],0))</f>
        <v>#N/A</v>
      </c>
      <c r="AG145" s="88" t="e">
        <f t="shared" si="17"/>
        <v>#N/A</v>
      </c>
      <c r="AH145" s="79" t="e">
        <f t="shared" si="18"/>
        <v>#N/A</v>
      </c>
      <c r="AI145" s="159"/>
      <c r="AJ145" s="159"/>
      <c r="AK145" s="159"/>
      <c r="AL145" s="89">
        <f t="shared" si="19"/>
        <v>0</v>
      </c>
      <c r="AM145" s="90" t="e">
        <f t="shared" si="20"/>
        <v>#N/A</v>
      </c>
      <c r="AN145" s="164"/>
      <c r="AO145" s="142"/>
      <c r="AP145" s="163" t="e">
        <f>INDEX(EUTANAZIJA!$B$4:$B$6,MATCH('STROGO ZAŠTIĆENE-IZ PRIRODE RH'!AN145,EUTANAZIJA!$A$4:$A$6,0))</f>
        <v>#N/A</v>
      </c>
      <c r="AQ145" s="130" t="e">
        <f t="shared" si="16"/>
        <v>#N/A</v>
      </c>
      <c r="AR145" s="112"/>
    </row>
    <row r="146" spans="1:44" x14ac:dyDescent="0.3">
      <c r="A146" s="141"/>
      <c r="B146" s="142"/>
      <c r="C146" s="143"/>
      <c r="D146" s="142"/>
      <c r="E146" s="142"/>
      <c r="F146" s="142"/>
      <c r="G146" s="142"/>
      <c r="H146" s="142"/>
      <c r="I146" s="146"/>
      <c r="J146" s="142"/>
      <c r="K146" s="142"/>
      <c r="L146" s="142"/>
      <c r="M146" s="145"/>
      <c r="N146" s="145"/>
      <c r="O146" s="145"/>
      <c r="P146" s="142"/>
      <c r="Q146" s="142"/>
      <c r="R146" s="142"/>
      <c r="S146" s="142"/>
      <c r="T146" s="142"/>
      <c r="U146" s="144"/>
      <c r="V146" s="142"/>
      <c r="W146" s="142"/>
      <c r="X146" s="142"/>
      <c r="Y146" s="87" t="e">
        <f>INDEX(Tablica1[[SOLITARNO-ADULTNA, SUBADULTNA I NEODREĐENO]:[SVE DOBI-HIBERNACIJA/ESTIVACIJA]],MATCH('STROGO ZAŠTIĆENE-IZ PRIRODE RH'!X146,Tablica1[KATEGORIJA],0),MATCH(E146,Tablica1[[#Headers],[SOLITARNO-ADULTNA, SUBADULTNA I NEODREĐENO]:[SVE DOBI-HIBERNACIJA/ESTIVACIJA]],0))</f>
        <v>#N/A</v>
      </c>
      <c r="Z146" s="60">
        <f t="shared" si="14"/>
        <v>0</v>
      </c>
      <c r="AA146" s="88" t="e">
        <f t="shared" si="15"/>
        <v>#N/A</v>
      </c>
      <c r="AB146" s="142"/>
      <c r="AC146" s="144"/>
      <c r="AD146" s="144"/>
      <c r="AE146" s="142"/>
      <c r="AF146" s="70" t="e">
        <f>INDEX(Tablica5[PROŠIRENA SKRB],MATCH('STROGO ZAŠTIĆENE-IZ PRIRODE RH'!X146,Tablica5[KATEGORIJA],0))</f>
        <v>#N/A</v>
      </c>
      <c r="AG146" s="88" t="e">
        <f t="shared" si="17"/>
        <v>#N/A</v>
      </c>
      <c r="AH146" s="79" t="e">
        <f t="shared" si="18"/>
        <v>#N/A</v>
      </c>
      <c r="AI146" s="159"/>
      <c r="AJ146" s="159"/>
      <c r="AK146" s="159"/>
      <c r="AL146" s="89">
        <f t="shared" si="19"/>
        <v>0</v>
      </c>
      <c r="AM146" s="90" t="e">
        <f t="shared" si="20"/>
        <v>#N/A</v>
      </c>
      <c r="AN146" s="164"/>
      <c r="AO146" s="142"/>
      <c r="AP146" s="163" t="e">
        <f>INDEX(EUTANAZIJA!$B$4:$B$6,MATCH('STROGO ZAŠTIĆENE-IZ PRIRODE RH'!AN146,EUTANAZIJA!$A$4:$A$6,0))</f>
        <v>#N/A</v>
      </c>
      <c r="AQ146" s="130" t="e">
        <f t="shared" si="16"/>
        <v>#N/A</v>
      </c>
      <c r="AR146" s="112"/>
    </row>
    <row r="147" spans="1:44" x14ac:dyDescent="0.3">
      <c r="A147" s="141"/>
      <c r="B147" s="142"/>
      <c r="C147" s="143"/>
      <c r="D147" s="142"/>
      <c r="E147" s="142"/>
      <c r="F147" s="142"/>
      <c r="G147" s="142"/>
      <c r="H147" s="142"/>
      <c r="I147" s="146"/>
      <c r="J147" s="142"/>
      <c r="K147" s="142"/>
      <c r="L147" s="142"/>
      <c r="M147" s="145"/>
      <c r="N147" s="145"/>
      <c r="O147" s="145"/>
      <c r="P147" s="142"/>
      <c r="Q147" s="142"/>
      <c r="R147" s="142"/>
      <c r="S147" s="142"/>
      <c r="T147" s="142"/>
      <c r="U147" s="144"/>
      <c r="V147" s="142"/>
      <c r="W147" s="142"/>
      <c r="X147" s="142"/>
      <c r="Y147" s="87" t="e">
        <f>INDEX(Tablica1[[SOLITARNO-ADULTNA, SUBADULTNA I NEODREĐENO]:[SVE DOBI-HIBERNACIJA/ESTIVACIJA]],MATCH('STROGO ZAŠTIĆENE-IZ PRIRODE RH'!X147,Tablica1[KATEGORIJA],0),MATCH(E147,Tablica1[[#Headers],[SOLITARNO-ADULTNA, SUBADULTNA I NEODREĐENO]:[SVE DOBI-HIBERNACIJA/ESTIVACIJA]],0))</f>
        <v>#N/A</v>
      </c>
      <c r="Z147" s="60">
        <f t="shared" si="14"/>
        <v>0</v>
      </c>
      <c r="AA147" s="88" t="e">
        <f t="shared" si="15"/>
        <v>#N/A</v>
      </c>
      <c r="AB147" s="142"/>
      <c r="AC147" s="144"/>
      <c r="AD147" s="144"/>
      <c r="AE147" s="142"/>
      <c r="AF147" s="70" t="e">
        <f>INDEX(Tablica5[PROŠIRENA SKRB],MATCH('STROGO ZAŠTIĆENE-IZ PRIRODE RH'!X147,Tablica5[KATEGORIJA],0))</f>
        <v>#N/A</v>
      </c>
      <c r="AG147" s="88" t="e">
        <f t="shared" si="17"/>
        <v>#N/A</v>
      </c>
      <c r="AH147" s="79" t="e">
        <f t="shared" si="18"/>
        <v>#N/A</v>
      </c>
      <c r="AI147" s="159"/>
      <c r="AJ147" s="159"/>
      <c r="AK147" s="159"/>
      <c r="AL147" s="89">
        <f t="shared" si="19"/>
        <v>0</v>
      </c>
      <c r="AM147" s="90" t="e">
        <f t="shared" si="20"/>
        <v>#N/A</v>
      </c>
      <c r="AN147" s="164"/>
      <c r="AO147" s="142"/>
      <c r="AP147" s="163" t="e">
        <f>INDEX(EUTANAZIJA!$B$4:$B$6,MATCH('STROGO ZAŠTIĆENE-IZ PRIRODE RH'!AN147,EUTANAZIJA!$A$4:$A$6,0))</f>
        <v>#N/A</v>
      </c>
      <c r="AQ147" s="130" t="e">
        <f t="shared" si="16"/>
        <v>#N/A</v>
      </c>
      <c r="AR147" s="112"/>
    </row>
    <row r="148" spans="1:44" x14ac:dyDescent="0.3">
      <c r="A148" s="141"/>
      <c r="B148" s="142"/>
      <c r="C148" s="143"/>
      <c r="D148" s="142"/>
      <c r="E148" s="142"/>
      <c r="F148" s="142"/>
      <c r="G148" s="142"/>
      <c r="H148" s="142"/>
      <c r="I148" s="146"/>
      <c r="J148" s="142"/>
      <c r="K148" s="142"/>
      <c r="L148" s="142"/>
      <c r="M148" s="145"/>
      <c r="N148" s="145"/>
      <c r="O148" s="145"/>
      <c r="P148" s="142"/>
      <c r="Q148" s="142"/>
      <c r="R148" s="142"/>
      <c r="S148" s="142"/>
      <c r="T148" s="142"/>
      <c r="U148" s="144"/>
      <c r="V148" s="142"/>
      <c r="W148" s="142"/>
      <c r="X148" s="142"/>
      <c r="Y148" s="87" t="e">
        <f>INDEX(Tablica1[[SOLITARNO-ADULTNA, SUBADULTNA I NEODREĐENO]:[SVE DOBI-HIBERNACIJA/ESTIVACIJA]],MATCH('STROGO ZAŠTIĆENE-IZ PRIRODE RH'!X148,Tablica1[KATEGORIJA],0),MATCH(E148,Tablica1[[#Headers],[SOLITARNO-ADULTNA, SUBADULTNA I NEODREĐENO]:[SVE DOBI-HIBERNACIJA/ESTIVACIJA]],0))</f>
        <v>#N/A</v>
      </c>
      <c r="Z148" s="60">
        <f t="shared" si="14"/>
        <v>0</v>
      </c>
      <c r="AA148" s="88" t="e">
        <f t="shared" si="15"/>
        <v>#N/A</v>
      </c>
      <c r="AB148" s="142"/>
      <c r="AC148" s="144"/>
      <c r="AD148" s="144"/>
      <c r="AE148" s="142"/>
      <c r="AF148" s="70" t="e">
        <f>INDEX(Tablica5[PROŠIRENA SKRB],MATCH('STROGO ZAŠTIĆENE-IZ PRIRODE RH'!X148,Tablica5[KATEGORIJA],0))</f>
        <v>#N/A</v>
      </c>
      <c r="AG148" s="88" t="e">
        <f t="shared" si="17"/>
        <v>#N/A</v>
      </c>
      <c r="AH148" s="79" t="e">
        <f t="shared" si="18"/>
        <v>#N/A</v>
      </c>
      <c r="AI148" s="159"/>
      <c r="AJ148" s="159"/>
      <c r="AK148" s="159"/>
      <c r="AL148" s="89">
        <f t="shared" si="19"/>
        <v>0</v>
      </c>
      <c r="AM148" s="90" t="e">
        <f t="shared" si="20"/>
        <v>#N/A</v>
      </c>
      <c r="AN148" s="164"/>
      <c r="AO148" s="142"/>
      <c r="AP148" s="163" t="e">
        <f>INDEX(EUTANAZIJA!$B$4:$B$6,MATCH('STROGO ZAŠTIĆENE-IZ PRIRODE RH'!AN148,EUTANAZIJA!$A$4:$A$6,0))</f>
        <v>#N/A</v>
      </c>
      <c r="AQ148" s="130" t="e">
        <f t="shared" si="16"/>
        <v>#N/A</v>
      </c>
      <c r="AR148" s="112"/>
    </row>
    <row r="149" spans="1:44" x14ac:dyDescent="0.3">
      <c r="A149" s="141"/>
      <c r="B149" s="142"/>
      <c r="C149" s="143"/>
      <c r="D149" s="142"/>
      <c r="E149" s="142"/>
      <c r="F149" s="142"/>
      <c r="G149" s="142"/>
      <c r="H149" s="142"/>
      <c r="I149" s="146"/>
      <c r="J149" s="142"/>
      <c r="K149" s="142"/>
      <c r="L149" s="142"/>
      <c r="M149" s="145"/>
      <c r="N149" s="145"/>
      <c r="O149" s="145"/>
      <c r="P149" s="142"/>
      <c r="Q149" s="142"/>
      <c r="R149" s="142"/>
      <c r="S149" s="142"/>
      <c r="T149" s="142"/>
      <c r="U149" s="144"/>
      <c r="V149" s="142"/>
      <c r="W149" s="142"/>
      <c r="X149" s="142"/>
      <c r="Y149" s="87" t="e">
        <f>INDEX(Tablica1[[SOLITARNO-ADULTNA, SUBADULTNA I NEODREĐENO]:[SVE DOBI-HIBERNACIJA/ESTIVACIJA]],MATCH('STROGO ZAŠTIĆENE-IZ PRIRODE RH'!X149,Tablica1[KATEGORIJA],0),MATCH(E149,Tablica1[[#Headers],[SOLITARNO-ADULTNA, SUBADULTNA I NEODREĐENO]:[SVE DOBI-HIBERNACIJA/ESTIVACIJA]],0))</f>
        <v>#N/A</v>
      </c>
      <c r="Z149" s="60">
        <f t="shared" si="14"/>
        <v>0</v>
      </c>
      <c r="AA149" s="88" t="e">
        <f t="shared" si="15"/>
        <v>#N/A</v>
      </c>
      <c r="AB149" s="142"/>
      <c r="AC149" s="144"/>
      <c r="AD149" s="144"/>
      <c r="AE149" s="142"/>
      <c r="AF149" s="70" t="e">
        <f>INDEX(Tablica5[PROŠIRENA SKRB],MATCH('STROGO ZAŠTIĆENE-IZ PRIRODE RH'!X149,Tablica5[KATEGORIJA],0))</f>
        <v>#N/A</v>
      </c>
      <c r="AG149" s="88" t="e">
        <f t="shared" si="17"/>
        <v>#N/A</v>
      </c>
      <c r="AH149" s="79" t="e">
        <f t="shared" si="18"/>
        <v>#N/A</v>
      </c>
      <c r="AI149" s="159"/>
      <c r="AJ149" s="159"/>
      <c r="AK149" s="159"/>
      <c r="AL149" s="89">
        <f t="shared" si="19"/>
        <v>0</v>
      </c>
      <c r="AM149" s="90" t="e">
        <f t="shared" si="20"/>
        <v>#N/A</v>
      </c>
      <c r="AN149" s="164"/>
      <c r="AO149" s="142"/>
      <c r="AP149" s="163" t="e">
        <f>INDEX(EUTANAZIJA!$B$4:$B$6,MATCH('STROGO ZAŠTIĆENE-IZ PRIRODE RH'!AN149,EUTANAZIJA!$A$4:$A$6,0))</f>
        <v>#N/A</v>
      </c>
      <c r="AQ149" s="130" t="e">
        <f t="shared" si="16"/>
        <v>#N/A</v>
      </c>
      <c r="AR149" s="112"/>
    </row>
    <row r="150" spans="1:44" x14ac:dyDescent="0.3">
      <c r="A150" s="141"/>
      <c r="B150" s="142"/>
      <c r="C150" s="143"/>
      <c r="D150" s="142"/>
      <c r="E150" s="142"/>
      <c r="F150" s="142"/>
      <c r="G150" s="142"/>
      <c r="H150" s="142"/>
      <c r="I150" s="146"/>
      <c r="J150" s="142"/>
      <c r="K150" s="142"/>
      <c r="L150" s="142"/>
      <c r="M150" s="145"/>
      <c r="N150" s="145"/>
      <c r="O150" s="145"/>
      <c r="P150" s="142"/>
      <c r="Q150" s="142"/>
      <c r="R150" s="142"/>
      <c r="S150" s="142"/>
      <c r="T150" s="142"/>
      <c r="U150" s="144"/>
      <c r="V150" s="142"/>
      <c r="W150" s="142"/>
      <c r="X150" s="142"/>
      <c r="Y150" s="87" t="e">
        <f>INDEX(Tablica1[[SOLITARNO-ADULTNA, SUBADULTNA I NEODREĐENO]:[SVE DOBI-HIBERNACIJA/ESTIVACIJA]],MATCH('STROGO ZAŠTIĆENE-IZ PRIRODE RH'!X150,Tablica1[KATEGORIJA],0),MATCH(E150,Tablica1[[#Headers],[SOLITARNO-ADULTNA, SUBADULTNA I NEODREĐENO]:[SVE DOBI-HIBERNACIJA/ESTIVACIJA]],0))</f>
        <v>#N/A</v>
      </c>
      <c r="Z150" s="60">
        <f t="shared" si="14"/>
        <v>0</v>
      </c>
      <c r="AA150" s="88" t="e">
        <f t="shared" si="15"/>
        <v>#N/A</v>
      </c>
      <c r="AB150" s="142"/>
      <c r="AC150" s="144"/>
      <c r="AD150" s="144"/>
      <c r="AE150" s="142"/>
      <c r="AF150" s="70" t="e">
        <f>INDEX(Tablica5[PROŠIRENA SKRB],MATCH('STROGO ZAŠTIĆENE-IZ PRIRODE RH'!X150,Tablica5[KATEGORIJA],0))</f>
        <v>#N/A</v>
      </c>
      <c r="AG150" s="88" t="e">
        <f t="shared" si="17"/>
        <v>#N/A</v>
      </c>
      <c r="AH150" s="79" t="e">
        <f t="shared" si="18"/>
        <v>#N/A</v>
      </c>
      <c r="AI150" s="159"/>
      <c r="AJ150" s="159"/>
      <c r="AK150" s="159"/>
      <c r="AL150" s="89">
        <f t="shared" si="19"/>
        <v>0</v>
      </c>
      <c r="AM150" s="90" t="e">
        <f t="shared" si="20"/>
        <v>#N/A</v>
      </c>
      <c r="AN150" s="164"/>
      <c r="AO150" s="142"/>
      <c r="AP150" s="163" t="e">
        <f>INDEX(EUTANAZIJA!$B$4:$B$6,MATCH('STROGO ZAŠTIĆENE-IZ PRIRODE RH'!AN150,EUTANAZIJA!$A$4:$A$6,0))</f>
        <v>#N/A</v>
      </c>
      <c r="AQ150" s="130" t="e">
        <f t="shared" si="16"/>
        <v>#N/A</v>
      </c>
      <c r="AR150" s="112"/>
    </row>
    <row r="151" spans="1:44" x14ac:dyDescent="0.3">
      <c r="A151" s="141"/>
      <c r="B151" s="142"/>
      <c r="C151" s="143"/>
      <c r="D151" s="142"/>
      <c r="E151" s="142"/>
      <c r="F151" s="142"/>
      <c r="G151" s="142"/>
      <c r="H151" s="142"/>
      <c r="I151" s="146"/>
      <c r="J151" s="142"/>
      <c r="K151" s="142"/>
      <c r="L151" s="142"/>
      <c r="M151" s="145"/>
      <c r="N151" s="145"/>
      <c r="O151" s="145"/>
      <c r="P151" s="142"/>
      <c r="Q151" s="142"/>
      <c r="R151" s="142"/>
      <c r="S151" s="142"/>
      <c r="T151" s="142"/>
      <c r="U151" s="144"/>
      <c r="V151" s="142"/>
      <c r="W151" s="142"/>
      <c r="X151" s="142"/>
      <c r="Y151" s="87" t="e">
        <f>INDEX(Tablica1[[SOLITARNO-ADULTNA, SUBADULTNA I NEODREĐENO]:[SVE DOBI-HIBERNACIJA/ESTIVACIJA]],MATCH('STROGO ZAŠTIĆENE-IZ PRIRODE RH'!X151,Tablica1[KATEGORIJA],0),MATCH(E151,Tablica1[[#Headers],[SOLITARNO-ADULTNA, SUBADULTNA I NEODREĐENO]:[SVE DOBI-HIBERNACIJA/ESTIVACIJA]],0))</f>
        <v>#N/A</v>
      </c>
      <c r="Z151" s="60">
        <f t="shared" si="14"/>
        <v>0</v>
      </c>
      <c r="AA151" s="88" t="e">
        <f t="shared" si="15"/>
        <v>#N/A</v>
      </c>
      <c r="AB151" s="142"/>
      <c r="AC151" s="144"/>
      <c r="AD151" s="144"/>
      <c r="AE151" s="142"/>
      <c r="AF151" s="70" t="e">
        <f>INDEX(Tablica5[PROŠIRENA SKRB],MATCH('STROGO ZAŠTIĆENE-IZ PRIRODE RH'!X151,Tablica5[KATEGORIJA],0))</f>
        <v>#N/A</v>
      </c>
      <c r="AG151" s="88" t="e">
        <f t="shared" si="17"/>
        <v>#N/A</v>
      </c>
      <c r="AH151" s="79" t="e">
        <f t="shared" si="18"/>
        <v>#N/A</v>
      </c>
      <c r="AI151" s="159"/>
      <c r="AJ151" s="159"/>
      <c r="AK151" s="159"/>
      <c r="AL151" s="89">
        <f t="shared" si="19"/>
        <v>0</v>
      </c>
      <c r="AM151" s="90" t="e">
        <f t="shared" si="20"/>
        <v>#N/A</v>
      </c>
      <c r="AN151" s="164"/>
      <c r="AO151" s="142"/>
      <c r="AP151" s="163" t="e">
        <f>INDEX(EUTANAZIJA!$B$4:$B$6,MATCH('STROGO ZAŠTIĆENE-IZ PRIRODE RH'!AN151,EUTANAZIJA!$A$4:$A$6,0))</f>
        <v>#N/A</v>
      </c>
      <c r="AQ151" s="130" t="e">
        <f t="shared" si="16"/>
        <v>#N/A</v>
      </c>
      <c r="AR151" s="112"/>
    </row>
    <row r="152" spans="1:44" x14ac:dyDescent="0.3">
      <c r="A152" s="141"/>
      <c r="B152" s="142"/>
      <c r="C152" s="143"/>
      <c r="D152" s="142"/>
      <c r="E152" s="142"/>
      <c r="F152" s="142"/>
      <c r="G152" s="142"/>
      <c r="H152" s="142"/>
      <c r="I152" s="146"/>
      <c r="J152" s="142"/>
      <c r="K152" s="142"/>
      <c r="L152" s="142"/>
      <c r="M152" s="145"/>
      <c r="N152" s="145"/>
      <c r="O152" s="145"/>
      <c r="P152" s="142"/>
      <c r="Q152" s="142"/>
      <c r="R152" s="142"/>
      <c r="S152" s="142"/>
      <c r="T152" s="142"/>
      <c r="U152" s="144"/>
      <c r="V152" s="142"/>
      <c r="W152" s="142"/>
      <c r="X152" s="142"/>
      <c r="Y152" s="87" t="e">
        <f>INDEX(Tablica1[[SOLITARNO-ADULTNA, SUBADULTNA I NEODREĐENO]:[SVE DOBI-HIBERNACIJA/ESTIVACIJA]],MATCH('STROGO ZAŠTIĆENE-IZ PRIRODE RH'!X152,Tablica1[KATEGORIJA],0),MATCH(E152,Tablica1[[#Headers],[SOLITARNO-ADULTNA, SUBADULTNA I NEODREĐENO]:[SVE DOBI-HIBERNACIJA/ESTIVACIJA]],0))</f>
        <v>#N/A</v>
      </c>
      <c r="Z152" s="60">
        <f t="shared" si="14"/>
        <v>0</v>
      </c>
      <c r="AA152" s="88" t="e">
        <f t="shared" si="15"/>
        <v>#N/A</v>
      </c>
      <c r="AB152" s="142"/>
      <c r="AC152" s="144"/>
      <c r="AD152" s="144"/>
      <c r="AE152" s="142"/>
      <c r="AF152" s="70" t="e">
        <f>INDEX(Tablica5[PROŠIRENA SKRB],MATCH('STROGO ZAŠTIĆENE-IZ PRIRODE RH'!X152,Tablica5[KATEGORIJA],0))</f>
        <v>#N/A</v>
      </c>
      <c r="AG152" s="88" t="e">
        <f t="shared" si="17"/>
        <v>#N/A</v>
      </c>
      <c r="AH152" s="79" t="e">
        <f t="shared" si="18"/>
        <v>#N/A</v>
      </c>
      <c r="AI152" s="159"/>
      <c r="AJ152" s="159"/>
      <c r="AK152" s="159"/>
      <c r="AL152" s="89">
        <f t="shared" si="19"/>
        <v>0</v>
      </c>
      <c r="AM152" s="90" t="e">
        <f t="shared" si="20"/>
        <v>#N/A</v>
      </c>
      <c r="AN152" s="164"/>
      <c r="AO152" s="142"/>
      <c r="AP152" s="163" t="e">
        <f>INDEX(EUTANAZIJA!$B$4:$B$6,MATCH('STROGO ZAŠTIĆENE-IZ PRIRODE RH'!AN152,EUTANAZIJA!$A$4:$A$6,0))</f>
        <v>#N/A</v>
      </c>
      <c r="AQ152" s="130" t="e">
        <f t="shared" si="16"/>
        <v>#N/A</v>
      </c>
      <c r="AR152" s="112"/>
    </row>
    <row r="153" spans="1:44" x14ac:dyDescent="0.3">
      <c r="A153" s="141"/>
      <c r="B153" s="142"/>
      <c r="C153" s="143"/>
      <c r="D153" s="142"/>
      <c r="E153" s="142"/>
      <c r="F153" s="142"/>
      <c r="G153" s="142"/>
      <c r="H153" s="142"/>
      <c r="I153" s="146"/>
      <c r="J153" s="142"/>
      <c r="K153" s="142"/>
      <c r="L153" s="142"/>
      <c r="M153" s="145"/>
      <c r="N153" s="145"/>
      <c r="O153" s="145"/>
      <c r="P153" s="142"/>
      <c r="Q153" s="142"/>
      <c r="R153" s="142"/>
      <c r="S153" s="142"/>
      <c r="T153" s="142"/>
      <c r="U153" s="144"/>
      <c r="V153" s="142"/>
      <c r="W153" s="142"/>
      <c r="X153" s="142"/>
      <c r="Y153" s="87" t="e">
        <f>INDEX(Tablica1[[SOLITARNO-ADULTNA, SUBADULTNA I NEODREĐENO]:[SVE DOBI-HIBERNACIJA/ESTIVACIJA]],MATCH('STROGO ZAŠTIĆENE-IZ PRIRODE RH'!X153,Tablica1[KATEGORIJA],0),MATCH(E153,Tablica1[[#Headers],[SOLITARNO-ADULTNA, SUBADULTNA I NEODREĐENO]:[SVE DOBI-HIBERNACIJA/ESTIVACIJA]],0))</f>
        <v>#N/A</v>
      </c>
      <c r="Z153" s="60">
        <f t="shared" si="14"/>
        <v>0</v>
      </c>
      <c r="AA153" s="88" t="e">
        <f t="shared" si="15"/>
        <v>#N/A</v>
      </c>
      <c r="AB153" s="142"/>
      <c r="AC153" s="144"/>
      <c r="AD153" s="144"/>
      <c r="AE153" s="142"/>
      <c r="AF153" s="70" t="e">
        <f>INDEX(Tablica5[PROŠIRENA SKRB],MATCH('STROGO ZAŠTIĆENE-IZ PRIRODE RH'!X153,Tablica5[KATEGORIJA],0))</f>
        <v>#N/A</v>
      </c>
      <c r="AG153" s="88" t="e">
        <f t="shared" si="17"/>
        <v>#N/A</v>
      </c>
      <c r="AH153" s="79" t="e">
        <f t="shared" si="18"/>
        <v>#N/A</v>
      </c>
      <c r="AI153" s="159"/>
      <c r="AJ153" s="159"/>
      <c r="AK153" s="159"/>
      <c r="AL153" s="89">
        <f t="shared" si="19"/>
        <v>0</v>
      </c>
      <c r="AM153" s="90" t="e">
        <f t="shared" si="20"/>
        <v>#N/A</v>
      </c>
      <c r="AN153" s="164"/>
      <c r="AO153" s="142"/>
      <c r="AP153" s="163" t="e">
        <f>INDEX(EUTANAZIJA!$B$4:$B$6,MATCH('STROGO ZAŠTIĆENE-IZ PRIRODE RH'!AN153,EUTANAZIJA!$A$4:$A$6,0))</f>
        <v>#N/A</v>
      </c>
      <c r="AQ153" s="130" t="e">
        <f t="shared" si="16"/>
        <v>#N/A</v>
      </c>
      <c r="AR153" s="112"/>
    </row>
    <row r="154" spans="1:44" x14ac:dyDescent="0.3">
      <c r="A154" s="141"/>
      <c r="B154" s="142"/>
      <c r="C154" s="143"/>
      <c r="D154" s="142"/>
      <c r="E154" s="142"/>
      <c r="F154" s="142"/>
      <c r="G154" s="142"/>
      <c r="H154" s="142"/>
      <c r="I154" s="146"/>
      <c r="J154" s="142"/>
      <c r="K154" s="142"/>
      <c r="L154" s="142"/>
      <c r="M154" s="145"/>
      <c r="N154" s="145"/>
      <c r="O154" s="145"/>
      <c r="P154" s="142"/>
      <c r="Q154" s="142"/>
      <c r="R154" s="142"/>
      <c r="S154" s="142"/>
      <c r="T154" s="142"/>
      <c r="U154" s="144"/>
      <c r="V154" s="142"/>
      <c r="W154" s="142"/>
      <c r="X154" s="142"/>
      <c r="Y154" s="87" t="e">
        <f>INDEX(Tablica1[[SOLITARNO-ADULTNA, SUBADULTNA I NEODREĐENO]:[SVE DOBI-HIBERNACIJA/ESTIVACIJA]],MATCH('STROGO ZAŠTIĆENE-IZ PRIRODE RH'!X154,Tablica1[KATEGORIJA],0),MATCH(E154,Tablica1[[#Headers],[SOLITARNO-ADULTNA, SUBADULTNA I NEODREĐENO]:[SVE DOBI-HIBERNACIJA/ESTIVACIJA]],0))</f>
        <v>#N/A</v>
      </c>
      <c r="Z154" s="60">
        <f t="shared" si="14"/>
        <v>0</v>
      </c>
      <c r="AA154" s="88" t="e">
        <f t="shared" si="15"/>
        <v>#N/A</v>
      </c>
      <c r="AB154" s="142"/>
      <c r="AC154" s="144"/>
      <c r="AD154" s="144"/>
      <c r="AE154" s="142"/>
      <c r="AF154" s="70" t="e">
        <f>INDEX(Tablica5[PROŠIRENA SKRB],MATCH('STROGO ZAŠTIĆENE-IZ PRIRODE RH'!X154,Tablica5[KATEGORIJA],0))</f>
        <v>#N/A</v>
      </c>
      <c r="AG154" s="88" t="e">
        <f t="shared" si="17"/>
        <v>#N/A</v>
      </c>
      <c r="AH154" s="79" t="e">
        <f t="shared" si="18"/>
        <v>#N/A</v>
      </c>
      <c r="AI154" s="159"/>
      <c r="AJ154" s="159"/>
      <c r="AK154" s="159"/>
      <c r="AL154" s="89">
        <f t="shared" si="19"/>
        <v>0</v>
      </c>
      <c r="AM154" s="90" t="e">
        <f t="shared" si="20"/>
        <v>#N/A</v>
      </c>
      <c r="AN154" s="164"/>
      <c r="AO154" s="142"/>
      <c r="AP154" s="163" t="e">
        <f>INDEX(EUTANAZIJA!$B$4:$B$6,MATCH('STROGO ZAŠTIĆENE-IZ PRIRODE RH'!AN154,EUTANAZIJA!$A$4:$A$6,0))</f>
        <v>#N/A</v>
      </c>
      <c r="AQ154" s="130" t="e">
        <f t="shared" si="16"/>
        <v>#N/A</v>
      </c>
      <c r="AR154" s="112"/>
    </row>
    <row r="155" spans="1:44" x14ac:dyDescent="0.3">
      <c r="A155" s="141"/>
      <c r="B155" s="142"/>
      <c r="C155" s="143"/>
      <c r="D155" s="142"/>
      <c r="E155" s="142"/>
      <c r="F155" s="142"/>
      <c r="G155" s="142"/>
      <c r="H155" s="142"/>
      <c r="I155" s="146"/>
      <c r="J155" s="142"/>
      <c r="K155" s="142"/>
      <c r="L155" s="142"/>
      <c r="M155" s="145"/>
      <c r="N155" s="145"/>
      <c r="O155" s="145"/>
      <c r="P155" s="142"/>
      <c r="Q155" s="142"/>
      <c r="R155" s="142"/>
      <c r="S155" s="142"/>
      <c r="T155" s="142"/>
      <c r="U155" s="144"/>
      <c r="V155" s="142"/>
      <c r="W155" s="142"/>
      <c r="X155" s="142"/>
      <c r="Y155" s="87" t="e">
        <f>INDEX(Tablica1[[SOLITARNO-ADULTNA, SUBADULTNA I NEODREĐENO]:[SVE DOBI-HIBERNACIJA/ESTIVACIJA]],MATCH('STROGO ZAŠTIĆENE-IZ PRIRODE RH'!X155,Tablica1[KATEGORIJA],0),MATCH(E155,Tablica1[[#Headers],[SOLITARNO-ADULTNA, SUBADULTNA I NEODREĐENO]:[SVE DOBI-HIBERNACIJA/ESTIVACIJA]],0))</f>
        <v>#N/A</v>
      </c>
      <c r="Z155" s="60">
        <f t="shared" si="14"/>
        <v>0</v>
      </c>
      <c r="AA155" s="88" t="e">
        <f t="shared" si="15"/>
        <v>#N/A</v>
      </c>
      <c r="AB155" s="142"/>
      <c r="AC155" s="144"/>
      <c r="AD155" s="144"/>
      <c r="AE155" s="142"/>
      <c r="AF155" s="70" t="e">
        <f>INDEX(Tablica5[PROŠIRENA SKRB],MATCH('STROGO ZAŠTIĆENE-IZ PRIRODE RH'!X155,Tablica5[KATEGORIJA],0))</f>
        <v>#N/A</v>
      </c>
      <c r="AG155" s="88" t="e">
        <f t="shared" si="17"/>
        <v>#N/A</v>
      </c>
      <c r="AH155" s="79" t="e">
        <f t="shared" si="18"/>
        <v>#N/A</v>
      </c>
      <c r="AI155" s="159"/>
      <c r="AJ155" s="159"/>
      <c r="AK155" s="159"/>
      <c r="AL155" s="89">
        <f t="shared" si="19"/>
        <v>0</v>
      </c>
      <c r="AM155" s="90" t="e">
        <f t="shared" si="20"/>
        <v>#N/A</v>
      </c>
      <c r="AN155" s="164"/>
      <c r="AO155" s="142"/>
      <c r="AP155" s="163" t="e">
        <f>INDEX(EUTANAZIJA!$B$4:$B$6,MATCH('STROGO ZAŠTIĆENE-IZ PRIRODE RH'!AN155,EUTANAZIJA!$A$4:$A$6,0))</f>
        <v>#N/A</v>
      </c>
      <c r="AQ155" s="130" t="e">
        <f t="shared" si="16"/>
        <v>#N/A</v>
      </c>
      <c r="AR155" s="112"/>
    </row>
    <row r="156" spans="1:44" x14ac:dyDescent="0.3">
      <c r="A156" s="141"/>
      <c r="B156" s="142"/>
      <c r="C156" s="143"/>
      <c r="D156" s="142"/>
      <c r="E156" s="142"/>
      <c r="F156" s="142"/>
      <c r="G156" s="142"/>
      <c r="H156" s="142"/>
      <c r="I156" s="146"/>
      <c r="J156" s="142"/>
      <c r="K156" s="142"/>
      <c r="L156" s="142"/>
      <c r="M156" s="145"/>
      <c r="N156" s="145"/>
      <c r="O156" s="145"/>
      <c r="P156" s="142"/>
      <c r="Q156" s="142"/>
      <c r="R156" s="142"/>
      <c r="S156" s="142"/>
      <c r="T156" s="142"/>
      <c r="U156" s="144"/>
      <c r="V156" s="142"/>
      <c r="W156" s="142"/>
      <c r="X156" s="142"/>
      <c r="Y156" s="87" t="e">
        <f>INDEX(Tablica1[[SOLITARNO-ADULTNA, SUBADULTNA I NEODREĐENO]:[SVE DOBI-HIBERNACIJA/ESTIVACIJA]],MATCH('STROGO ZAŠTIĆENE-IZ PRIRODE RH'!X156,Tablica1[KATEGORIJA],0),MATCH(E156,Tablica1[[#Headers],[SOLITARNO-ADULTNA, SUBADULTNA I NEODREĐENO]:[SVE DOBI-HIBERNACIJA/ESTIVACIJA]],0))</f>
        <v>#N/A</v>
      </c>
      <c r="Z156" s="60">
        <f t="shared" si="14"/>
        <v>0</v>
      </c>
      <c r="AA156" s="88" t="e">
        <f t="shared" si="15"/>
        <v>#N/A</v>
      </c>
      <c r="AB156" s="142"/>
      <c r="AC156" s="144"/>
      <c r="AD156" s="144"/>
      <c r="AE156" s="142"/>
      <c r="AF156" s="70" t="e">
        <f>INDEX(Tablica5[PROŠIRENA SKRB],MATCH('STROGO ZAŠTIĆENE-IZ PRIRODE RH'!X156,Tablica5[KATEGORIJA],0))</f>
        <v>#N/A</v>
      </c>
      <c r="AG156" s="88" t="e">
        <f t="shared" si="17"/>
        <v>#N/A</v>
      </c>
      <c r="AH156" s="79" t="e">
        <f t="shared" si="18"/>
        <v>#N/A</v>
      </c>
      <c r="AI156" s="159"/>
      <c r="AJ156" s="159"/>
      <c r="AK156" s="159"/>
      <c r="AL156" s="89">
        <f t="shared" si="19"/>
        <v>0</v>
      </c>
      <c r="AM156" s="90" t="e">
        <f t="shared" si="20"/>
        <v>#N/A</v>
      </c>
      <c r="AN156" s="164"/>
      <c r="AO156" s="142"/>
      <c r="AP156" s="163" t="e">
        <f>INDEX(EUTANAZIJA!$B$4:$B$6,MATCH('STROGO ZAŠTIĆENE-IZ PRIRODE RH'!AN156,EUTANAZIJA!$A$4:$A$6,0))</f>
        <v>#N/A</v>
      </c>
      <c r="AQ156" s="130" t="e">
        <f t="shared" si="16"/>
        <v>#N/A</v>
      </c>
      <c r="AR156" s="112"/>
    </row>
    <row r="157" spans="1:44" x14ac:dyDescent="0.3">
      <c r="A157" s="141"/>
      <c r="B157" s="142"/>
      <c r="C157" s="143"/>
      <c r="D157" s="142"/>
      <c r="E157" s="142"/>
      <c r="F157" s="142"/>
      <c r="G157" s="142"/>
      <c r="H157" s="142"/>
      <c r="I157" s="146"/>
      <c r="J157" s="142"/>
      <c r="K157" s="142"/>
      <c r="L157" s="142"/>
      <c r="M157" s="145"/>
      <c r="N157" s="145"/>
      <c r="O157" s="145"/>
      <c r="P157" s="142"/>
      <c r="Q157" s="142"/>
      <c r="R157" s="142"/>
      <c r="S157" s="142"/>
      <c r="T157" s="142"/>
      <c r="U157" s="144"/>
      <c r="V157" s="142"/>
      <c r="W157" s="142"/>
      <c r="X157" s="142"/>
      <c r="Y157" s="87" t="e">
        <f>INDEX(Tablica1[[SOLITARNO-ADULTNA, SUBADULTNA I NEODREĐENO]:[SVE DOBI-HIBERNACIJA/ESTIVACIJA]],MATCH('STROGO ZAŠTIĆENE-IZ PRIRODE RH'!X157,Tablica1[KATEGORIJA],0),MATCH(E157,Tablica1[[#Headers],[SOLITARNO-ADULTNA, SUBADULTNA I NEODREĐENO]:[SVE DOBI-HIBERNACIJA/ESTIVACIJA]],0))</f>
        <v>#N/A</v>
      </c>
      <c r="Z157" s="60">
        <f t="shared" si="14"/>
        <v>0</v>
      </c>
      <c r="AA157" s="88" t="e">
        <f t="shared" si="15"/>
        <v>#N/A</v>
      </c>
      <c r="AB157" s="142"/>
      <c r="AC157" s="144"/>
      <c r="AD157" s="144"/>
      <c r="AE157" s="142"/>
      <c r="AF157" s="70" t="e">
        <f>INDEX(Tablica5[PROŠIRENA SKRB],MATCH('STROGO ZAŠTIĆENE-IZ PRIRODE RH'!X157,Tablica5[KATEGORIJA],0))</f>
        <v>#N/A</v>
      </c>
      <c r="AG157" s="88" t="e">
        <f t="shared" si="17"/>
        <v>#N/A</v>
      </c>
      <c r="AH157" s="79" t="e">
        <f t="shared" si="18"/>
        <v>#N/A</v>
      </c>
      <c r="AI157" s="159"/>
      <c r="AJ157" s="159"/>
      <c r="AK157" s="159"/>
      <c r="AL157" s="89">
        <f t="shared" si="19"/>
        <v>0</v>
      </c>
      <c r="AM157" s="90" t="e">
        <f t="shared" si="20"/>
        <v>#N/A</v>
      </c>
      <c r="AN157" s="164"/>
      <c r="AO157" s="142"/>
      <c r="AP157" s="163" t="e">
        <f>INDEX(EUTANAZIJA!$B$4:$B$6,MATCH('STROGO ZAŠTIĆENE-IZ PRIRODE RH'!AN157,EUTANAZIJA!$A$4:$A$6,0))</f>
        <v>#N/A</v>
      </c>
      <c r="AQ157" s="130" t="e">
        <f t="shared" si="16"/>
        <v>#N/A</v>
      </c>
      <c r="AR157" s="112"/>
    </row>
    <row r="158" spans="1:44" x14ac:dyDescent="0.3">
      <c r="A158" s="141"/>
      <c r="B158" s="142"/>
      <c r="C158" s="143"/>
      <c r="D158" s="142"/>
      <c r="E158" s="142"/>
      <c r="F158" s="142"/>
      <c r="G158" s="142"/>
      <c r="H158" s="142"/>
      <c r="I158" s="146"/>
      <c r="J158" s="142"/>
      <c r="K158" s="142"/>
      <c r="L158" s="142"/>
      <c r="M158" s="145"/>
      <c r="N158" s="145"/>
      <c r="O158" s="145"/>
      <c r="P158" s="142"/>
      <c r="Q158" s="142"/>
      <c r="R158" s="142"/>
      <c r="S158" s="142"/>
      <c r="T158" s="142"/>
      <c r="U158" s="144"/>
      <c r="V158" s="142"/>
      <c r="W158" s="142"/>
      <c r="X158" s="142"/>
      <c r="Y158" s="87" t="e">
        <f>INDEX(Tablica1[[SOLITARNO-ADULTNA, SUBADULTNA I NEODREĐENO]:[SVE DOBI-HIBERNACIJA/ESTIVACIJA]],MATCH('STROGO ZAŠTIĆENE-IZ PRIRODE RH'!X158,Tablica1[KATEGORIJA],0),MATCH(E158,Tablica1[[#Headers],[SOLITARNO-ADULTNA, SUBADULTNA I NEODREĐENO]:[SVE DOBI-HIBERNACIJA/ESTIVACIJA]],0))</f>
        <v>#N/A</v>
      </c>
      <c r="Z158" s="60">
        <f t="shared" si="14"/>
        <v>0</v>
      </c>
      <c r="AA158" s="88" t="e">
        <f t="shared" si="15"/>
        <v>#N/A</v>
      </c>
      <c r="AB158" s="142"/>
      <c r="AC158" s="144"/>
      <c r="AD158" s="144"/>
      <c r="AE158" s="142"/>
      <c r="AF158" s="70" t="e">
        <f>INDEX(Tablica5[PROŠIRENA SKRB],MATCH('STROGO ZAŠTIĆENE-IZ PRIRODE RH'!X158,Tablica5[KATEGORIJA],0))</f>
        <v>#N/A</v>
      </c>
      <c r="AG158" s="88" t="e">
        <f t="shared" si="17"/>
        <v>#N/A</v>
      </c>
      <c r="AH158" s="79" t="e">
        <f t="shared" si="18"/>
        <v>#N/A</v>
      </c>
      <c r="AI158" s="159"/>
      <c r="AJ158" s="159"/>
      <c r="AK158" s="159"/>
      <c r="AL158" s="89">
        <f t="shared" si="19"/>
        <v>0</v>
      </c>
      <c r="AM158" s="90" t="e">
        <f t="shared" si="20"/>
        <v>#N/A</v>
      </c>
      <c r="AN158" s="164"/>
      <c r="AO158" s="142"/>
      <c r="AP158" s="163" t="e">
        <f>INDEX(EUTANAZIJA!$B$4:$B$6,MATCH('STROGO ZAŠTIĆENE-IZ PRIRODE RH'!AN158,EUTANAZIJA!$A$4:$A$6,0))</f>
        <v>#N/A</v>
      </c>
      <c r="AQ158" s="130" t="e">
        <f t="shared" si="16"/>
        <v>#N/A</v>
      </c>
      <c r="AR158" s="112"/>
    </row>
    <row r="159" spans="1:44" x14ac:dyDescent="0.3">
      <c r="A159" s="141"/>
      <c r="B159" s="142"/>
      <c r="C159" s="143"/>
      <c r="D159" s="142"/>
      <c r="E159" s="142"/>
      <c r="F159" s="142"/>
      <c r="G159" s="142"/>
      <c r="H159" s="142"/>
      <c r="I159" s="146"/>
      <c r="J159" s="142"/>
      <c r="K159" s="142"/>
      <c r="L159" s="142"/>
      <c r="M159" s="145"/>
      <c r="N159" s="145"/>
      <c r="O159" s="145"/>
      <c r="P159" s="142"/>
      <c r="Q159" s="142"/>
      <c r="R159" s="142"/>
      <c r="S159" s="142"/>
      <c r="T159" s="142"/>
      <c r="U159" s="144"/>
      <c r="V159" s="142"/>
      <c r="W159" s="142"/>
      <c r="X159" s="142"/>
      <c r="Y159" s="87" t="e">
        <f>INDEX(Tablica1[[SOLITARNO-ADULTNA, SUBADULTNA I NEODREĐENO]:[SVE DOBI-HIBERNACIJA/ESTIVACIJA]],MATCH('STROGO ZAŠTIĆENE-IZ PRIRODE RH'!X159,Tablica1[KATEGORIJA],0),MATCH(E159,Tablica1[[#Headers],[SOLITARNO-ADULTNA, SUBADULTNA I NEODREĐENO]:[SVE DOBI-HIBERNACIJA/ESTIVACIJA]],0))</f>
        <v>#N/A</v>
      </c>
      <c r="Z159" s="60">
        <f t="shared" si="14"/>
        <v>0</v>
      </c>
      <c r="AA159" s="88" t="e">
        <f t="shared" si="15"/>
        <v>#N/A</v>
      </c>
      <c r="AB159" s="142"/>
      <c r="AC159" s="144"/>
      <c r="AD159" s="144"/>
      <c r="AE159" s="142"/>
      <c r="AF159" s="70" t="e">
        <f>INDEX(Tablica5[PROŠIRENA SKRB],MATCH('STROGO ZAŠTIĆENE-IZ PRIRODE RH'!X159,Tablica5[KATEGORIJA],0))</f>
        <v>#N/A</v>
      </c>
      <c r="AG159" s="88" t="e">
        <f t="shared" si="17"/>
        <v>#N/A</v>
      </c>
      <c r="AH159" s="79" t="e">
        <f t="shared" si="18"/>
        <v>#N/A</v>
      </c>
      <c r="AI159" s="159"/>
      <c r="AJ159" s="159"/>
      <c r="AK159" s="159"/>
      <c r="AL159" s="89">
        <f t="shared" si="19"/>
        <v>0</v>
      </c>
      <c r="AM159" s="90" t="e">
        <f t="shared" si="20"/>
        <v>#N/A</v>
      </c>
      <c r="AN159" s="164"/>
      <c r="AO159" s="142"/>
      <c r="AP159" s="163" t="e">
        <f>INDEX(EUTANAZIJA!$B$4:$B$6,MATCH('STROGO ZAŠTIĆENE-IZ PRIRODE RH'!AN159,EUTANAZIJA!$A$4:$A$6,0))</f>
        <v>#N/A</v>
      </c>
      <c r="AQ159" s="130" t="e">
        <f t="shared" si="16"/>
        <v>#N/A</v>
      </c>
      <c r="AR159" s="112"/>
    </row>
    <row r="160" spans="1:44" x14ac:dyDescent="0.3">
      <c r="A160" s="141"/>
      <c r="B160" s="142"/>
      <c r="C160" s="143"/>
      <c r="D160" s="142"/>
      <c r="E160" s="142"/>
      <c r="F160" s="142"/>
      <c r="G160" s="142"/>
      <c r="H160" s="142"/>
      <c r="I160" s="146"/>
      <c r="J160" s="142"/>
      <c r="K160" s="142"/>
      <c r="L160" s="142"/>
      <c r="M160" s="145"/>
      <c r="N160" s="145"/>
      <c r="O160" s="145"/>
      <c r="P160" s="142"/>
      <c r="Q160" s="142"/>
      <c r="R160" s="142"/>
      <c r="S160" s="142"/>
      <c r="T160" s="142"/>
      <c r="U160" s="144"/>
      <c r="V160" s="142"/>
      <c r="W160" s="142"/>
      <c r="X160" s="142"/>
      <c r="Y160" s="87" t="e">
        <f>INDEX(Tablica1[[SOLITARNO-ADULTNA, SUBADULTNA I NEODREĐENO]:[SVE DOBI-HIBERNACIJA/ESTIVACIJA]],MATCH('STROGO ZAŠTIĆENE-IZ PRIRODE RH'!X160,Tablica1[KATEGORIJA],0),MATCH(E160,Tablica1[[#Headers],[SOLITARNO-ADULTNA, SUBADULTNA I NEODREĐENO]:[SVE DOBI-HIBERNACIJA/ESTIVACIJA]],0))</f>
        <v>#N/A</v>
      </c>
      <c r="Z160" s="60">
        <f t="shared" si="14"/>
        <v>0</v>
      </c>
      <c r="AA160" s="88" t="e">
        <f t="shared" si="15"/>
        <v>#N/A</v>
      </c>
      <c r="AB160" s="142"/>
      <c r="AC160" s="144"/>
      <c r="AD160" s="144"/>
      <c r="AE160" s="142"/>
      <c r="AF160" s="70" t="e">
        <f>INDEX(Tablica5[PROŠIRENA SKRB],MATCH('STROGO ZAŠTIĆENE-IZ PRIRODE RH'!X160,Tablica5[KATEGORIJA],0))</f>
        <v>#N/A</v>
      </c>
      <c r="AG160" s="88" t="e">
        <f t="shared" si="17"/>
        <v>#N/A</v>
      </c>
      <c r="AH160" s="79" t="e">
        <f t="shared" si="18"/>
        <v>#N/A</v>
      </c>
      <c r="AI160" s="159"/>
      <c r="AJ160" s="159"/>
      <c r="AK160" s="159"/>
      <c r="AL160" s="89">
        <f t="shared" si="19"/>
        <v>0</v>
      </c>
      <c r="AM160" s="90" t="e">
        <f t="shared" si="20"/>
        <v>#N/A</v>
      </c>
      <c r="AN160" s="164"/>
      <c r="AO160" s="142"/>
      <c r="AP160" s="163" t="e">
        <f>INDEX(EUTANAZIJA!$B$4:$B$6,MATCH('STROGO ZAŠTIĆENE-IZ PRIRODE RH'!AN160,EUTANAZIJA!$A$4:$A$6,0))</f>
        <v>#N/A</v>
      </c>
      <c r="AQ160" s="130" t="e">
        <f t="shared" si="16"/>
        <v>#N/A</v>
      </c>
      <c r="AR160" s="112"/>
    </row>
    <row r="161" spans="1:44" x14ac:dyDescent="0.3">
      <c r="A161" s="141"/>
      <c r="B161" s="142"/>
      <c r="C161" s="143"/>
      <c r="D161" s="142"/>
      <c r="E161" s="142"/>
      <c r="F161" s="142"/>
      <c r="G161" s="142"/>
      <c r="H161" s="142"/>
      <c r="I161" s="146"/>
      <c r="J161" s="142"/>
      <c r="K161" s="142"/>
      <c r="L161" s="142"/>
      <c r="M161" s="145"/>
      <c r="N161" s="145"/>
      <c r="O161" s="145"/>
      <c r="P161" s="142"/>
      <c r="Q161" s="142"/>
      <c r="R161" s="142"/>
      <c r="S161" s="142"/>
      <c r="T161" s="142"/>
      <c r="U161" s="144"/>
      <c r="V161" s="142"/>
      <c r="W161" s="142"/>
      <c r="X161" s="142"/>
      <c r="Y161" s="87" t="e">
        <f>INDEX(Tablica1[[SOLITARNO-ADULTNA, SUBADULTNA I NEODREĐENO]:[SVE DOBI-HIBERNACIJA/ESTIVACIJA]],MATCH('STROGO ZAŠTIĆENE-IZ PRIRODE RH'!X161,Tablica1[KATEGORIJA],0),MATCH(E161,Tablica1[[#Headers],[SOLITARNO-ADULTNA, SUBADULTNA I NEODREĐENO]:[SVE DOBI-HIBERNACIJA/ESTIVACIJA]],0))</f>
        <v>#N/A</v>
      </c>
      <c r="Z161" s="60">
        <f t="shared" si="14"/>
        <v>0</v>
      </c>
      <c r="AA161" s="88" t="e">
        <f t="shared" si="15"/>
        <v>#N/A</v>
      </c>
      <c r="AB161" s="142"/>
      <c r="AC161" s="144"/>
      <c r="AD161" s="144"/>
      <c r="AE161" s="142"/>
      <c r="AF161" s="70" t="e">
        <f>INDEX(Tablica5[PROŠIRENA SKRB],MATCH('STROGO ZAŠTIĆENE-IZ PRIRODE RH'!X161,Tablica5[KATEGORIJA],0))</f>
        <v>#N/A</v>
      </c>
      <c r="AG161" s="88" t="e">
        <f t="shared" si="17"/>
        <v>#N/A</v>
      </c>
      <c r="AH161" s="79" t="e">
        <f t="shared" si="18"/>
        <v>#N/A</v>
      </c>
      <c r="AI161" s="159"/>
      <c r="AJ161" s="159"/>
      <c r="AK161" s="159"/>
      <c r="AL161" s="89">
        <f t="shared" si="19"/>
        <v>0</v>
      </c>
      <c r="AM161" s="90" t="e">
        <f t="shared" si="20"/>
        <v>#N/A</v>
      </c>
      <c r="AN161" s="164"/>
      <c r="AO161" s="142"/>
      <c r="AP161" s="163" t="e">
        <f>INDEX(EUTANAZIJA!$B$4:$B$6,MATCH('STROGO ZAŠTIĆENE-IZ PRIRODE RH'!AN161,EUTANAZIJA!$A$4:$A$6,0))</f>
        <v>#N/A</v>
      </c>
      <c r="AQ161" s="130" t="e">
        <f t="shared" si="16"/>
        <v>#N/A</v>
      </c>
      <c r="AR161" s="112"/>
    </row>
    <row r="162" spans="1:44" x14ac:dyDescent="0.3">
      <c r="A162" s="141"/>
      <c r="B162" s="142"/>
      <c r="C162" s="143"/>
      <c r="D162" s="142"/>
      <c r="E162" s="142"/>
      <c r="F162" s="142"/>
      <c r="G162" s="142"/>
      <c r="H162" s="142"/>
      <c r="I162" s="146"/>
      <c r="J162" s="142"/>
      <c r="K162" s="142"/>
      <c r="L162" s="142"/>
      <c r="M162" s="145"/>
      <c r="N162" s="145"/>
      <c r="O162" s="145"/>
      <c r="P162" s="142"/>
      <c r="Q162" s="142"/>
      <c r="R162" s="142"/>
      <c r="S162" s="142"/>
      <c r="T162" s="142"/>
      <c r="U162" s="144"/>
      <c r="V162" s="142"/>
      <c r="W162" s="142"/>
      <c r="X162" s="142"/>
      <c r="Y162" s="87" t="e">
        <f>INDEX(Tablica1[[SOLITARNO-ADULTNA, SUBADULTNA I NEODREĐENO]:[SVE DOBI-HIBERNACIJA/ESTIVACIJA]],MATCH('STROGO ZAŠTIĆENE-IZ PRIRODE RH'!X162,Tablica1[KATEGORIJA],0),MATCH(E162,Tablica1[[#Headers],[SOLITARNO-ADULTNA, SUBADULTNA I NEODREĐENO]:[SVE DOBI-HIBERNACIJA/ESTIVACIJA]],0))</f>
        <v>#N/A</v>
      </c>
      <c r="Z162" s="60">
        <f t="shared" si="14"/>
        <v>0</v>
      </c>
      <c r="AA162" s="88" t="e">
        <f t="shared" si="15"/>
        <v>#N/A</v>
      </c>
      <c r="AB162" s="142"/>
      <c r="AC162" s="144"/>
      <c r="AD162" s="144"/>
      <c r="AE162" s="142"/>
      <c r="AF162" s="70" t="e">
        <f>INDEX(Tablica5[PROŠIRENA SKRB],MATCH('STROGO ZAŠTIĆENE-IZ PRIRODE RH'!X162,Tablica5[KATEGORIJA],0))</f>
        <v>#N/A</v>
      </c>
      <c r="AG162" s="88" t="e">
        <f t="shared" si="17"/>
        <v>#N/A</v>
      </c>
      <c r="AH162" s="79" t="e">
        <f t="shared" si="18"/>
        <v>#N/A</v>
      </c>
      <c r="AI162" s="159"/>
      <c r="AJ162" s="159"/>
      <c r="AK162" s="159"/>
      <c r="AL162" s="89">
        <f t="shared" si="19"/>
        <v>0</v>
      </c>
      <c r="AM162" s="90" t="e">
        <f t="shared" si="20"/>
        <v>#N/A</v>
      </c>
      <c r="AN162" s="164"/>
      <c r="AO162" s="142"/>
      <c r="AP162" s="163" t="e">
        <f>INDEX(EUTANAZIJA!$B$4:$B$6,MATCH('STROGO ZAŠTIĆENE-IZ PRIRODE RH'!AN162,EUTANAZIJA!$A$4:$A$6,0))</f>
        <v>#N/A</v>
      </c>
      <c r="AQ162" s="130" t="e">
        <f t="shared" si="16"/>
        <v>#N/A</v>
      </c>
      <c r="AR162" s="112"/>
    </row>
    <row r="163" spans="1:44" x14ac:dyDescent="0.3">
      <c r="A163" s="141"/>
      <c r="B163" s="142"/>
      <c r="C163" s="143"/>
      <c r="D163" s="142"/>
      <c r="E163" s="142"/>
      <c r="F163" s="142"/>
      <c r="G163" s="142"/>
      <c r="H163" s="142"/>
      <c r="I163" s="146"/>
      <c r="J163" s="142"/>
      <c r="K163" s="142"/>
      <c r="L163" s="142"/>
      <c r="M163" s="145"/>
      <c r="N163" s="145"/>
      <c r="O163" s="145"/>
      <c r="P163" s="142"/>
      <c r="Q163" s="142"/>
      <c r="R163" s="142"/>
      <c r="S163" s="142"/>
      <c r="T163" s="142"/>
      <c r="U163" s="144"/>
      <c r="V163" s="142"/>
      <c r="W163" s="142"/>
      <c r="X163" s="142"/>
      <c r="Y163" s="87" t="e">
        <f>INDEX(Tablica1[[SOLITARNO-ADULTNA, SUBADULTNA I NEODREĐENO]:[SVE DOBI-HIBERNACIJA/ESTIVACIJA]],MATCH('STROGO ZAŠTIĆENE-IZ PRIRODE RH'!X163,Tablica1[KATEGORIJA],0),MATCH(E163,Tablica1[[#Headers],[SOLITARNO-ADULTNA, SUBADULTNA I NEODREĐENO]:[SVE DOBI-HIBERNACIJA/ESTIVACIJA]],0))</f>
        <v>#N/A</v>
      </c>
      <c r="Z163" s="60">
        <f t="shared" si="14"/>
        <v>0</v>
      </c>
      <c r="AA163" s="88" t="e">
        <f t="shared" si="15"/>
        <v>#N/A</v>
      </c>
      <c r="AB163" s="142"/>
      <c r="AC163" s="144"/>
      <c r="AD163" s="144"/>
      <c r="AE163" s="142"/>
      <c r="AF163" s="70" t="e">
        <f>INDEX(Tablica5[PROŠIRENA SKRB],MATCH('STROGO ZAŠTIĆENE-IZ PRIRODE RH'!X163,Tablica5[KATEGORIJA],0))</f>
        <v>#N/A</v>
      </c>
      <c r="AG163" s="88" t="e">
        <f t="shared" si="17"/>
        <v>#N/A</v>
      </c>
      <c r="AH163" s="79" t="e">
        <f t="shared" si="18"/>
        <v>#N/A</v>
      </c>
      <c r="AI163" s="159"/>
      <c r="AJ163" s="159"/>
      <c r="AK163" s="159"/>
      <c r="AL163" s="89">
        <f t="shared" si="19"/>
        <v>0</v>
      </c>
      <c r="AM163" s="90" t="e">
        <f t="shared" si="20"/>
        <v>#N/A</v>
      </c>
      <c r="AN163" s="164"/>
      <c r="AO163" s="142"/>
      <c r="AP163" s="163" t="e">
        <f>INDEX(EUTANAZIJA!$B$4:$B$6,MATCH('STROGO ZAŠTIĆENE-IZ PRIRODE RH'!AN163,EUTANAZIJA!$A$4:$A$6,0))</f>
        <v>#N/A</v>
      </c>
      <c r="AQ163" s="130" t="e">
        <f t="shared" si="16"/>
        <v>#N/A</v>
      </c>
      <c r="AR163" s="112"/>
    </row>
    <row r="164" spans="1:44" x14ac:dyDescent="0.3">
      <c r="A164" s="141"/>
      <c r="B164" s="142"/>
      <c r="C164" s="143"/>
      <c r="D164" s="142"/>
      <c r="E164" s="142"/>
      <c r="F164" s="142"/>
      <c r="G164" s="142"/>
      <c r="H164" s="142"/>
      <c r="I164" s="146"/>
      <c r="J164" s="142"/>
      <c r="K164" s="142"/>
      <c r="L164" s="142"/>
      <c r="M164" s="145"/>
      <c r="N164" s="145"/>
      <c r="O164" s="145"/>
      <c r="P164" s="142"/>
      <c r="Q164" s="142"/>
      <c r="R164" s="142"/>
      <c r="S164" s="142"/>
      <c r="T164" s="142"/>
      <c r="U164" s="144"/>
      <c r="V164" s="142"/>
      <c r="W164" s="142"/>
      <c r="X164" s="142"/>
      <c r="Y164" s="87" t="e">
        <f>INDEX(Tablica1[[SOLITARNO-ADULTNA, SUBADULTNA I NEODREĐENO]:[SVE DOBI-HIBERNACIJA/ESTIVACIJA]],MATCH('STROGO ZAŠTIĆENE-IZ PRIRODE RH'!X164,Tablica1[KATEGORIJA],0),MATCH(E164,Tablica1[[#Headers],[SOLITARNO-ADULTNA, SUBADULTNA I NEODREĐENO]:[SVE DOBI-HIBERNACIJA/ESTIVACIJA]],0))</f>
        <v>#N/A</v>
      </c>
      <c r="Z164" s="60">
        <f t="shared" si="14"/>
        <v>0</v>
      </c>
      <c r="AA164" s="88" t="e">
        <f t="shared" si="15"/>
        <v>#N/A</v>
      </c>
      <c r="AB164" s="142"/>
      <c r="AC164" s="144"/>
      <c r="AD164" s="144"/>
      <c r="AE164" s="142"/>
      <c r="AF164" s="70" t="e">
        <f>INDEX(Tablica5[PROŠIRENA SKRB],MATCH('STROGO ZAŠTIĆENE-IZ PRIRODE RH'!X164,Tablica5[KATEGORIJA],0))</f>
        <v>#N/A</v>
      </c>
      <c r="AG164" s="88" t="e">
        <f t="shared" si="17"/>
        <v>#N/A</v>
      </c>
      <c r="AH164" s="79" t="e">
        <f t="shared" si="18"/>
        <v>#N/A</v>
      </c>
      <c r="AI164" s="159"/>
      <c r="AJ164" s="159"/>
      <c r="AK164" s="159"/>
      <c r="AL164" s="89">
        <f t="shared" si="19"/>
        <v>0</v>
      </c>
      <c r="AM164" s="90" t="e">
        <f t="shared" si="20"/>
        <v>#N/A</v>
      </c>
      <c r="AN164" s="164"/>
      <c r="AO164" s="142"/>
      <c r="AP164" s="163" t="e">
        <f>INDEX(EUTANAZIJA!$B$4:$B$6,MATCH('STROGO ZAŠTIĆENE-IZ PRIRODE RH'!AN164,EUTANAZIJA!$A$4:$A$6,0))</f>
        <v>#N/A</v>
      </c>
      <c r="AQ164" s="130" t="e">
        <f t="shared" si="16"/>
        <v>#N/A</v>
      </c>
      <c r="AR164" s="112"/>
    </row>
    <row r="165" spans="1:44" x14ac:dyDescent="0.3">
      <c r="A165" s="141"/>
      <c r="B165" s="142"/>
      <c r="C165" s="143"/>
      <c r="D165" s="142"/>
      <c r="E165" s="142"/>
      <c r="F165" s="142"/>
      <c r="G165" s="142"/>
      <c r="H165" s="142"/>
      <c r="I165" s="146"/>
      <c r="J165" s="142"/>
      <c r="K165" s="142"/>
      <c r="L165" s="142"/>
      <c r="M165" s="145"/>
      <c r="N165" s="145"/>
      <c r="O165" s="145"/>
      <c r="P165" s="142"/>
      <c r="Q165" s="142"/>
      <c r="R165" s="142"/>
      <c r="S165" s="142"/>
      <c r="T165" s="142"/>
      <c r="U165" s="144"/>
      <c r="V165" s="142"/>
      <c r="W165" s="142"/>
      <c r="X165" s="142"/>
      <c r="Y165" s="87" t="e">
        <f>INDEX(Tablica1[[SOLITARNO-ADULTNA, SUBADULTNA I NEODREĐENO]:[SVE DOBI-HIBERNACIJA/ESTIVACIJA]],MATCH('STROGO ZAŠTIĆENE-IZ PRIRODE RH'!X165,Tablica1[KATEGORIJA],0),MATCH(E165,Tablica1[[#Headers],[SOLITARNO-ADULTNA, SUBADULTNA I NEODREĐENO]:[SVE DOBI-HIBERNACIJA/ESTIVACIJA]],0))</f>
        <v>#N/A</v>
      </c>
      <c r="Z165" s="60">
        <f t="shared" si="14"/>
        <v>0</v>
      </c>
      <c r="AA165" s="88" t="e">
        <f t="shared" si="15"/>
        <v>#N/A</v>
      </c>
      <c r="AB165" s="142"/>
      <c r="AC165" s="144"/>
      <c r="AD165" s="144"/>
      <c r="AE165" s="142"/>
      <c r="AF165" s="70" t="e">
        <f>INDEX(Tablica5[PROŠIRENA SKRB],MATCH('STROGO ZAŠTIĆENE-IZ PRIRODE RH'!X165,Tablica5[KATEGORIJA],0))</f>
        <v>#N/A</v>
      </c>
      <c r="AG165" s="88" t="e">
        <f t="shared" si="17"/>
        <v>#N/A</v>
      </c>
      <c r="AH165" s="79" t="e">
        <f t="shared" si="18"/>
        <v>#N/A</v>
      </c>
      <c r="AI165" s="159"/>
      <c r="AJ165" s="159"/>
      <c r="AK165" s="159"/>
      <c r="AL165" s="89">
        <f t="shared" si="19"/>
        <v>0</v>
      </c>
      <c r="AM165" s="90" t="e">
        <f t="shared" si="20"/>
        <v>#N/A</v>
      </c>
      <c r="AN165" s="164"/>
      <c r="AO165" s="142"/>
      <c r="AP165" s="163" t="e">
        <f>INDEX(EUTANAZIJA!$B$4:$B$6,MATCH('STROGO ZAŠTIĆENE-IZ PRIRODE RH'!AN165,EUTANAZIJA!$A$4:$A$6,0))</f>
        <v>#N/A</v>
      </c>
      <c r="AQ165" s="130" t="e">
        <f t="shared" si="16"/>
        <v>#N/A</v>
      </c>
      <c r="AR165" s="112"/>
    </row>
    <row r="166" spans="1:44" x14ac:dyDescent="0.3">
      <c r="A166" s="141"/>
      <c r="B166" s="142"/>
      <c r="C166" s="143"/>
      <c r="D166" s="142"/>
      <c r="E166" s="142"/>
      <c r="F166" s="142"/>
      <c r="G166" s="142"/>
      <c r="H166" s="142"/>
      <c r="I166" s="146"/>
      <c r="J166" s="142"/>
      <c r="K166" s="142"/>
      <c r="L166" s="142"/>
      <c r="M166" s="145"/>
      <c r="N166" s="145"/>
      <c r="O166" s="145"/>
      <c r="P166" s="142"/>
      <c r="Q166" s="142"/>
      <c r="R166" s="142"/>
      <c r="S166" s="142"/>
      <c r="T166" s="142"/>
      <c r="U166" s="144"/>
      <c r="V166" s="142"/>
      <c r="W166" s="142"/>
      <c r="X166" s="142"/>
      <c r="Y166" s="87" t="e">
        <f>INDEX(Tablica1[[SOLITARNO-ADULTNA, SUBADULTNA I NEODREĐENO]:[SVE DOBI-HIBERNACIJA/ESTIVACIJA]],MATCH('STROGO ZAŠTIĆENE-IZ PRIRODE RH'!X166,Tablica1[KATEGORIJA],0),MATCH(E166,Tablica1[[#Headers],[SOLITARNO-ADULTNA, SUBADULTNA I NEODREĐENO]:[SVE DOBI-HIBERNACIJA/ESTIVACIJA]],0))</f>
        <v>#N/A</v>
      </c>
      <c r="Z166" s="60">
        <f t="shared" si="14"/>
        <v>0</v>
      </c>
      <c r="AA166" s="88" t="e">
        <f t="shared" si="15"/>
        <v>#N/A</v>
      </c>
      <c r="AB166" s="142"/>
      <c r="AC166" s="144"/>
      <c r="AD166" s="144"/>
      <c r="AE166" s="142"/>
      <c r="AF166" s="70" t="e">
        <f>INDEX(Tablica5[PROŠIRENA SKRB],MATCH('STROGO ZAŠTIĆENE-IZ PRIRODE RH'!X166,Tablica5[KATEGORIJA],0))</f>
        <v>#N/A</v>
      </c>
      <c r="AG166" s="88" t="e">
        <f t="shared" si="17"/>
        <v>#N/A</v>
      </c>
      <c r="AH166" s="79" t="e">
        <f t="shared" si="18"/>
        <v>#N/A</v>
      </c>
      <c r="AI166" s="159"/>
      <c r="AJ166" s="159"/>
      <c r="AK166" s="159"/>
      <c r="AL166" s="89">
        <f t="shared" si="19"/>
        <v>0</v>
      </c>
      <c r="AM166" s="90" t="e">
        <f t="shared" si="20"/>
        <v>#N/A</v>
      </c>
      <c r="AN166" s="164"/>
      <c r="AO166" s="142"/>
      <c r="AP166" s="163" t="e">
        <f>INDEX(EUTANAZIJA!$B$4:$B$6,MATCH('STROGO ZAŠTIĆENE-IZ PRIRODE RH'!AN166,EUTANAZIJA!$A$4:$A$6,0))</f>
        <v>#N/A</v>
      </c>
      <c r="AQ166" s="130" t="e">
        <f t="shared" si="16"/>
        <v>#N/A</v>
      </c>
      <c r="AR166" s="112"/>
    </row>
    <row r="167" spans="1:44" x14ac:dyDescent="0.3">
      <c r="A167" s="141"/>
      <c r="B167" s="142"/>
      <c r="C167" s="143"/>
      <c r="D167" s="142"/>
      <c r="E167" s="142"/>
      <c r="F167" s="142"/>
      <c r="G167" s="142"/>
      <c r="H167" s="142"/>
      <c r="I167" s="146"/>
      <c r="J167" s="142"/>
      <c r="K167" s="142"/>
      <c r="L167" s="142"/>
      <c r="M167" s="145"/>
      <c r="N167" s="145"/>
      <c r="O167" s="145"/>
      <c r="P167" s="142"/>
      <c r="Q167" s="142"/>
      <c r="R167" s="142"/>
      <c r="S167" s="142"/>
      <c r="T167" s="142"/>
      <c r="U167" s="144"/>
      <c r="V167" s="142"/>
      <c r="W167" s="142"/>
      <c r="X167" s="142"/>
      <c r="Y167" s="87" t="e">
        <f>INDEX(Tablica1[[SOLITARNO-ADULTNA, SUBADULTNA I NEODREĐENO]:[SVE DOBI-HIBERNACIJA/ESTIVACIJA]],MATCH('STROGO ZAŠTIĆENE-IZ PRIRODE RH'!X167,Tablica1[KATEGORIJA],0),MATCH(E167,Tablica1[[#Headers],[SOLITARNO-ADULTNA, SUBADULTNA I NEODREĐENO]:[SVE DOBI-HIBERNACIJA/ESTIVACIJA]],0))</f>
        <v>#N/A</v>
      </c>
      <c r="Z167" s="60">
        <f t="shared" si="14"/>
        <v>0</v>
      </c>
      <c r="AA167" s="88" t="e">
        <f t="shared" si="15"/>
        <v>#N/A</v>
      </c>
      <c r="AB167" s="142"/>
      <c r="AC167" s="144"/>
      <c r="AD167" s="144"/>
      <c r="AE167" s="142"/>
      <c r="AF167" s="70" t="e">
        <f>INDEX(Tablica5[PROŠIRENA SKRB],MATCH('STROGO ZAŠTIĆENE-IZ PRIRODE RH'!X167,Tablica5[KATEGORIJA],0))</f>
        <v>#N/A</v>
      </c>
      <c r="AG167" s="88" t="e">
        <f t="shared" si="17"/>
        <v>#N/A</v>
      </c>
      <c r="AH167" s="79" t="e">
        <f t="shared" si="18"/>
        <v>#N/A</v>
      </c>
      <c r="AI167" s="159"/>
      <c r="AJ167" s="159"/>
      <c r="AK167" s="159"/>
      <c r="AL167" s="89">
        <f t="shared" si="19"/>
        <v>0</v>
      </c>
      <c r="AM167" s="90" t="e">
        <f t="shared" si="20"/>
        <v>#N/A</v>
      </c>
      <c r="AN167" s="164"/>
      <c r="AO167" s="142"/>
      <c r="AP167" s="163" t="e">
        <f>INDEX(EUTANAZIJA!$B$4:$B$6,MATCH('STROGO ZAŠTIĆENE-IZ PRIRODE RH'!AN167,EUTANAZIJA!$A$4:$A$6,0))</f>
        <v>#N/A</v>
      </c>
      <c r="AQ167" s="130" t="e">
        <f t="shared" si="16"/>
        <v>#N/A</v>
      </c>
      <c r="AR167" s="112"/>
    </row>
    <row r="168" spans="1:44" x14ac:dyDescent="0.3">
      <c r="A168" s="141"/>
      <c r="B168" s="142"/>
      <c r="C168" s="143"/>
      <c r="D168" s="142"/>
      <c r="E168" s="142"/>
      <c r="F168" s="142"/>
      <c r="G168" s="142"/>
      <c r="H168" s="142"/>
      <c r="I168" s="146"/>
      <c r="J168" s="142"/>
      <c r="K168" s="142"/>
      <c r="L168" s="142"/>
      <c r="M168" s="145"/>
      <c r="N168" s="145"/>
      <c r="O168" s="145"/>
      <c r="P168" s="142"/>
      <c r="Q168" s="142"/>
      <c r="R168" s="142"/>
      <c r="S168" s="142"/>
      <c r="T168" s="142"/>
      <c r="U168" s="144"/>
      <c r="V168" s="142"/>
      <c r="W168" s="142"/>
      <c r="X168" s="142"/>
      <c r="Y168" s="87" t="e">
        <f>INDEX(Tablica1[[SOLITARNO-ADULTNA, SUBADULTNA I NEODREĐENO]:[SVE DOBI-HIBERNACIJA/ESTIVACIJA]],MATCH('STROGO ZAŠTIĆENE-IZ PRIRODE RH'!X168,Tablica1[KATEGORIJA],0),MATCH(E168,Tablica1[[#Headers],[SOLITARNO-ADULTNA, SUBADULTNA I NEODREĐENO]:[SVE DOBI-HIBERNACIJA/ESTIVACIJA]],0))</f>
        <v>#N/A</v>
      </c>
      <c r="Z168" s="60">
        <f t="shared" si="14"/>
        <v>0</v>
      </c>
      <c r="AA168" s="88" t="e">
        <f t="shared" si="15"/>
        <v>#N/A</v>
      </c>
      <c r="AB168" s="142"/>
      <c r="AC168" s="144"/>
      <c r="AD168" s="144"/>
      <c r="AE168" s="142"/>
      <c r="AF168" s="70" t="e">
        <f>INDEX(Tablica5[PROŠIRENA SKRB],MATCH('STROGO ZAŠTIĆENE-IZ PRIRODE RH'!X168,Tablica5[KATEGORIJA],0))</f>
        <v>#N/A</v>
      </c>
      <c r="AG168" s="88" t="e">
        <f t="shared" si="17"/>
        <v>#N/A</v>
      </c>
      <c r="AH168" s="79" t="e">
        <f t="shared" si="18"/>
        <v>#N/A</v>
      </c>
      <c r="AI168" s="159"/>
      <c r="AJ168" s="159"/>
      <c r="AK168" s="159"/>
      <c r="AL168" s="89">
        <f t="shared" si="19"/>
        <v>0</v>
      </c>
      <c r="AM168" s="90" t="e">
        <f t="shared" si="20"/>
        <v>#N/A</v>
      </c>
      <c r="AN168" s="164"/>
      <c r="AO168" s="142"/>
      <c r="AP168" s="163" t="e">
        <f>INDEX(EUTANAZIJA!$B$4:$B$6,MATCH('STROGO ZAŠTIĆENE-IZ PRIRODE RH'!AN168,EUTANAZIJA!$A$4:$A$6,0))</f>
        <v>#N/A</v>
      </c>
      <c r="AQ168" s="130" t="e">
        <f t="shared" si="16"/>
        <v>#N/A</v>
      </c>
      <c r="AR168" s="112"/>
    </row>
    <row r="169" spans="1:44" x14ac:dyDescent="0.3">
      <c r="A169" s="141"/>
      <c r="B169" s="142"/>
      <c r="C169" s="143"/>
      <c r="D169" s="142"/>
      <c r="E169" s="142"/>
      <c r="F169" s="142"/>
      <c r="G169" s="142"/>
      <c r="H169" s="142"/>
      <c r="I169" s="146"/>
      <c r="J169" s="142"/>
      <c r="K169" s="142"/>
      <c r="L169" s="142"/>
      <c r="M169" s="145"/>
      <c r="N169" s="145"/>
      <c r="O169" s="145"/>
      <c r="P169" s="142"/>
      <c r="Q169" s="142"/>
      <c r="R169" s="142"/>
      <c r="S169" s="142"/>
      <c r="T169" s="142"/>
      <c r="U169" s="144"/>
      <c r="V169" s="142"/>
      <c r="W169" s="142"/>
      <c r="X169" s="142"/>
      <c r="Y169" s="87" t="e">
        <f>INDEX(Tablica1[[SOLITARNO-ADULTNA, SUBADULTNA I NEODREĐENO]:[SVE DOBI-HIBERNACIJA/ESTIVACIJA]],MATCH('STROGO ZAŠTIĆENE-IZ PRIRODE RH'!X169,Tablica1[KATEGORIJA],0),MATCH(E169,Tablica1[[#Headers],[SOLITARNO-ADULTNA, SUBADULTNA I NEODREĐENO]:[SVE DOBI-HIBERNACIJA/ESTIVACIJA]],0))</f>
        <v>#N/A</v>
      </c>
      <c r="Z169" s="60">
        <f t="shared" si="14"/>
        <v>0</v>
      </c>
      <c r="AA169" s="88" t="e">
        <f t="shared" si="15"/>
        <v>#N/A</v>
      </c>
      <c r="AB169" s="142"/>
      <c r="AC169" s="144"/>
      <c r="AD169" s="144"/>
      <c r="AE169" s="142"/>
      <c r="AF169" s="70" t="e">
        <f>INDEX(Tablica5[PROŠIRENA SKRB],MATCH('STROGO ZAŠTIĆENE-IZ PRIRODE RH'!X169,Tablica5[KATEGORIJA],0))</f>
        <v>#N/A</v>
      </c>
      <c r="AG169" s="88" t="e">
        <f t="shared" si="17"/>
        <v>#N/A</v>
      </c>
      <c r="AH169" s="79" t="e">
        <f t="shared" si="18"/>
        <v>#N/A</v>
      </c>
      <c r="AI169" s="159"/>
      <c r="AJ169" s="159"/>
      <c r="AK169" s="159"/>
      <c r="AL169" s="89">
        <f t="shared" si="19"/>
        <v>0</v>
      </c>
      <c r="AM169" s="90" t="e">
        <f t="shared" si="20"/>
        <v>#N/A</v>
      </c>
      <c r="AN169" s="164"/>
      <c r="AO169" s="142"/>
      <c r="AP169" s="163" t="e">
        <f>INDEX(EUTANAZIJA!$B$4:$B$6,MATCH('STROGO ZAŠTIĆENE-IZ PRIRODE RH'!AN169,EUTANAZIJA!$A$4:$A$6,0))</f>
        <v>#N/A</v>
      </c>
      <c r="AQ169" s="130" t="e">
        <f t="shared" si="16"/>
        <v>#N/A</v>
      </c>
      <c r="AR169" s="112"/>
    </row>
    <row r="170" spans="1:44" x14ac:dyDescent="0.3">
      <c r="A170" s="141"/>
      <c r="B170" s="142"/>
      <c r="C170" s="143"/>
      <c r="D170" s="142"/>
      <c r="E170" s="142"/>
      <c r="F170" s="142"/>
      <c r="G170" s="142"/>
      <c r="H170" s="142"/>
      <c r="I170" s="146"/>
      <c r="J170" s="142"/>
      <c r="K170" s="142"/>
      <c r="L170" s="142"/>
      <c r="M170" s="145"/>
      <c r="N170" s="145"/>
      <c r="O170" s="145"/>
      <c r="P170" s="142"/>
      <c r="Q170" s="142"/>
      <c r="R170" s="142"/>
      <c r="S170" s="142"/>
      <c r="T170" s="142"/>
      <c r="U170" s="144"/>
      <c r="V170" s="142"/>
      <c r="W170" s="142"/>
      <c r="X170" s="142"/>
      <c r="Y170" s="87" t="e">
        <f>INDEX(Tablica1[[SOLITARNO-ADULTNA, SUBADULTNA I NEODREĐENO]:[SVE DOBI-HIBERNACIJA/ESTIVACIJA]],MATCH('STROGO ZAŠTIĆENE-IZ PRIRODE RH'!X170,Tablica1[KATEGORIJA],0),MATCH(E170,Tablica1[[#Headers],[SOLITARNO-ADULTNA, SUBADULTNA I NEODREĐENO]:[SVE DOBI-HIBERNACIJA/ESTIVACIJA]],0))</f>
        <v>#N/A</v>
      </c>
      <c r="Z170" s="60">
        <f t="shared" si="14"/>
        <v>0</v>
      </c>
      <c r="AA170" s="88" t="e">
        <f t="shared" si="15"/>
        <v>#N/A</v>
      </c>
      <c r="AB170" s="142"/>
      <c r="AC170" s="144"/>
      <c r="AD170" s="144"/>
      <c r="AE170" s="142"/>
      <c r="AF170" s="70" t="e">
        <f>INDEX(Tablica5[PROŠIRENA SKRB],MATCH('STROGO ZAŠTIĆENE-IZ PRIRODE RH'!X170,Tablica5[KATEGORIJA],0))</f>
        <v>#N/A</v>
      </c>
      <c r="AG170" s="88" t="e">
        <f t="shared" si="17"/>
        <v>#N/A</v>
      </c>
      <c r="AH170" s="79" t="e">
        <f t="shared" si="18"/>
        <v>#N/A</v>
      </c>
      <c r="AI170" s="159"/>
      <c r="AJ170" s="159"/>
      <c r="AK170" s="159"/>
      <c r="AL170" s="89">
        <f t="shared" si="19"/>
        <v>0</v>
      </c>
      <c r="AM170" s="90" t="e">
        <f t="shared" si="20"/>
        <v>#N/A</v>
      </c>
      <c r="AN170" s="164"/>
      <c r="AO170" s="142"/>
      <c r="AP170" s="163" t="e">
        <f>INDEX(EUTANAZIJA!$B$4:$B$6,MATCH('STROGO ZAŠTIĆENE-IZ PRIRODE RH'!AN170,EUTANAZIJA!$A$4:$A$6,0))</f>
        <v>#N/A</v>
      </c>
      <c r="AQ170" s="130" t="e">
        <f t="shared" si="16"/>
        <v>#N/A</v>
      </c>
      <c r="AR170" s="112"/>
    </row>
    <row r="171" spans="1:44" x14ac:dyDescent="0.3">
      <c r="A171" s="141"/>
      <c r="B171" s="142"/>
      <c r="C171" s="143"/>
      <c r="D171" s="142"/>
      <c r="E171" s="142"/>
      <c r="F171" s="142"/>
      <c r="G171" s="142"/>
      <c r="H171" s="142"/>
      <c r="I171" s="146"/>
      <c r="J171" s="142"/>
      <c r="K171" s="142"/>
      <c r="L171" s="142"/>
      <c r="M171" s="145"/>
      <c r="N171" s="145"/>
      <c r="O171" s="145"/>
      <c r="P171" s="142"/>
      <c r="Q171" s="142"/>
      <c r="R171" s="142"/>
      <c r="S171" s="142"/>
      <c r="T171" s="142"/>
      <c r="U171" s="144"/>
      <c r="V171" s="142"/>
      <c r="W171" s="142"/>
      <c r="X171" s="142"/>
      <c r="Y171" s="87" t="e">
        <f>INDEX(Tablica1[[SOLITARNO-ADULTNA, SUBADULTNA I NEODREĐENO]:[SVE DOBI-HIBERNACIJA/ESTIVACIJA]],MATCH('STROGO ZAŠTIĆENE-IZ PRIRODE RH'!X171,Tablica1[KATEGORIJA],0),MATCH(E171,Tablica1[[#Headers],[SOLITARNO-ADULTNA, SUBADULTNA I NEODREĐENO]:[SVE DOBI-HIBERNACIJA/ESTIVACIJA]],0))</f>
        <v>#N/A</v>
      </c>
      <c r="Z171" s="60">
        <f t="shared" si="14"/>
        <v>0</v>
      </c>
      <c r="AA171" s="88" t="e">
        <f t="shared" si="15"/>
        <v>#N/A</v>
      </c>
      <c r="AB171" s="142"/>
      <c r="AC171" s="144"/>
      <c r="AD171" s="144"/>
      <c r="AE171" s="142"/>
      <c r="AF171" s="70" t="e">
        <f>INDEX(Tablica5[PROŠIRENA SKRB],MATCH('STROGO ZAŠTIĆENE-IZ PRIRODE RH'!X171,Tablica5[KATEGORIJA],0))</f>
        <v>#N/A</v>
      </c>
      <c r="AG171" s="88" t="e">
        <f t="shared" si="17"/>
        <v>#N/A</v>
      </c>
      <c r="AH171" s="79" t="e">
        <f t="shared" si="18"/>
        <v>#N/A</v>
      </c>
      <c r="AI171" s="159"/>
      <c r="AJ171" s="159"/>
      <c r="AK171" s="159"/>
      <c r="AL171" s="89">
        <f t="shared" si="19"/>
        <v>0</v>
      </c>
      <c r="AM171" s="90" t="e">
        <f t="shared" si="20"/>
        <v>#N/A</v>
      </c>
      <c r="AN171" s="164"/>
      <c r="AO171" s="142"/>
      <c r="AP171" s="163" t="e">
        <f>INDEX(EUTANAZIJA!$B$4:$B$6,MATCH('STROGO ZAŠTIĆENE-IZ PRIRODE RH'!AN171,EUTANAZIJA!$A$4:$A$6,0))</f>
        <v>#N/A</v>
      </c>
      <c r="AQ171" s="130" t="e">
        <f t="shared" si="16"/>
        <v>#N/A</v>
      </c>
      <c r="AR171" s="112"/>
    </row>
    <row r="172" spans="1:44" x14ac:dyDescent="0.3">
      <c r="A172" s="141"/>
      <c r="B172" s="142"/>
      <c r="C172" s="143"/>
      <c r="D172" s="142"/>
      <c r="E172" s="142"/>
      <c r="F172" s="142"/>
      <c r="G172" s="142"/>
      <c r="H172" s="142"/>
      <c r="I172" s="146"/>
      <c r="J172" s="142"/>
      <c r="K172" s="142"/>
      <c r="L172" s="142"/>
      <c r="M172" s="145"/>
      <c r="N172" s="145"/>
      <c r="O172" s="145"/>
      <c r="P172" s="142"/>
      <c r="Q172" s="142"/>
      <c r="R172" s="142"/>
      <c r="S172" s="142"/>
      <c r="T172" s="142"/>
      <c r="U172" s="144"/>
      <c r="V172" s="142"/>
      <c r="W172" s="142"/>
      <c r="X172" s="142"/>
      <c r="Y172" s="87" t="e">
        <f>INDEX(Tablica1[[SOLITARNO-ADULTNA, SUBADULTNA I NEODREĐENO]:[SVE DOBI-HIBERNACIJA/ESTIVACIJA]],MATCH('STROGO ZAŠTIĆENE-IZ PRIRODE RH'!X172,Tablica1[KATEGORIJA],0),MATCH(E172,Tablica1[[#Headers],[SOLITARNO-ADULTNA, SUBADULTNA I NEODREĐENO]:[SVE DOBI-HIBERNACIJA/ESTIVACIJA]],0))</f>
        <v>#N/A</v>
      </c>
      <c r="Z172" s="60">
        <f t="shared" si="14"/>
        <v>0</v>
      </c>
      <c r="AA172" s="88" t="e">
        <f t="shared" si="15"/>
        <v>#N/A</v>
      </c>
      <c r="AB172" s="142"/>
      <c r="AC172" s="144"/>
      <c r="AD172" s="144"/>
      <c r="AE172" s="142"/>
      <c r="AF172" s="70" t="e">
        <f>INDEX(Tablica5[PROŠIRENA SKRB],MATCH('STROGO ZAŠTIĆENE-IZ PRIRODE RH'!X172,Tablica5[KATEGORIJA],0))</f>
        <v>#N/A</v>
      </c>
      <c r="AG172" s="88" t="e">
        <f t="shared" si="17"/>
        <v>#N/A</v>
      </c>
      <c r="AH172" s="79" t="e">
        <f t="shared" si="18"/>
        <v>#N/A</v>
      </c>
      <c r="AI172" s="159"/>
      <c r="AJ172" s="159"/>
      <c r="AK172" s="159"/>
      <c r="AL172" s="89">
        <f t="shared" si="19"/>
        <v>0</v>
      </c>
      <c r="AM172" s="90" t="e">
        <f t="shared" si="20"/>
        <v>#N/A</v>
      </c>
      <c r="AN172" s="164"/>
      <c r="AO172" s="142"/>
      <c r="AP172" s="163" t="e">
        <f>INDEX(EUTANAZIJA!$B$4:$B$6,MATCH('STROGO ZAŠTIĆENE-IZ PRIRODE RH'!AN172,EUTANAZIJA!$A$4:$A$6,0))</f>
        <v>#N/A</v>
      </c>
      <c r="AQ172" s="130" t="e">
        <f t="shared" si="16"/>
        <v>#N/A</v>
      </c>
      <c r="AR172" s="112"/>
    </row>
    <row r="173" spans="1:44" x14ac:dyDescent="0.3">
      <c r="A173" s="141"/>
      <c r="B173" s="142"/>
      <c r="C173" s="143"/>
      <c r="D173" s="142"/>
      <c r="E173" s="142"/>
      <c r="F173" s="142"/>
      <c r="G173" s="142"/>
      <c r="H173" s="142"/>
      <c r="I173" s="146"/>
      <c r="J173" s="142"/>
      <c r="K173" s="142"/>
      <c r="L173" s="142"/>
      <c r="M173" s="145"/>
      <c r="N173" s="145"/>
      <c r="O173" s="145"/>
      <c r="P173" s="142"/>
      <c r="Q173" s="142"/>
      <c r="R173" s="142"/>
      <c r="S173" s="142"/>
      <c r="T173" s="142"/>
      <c r="U173" s="144"/>
      <c r="V173" s="142"/>
      <c r="W173" s="142"/>
      <c r="X173" s="142"/>
      <c r="Y173" s="87" t="e">
        <f>INDEX(Tablica1[[SOLITARNO-ADULTNA, SUBADULTNA I NEODREĐENO]:[SVE DOBI-HIBERNACIJA/ESTIVACIJA]],MATCH('STROGO ZAŠTIĆENE-IZ PRIRODE RH'!X173,Tablica1[KATEGORIJA],0),MATCH(E173,Tablica1[[#Headers],[SOLITARNO-ADULTNA, SUBADULTNA I NEODREĐENO]:[SVE DOBI-HIBERNACIJA/ESTIVACIJA]],0))</f>
        <v>#N/A</v>
      </c>
      <c r="Z173" s="60">
        <f t="shared" si="14"/>
        <v>0</v>
      </c>
      <c r="AA173" s="88" t="e">
        <f t="shared" si="15"/>
        <v>#N/A</v>
      </c>
      <c r="AB173" s="142"/>
      <c r="AC173" s="144"/>
      <c r="AD173" s="144"/>
      <c r="AE173" s="142"/>
      <c r="AF173" s="70" t="e">
        <f>INDEX(Tablica5[PROŠIRENA SKRB],MATCH('STROGO ZAŠTIĆENE-IZ PRIRODE RH'!X173,Tablica5[KATEGORIJA],0))</f>
        <v>#N/A</v>
      </c>
      <c r="AG173" s="88" t="e">
        <f t="shared" si="17"/>
        <v>#N/A</v>
      </c>
      <c r="AH173" s="79" t="e">
        <f t="shared" si="18"/>
        <v>#N/A</v>
      </c>
      <c r="AI173" s="159"/>
      <c r="AJ173" s="159"/>
      <c r="AK173" s="159"/>
      <c r="AL173" s="89">
        <f t="shared" si="19"/>
        <v>0</v>
      </c>
      <c r="AM173" s="90" t="e">
        <f t="shared" si="20"/>
        <v>#N/A</v>
      </c>
      <c r="AN173" s="164"/>
      <c r="AO173" s="142"/>
      <c r="AP173" s="163" t="e">
        <f>INDEX(EUTANAZIJA!$B$4:$B$6,MATCH('STROGO ZAŠTIĆENE-IZ PRIRODE RH'!AN173,EUTANAZIJA!$A$4:$A$6,0))</f>
        <v>#N/A</v>
      </c>
      <c r="AQ173" s="130" t="e">
        <f t="shared" si="16"/>
        <v>#N/A</v>
      </c>
      <c r="AR173" s="112"/>
    </row>
    <row r="174" spans="1:44" x14ac:dyDescent="0.3">
      <c r="A174" s="141"/>
      <c r="B174" s="142"/>
      <c r="C174" s="143"/>
      <c r="D174" s="142"/>
      <c r="E174" s="142"/>
      <c r="F174" s="142"/>
      <c r="G174" s="142"/>
      <c r="H174" s="142"/>
      <c r="I174" s="146"/>
      <c r="J174" s="142"/>
      <c r="K174" s="142"/>
      <c r="L174" s="142"/>
      <c r="M174" s="145"/>
      <c r="N174" s="145"/>
      <c r="O174" s="145"/>
      <c r="P174" s="142"/>
      <c r="Q174" s="142"/>
      <c r="R174" s="142"/>
      <c r="S174" s="142"/>
      <c r="T174" s="142"/>
      <c r="U174" s="144"/>
      <c r="V174" s="142"/>
      <c r="W174" s="142"/>
      <c r="X174" s="142"/>
      <c r="Y174" s="87" t="e">
        <f>INDEX(Tablica1[[SOLITARNO-ADULTNA, SUBADULTNA I NEODREĐENO]:[SVE DOBI-HIBERNACIJA/ESTIVACIJA]],MATCH('STROGO ZAŠTIĆENE-IZ PRIRODE RH'!X174,Tablica1[KATEGORIJA],0),MATCH(E174,Tablica1[[#Headers],[SOLITARNO-ADULTNA, SUBADULTNA I NEODREĐENO]:[SVE DOBI-HIBERNACIJA/ESTIVACIJA]],0))</f>
        <v>#N/A</v>
      </c>
      <c r="Z174" s="60">
        <f t="shared" si="14"/>
        <v>0</v>
      </c>
      <c r="AA174" s="88" t="e">
        <f t="shared" si="15"/>
        <v>#N/A</v>
      </c>
      <c r="AB174" s="142"/>
      <c r="AC174" s="144"/>
      <c r="AD174" s="144"/>
      <c r="AE174" s="142"/>
      <c r="AF174" s="70" t="e">
        <f>INDEX(Tablica5[PROŠIRENA SKRB],MATCH('STROGO ZAŠTIĆENE-IZ PRIRODE RH'!X174,Tablica5[KATEGORIJA],0))</f>
        <v>#N/A</v>
      </c>
      <c r="AG174" s="88" t="e">
        <f t="shared" si="17"/>
        <v>#N/A</v>
      </c>
      <c r="AH174" s="79" t="e">
        <f t="shared" si="18"/>
        <v>#N/A</v>
      </c>
      <c r="AI174" s="159"/>
      <c r="AJ174" s="159"/>
      <c r="AK174" s="159"/>
      <c r="AL174" s="89">
        <f t="shared" si="19"/>
        <v>0</v>
      </c>
      <c r="AM174" s="90" t="e">
        <f t="shared" si="20"/>
        <v>#N/A</v>
      </c>
      <c r="AN174" s="164"/>
      <c r="AO174" s="142"/>
      <c r="AP174" s="163" t="e">
        <f>INDEX(EUTANAZIJA!$B$4:$B$6,MATCH('STROGO ZAŠTIĆENE-IZ PRIRODE RH'!AN174,EUTANAZIJA!$A$4:$A$6,0))</f>
        <v>#N/A</v>
      </c>
      <c r="AQ174" s="130" t="e">
        <f t="shared" si="16"/>
        <v>#N/A</v>
      </c>
      <c r="AR174" s="112"/>
    </row>
    <row r="175" spans="1:44" x14ac:dyDescent="0.3">
      <c r="A175" s="141"/>
      <c r="B175" s="142"/>
      <c r="C175" s="143"/>
      <c r="D175" s="142"/>
      <c r="E175" s="142"/>
      <c r="F175" s="142"/>
      <c r="G175" s="142"/>
      <c r="H175" s="142"/>
      <c r="I175" s="146"/>
      <c r="J175" s="142"/>
      <c r="K175" s="142"/>
      <c r="L175" s="142"/>
      <c r="M175" s="145"/>
      <c r="N175" s="145"/>
      <c r="O175" s="145"/>
      <c r="P175" s="142"/>
      <c r="Q175" s="142"/>
      <c r="R175" s="142"/>
      <c r="S175" s="142"/>
      <c r="T175" s="142"/>
      <c r="U175" s="144"/>
      <c r="V175" s="142"/>
      <c r="W175" s="142"/>
      <c r="X175" s="142"/>
      <c r="Y175" s="87" t="e">
        <f>INDEX(Tablica1[[SOLITARNO-ADULTNA, SUBADULTNA I NEODREĐENO]:[SVE DOBI-HIBERNACIJA/ESTIVACIJA]],MATCH('STROGO ZAŠTIĆENE-IZ PRIRODE RH'!X175,Tablica1[KATEGORIJA],0),MATCH(E175,Tablica1[[#Headers],[SOLITARNO-ADULTNA, SUBADULTNA I NEODREĐENO]:[SVE DOBI-HIBERNACIJA/ESTIVACIJA]],0))</f>
        <v>#N/A</v>
      </c>
      <c r="Z175" s="60">
        <f t="shared" si="14"/>
        <v>0</v>
      </c>
      <c r="AA175" s="88" t="e">
        <f t="shared" si="15"/>
        <v>#N/A</v>
      </c>
      <c r="AB175" s="142"/>
      <c r="AC175" s="144"/>
      <c r="AD175" s="144"/>
      <c r="AE175" s="142"/>
      <c r="AF175" s="70" t="e">
        <f>INDEX(Tablica5[PROŠIRENA SKRB],MATCH('STROGO ZAŠTIĆENE-IZ PRIRODE RH'!X175,Tablica5[KATEGORIJA],0))</f>
        <v>#N/A</v>
      </c>
      <c r="AG175" s="88" t="e">
        <f t="shared" si="17"/>
        <v>#N/A</v>
      </c>
      <c r="AH175" s="79" t="e">
        <f t="shared" si="18"/>
        <v>#N/A</v>
      </c>
      <c r="AI175" s="159"/>
      <c r="AJ175" s="159"/>
      <c r="AK175" s="159"/>
      <c r="AL175" s="89">
        <f t="shared" si="19"/>
        <v>0</v>
      </c>
      <c r="AM175" s="90" t="e">
        <f t="shared" si="20"/>
        <v>#N/A</v>
      </c>
      <c r="AN175" s="164"/>
      <c r="AO175" s="142"/>
      <c r="AP175" s="163" t="e">
        <f>INDEX(EUTANAZIJA!$B$4:$B$6,MATCH('STROGO ZAŠTIĆENE-IZ PRIRODE RH'!AN175,EUTANAZIJA!$A$4:$A$6,0))</f>
        <v>#N/A</v>
      </c>
      <c r="AQ175" s="130" t="e">
        <f t="shared" si="16"/>
        <v>#N/A</v>
      </c>
      <c r="AR175" s="112"/>
    </row>
    <row r="176" spans="1:44" x14ac:dyDescent="0.3">
      <c r="A176" s="141"/>
      <c r="B176" s="142"/>
      <c r="C176" s="143"/>
      <c r="D176" s="142"/>
      <c r="E176" s="142"/>
      <c r="F176" s="142"/>
      <c r="G176" s="142"/>
      <c r="H176" s="142"/>
      <c r="I176" s="146"/>
      <c r="J176" s="142"/>
      <c r="K176" s="142"/>
      <c r="L176" s="142"/>
      <c r="M176" s="145"/>
      <c r="N176" s="145"/>
      <c r="O176" s="145"/>
      <c r="P176" s="142"/>
      <c r="Q176" s="142"/>
      <c r="R176" s="142"/>
      <c r="S176" s="142"/>
      <c r="T176" s="142"/>
      <c r="U176" s="144"/>
      <c r="V176" s="142"/>
      <c r="W176" s="142"/>
      <c r="X176" s="142"/>
      <c r="Y176" s="87" t="e">
        <f>INDEX(Tablica1[[SOLITARNO-ADULTNA, SUBADULTNA I NEODREĐENO]:[SVE DOBI-HIBERNACIJA/ESTIVACIJA]],MATCH('STROGO ZAŠTIĆENE-IZ PRIRODE RH'!X176,Tablica1[KATEGORIJA],0),MATCH(E176,Tablica1[[#Headers],[SOLITARNO-ADULTNA, SUBADULTNA I NEODREĐENO]:[SVE DOBI-HIBERNACIJA/ESTIVACIJA]],0))</f>
        <v>#N/A</v>
      </c>
      <c r="Z176" s="60">
        <f t="shared" si="14"/>
        <v>0</v>
      </c>
      <c r="AA176" s="88" t="e">
        <f t="shared" si="15"/>
        <v>#N/A</v>
      </c>
      <c r="AB176" s="142"/>
      <c r="AC176" s="144"/>
      <c r="AD176" s="144"/>
      <c r="AE176" s="142"/>
      <c r="AF176" s="70" t="e">
        <f>INDEX(Tablica5[PROŠIRENA SKRB],MATCH('STROGO ZAŠTIĆENE-IZ PRIRODE RH'!X176,Tablica5[KATEGORIJA],0))</f>
        <v>#N/A</v>
      </c>
      <c r="AG176" s="88" t="e">
        <f t="shared" si="17"/>
        <v>#N/A</v>
      </c>
      <c r="AH176" s="79" t="e">
        <f t="shared" si="18"/>
        <v>#N/A</v>
      </c>
      <c r="AI176" s="159"/>
      <c r="AJ176" s="159"/>
      <c r="AK176" s="159"/>
      <c r="AL176" s="89">
        <f t="shared" si="19"/>
        <v>0</v>
      </c>
      <c r="AM176" s="90" t="e">
        <f t="shared" si="20"/>
        <v>#N/A</v>
      </c>
      <c r="AN176" s="164"/>
      <c r="AO176" s="142"/>
      <c r="AP176" s="163" t="e">
        <f>INDEX(EUTANAZIJA!$B$4:$B$6,MATCH('STROGO ZAŠTIĆENE-IZ PRIRODE RH'!AN176,EUTANAZIJA!$A$4:$A$6,0))</f>
        <v>#N/A</v>
      </c>
      <c r="AQ176" s="130" t="e">
        <f t="shared" si="16"/>
        <v>#N/A</v>
      </c>
      <c r="AR176" s="112"/>
    </row>
    <row r="177" spans="1:44" x14ac:dyDescent="0.3">
      <c r="A177" s="141"/>
      <c r="B177" s="142"/>
      <c r="C177" s="143"/>
      <c r="D177" s="142"/>
      <c r="E177" s="142"/>
      <c r="F177" s="142"/>
      <c r="G177" s="142"/>
      <c r="H177" s="142"/>
      <c r="I177" s="146"/>
      <c r="J177" s="142"/>
      <c r="K177" s="142"/>
      <c r="L177" s="142"/>
      <c r="M177" s="145"/>
      <c r="N177" s="145"/>
      <c r="O177" s="145"/>
      <c r="P177" s="142"/>
      <c r="Q177" s="142"/>
      <c r="R177" s="142"/>
      <c r="S177" s="142"/>
      <c r="T177" s="142"/>
      <c r="U177" s="144"/>
      <c r="V177" s="142"/>
      <c r="W177" s="142"/>
      <c r="X177" s="142"/>
      <c r="Y177" s="87" t="e">
        <f>INDEX(Tablica1[[SOLITARNO-ADULTNA, SUBADULTNA I NEODREĐENO]:[SVE DOBI-HIBERNACIJA/ESTIVACIJA]],MATCH('STROGO ZAŠTIĆENE-IZ PRIRODE RH'!X177,Tablica1[KATEGORIJA],0),MATCH(E177,Tablica1[[#Headers],[SOLITARNO-ADULTNA, SUBADULTNA I NEODREĐENO]:[SVE DOBI-HIBERNACIJA/ESTIVACIJA]],0))</f>
        <v>#N/A</v>
      </c>
      <c r="Z177" s="60">
        <f t="shared" si="14"/>
        <v>0</v>
      </c>
      <c r="AA177" s="88" t="e">
        <f t="shared" si="15"/>
        <v>#N/A</v>
      </c>
      <c r="AB177" s="142"/>
      <c r="AC177" s="144"/>
      <c r="AD177" s="144"/>
      <c r="AE177" s="142"/>
      <c r="AF177" s="70" t="e">
        <f>INDEX(Tablica5[PROŠIRENA SKRB],MATCH('STROGO ZAŠTIĆENE-IZ PRIRODE RH'!X177,Tablica5[KATEGORIJA],0))</f>
        <v>#N/A</v>
      </c>
      <c r="AG177" s="88" t="e">
        <f t="shared" si="17"/>
        <v>#N/A</v>
      </c>
      <c r="AH177" s="79" t="e">
        <f t="shared" si="18"/>
        <v>#N/A</v>
      </c>
      <c r="AI177" s="159"/>
      <c r="AJ177" s="159"/>
      <c r="AK177" s="159"/>
      <c r="AL177" s="89">
        <f t="shared" si="19"/>
        <v>0</v>
      </c>
      <c r="AM177" s="90" t="e">
        <f t="shared" si="20"/>
        <v>#N/A</v>
      </c>
      <c r="AN177" s="164"/>
      <c r="AO177" s="142"/>
      <c r="AP177" s="163" t="e">
        <f>INDEX(EUTANAZIJA!$B$4:$B$6,MATCH('STROGO ZAŠTIĆENE-IZ PRIRODE RH'!AN177,EUTANAZIJA!$A$4:$A$6,0))</f>
        <v>#N/A</v>
      </c>
      <c r="AQ177" s="130" t="e">
        <f t="shared" si="16"/>
        <v>#N/A</v>
      </c>
      <c r="AR177" s="112"/>
    </row>
    <row r="178" spans="1:44" x14ac:dyDescent="0.3">
      <c r="A178" s="141"/>
      <c r="B178" s="142"/>
      <c r="C178" s="143"/>
      <c r="D178" s="142"/>
      <c r="E178" s="142"/>
      <c r="F178" s="142"/>
      <c r="G178" s="142"/>
      <c r="H178" s="142"/>
      <c r="I178" s="146"/>
      <c r="J178" s="142"/>
      <c r="K178" s="142"/>
      <c r="L178" s="142"/>
      <c r="M178" s="145"/>
      <c r="N178" s="145"/>
      <c r="O178" s="145"/>
      <c r="P178" s="142"/>
      <c r="Q178" s="142"/>
      <c r="R178" s="142"/>
      <c r="S178" s="142"/>
      <c r="T178" s="142"/>
      <c r="U178" s="144"/>
      <c r="V178" s="142"/>
      <c r="W178" s="142"/>
      <c r="X178" s="142"/>
      <c r="Y178" s="87" t="e">
        <f>INDEX(Tablica1[[SOLITARNO-ADULTNA, SUBADULTNA I NEODREĐENO]:[SVE DOBI-HIBERNACIJA/ESTIVACIJA]],MATCH('STROGO ZAŠTIĆENE-IZ PRIRODE RH'!X178,Tablica1[KATEGORIJA],0),MATCH(E178,Tablica1[[#Headers],[SOLITARNO-ADULTNA, SUBADULTNA I NEODREĐENO]:[SVE DOBI-HIBERNACIJA/ESTIVACIJA]],0))</f>
        <v>#N/A</v>
      </c>
      <c r="Z178" s="60">
        <f t="shared" si="14"/>
        <v>0</v>
      </c>
      <c r="AA178" s="88" t="e">
        <f t="shared" si="15"/>
        <v>#N/A</v>
      </c>
      <c r="AB178" s="142"/>
      <c r="AC178" s="144"/>
      <c r="AD178" s="144"/>
      <c r="AE178" s="142"/>
      <c r="AF178" s="70" t="e">
        <f>INDEX(Tablica5[PROŠIRENA SKRB],MATCH('STROGO ZAŠTIĆENE-IZ PRIRODE RH'!X178,Tablica5[KATEGORIJA],0))</f>
        <v>#N/A</v>
      </c>
      <c r="AG178" s="88" t="e">
        <f t="shared" si="17"/>
        <v>#N/A</v>
      </c>
      <c r="AH178" s="79" t="e">
        <f t="shared" si="18"/>
        <v>#N/A</v>
      </c>
      <c r="AI178" s="159"/>
      <c r="AJ178" s="159"/>
      <c r="AK178" s="159"/>
      <c r="AL178" s="89">
        <f t="shared" si="19"/>
        <v>0</v>
      </c>
      <c r="AM178" s="90" t="e">
        <f t="shared" si="20"/>
        <v>#N/A</v>
      </c>
      <c r="AN178" s="164"/>
      <c r="AO178" s="142"/>
      <c r="AP178" s="163" t="e">
        <f>INDEX(EUTANAZIJA!$B$4:$B$6,MATCH('STROGO ZAŠTIĆENE-IZ PRIRODE RH'!AN178,EUTANAZIJA!$A$4:$A$6,0))</f>
        <v>#N/A</v>
      </c>
      <c r="AQ178" s="130" t="e">
        <f t="shared" si="16"/>
        <v>#N/A</v>
      </c>
      <c r="AR178" s="112"/>
    </row>
    <row r="179" spans="1:44" x14ac:dyDescent="0.3">
      <c r="A179" s="141"/>
      <c r="B179" s="142"/>
      <c r="C179" s="143"/>
      <c r="D179" s="142"/>
      <c r="E179" s="142"/>
      <c r="F179" s="142"/>
      <c r="G179" s="142"/>
      <c r="H179" s="142"/>
      <c r="I179" s="146"/>
      <c r="J179" s="142"/>
      <c r="K179" s="142"/>
      <c r="L179" s="142"/>
      <c r="M179" s="145"/>
      <c r="N179" s="145"/>
      <c r="O179" s="145"/>
      <c r="P179" s="142"/>
      <c r="Q179" s="142"/>
      <c r="R179" s="142"/>
      <c r="S179" s="142"/>
      <c r="T179" s="142"/>
      <c r="U179" s="144"/>
      <c r="V179" s="142"/>
      <c r="W179" s="142"/>
      <c r="X179" s="142"/>
      <c r="Y179" s="87" t="e">
        <f>INDEX(Tablica1[[SOLITARNO-ADULTNA, SUBADULTNA I NEODREĐENO]:[SVE DOBI-HIBERNACIJA/ESTIVACIJA]],MATCH('STROGO ZAŠTIĆENE-IZ PRIRODE RH'!X179,Tablica1[KATEGORIJA],0),MATCH(E179,Tablica1[[#Headers],[SOLITARNO-ADULTNA, SUBADULTNA I NEODREĐENO]:[SVE DOBI-HIBERNACIJA/ESTIVACIJA]],0))</f>
        <v>#N/A</v>
      </c>
      <c r="Z179" s="60">
        <f t="shared" si="14"/>
        <v>0</v>
      </c>
      <c r="AA179" s="88" t="e">
        <f t="shared" si="15"/>
        <v>#N/A</v>
      </c>
      <c r="AB179" s="142"/>
      <c r="AC179" s="144"/>
      <c r="AD179" s="144"/>
      <c r="AE179" s="142"/>
      <c r="AF179" s="70" t="e">
        <f>INDEX(Tablica5[PROŠIRENA SKRB],MATCH('STROGO ZAŠTIĆENE-IZ PRIRODE RH'!X179,Tablica5[KATEGORIJA],0))</f>
        <v>#N/A</v>
      </c>
      <c r="AG179" s="88" t="e">
        <f t="shared" si="17"/>
        <v>#N/A</v>
      </c>
      <c r="AH179" s="79" t="e">
        <f t="shared" si="18"/>
        <v>#N/A</v>
      </c>
      <c r="AI179" s="159"/>
      <c r="AJ179" s="159"/>
      <c r="AK179" s="159"/>
      <c r="AL179" s="89">
        <f t="shared" si="19"/>
        <v>0</v>
      </c>
      <c r="AM179" s="90" t="e">
        <f t="shared" si="20"/>
        <v>#N/A</v>
      </c>
      <c r="AN179" s="164"/>
      <c r="AO179" s="142"/>
      <c r="AP179" s="163" t="e">
        <f>INDEX(EUTANAZIJA!$B$4:$B$6,MATCH('STROGO ZAŠTIĆENE-IZ PRIRODE RH'!AN179,EUTANAZIJA!$A$4:$A$6,0))</f>
        <v>#N/A</v>
      </c>
      <c r="AQ179" s="130" t="e">
        <f t="shared" si="16"/>
        <v>#N/A</v>
      </c>
      <c r="AR179" s="112"/>
    </row>
    <row r="180" spans="1:44" x14ac:dyDescent="0.3">
      <c r="A180" s="141"/>
      <c r="B180" s="142"/>
      <c r="C180" s="143"/>
      <c r="D180" s="142"/>
      <c r="E180" s="142"/>
      <c r="F180" s="142"/>
      <c r="G180" s="142"/>
      <c r="H180" s="142"/>
      <c r="I180" s="146"/>
      <c r="J180" s="142"/>
      <c r="K180" s="142"/>
      <c r="L180" s="142"/>
      <c r="M180" s="145"/>
      <c r="N180" s="145"/>
      <c r="O180" s="145"/>
      <c r="P180" s="142"/>
      <c r="Q180" s="142"/>
      <c r="R180" s="142"/>
      <c r="S180" s="142"/>
      <c r="T180" s="142"/>
      <c r="U180" s="144"/>
      <c r="V180" s="142"/>
      <c r="W180" s="142"/>
      <c r="X180" s="142"/>
      <c r="Y180" s="87" t="e">
        <f>INDEX(Tablica1[[SOLITARNO-ADULTNA, SUBADULTNA I NEODREĐENO]:[SVE DOBI-HIBERNACIJA/ESTIVACIJA]],MATCH('STROGO ZAŠTIĆENE-IZ PRIRODE RH'!X180,Tablica1[KATEGORIJA],0),MATCH(E180,Tablica1[[#Headers],[SOLITARNO-ADULTNA, SUBADULTNA I NEODREĐENO]:[SVE DOBI-HIBERNACIJA/ESTIVACIJA]],0))</f>
        <v>#N/A</v>
      </c>
      <c r="Z180" s="60">
        <f t="shared" si="14"/>
        <v>0</v>
      </c>
      <c r="AA180" s="88" t="e">
        <f t="shared" si="15"/>
        <v>#N/A</v>
      </c>
      <c r="AB180" s="142"/>
      <c r="AC180" s="144"/>
      <c r="AD180" s="144"/>
      <c r="AE180" s="142"/>
      <c r="AF180" s="70" t="e">
        <f>INDEX(Tablica5[PROŠIRENA SKRB],MATCH('STROGO ZAŠTIĆENE-IZ PRIRODE RH'!X180,Tablica5[KATEGORIJA],0))</f>
        <v>#N/A</v>
      </c>
      <c r="AG180" s="88" t="e">
        <f t="shared" si="17"/>
        <v>#N/A</v>
      </c>
      <c r="AH180" s="79" t="e">
        <f t="shared" si="18"/>
        <v>#N/A</v>
      </c>
      <c r="AI180" s="159"/>
      <c r="AJ180" s="159"/>
      <c r="AK180" s="159"/>
      <c r="AL180" s="89">
        <f t="shared" si="19"/>
        <v>0</v>
      </c>
      <c r="AM180" s="90" t="e">
        <f t="shared" si="20"/>
        <v>#N/A</v>
      </c>
      <c r="AN180" s="164"/>
      <c r="AO180" s="142"/>
      <c r="AP180" s="163" t="e">
        <f>INDEX(EUTANAZIJA!$B$4:$B$6,MATCH('STROGO ZAŠTIĆENE-IZ PRIRODE RH'!AN180,EUTANAZIJA!$A$4:$A$6,0))</f>
        <v>#N/A</v>
      </c>
      <c r="AQ180" s="130" t="e">
        <f t="shared" si="16"/>
        <v>#N/A</v>
      </c>
      <c r="AR180" s="112"/>
    </row>
    <row r="181" spans="1:44" x14ac:dyDescent="0.3">
      <c r="A181" s="141"/>
      <c r="B181" s="142"/>
      <c r="C181" s="143"/>
      <c r="D181" s="142"/>
      <c r="E181" s="142"/>
      <c r="F181" s="142"/>
      <c r="G181" s="142"/>
      <c r="H181" s="142"/>
      <c r="I181" s="146"/>
      <c r="J181" s="142"/>
      <c r="K181" s="142"/>
      <c r="L181" s="142"/>
      <c r="M181" s="145"/>
      <c r="N181" s="145"/>
      <c r="O181" s="145"/>
      <c r="P181" s="142"/>
      <c r="Q181" s="142"/>
      <c r="R181" s="142"/>
      <c r="S181" s="142"/>
      <c r="T181" s="142"/>
      <c r="U181" s="144"/>
      <c r="V181" s="142"/>
      <c r="W181" s="142"/>
      <c r="X181" s="142"/>
      <c r="Y181" s="87" t="e">
        <f>INDEX(Tablica1[[SOLITARNO-ADULTNA, SUBADULTNA I NEODREĐENO]:[SVE DOBI-HIBERNACIJA/ESTIVACIJA]],MATCH('STROGO ZAŠTIĆENE-IZ PRIRODE RH'!X181,Tablica1[KATEGORIJA],0),MATCH(E181,Tablica1[[#Headers],[SOLITARNO-ADULTNA, SUBADULTNA I NEODREĐENO]:[SVE DOBI-HIBERNACIJA/ESTIVACIJA]],0))</f>
        <v>#N/A</v>
      </c>
      <c r="Z181" s="60">
        <f t="shared" si="14"/>
        <v>0</v>
      </c>
      <c r="AA181" s="88" t="e">
        <f t="shared" si="15"/>
        <v>#N/A</v>
      </c>
      <c r="AB181" s="142"/>
      <c r="AC181" s="144"/>
      <c r="AD181" s="144"/>
      <c r="AE181" s="142"/>
      <c r="AF181" s="70" t="e">
        <f>INDEX(Tablica5[PROŠIRENA SKRB],MATCH('STROGO ZAŠTIĆENE-IZ PRIRODE RH'!X181,Tablica5[KATEGORIJA],0))</f>
        <v>#N/A</v>
      </c>
      <c r="AG181" s="88" t="e">
        <f t="shared" si="17"/>
        <v>#N/A</v>
      </c>
      <c r="AH181" s="79" t="e">
        <f t="shared" si="18"/>
        <v>#N/A</v>
      </c>
      <c r="AI181" s="159"/>
      <c r="AJ181" s="159"/>
      <c r="AK181" s="159"/>
      <c r="AL181" s="89">
        <f t="shared" si="19"/>
        <v>0</v>
      </c>
      <c r="AM181" s="90" t="e">
        <f t="shared" si="20"/>
        <v>#N/A</v>
      </c>
      <c r="AN181" s="164"/>
      <c r="AO181" s="142"/>
      <c r="AP181" s="163" t="e">
        <f>INDEX(EUTANAZIJA!$B$4:$B$6,MATCH('STROGO ZAŠTIĆENE-IZ PRIRODE RH'!AN181,EUTANAZIJA!$A$4:$A$6,0))</f>
        <v>#N/A</v>
      </c>
      <c r="AQ181" s="130" t="e">
        <f t="shared" si="16"/>
        <v>#N/A</v>
      </c>
      <c r="AR181" s="112"/>
    </row>
    <row r="182" spans="1:44" x14ac:dyDescent="0.3">
      <c r="A182" s="141"/>
      <c r="B182" s="142"/>
      <c r="C182" s="143"/>
      <c r="D182" s="142"/>
      <c r="E182" s="142"/>
      <c r="F182" s="142"/>
      <c r="G182" s="142"/>
      <c r="H182" s="142"/>
      <c r="I182" s="146"/>
      <c r="J182" s="142"/>
      <c r="K182" s="142"/>
      <c r="L182" s="142"/>
      <c r="M182" s="145"/>
      <c r="N182" s="145"/>
      <c r="O182" s="145"/>
      <c r="P182" s="142"/>
      <c r="Q182" s="142"/>
      <c r="R182" s="142"/>
      <c r="S182" s="142"/>
      <c r="T182" s="142"/>
      <c r="U182" s="144"/>
      <c r="V182" s="142"/>
      <c r="W182" s="142"/>
      <c r="X182" s="142"/>
      <c r="Y182" s="87" t="e">
        <f>INDEX(Tablica1[[SOLITARNO-ADULTNA, SUBADULTNA I NEODREĐENO]:[SVE DOBI-HIBERNACIJA/ESTIVACIJA]],MATCH('STROGO ZAŠTIĆENE-IZ PRIRODE RH'!X182,Tablica1[KATEGORIJA],0),MATCH(E182,Tablica1[[#Headers],[SOLITARNO-ADULTNA, SUBADULTNA I NEODREĐENO]:[SVE DOBI-HIBERNACIJA/ESTIVACIJA]],0))</f>
        <v>#N/A</v>
      </c>
      <c r="Z182" s="60">
        <f t="shared" si="14"/>
        <v>0</v>
      </c>
      <c r="AA182" s="88" t="e">
        <f t="shared" si="15"/>
        <v>#N/A</v>
      </c>
      <c r="AB182" s="142"/>
      <c r="AC182" s="144"/>
      <c r="AD182" s="144"/>
      <c r="AE182" s="142"/>
      <c r="AF182" s="70" t="e">
        <f>INDEX(Tablica5[PROŠIRENA SKRB],MATCH('STROGO ZAŠTIĆENE-IZ PRIRODE RH'!X182,Tablica5[KATEGORIJA],0))</f>
        <v>#N/A</v>
      </c>
      <c r="AG182" s="88" t="e">
        <f t="shared" si="17"/>
        <v>#N/A</v>
      </c>
      <c r="AH182" s="79" t="e">
        <f t="shared" si="18"/>
        <v>#N/A</v>
      </c>
      <c r="AI182" s="159"/>
      <c r="AJ182" s="159"/>
      <c r="AK182" s="159"/>
      <c r="AL182" s="89">
        <f t="shared" si="19"/>
        <v>0</v>
      </c>
      <c r="AM182" s="90" t="e">
        <f t="shared" si="20"/>
        <v>#N/A</v>
      </c>
      <c r="AN182" s="164"/>
      <c r="AO182" s="142"/>
      <c r="AP182" s="163" t="e">
        <f>INDEX(EUTANAZIJA!$B$4:$B$6,MATCH('STROGO ZAŠTIĆENE-IZ PRIRODE RH'!AN182,EUTANAZIJA!$A$4:$A$6,0))</f>
        <v>#N/A</v>
      </c>
      <c r="AQ182" s="130" t="e">
        <f t="shared" si="16"/>
        <v>#N/A</v>
      </c>
      <c r="AR182" s="112"/>
    </row>
    <row r="183" spans="1:44" x14ac:dyDescent="0.3">
      <c r="A183" s="141"/>
      <c r="B183" s="142"/>
      <c r="C183" s="143"/>
      <c r="D183" s="142"/>
      <c r="E183" s="142"/>
      <c r="F183" s="142"/>
      <c r="G183" s="142"/>
      <c r="H183" s="142"/>
      <c r="I183" s="146"/>
      <c r="J183" s="142"/>
      <c r="K183" s="142"/>
      <c r="L183" s="142"/>
      <c r="M183" s="145"/>
      <c r="N183" s="145"/>
      <c r="O183" s="145"/>
      <c r="P183" s="142"/>
      <c r="Q183" s="142"/>
      <c r="R183" s="142"/>
      <c r="S183" s="142"/>
      <c r="T183" s="142"/>
      <c r="U183" s="144"/>
      <c r="V183" s="142"/>
      <c r="W183" s="142"/>
      <c r="X183" s="142"/>
      <c r="Y183" s="87" t="e">
        <f>INDEX(Tablica1[[SOLITARNO-ADULTNA, SUBADULTNA I NEODREĐENO]:[SVE DOBI-HIBERNACIJA/ESTIVACIJA]],MATCH('STROGO ZAŠTIĆENE-IZ PRIRODE RH'!X183,Tablica1[KATEGORIJA],0),MATCH(E183,Tablica1[[#Headers],[SOLITARNO-ADULTNA, SUBADULTNA I NEODREĐENO]:[SVE DOBI-HIBERNACIJA/ESTIVACIJA]],0))</f>
        <v>#N/A</v>
      </c>
      <c r="Z183" s="60">
        <f t="shared" si="14"/>
        <v>0</v>
      </c>
      <c r="AA183" s="88" t="e">
        <f t="shared" si="15"/>
        <v>#N/A</v>
      </c>
      <c r="AB183" s="142"/>
      <c r="AC183" s="144"/>
      <c r="AD183" s="144"/>
      <c r="AE183" s="142"/>
      <c r="AF183" s="70" t="e">
        <f>INDEX(Tablica5[PROŠIRENA SKRB],MATCH('STROGO ZAŠTIĆENE-IZ PRIRODE RH'!X183,Tablica5[KATEGORIJA],0))</f>
        <v>#N/A</v>
      </c>
      <c r="AG183" s="88" t="e">
        <f t="shared" si="17"/>
        <v>#N/A</v>
      </c>
      <c r="AH183" s="79" t="e">
        <f t="shared" si="18"/>
        <v>#N/A</v>
      </c>
      <c r="AI183" s="159"/>
      <c r="AJ183" s="159"/>
      <c r="AK183" s="159"/>
      <c r="AL183" s="89">
        <f t="shared" si="19"/>
        <v>0</v>
      </c>
      <c r="AM183" s="90" t="e">
        <f t="shared" si="20"/>
        <v>#N/A</v>
      </c>
      <c r="AN183" s="164"/>
      <c r="AO183" s="142"/>
      <c r="AP183" s="163" t="e">
        <f>INDEX(EUTANAZIJA!$B$4:$B$6,MATCH('STROGO ZAŠTIĆENE-IZ PRIRODE RH'!AN183,EUTANAZIJA!$A$4:$A$6,0))</f>
        <v>#N/A</v>
      </c>
      <c r="AQ183" s="130" t="e">
        <f t="shared" si="16"/>
        <v>#N/A</v>
      </c>
      <c r="AR183" s="112"/>
    </row>
    <row r="184" spans="1:44" x14ac:dyDescent="0.3">
      <c r="A184" s="141"/>
      <c r="B184" s="142"/>
      <c r="C184" s="143"/>
      <c r="D184" s="142"/>
      <c r="E184" s="142"/>
      <c r="F184" s="142"/>
      <c r="G184" s="142"/>
      <c r="H184" s="142"/>
      <c r="I184" s="146"/>
      <c r="J184" s="142"/>
      <c r="K184" s="142"/>
      <c r="L184" s="142"/>
      <c r="M184" s="145"/>
      <c r="N184" s="145"/>
      <c r="O184" s="145"/>
      <c r="P184" s="142"/>
      <c r="Q184" s="142"/>
      <c r="R184" s="142"/>
      <c r="S184" s="142"/>
      <c r="T184" s="142"/>
      <c r="U184" s="144"/>
      <c r="V184" s="142"/>
      <c r="W184" s="142"/>
      <c r="X184" s="142"/>
      <c r="Y184" s="87" t="e">
        <f>INDEX(Tablica1[[SOLITARNO-ADULTNA, SUBADULTNA I NEODREĐENO]:[SVE DOBI-HIBERNACIJA/ESTIVACIJA]],MATCH('STROGO ZAŠTIĆENE-IZ PRIRODE RH'!X184,Tablica1[KATEGORIJA],0),MATCH(E184,Tablica1[[#Headers],[SOLITARNO-ADULTNA, SUBADULTNA I NEODREĐENO]:[SVE DOBI-HIBERNACIJA/ESTIVACIJA]],0))</f>
        <v>#N/A</v>
      </c>
      <c r="Z184" s="60">
        <f t="shared" si="14"/>
        <v>0</v>
      </c>
      <c r="AA184" s="88" t="e">
        <f t="shared" si="15"/>
        <v>#N/A</v>
      </c>
      <c r="AB184" s="142"/>
      <c r="AC184" s="144"/>
      <c r="AD184" s="144"/>
      <c r="AE184" s="142"/>
      <c r="AF184" s="70" t="e">
        <f>INDEX(Tablica5[PROŠIRENA SKRB],MATCH('STROGO ZAŠTIĆENE-IZ PRIRODE RH'!X184,Tablica5[KATEGORIJA],0))</f>
        <v>#N/A</v>
      </c>
      <c r="AG184" s="88" t="e">
        <f t="shared" si="17"/>
        <v>#N/A</v>
      </c>
      <c r="AH184" s="79" t="e">
        <f t="shared" si="18"/>
        <v>#N/A</v>
      </c>
      <c r="AI184" s="159"/>
      <c r="AJ184" s="159"/>
      <c r="AK184" s="159"/>
      <c r="AL184" s="89">
        <f t="shared" si="19"/>
        <v>0</v>
      </c>
      <c r="AM184" s="90" t="e">
        <f t="shared" si="20"/>
        <v>#N/A</v>
      </c>
      <c r="AN184" s="164"/>
      <c r="AO184" s="142"/>
      <c r="AP184" s="163" t="e">
        <f>INDEX(EUTANAZIJA!$B$4:$B$6,MATCH('STROGO ZAŠTIĆENE-IZ PRIRODE RH'!AN184,EUTANAZIJA!$A$4:$A$6,0))</f>
        <v>#N/A</v>
      </c>
      <c r="AQ184" s="130" t="e">
        <f t="shared" si="16"/>
        <v>#N/A</v>
      </c>
      <c r="AR184" s="112"/>
    </row>
    <row r="185" spans="1:44" x14ac:dyDescent="0.3">
      <c r="A185" s="141"/>
      <c r="B185" s="142"/>
      <c r="C185" s="143"/>
      <c r="D185" s="142"/>
      <c r="E185" s="142"/>
      <c r="F185" s="142"/>
      <c r="G185" s="142"/>
      <c r="H185" s="142"/>
      <c r="I185" s="146"/>
      <c r="J185" s="142"/>
      <c r="K185" s="142"/>
      <c r="L185" s="142"/>
      <c r="M185" s="145"/>
      <c r="N185" s="145"/>
      <c r="O185" s="145"/>
      <c r="P185" s="142"/>
      <c r="Q185" s="142"/>
      <c r="R185" s="142"/>
      <c r="S185" s="142"/>
      <c r="T185" s="142"/>
      <c r="U185" s="144"/>
      <c r="V185" s="142"/>
      <c r="W185" s="142"/>
      <c r="X185" s="142"/>
      <c r="Y185" s="87" t="e">
        <f>INDEX(Tablica1[[SOLITARNO-ADULTNA, SUBADULTNA I NEODREĐENO]:[SVE DOBI-HIBERNACIJA/ESTIVACIJA]],MATCH('STROGO ZAŠTIĆENE-IZ PRIRODE RH'!X185,Tablica1[KATEGORIJA],0),MATCH(E185,Tablica1[[#Headers],[SOLITARNO-ADULTNA, SUBADULTNA I NEODREĐENO]:[SVE DOBI-HIBERNACIJA/ESTIVACIJA]],0))</f>
        <v>#N/A</v>
      </c>
      <c r="Z185" s="60">
        <f t="shared" si="14"/>
        <v>0</v>
      </c>
      <c r="AA185" s="88" t="e">
        <f t="shared" si="15"/>
        <v>#N/A</v>
      </c>
      <c r="AB185" s="142"/>
      <c r="AC185" s="144"/>
      <c r="AD185" s="144"/>
      <c r="AE185" s="142"/>
      <c r="AF185" s="70" t="e">
        <f>INDEX(Tablica5[PROŠIRENA SKRB],MATCH('STROGO ZAŠTIĆENE-IZ PRIRODE RH'!X185,Tablica5[KATEGORIJA],0))</f>
        <v>#N/A</v>
      </c>
      <c r="AG185" s="88" t="e">
        <f t="shared" si="17"/>
        <v>#N/A</v>
      </c>
      <c r="AH185" s="79" t="e">
        <f t="shared" si="18"/>
        <v>#N/A</v>
      </c>
      <c r="AI185" s="159"/>
      <c r="AJ185" s="159"/>
      <c r="AK185" s="159"/>
      <c r="AL185" s="89">
        <f t="shared" si="19"/>
        <v>0</v>
      </c>
      <c r="AM185" s="90" t="e">
        <f t="shared" si="20"/>
        <v>#N/A</v>
      </c>
      <c r="AN185" s="164"/>
      <c r="AO185" s="142"/>
      <c r="AP185" s="163" t="e">
        <f>INDEX(EUTANAZIJA!$B$4:$B$6,MATCH('STROGO ZAŠTIĆENE-IZ PRIRODE RH'!AN185,EUTANAZIJA!$A$4:$A$6,0))</f>
        <v>#N/A</v>
      </c>
      <c r="AQ185" s="130" t="e">
        <f t="shared" si="16"/>
        <v>#N/A</v>
      </c>
      <c r="AR185" s="112"/>
    </row>
    <row r="186" spans="1:44" x14ac:dyDescent="0.3">
      <c r="A186" s="141"/>
      <c r="B186" s="142"/>
      <c r="C186" s="143"/>
      <c r="D186" s="142"/>
      <c r="E186" s="142"/>
      <c r="F186" s="142"/>
      <c r="G186" s="142"/>
      <c r="H186" s="142"/>
      <c r="I186" s="146"/>
      <c r="J186" s="142"/>
      <c r="K186" s="142"/>
      <c r="L186" s="142"/>
      <c r="M186" s="145"/>
      <c r="N186" s="145"/>
      <c r="O186" s="145"/>
      <c r="P186" s="142"/>
      <c r="Q186" s="142"/>
      <c r="R186" s="142"/>
      <c r="S186" s="142"/>
      <c r="T186" s="142"/>
      <c r="U186" s="144"/>
      <c r="V186" s="142"/>
      <c r="W186" s="142"/>
      <c r="X186" s="142"/>
      <c r="Y186" s="87" t="e">
        <f>INDEX(Tablica1[[SOLITARNO-ADULTNA, SUBADULTNA I NEODREĐENO]:[SVE DOBI-HIBERNACIJA/ESTIVACIJA]],MATCH('STROGO ZAŠTIĆENE-IZ PRIRODE RH'!X186,Tablica1[KATEGORIJA],0),MATCH(E186,Tablica1[[#Headers],[SOLITARNO-ADULTNA, SUBADULTNA I NEODREĐENO]:[SVE DOBI-HIBERNACIJA/ESTIVACIJA]],0))</f>
        <v>#N/A</v>
      </c>
      <c r="Z186" s="60">
        <f t="shared" si="14"/>
        <v>0</v>
      </c>
      <c r="AA186" s="88" t="e">
        <f t="shared" si="15"/>
        <v>#N/A</v>
      </c>
      <c r="AB186" s="142"/>
      <c r="AC186" s="144"/>
      <c r="AD186" s="144"/>
      <c r="AE186" s="142"/>
      <c r="AF186" s="70" t="e">
        <f>INDEX(Tablica5[PROŠIRENA SKRB],MATCH('STROGO ZAŠTIĆENE-IZ PRIRODE RH'!X186,Tablica5[KATEGORIJA],0))</f>
        <v>#N/A</v>
      </c>
      <c r="AG186" s="88" t="e">
        <f t="shared" si="17"/>
        <v>#N/A</v>
      </c>
      <c r="AH186" s="79" t="e">
        <f t="shared" si="18"/>
        <v>#N/A</v>
      </c>
      <c r="AI186" s="159"/>
      <c r="AJ186" s="159"/>
      <c r="AK186" s="159"/>
      <c r="AL186" s="89">
        <f t="shared" si="19"/>
        <v>0</v>
      </c>
      <c r="AM186" s="90" t="e">
        <f t="shared" si="20"/>
        <v>#N/A</v>
      </c>
      <c r="AN186" s="164"/>
      <c r="AO186" s="142"/>
      <c r="AP186" s="163" t="e">
        <f>INDEX(EUTANAZIJA!$B$4:$B$6,MATCH('STROGO ZAŠTIĆENE-IZ PRIRODE RH'!AN186,EUTANAZIJA!$A$4:$A$6,0))</f>
        <v>#N/A</v>
      </c>
      <c r="AQ186" s="130" t="e">
        <f t="shared" si="16"/>
        <v>#N/A</v>
      </c>
      <c r="AR186" s="112"/>
    </row>
    <row r="187" spans="1:44" x14ac:dyDescent="0.3">
      <c r="A187" s="141"/>
      <c r="B187" s="142"/>
      <c r="C187" s="143"/>
      <c r="D187" s="142"/>
      <c r="E187" s="142"/>
      <c r="F187" s="142"/>
      <c r="G187" s="142"/>
      <c r="H187" s="142"/>
      <c r="I187" s="146"/>
      <c r="J187" s="142"/>
      <c r="K187" s="142"/>
      <c r="L187" s="142"/>
      <c r="M187" s="145"/>
      <c r="N187" s="145"/>
      <c r="O187" s="145"/>
      <c r="P187" s="142"/>
      <c r="Q187" s="142"/>
      <c r="R187" s="142"/>
      <c r="S187" s="142"/>
      <c r="T187" s="142"/>
      <c r="U187" s="144"/>
      <c r="V187" s="142"/>
      <c r="W187" s="142"/>
      <c r="X187" s="142"/>
      <c r="Y187" s="87" t="e">
        <f>INDEX(Tablica1[[SOLITARNO-ADULTNA, SUBADULTNA I NEODREĐENO]:[SVE DOBI-HIBERNACIJA/ESTIVACIJA]],MATCH('STROGO ZAŠTIĆENE-IZ PRIRODE RH'!X187,Tablica1[KATEGORIJA],0),MATCH(E187,Tablica1[[#Headers],[SOLITARNO-ADULTNA, SUBADULTNA I NEODREĐENO]:[SVE DOBI-HIBERNACIJA/ESTIVACIJA]],0))</f>
        <v>#N/A</v>
      </c>
      <c r="Z187" s="60">
        <f t="shared" si="14"/>
        <v>0</v>
      </c>
      <c r="AA187" s="88" t="e">
        <f t="shared" si="15"/>
        <v>#N/A</v>
      </c>
      <c r="AB187" s="142"/>
      <c r="AC187" s="144"/>
      <c r="AD187" s="144"/>
      <c r="AE187" s="142"/>
      <c r="AF187" s="70" t="e">
        <f>INDEX(Tablica5[PROŠIRENA SKRB],MATCH('STROGO ZAŠTIĆENE-IZ PRIRODE RH'!X187,Tablica5[KATEGORIJA],0))</f>
        <v>#N/A</v>
      </c>
      <c r="AG187" s="88" t="e">
        <f t="shared" si="17"/>
        <v>#N/A</v>
      </c>
      <c r="AH187" s="79" t="e">
        <f t="shared" si="18"/>
        <v>#N/A</v>
      </c>
      <c r="AI187" s="159"/>
      <c r="AJ187" s="159"/>
      <c r="AK187" s="159"/>
      <c r="AL187" s="89">
        <f t="shared" si="19"/>
        <v>0</v>
      </c>
      <c r="AM187" s="90" t="e">
        <f t="shared" si="20"/>
        <v>#N/A</v>
      </c>
      <c r="AN187" s="164"/>
      <c r="AO187" s="142"/>
      <c r="AP187" s="163" t="e">
        <f>INDEX(EUTANAZIJA!$B$4:$B$6,MATCH('STROGO ZAŠTIĆENE-IZ PRIRODE RH'!AN187,EUTANAZIJA!$A$4:$A$6,0))</f>
        <v>#N/A</v>
      </c>
      <c r="AQ187" s="130" t="e">
        <f t="shared" si="16"/>
        <v>#N/A</v>
      </c>
      <c r="AR187" s="112"/>
    </row>
    <row r="188" spans="1:44" x14ac:dyDescent="0.3">
      <c r="A188" s="141"/>
      <c r="B188" s="142"/>
      <c r="C188" s="143"/>
      <c r="D188" s="142"/>
      <c r="E188" s="142"/>
      <c r="F188" s="142"/>
      <c r="G188" s="142"/>
      <c r="H188" s="142"/>
      <c r="I188" s="146"/>
      <c r="J188" s="142"/>
      <c r="K188" s="142"/>
      <c r="L188" s="142"/>
      <c r="M188" s="145"/>
      <c r="N188" s="145"/>
      <c r="O188" s="145"/>
      <c r="P188" s="142"/>
      <c r="Q188" s="142"/>
      <c r="R188" s="142"/>
      <c r="S188" s="142"/>
      <c r="T188" s="142"/>
      <c r="U188" s="144"/>
      <c r="V188" s="142"/>
      <c r="W188" s="142"/>
      <c r="X188" s="142"/>
      <c r="Y188" s="87" t="e">
        <f>INDEX(Tablica1[[SOLITARNO-ADULTNA, SUBADULTNA I NEODREĐENO]:[SVE DOBI-HIBERNACIJA/ESTIVACIJA]],MATCH('STROGO ZAŠTIĆENE-IZ PRIRODE RH'!X188,Tablica1[KATEGORIJA],0),MATCH(E188,Tablica1[[#Headers],[SOLITARNO-ADULTNA, SUBADULTNA I NEODREĐENO]:[SVE DOBI-HIBERNACIJA/ESTIVACIJA]],0))</f>
        <v>#N/A</v>
      </c>
      <c r="Z188" s="60">
        <f t="shared" si="14"/>
        <v>0</v>
      </c>
      <c r="AA188" s="88" t="e">
        <f t="shared" si="15"/>
        <v>#N/A</v>
      </c>
      <c r="AB188" s="142"/>
      <c r="AC188" s="144"/>
      <c r="AD188" s="144"/>
      <c r="AE188" s="142"/>
      <c r="AF188" s="70" t="e">
        <f>INDEX(Tablica5[PROŠIRENA SKRB],MATCH('STROGO ZAŠTIĆENE-IZ PRIRODE RH'!X188,Tablica5[KATEGORIJA],0))</f>
        <v>#N/A</v>
      </c>
      <c r="AG188" s="88" t="e">
        <f t="shared" si="17"/>
        <v>#N/A</v>
      </c>
      <c r="AH188" s="79" t="e">
        <f t="shared" si="18"/>
        <v>#N/A</v>
      </c>
      <c r="AI188" s="159"/>
      <c r="AJ188" s="159"/>
      <c r="AK188" s="159"/>
      <c r="AL188" s="89">
        <f t="shared" si="19"/>
        <v>0</v>
      </c>
      <c r="AM188" s="90" t="e">
        <f t="shared" si="20"/>
        <v>#N/A</v>
      </c>
      <c r="AN188" s="164"/>
      <c r="AO188" s="142"/>
      <c r="AP188" s="163" t="e">
        <f>INDEX(EUTANAZIJA!$B$4:$B$6,MATCH('STROGO ZAŠTIĆENE-IZ PRIRODE RH'!AN188,EUTANAZIJA!$A$4:$A$6,0))</f>
        <v>#N/A</v>
      </c>
      <c r="AQ188" s="130" t="e">
        <f t="shared" si="16"/>
        <v>#N/A</v>
      </c>
      <c r="AR188" s="112"/>
    </row>
    <row r="189" spans="1:44" x14ac:dyDescent="0.3">
      <c r="A189" s="141"/>
      <c r="B189" s="142"/>
      <c r="C189" s="143"/>
      <c r="D189" s="142"/>
      <c r="E189" s="142"/>
      <c r="F189" s="142"/>
      <c r="G189" s="142"/>
      <c r="H189" s="142"/>
      <c r="I189" s="146"/>
      <c r="J189" s="142"/>
      <c r="K189" s="142"/>
      <c r="L189" s="142"/>
      <c r="M189" s="145"/>
      <c r="N189" s="145"/>
      <c r="O189" s="145"/>
      <c r="P189" s="142"/>
      <c r="Q189" s="142"/>
      <c r="R189" s="142"/>
      <c r="S189" s="142"/>
      <c r="T189" s="142"/>
      <c r="U189" s="144"/>
      <c r="V189" s="142"/>
      <c r="W189" s="142"/>
      <c r="X189" s="142"/>
      <c r="Y189" s="87" t="e">
        <f>INDEX(Tablica1[[SOLITARNO-ADULTNA, SUBADULTNA I NEODREĐENO]:[SVE DOBI-HIBERNACIJA/ESTIVACIJA]],MATCH('STROGO ZAŠTIĆENE-IZ PRIRODE RH'!X189,Tablica1[KATEGORIJA],0),MATCH(E189,Tablica1[[#Headers],[SOLITARNO-ADULTNA, SUBADULTNA I NEODREĐENO]:[SVE DOBI-HIBERNACIJA/ESTIVACIJA]],0))</f>
        <v>#N/A</v>
      </c>
      <c r="Z189" s="60">
        <f t="shared" si="14"/>
        <v>0</v>
      </c>
      <c r="AA189" s="88" t="e">
        <f t="shared" si="15"/>
        <v>#N/A</v>
      </c>
      <c r="AB189" s="142"/>
      <c r="AC189" s="144"/>
      <c r="AD189" s="144"/>
      <c r="AE189" s="142"/>
      <c r="AF189" s="70" t="e">
        <f>INDEX(Tablica5[PROŠIRENA SKRB],MATCH('STROGO ZAŠTIĆENE-IZ PRIRODE RH'!X189,Tablica5[KATEGORIJA],0))</f>
        <v>#N/A</v>
      </c>
      <c r="AG189" s="88" t="e">
        <f t="shared" si="17"/>
        <v>#N/A</v>
      </c>
      <c r="AH189" s="79" t="e">
        <f t="shared" si="18"/>
        <v>#N/A</v>
      </c>
      <c r="AI189" s="159"/>
      <c r="AJ189" s="159"/>
      <c r="AK189" s="159"/>
      <c r="AL189" s="89">
        <f t="shared" si="19"/>
        <v>0</v>
      </c>
      <c r="AM189" s="90" t="e">
        <f t="shared" si="20"/>
        <v>#N/A</v>
      </c>
      <c r="AN189" s="164"/>
      <c r="AO189" s="142"/>
      <c r="AP189" s="163" t="e">
        <f>INDEX(EUTANAZIJA!$B$4:$B$6,MATCH('STROGO ZAŠTIĆENE-IZ PRIRODE RH'!AN189,EUTANAZIJA!$A$4:$A$6,0))</f>
        <v>#N/A</v>
      </c>
      <c r="AQ189" s="130" t="e">
        <f t="shared" si="16"/>
        <v>#N/A</v>
      </c>
      <c r="AR189" s="112"/>
    </row>
    <row r="190" spans="1:44" x14ac:dyDescent="0.3">
      <c r="A190" s="141"/>
      <c r="B190" s="142"/>
      <c r="C190" s="143"/>
      <c r="D190" s="142"/>
      <c r="E190" s="142"/>
      <c r="F190" s="142"/>
      <c r="G190" s="142"/>
      <c r="H190" s="142"/>
      <c r="I190" s="146"/>
      <c r="J190" s="142"/>
      <c r="K190" s="142"/>
      <c r="L190" s="142"/>
      <c r="M190" s="145"/>
      <c r="N190" s="145"/>
      <c r="O190" s="145"/>
      <c r="P190" s="142"/>
      <c r="Q190" s="142"/>
      <c r="R190" s="142"/>
      <c r="S190" s="142"/>
      <c r="T190" s="142"/>
      <c r="U190" s="144"/>
      <c r="V190" s="142"/>
      <c r="W190" s="142"/>
      <c r="X190" s="142"/>
      <c r="Y190" s="87" t="e">
        <f>INDEX(Tablica1[[SOLITARNO-ADULTNA, SUBADULTNA I NEODREĐENO]:[SVE DOBI-HIBERNACIJA/ESTIVACIJA]],MATCH('STROGO ZAŠTIĆENE-IZ PRIRODE RH'!X190,Tablica1[KATEGORIJA],0),MATCH(E190,Tablica1[[#Headers],[SOLITARNO-ADULTNA, SUBADULTNA I NEODREĐENO]:[SVE DOBI-HIBERNACIJA/ESTIVACIJA]],0))</f>
        <v>#N/A</v>
      </c>
      <c r="Z190" s="60">
        <f t="shared" si="14"/>
        <v>0</v>
      </c>
      <c r="AA190" s="88" t="e">
        <f t="shared" si="15"/>
        <v>#N/A</v>
      </c>
      <c r="AB190" s="142"/>
      <c r="AC190" s="144"/>
      <c r="AD190" s="144"/>
      <c r="AE190" s="142"/>
      <c r="AF190" s="70" t="e">
        <f>INDEX(Tablica5[PROŠIRENA SKRB],MATCH('STROGO ZAŠTIĆENE-IZ PRIRODE RH'!X190,Tablica5[KATEGORIJA],0))</f>
        <v>#N/A</v>
      </c>
      <c r="AG190" s="88" t="e">
        <f t="shared" si="17"/>
        <v>#N/A</v>
      </c>
      <c r="AH190" s="79" t="e">
        <f t="shared" si="18"/>
        <v>#N/A</v>
      </c>
      <c r="AI190" s="159"/>
      <c r="AJ190" s="159"/>
      <c r="AK190" s="159"/>
      <c r="AL190" s="89">
        <f t="shared" si="19"/>
        <v>0</v>
      </c>
      <c r="AM190" s="90" t="e">
        <f t="shared" si="20"/>
        <v>#N/A</v>
      </c>
      <c r="AN190" s="164"/>
      <c r="AO190" s="142"/>
      <c r="AP190" s="163" t="e">
        <f>INDEX(EUTANAZIJA!$B$4:$B$6,MATCH('STROGO ZAŠTIĆENE-IZ PRIRODE RH'!AN190,EUTANAZIJA!$A$4:$A$6,0))</f>
        <v>#N/A</v>
      </c>
      <c r="AQ190" s="130" t="e">
        <f t="shared" si="16"/>
        <v>#N/A</v>
      </c>
      <c r="AR190" s="112"/>
    </row>
    <row r="191" spans="1:44" x14ac:dyDescent="0.3">
      <c r="A191" s="141"/>
      <c r="B191" s="142"/>
      <c r="C191" s="143"/>
      <c r="D191" s="142"/>
      <c r="E191" s="142"/>
      <c r="F191" s="142"/>
      <c r="G191" s="142"/>
      <c r="H191" s="142"/>
      <c r="I191" s="146"/>
      <c r="J191" s="142"/>
      <c r="K191" s="142"/>
      <c r="L191" s="142"/>
      <c r="M191" s="145"/>
      <c r="N191" s="145"/>
      <c r="O191" s="145"/>
      <c r="P191" s="142"/>
      <c r="Q191" s="142"/>
      <c r="R191" s="142"/>
      <c r="S191" s="142"/>
      <c r="T191" s="142"/>
      <c r="U191" s="144"/>
      <c r="V191" s="142"/>
      <c r="W191" s="142"/>
      <c r="X191" s="142"/>
      <c r="Y191" s="87" t="e">
        <f>INDEX(Tablica1[[SOLITARNO-ADULTNA, SUBADULTNA I NEODREĐENO]:[SVE DOBI-HIBERNACIJA/ESTIVACIJA]],MATCH('STROGO ZAŠTIĆENE-IZ PRIRODE RH'!X191,Tablica1[KATEGORIJA],0),MATCH(E191,Tablica1[[#Headers],[SOLITARNO-ADULTNA, SUBADULTNA I NEODREĐENO]:[SVE DOBI-HIBERNACIJA/ESTIVACIJA]],0))</f>
        <v>#N/A</v>
      </c>
      <c r="Z191" s="60">
        <f t="shared" si="14"/>
        <v>0</v>
      </c>
      <c r="AA191" s="88" t="e">
        <f t="shared" si="15"/>
        <v>#N/A</v>
      </c>
      <c r="AB191" s="142"/>
      <c r="AC191" s="144"/>
      <c r="AD191" s="144"/>
      <c r="AE191" s="142"/>
      <c r="AF191" s="70" t="e">
        <f>INDEX(Tablica5[PROŠIRENA SKRB],MATCH('STROGO ZAŠTIĆENE-IZ PRIRODE RH'!X191,Tablica5[KATEGORIJA],0))</f>
        <v>#N/A</v>
      </c>
      <c r="AG191" s="88" t="e">
        <f t="shared" si="17"/>
        <v>#N/A</v>
      </c>
      <c r="AH191" s="79" t="e">
        <f t="shared" si="18"/>
        <v>#N/A</v>
      </c>
      <c r="AI191" s="159"/>
      <c r="AJ191" s="159"/>
      <c r="AK191" s="159"/>
      <c r="AL191" s="89">
        <f t="shared" si="19"/>
        <v>0</v>
      </c>
      <c r="AM191" s="90" t="e">
        <f t="shared" si="20"/>
        <v>#N/A</v>
      </c>
      <c r="AN191" s="164"/>
      <c r="AO191" s="142"/>
      <c r="AP191" s="163" t="e">
        <f>INDEX(EUTANAZIJA!$B$4:$B$6,MATCH('STROGO ZAŠTIĆENE-IZ PRIRODE RH'!AN191,EUTANAZIJA!$A$4:$A$6,0))</f>
        <v>#N/A</v>
      </c>
      <c r="AQ191" s="130" t="e">
        <f t="shared" si="16"/>
        <v>#N/A</v>
      </c>
      <c r="AR191" s="112"/>
    </row>
    <row r="192" spans="1:44" x14ac:dyDescent="0.3">
      <c r="A192" s="141"/>
      <c r="B192" s="142"/>
      <c r="C192" s="143"/>
      <c r="D192" s="142"/>
      <c r="E192" s="142"/>
      <c r="F192" s="142"/>
      <c r="G192" s="142"/>
      <c r="H192" s="142"/>
      <c r="I192" s="146"/>
      <c r="J192" s="142"/>
      <c r="K192" s="142"/>
      <c r="L192" s="142"/>
      <c r="M192" s="145"/>
      <c r="N192" s="145"/>
      <c r="O192" s="145"/>
      <c r="P192" s="142"/>
      <c r="Q192" s="142"/>
      <c r="R192" s="142"/>
      <c r="S192" s="142"/>
      <c r="T192" s="142"/>
      <c r="U192" s="144"/>
      <c r="V192" s="142"/>
      <c r="W192" s="142"/>
      <c r="X192" s="142"/>
      <c r="Y192" s="87" t="e">
        <f>INDEX(Tablica1[[SOLITARNO-ADULTNA, SUBADULTNA I NEODREĐENO]:[SVE DOBI-HIBERNACIJA/ESTIVACIJA]],MATCH('STROGO ZAŠTIĆENE-IZ PRIRODE RH'!X192,Tablica1[KATEGORIJA],0),MATCH(E192,Tablica1[[#Headers],[SOLITARNO-ADULTNA, SUBADULTNA I NEODREĐENO]:[SVE DOBI-HIBERNACIJA/ESTIVACIJA]],0))</f>
        <v>#N/A</v>
      </c>
      <c r="Z192" s="60">
        <f t="shared" si="14"/>
        <v>0</v>
      </c>
      <c r="AA192" s="88" t="e">
        <f t="shared" si="15"/>
        <v>#N/A</v>
      </c>
      <c r="AB192" s="142"/>
      <c r="AC192" s="144"/>
      <c r="AD192" s="144"/>
      <c r="AE192" s="142"/>
      <c r="AF192" s="70" t="e">
        <f>INDEX(Tablica5[PROŠIRENA SKRB],MATCH('STROGO ZAŠTIĆENE-IZ PRIRODE RH'!X192,Tablica5[KATEGORIJA],0))</f>
        <v>#N/A</v>
      </c>
      <c r="AG192" s="88" t="e">
        <f t="shared" si="17"/>
        <v>#N/A</v>
      </c>
      <c r="AH192" s="79" t="e">
        <f t="shared" si="18"/>
        <v>#N/A</v>
      </c>
      <c r="AI192" s="159"/>
      <c r="AJ192" s="159"/>
      <c r="AK192" s="159"/>
      <c r="AL192" s="89">
        <f t="shared" si="19"/>
        <v>0</v>
      </c>
      <c r="AM192" s="90" t="e">
        <f t="shared" si="20"/>
        <v>#N/A</v>
      </c>
      <c r="AN192" s="164"/>
      <c r="AO192" s="142"/>
      <c r="AP192" s="163" t="e">
        <f>INDEX(EUTANAZIJA!$B$4:$B$6,MATCH('STROGO ZAŠTIĆENE-IZ PRIRODE RH'!AN192,EUTANAZIJA!$A$4:$A$6,0))</f>
        <v>#N/A</v>
      </c>
      <c r="AQ192" s="130" t="e">
        <f t="shared" si="16"/>
        <v>#N/A</v>
      </c>
      <c r="AR192" s="112"/>
    </row>
    <row r="193" spans="1:44" x14ac:dyDescent="0.3">
      <c r="A193" s="141"/>
      <c r="B193" s="142"/>
      <c r="C193" s="143"/>
      <c r="D193" s="142"/>
      <c r="E193" s="142"/>
      <c r="F193" s="142"/>
      <c r="G193" s="142"/>
      <c r="H193" s="142"/>
      <c r="I193" s="146"/>
      <c r="J193" s="142"/>
      <c r="K193" s="142"/>
      <c r="L193" s="142"/>
      <c r="M193" s="145"/>
      <c r="N193" s="145"/>
      <c r="O193" s="145"/>
      <c r="P193" s="142"/>
      <c r="Q193" s="142"/>
      <c r="R193" s="142"/>
      <c r="S193" s="142"/>
      <c r="T193" s="142"/>
      <c r="U193" s="144"/>
      <c r="V193" s="142"/>
      <c r="W193" s="142"/>
      <c r="X193" s="142"/>
      <c r="Y193" s="87" t="e">
        <f>INDEX(Tablica1[[SOLITARNO-ADULTNA, SUBADULTNA I NEODREĐENO]:[SVE DOBI-HIBERNACIJA/ESTIVACIJA]],MATCH('STROGO ZAŠTIĆENE-IZ PRIRODE RH'!X193,Tablica1[KATEGORIJA],0),MATCH(E193,Tablica1[[#Headers],[SOLITARNO-ADULTNA, SUBADULTNA I NEODREĐENO]:[SVE DOBI-HIBERNACIJA/ESTIVACIJA]],0))</f>
        <v>#N/A</v>
      </c>
      <c r="Z193" s="60">
        <f t="shared" ref="Z193:Z256" si="21">_xlfn.DAYS(U193,P193)</f>
        <v>0</v>
      </c>
      <c r="AA193" s="88" t="e">
        <f t="shared" si="15"/>
        <v>#N/A</v>
      </c>
      <c r="AB193" s="142"/>
      <c r="AC193" s="144"/>
      <c r="AD193" s="144"/>
      <c r="AE193" s="142"/>
      <c r="AF193" s="70" t="e">
        <f>INDEX(Tablica5[PROŠIRENA SKRB],MATCH('STROGO ZAŠTIĆENE-IZ PRIRODE RH'!X193,Tablica5[KATEGORIJA],0))</f>
        <v>#N/A</v>
      </c>
      <c r="AG193" s="88" t="e">
        <f t="shared" si="17"/>
        <v>#N/A</v>
      </c>
      <c r="AH193" s="79" t="e">
        <f t="shared" si="18"/>
        <v>#N/A</v>
      </c>
      <c r="AI193" s="159"/>
      <c r="AJ193" s="159"/>
      <c r="AK193" s="159"/>
      <c r="AL193" s="89">
        <f t="shared" si="19"/>
        <v>0</v>
      </c>
      <c r="AM193" s="90" t="e">
        <f t="shared" si="20"/>
        <v>#N/A</v>
      </c>
      <c r="AN193" s="164"/>
      <c r="AO193" s="142"/>
      <c r="AP193" s="163" t="e">
        <f>INDEX(EUTANAZIJA!$B$4:$B$6,MATCH('STROGO ZAŠTIĆENE-IZ PRIRODE RH'!AN193,EUTANAZIJA!$A$4:$A$6,0))</f>
        <v>#N/A</v>
      </c>
      <c r="AQ193" s="130" t="e">
        <f t="shared" si="16"/>
        <v>#N/A</v>
      </c>
      <c r="AR193" s="112"/>
    </row>
    <row r="194" spans="1:44" x14ac:dyDescent="0.3">
      <c r="A194" s="141"/>
      <c r="B194" s="142"/>
      <c r="C194" s="143"/>
      <c r="D194" s="142"/>
      <c r="E194" s="142"/>
      <c r="F194" s="142"/>
      <c r="G194" s="142"/>
      <c r="H194" s="142"/>
      <c r="I194" s="146"/>
      <c r="J194" s="142"/>
      <c r="K194" s="142"/>
      <c r="L194" s="142"/>
      <c r="M194" s="145"/>
      <c r="N194" s="145"/>
      <c r="O194" s="145"/>
      <c r="P194" s="142"/>
      <c r="Q194" s="142"/>
      <c r="R194" s="142"/>
      <c r="S194" s="142"/>
      <c r="T194" s="142"/>
      <c r="U194" s="144"/>
      <c r="V194" s="142"/>
      <c r="W194" s="142"/>
      <c r="X194" s="142"/>
      <c r="Y194" s="87" t="e">
        <f>INDEX(Tablica1[[SOLITARNO-ADULTNA, SUBADULTNA I NEODREĐENO]:[SVE DOBI-HIBERNACIJA/ESTIVACIJA]],MATCH('STROGO ZAŠTIĆENE-IZ PRIRODE RH'!X194,Tablica1[KATEGORIJA],0),MATCH(E194,Tablica1[[#Headers],[SOLITARNO-ADULTNA, SUBADULTNA I NEODREĐENO]:[SVE DOBI-HIBERNACIJA/ESTIVACIJA]],0))</f>
        <v>#N/A</v>
      </c>
      <c r="Z194" s="60">
        <f t="shared" si="21"/>
        <v>0</v>
      </c>
      <c r="AA194" s="88" t="e">
        <f t="shared" ref="AA194:AA257" si="22">Z194*Y194</f>
        <v>#N/A</v>
      </c>
      <c r="AB194" s="142"/>
      <c r="AC194" s="144"/>
      <c r="AD194" s="144"/>
      <c r="AE194" s="142"/>
      <c r="AF194" s="70" t="e">
        <f>INDEX(Tablica5[PROŠIRENA SKRB],MATCH('STROGO ZAŠTIĆENE-IZ PRIRODE RH'!X194,Tablica5[KATEGORIJA],0))</f>
        <v>#N/A</v>
      </c>
      <c r="AG194" s="88" t="e">
        <f t="shared" si="17"/>
        <v>#N/A</v>
      </c>
      <c r="AH194" s="79" t="e">
        <f t="shared" si="18"/>
        <v>#N/A</v>
      </c>
      <c r="AI194" s="159"/>
      <c r="AJ194" s="159"/>
      <c r="AK194" s="159"/>
      <c r="AL194" s="89">
        <f t="shared" si="19"/>
        <v>0</v>
      </c>
      <c r="AM194" s="90" t="e">
        <f t="shared" si="20"/>
        <v>#N/A</v>
      </c>
      <c r="AN194" s="164"/>
      <c r="AO194" s="142"/>
      <c r="AP194" s="163" t="e">
        <f>INDEX(EUTANAZIJA!$B$4:$B$6,MATCH('STROGO ZAŠTIĆENE-IZ PRIRODE RH'!AN194,EUTANAZIJA!$A$4:$A$6,0))</f>
        <v>#N/A</v>
      </c>
      <c r="AQ194" s="130" t="e">
        <f t="shared" ref="AQ194:AQ257" si="23">+AH194-AM194+AP194</f>
        <v>#N/A</v>
      </c>
      <c r="AR194" s="112"/>
    </row>
    <row r="195" spans="1:44" x14ac:dyDescent="0.3">
      <c r="A195" s="141"/>
      <c r="B195" s="142"/>
      <c r="C195" s="143"/>
      <c r="D195" s="142"/>
      <c r="E195" s="142"/>
      <c r="F195" s="142"/>
      <c r="G195" s="142"/>
      <c r="H195" s="142"/>
      <c r="I195" s="146"/>
      <c r="J195" s="142"/>
      <c r="K195" s="142"/>
      <c r="L195" s="142"/>
      <c r="M195" s="145"/>
      <c r="N195" s="145"/>
      <c r="O195" s="145"/>
      <c r="P195" s="142"/>
      <c r="Q195" s="142"/>
      <c r="R195" s="142"/>
      <c r="S195" s="142"/>
      <c r="T195" s="142"/>
      <c r="U195" s="144"/>
      <c r="V195" s="142"/>
      <c r="W195" s="142"/>
      <c r="X195" s="142"/>
      <c r="Y195" s="87" t="e">
        <f>INDEX(Tablica1[[SOLITARNO-ADULTNA, SUBADULTNA I NEODREĐENO]:[SVE DOBI-HIBERNACIJA/ESTIVACIJA]],MATCH('STROGO ZAŠTIĆENE-IZ PRIRODE RH'!X195,Tablica1[KATEGORIJA],0),MATCH(E195,Tablica1[[#Headers],[SOLITARNO-ADULTNA, SUBADULTNA I NEODREĐENO]:[SVE DOBI-HIBERNACIJA/ESTIVACIJA]],0))</f>
        <v>#N/A</v>
      </c>
      <c r="Z195" s="60">
        <f t="shared" si="21"/>
        <v>0</v>
      </c>
      <c r="AA195" s="88" t="e">
        <f t="shared" si="22"/>
        <v>#N/A</v>
      </c>
      <c r="AB195" s="142"/>
      <c r="AC195" s="144"/>
      <c r="AD195" s="144"/>
      <c r="AE195" s="142"/>
      <c r="AF195" s="70" t="e">
        <f>INDEX(Tablica5[PROŠIRENA SKRB],MATCH('STROGO ZAŠTIĆENE-IZ PRIRODE RH'!X195,Tablica5[KATEGORIJA],0))</f>
        <v>#N/A</v>
      </c>
      <c r="AG195" s="88" t="e">
        <f t="shared" ref="AG195:AG258" si="24">+AE195*AF195</f>
        <v>#N/A</v>
      </c>
      <c r="AH195" s="79" t="e">
        <f t="shared" ref="AH195:AH258" si="25">+AG195+AA195</f>
        <v>#N/A</v>
      </c>
      <c r="AI195" s="159"/>
      <c r="AJ195" s="159"/>
      <c r="AK195" s="159"/>
      <c r="AL195" s="89">
        <f t="shared" ref="AL195:AL258" si="26">_xlfn.DAYS(AK195,AJ195)</f>
        <v>0</v>
      </c>
      <c r="AM195" s="90" t="e">
        <f t="shared" ref="AM195:AM258" si="27">+AL195*Y195</f>
        <v>#N/A</v>
      </c>
      <c r="AN195" s="164"/>
      <c r="AO195" s="142"/>
      <c r="AP195" s="163" t="e">
        <f>INDEX(EUTANAZIJA!$B$4:$B$6,MATCH('STROGO ZAŠTIĆENE-IZ PRIRODE RH'!AN195,EUTANAZIJA!$A$4:$A$6,0))</f>
        <v>#N/A</v>
      </c>
      <c r="AQ195" s="130" t="e">
        <f t="shared" si="23"/>
        <v>#N/A</v>
      </c>
      <c r="AR195" s="112"/>
    </row>
    <row r="196" spans="1:44" x14ac:dyDescent="0.3">
      <c r="A196" s="141"/>
      <c r="B196" s="142"/>
      <c r="C196" s="143"/>
      <c r="D196" s="142"/>
      <c r="E196" s="142"/>
      <c r="F196" s="142"/>
      <c r="G196" s="142"/>
      <c r="H196" s="142"/>
      <c r="I196" s="146"/>
      <c r="J196" s="142"/>
      <c r="K196" s="142"/>
      <c r="L196" s="142"/>
      <c r="M196" s="145"/>
      <c r="N196" s="145"/>
      <c r="O196" s="145"/>
      <c r="P196" s="142"/>
      <c r="Q196" s="142"/>
      <c r="R196" s="142"/>
      <c r="S196" s="142"/>
      <c r="T196" s="142"/>
      <c r="U196" s="144"/>
      <c r="V196" s="142"/>
      <c r="W196" s="142"/>
      <c r="X196" s="142"/>
      <c r="Y196" s="87" t="e">
        <f>INDEX(Tablica1[[SOLITARNO-ADULTNA, SUBADULTNA I NEODREĐENO]:[SVE DOBI-HIBERNACIJA/ESTIVACIJA]],MATCH('STROGO ZAŠTIĆENE-IZ PRIRODE RH'!X196,Tablica1[KATEGORIJA],0),MATCH(E196,Tablica1[[#Headers],[SOLITARNO-ADULTNA, SUBADULTNA I NEODREĐENO]:[SVE DOBI-HIBERNACIJA/ESTIVACIJA]],0))</f>
        <v>#N/A</v>
      </c>
      <c r="Z196" s="60">
        <f t="shared" si="21"/>
        <v>0</v>
      </c>
      <c r="AA196" s="88" t="e">
        <f t="shared" si="22"/>
        <v>#N/A</v>
      </c>
      <c r="AB196" s="142"/>
      <c r="AC196" s="144"/>
      <c r="AD196" s="144"/>
      <c r="AE196" s="142"/>
      <c r="AF196" s="70" t="e">
        <f>INDEX(Tablica5[PROŠIRENA SKRB],MATCH('STROGO ZAŠTIĆENE-IZ PRIRODE RH'!X196,Tablica5[KATEGORIJA],0))</f>
        <v>#N/A</v>
      </c>
      <c r="AG196" s="88" t="e">
        <f t="shared" si="24"/>
        <v>#N/A</v>
      </c>
      <c r="AH196" s="79" t="e">
        <f t="shared" si="25"/>
        <v>#N/A</v>
      </c>
      <c r="AI196" s="159"/>
      <c r="AJ196" s="159"/>
      <c r="AK196" s="159"/>
      <c r="AL196" s="89">
        <f t="shared" si="26"/>
        <v>0</v>
      </c>
      <c r="AM196" s="90" t="e">
        <f t="shared" si="27"/>
        <v>#N/A</v>
      </c>
      <c r="AN196" s="164"/>
      <c r="AO196" s="142"/>
      <c r="AP196" s="163" t="e">
        <f>INDEX(EUTANAZIJA!$B$4:$B$6,MATCH('STROGO ZAŠTIĆENE-IZ PRIRODE RH'!AN196,EUTANAZIJA!$A$4:$A$6,0))</f>
        <v>#N/A</v>
      </c>
      <c r="AQ196" s="130" t="e">
        <f t="shared" si="23"/>
        <v>#N/A</v>
      </c>
      <c r="AR196" s="112"/>
    </row>
    <row r="197" spans="1:44" x14ac:dyDescent="0.3">
      <c r="A197" s="141"/>
      <c r="B197" s="142"/>
      <c r="C197" s="143"/>
      <c r="D197" s="142"/>
      <c r="E197" s="142"/>
      <c r="F197" s="142"/>
      <c r="G197" s="142"/>
      <c r="H197" s="142"/>
      <c r="I197" s="146"/>
      <c r="J197" s="142"/>
      <c r="K197" s="142"/>
      <c r="L197" s="142"/>
      <c r="M197" s="145"/>
      <c r="N197" s="145"/>
      <c r="O197" s="145"/>
      <c r="P197" s="142"/>
      <c r="Q197" s="142"/>
      <c r="R197" s="142"/>
      <c r="S197" s="142"/>
      <c r="T197" s="142"/>
      <c r="U197" s="144"/>
      <c r="V197" s="142"/>
      <c r="W197" s="142"/>
      <c r="X197" s="142"/>
      <c r="Y197" s="87" t="e">
        <f>INDEX(Tablica1[[SOLITARNO-ADULTNA, SUBADULTNA I NEODREĐENO]:[SVE DOBI-HIBERNACIJA/ESTIVACIJA]],MATCH('STROGO ZAŠTIĆENE-IZ PRIRODE RH'!X197,Tablica1[KATEGORIJA],0),MATCH(E197,Tablica1[[#Headers],[SOLITARNO-ADULTNA, SUBADULTNA I NEODREĐENO]:[SVE DOBI-HIBERNACIJA/ESTIVACIJA]],0))</f>
        <v>#N/A</v>
      </c>
      <c r="Z197" s="60">
        <f t="shared" si="21"/>
        <v>0</v>
      </c>
      <c r="AA197" s="88" t="e">
        <f t="shared" si="22"/>
        <v>#N/A</v>
      </c>
      <c r="AB197" s="142"/>
      <c r="AC197" s="144"/>
      <c r="AD197" s="144"/>
      <c r="AE197" s="142"/>
      <c r="AF197" s="70" t="e">
        <f>INDEX(Tablica5[PROŠIRENA SKRB],MATCH('STROGO ZAŠTIĆENE-IZ PRIRODE RH'!X197,Tablica5[KATEGORIJA],0))</f>
        <v>#N/A</v>
      </c>
      <c r="AG197" s="88" t="e">
        <f t="shared" si="24"/>
        <v>#N/A</v>
      </c>
      <c r="AH197" s="79" t="e">
        <f t="shared" si="25"/>
        <v>#N/A</v>
      </c>
      <c r="AI197" s="159"/>
      <c r="AJ197" s="159"/>
      <c r="AK197" s="159"/>
      <c r="AL197" s="89">
        <f t="shared" si="26"/>
        <v>0</v>
      </c>
      <c r="AM197" s="90" t="e">
        <f t="shared" si="27"/>
        <v>#N/A</v>
      </c>
      <c r="AN197" s="164"/>
      <c r="AO197" s="142"/>
      <c r="AP197" s="163" t="e">
        <f>INDEX(EUTANAZIJA!$B$4:$B$6,MATCH('STROGO ZAŠTIĆENE-IZ PRIRODE RH'!AN197,EUTANAZIJA!$A$4:$A$6,0))</f>
        <v>#N/A</v>
      </c>
      <c r="AQ197" s="130" t="e">
        <f t="shared" si="23"/>
        <v>#N/A</v>
      </c>
      <c r="AR197" s="112"/>
    </row>
    <row r="198" spans="1:44" x14ac:dyDescent="0.3">
      <c r="A198" s="141"/>
      <c r="B198" s="142"/>
      <c r="C198" s="143"/>
      <c r="D198" s="142"/>
      <c r="E198" s="142"/>
      <c r="F198" s="142"/>
      <c r="G198" s="142"/>
      <c r="H198" s="142"/>
      <c r="I198" s="146"/>
      <c r="J198" s="142"/>
      <c r="K198" s="142"/>
      <c r="L198" s="142"/>
      <c r="M198" s="145"/>
      <c r="N198" s="145"/>
      <c r="O198" s="145"/>
      <c r="P198" s="142"/>
      <c r="Q198" s="142"/>
      <c r="R198" s="142"/>
      <c r="S198" s="142"/>
      <c r="T198" s="142"/>
      <c r="U198" s="144"/>
      <c r="V198" s="142"/>
      <c r="W198" s="142"/>
      <c r="X198" s="142"/>
      <c r="Y198" s="87" t="e">
        <f>INDEX(Tablica1[[SOLITARNO-ADULTNA, SUBADULTNA I NEODREĐENO]:[SVE DOBI-HIBERNACIJA/ESTIVACIJA]],MATCH('STROGO ZAŠTIĆENE-IZ PRIRODE RH'!X198,Tablica1[KATEGORIJA],0),MATCH(E198,Tablica1[[#Headers],[SOLITARNO-ADULTNA, SUBADULTNA I NEODREĐENO]:[SVE DOBI-HIBERNACIJA/ESTIVACIJA]],0))</f>
        <v>#N/A</v>
      </c>
      <c r="Z198" s="60">
        <f t="shared" si="21"/>
        <v>0</v>
      </c>
      <c r="AA198" s="88" t="e">
        <f t="shared" si="22"/>
        <v>#N/A</v>
      </c>
      <c r="AB198" s="142"/>
      <c r="AC198" s="144"/>
      <c r="AD198" s="144"/>
      <c r="AE198" s="142"/>
      <c r="AF198" s="70" t="e">
        <f>INDEX(Tablica5[PROŠIRENA SKRB],MATCH('STROGO ZAŠTIĆENE-IZ PRIRODE RH'!X198,Tablica5[KATEGORIJA],0))</f>
        <v>#N/A</v>
      </c>
      <c r="AG198" s="88" t="e">
        <f t="shared" si="24"/>
        <v>#N/A</v>
      </c>
      <c r="AH198" s="79" t="e">
        <f t="shared" si="25"/>
        <v>#N/A</v>
      </c>
      <c r="AI198" s="159"/>
      <c r="AJ198" s="159"/>
      <c r="AK198" s="159"/>
      <c r="AL198" s="89">
        <f t="shared" si="26"/>
        <v>0</v>
      </c>
      <c r="AM198" s="90" t="e">
        <f t="shared" si="27"/>
        <v>#N/A</v>
      </c>
      <c r="AN198" s="164"/>
      <c r="AO198" s="142"/>
      <c r="AP198" s="163" t="e">
        <f>INDEX(EUTANAZIJA!$B$4:$B$6,MATCH('STROGO ZAŠTIĆENE-IZ PRIRODE RH'!AN198,EUTANAZIJA!$A$4:$A$6,0))</f>
        <v>#N/A</v>
      </c>
      <c r="AQ198" s="130" t="e">
        <f t="shared" si="23"/>
        <v>#N/A</v>
      </c>
      <c r="AR198" s="112"/>
    </row>
    <row r="199" spans="1:44" x14ac:dyDescent="0.3">
      <c r="A199" s="141"/>
      <c r="B199" s="142"/>
      <c r="C199" s="143"/>
      <c r="D199" s="142"/>
      <c r="E199" s="142"/>
      <c r="F199" s="142"/>
      <c r="G199" s="142"/>
      <c r="H199" s="142"/>
      <c r="I199" s="146"/>
      <c r="J199" s="142"/>
      <c r="K199" s="142"/>
      <c r="L199" s="142"/>
      <c r="M199" s="145"/>
      <c r="N199" s="145"/>
      <c r="O199" s="145"/>
      <c r="P199" s="142"/>
      <c r="Q199" s="142"/>
      <c r="R199" s="142"/>
      <c r="S199" s="142"/>
      <c r="T199" s="142"/>
      <c r="U199" s="144"/>
      <c r="V199" s="142"/>
      <c r="W199" s="142"/>
      <c r="X199" s="142"/>
      <c r="Y199" s="87" t="e">
        <f>INDEX(Tablica1[[SOLITARNO-ADULTNA, SUBADULTNA I NEODREĐENO]:[SVE DOBI-HIBERNACIJA/ESTIVACIJA]],MATCH('STROGO ZAŠTIĆENE-IZ PRIRODE RH'!X199,Tablica1[KATEGORIJA],0),MATCH(E199,Tablica1[[#Headers],[SOLITARNO-ADULTNA, SUBADULTNA I NEODREĐENO]:[SVE DOBI-HIBERNACIJA/ESTIVACIJA]],0))</f>
        <v>#N/A</v>
      </c>
      <c r="Z199" s="60">
        <f t="shared" si="21"/>
        <v>0</v>
      </c>
      <c r="AA199" s="88" t="e">
        <f t="shared" si="22"/>
        <v>#N/A</v>
      </c>
      <c r="AB199" s="142"/>
      <c r="AC199" s="144"/>
      <c r="AD199" s="144"/>
      <c r="AE199" s="142"/>
      <c r="AF199" s="70" t="e">
        <f>INDEX(Tablica5[PROŠIRENA SKRB],MATCH('STROGO ZAŠTIĆENE-IZ PRIRODE RH'!X199,Tablica5[KATEGORIJA],0))</f>
        <v>#N/A</v>
      </c>
      <c r="AG199" s="88" t="e">
        <f t="shared" si="24"/>
        <v>#N/A</v>
      </c>
      <c r="AH199" s="79" t="e">
        <f t="shared" si="25"/>
        <v>#N/A</v>
      </c>
      <c r="AI199" s="159"/>
      <c r="AJ199" s="159"/>
      <c r="AK199" s="159"/>
      <c r="AL199" s="89">
        <f t="shared" si="26"/>
        <v>0</v>
      </c>
      <c r="AM199" s="90" t="e">
        <f t="shared" si="27"/>
        <v>#N/A</v>
      </c>
      <c r="AN199" s="164"/>
      <c r="AO199" s="142"/>
      <c r="AP199" s="163" t="e">
        <f>INDEX(EUTANAZIJA!$B$4:$B$6,MATCH('STROGO ZAŠTIĆENE-IZ PRIRODE RH'!AN199,EUTANAZIJA!$A$4:$A$6,0))</f>
        <v>#N/A</v>
      </c>
      <c r="AQ199" s="130" t="e">
        <f t="shared" si="23"/>
        <v>#N/A</v>
      </c>
      <c r="AR199" s="112"/>
    </row>
    <row r="200" spans="1:44" x14ac:dyDescent="0.3">
      <c r="A200" s="141"/>
      <c r="B200" s="142"/>
      <c r="C200" s="143"/>
      <c r="D200" s="142"/>
      <c r="E200" s="142"/>
      <c r="F200" s="142"/>
      <c r="G200" s="142"/>
      <c r="H200" s="142"/>
      <c r="I200" s="146"/>
      <c r="J200" s="142"/>
      <c r="K200" s="142"/>
      <c r="L200" s="142"/>
      <c r="M200" s="145"/>
      <c r="N200" s="145"/>
      <c r="O200" s="145"/>
      <c r="P200" s="142"/>
      <c r="Q200" s="142"/>
      <c r="R200" s="142"/>
      <c r="S200" s="142"/>
      <c r="T200" s="142"/>
      <c r="U200" s="144"/>
      <c r="V200" s="142"/>
      <c r="W200" s="142"/>
      <c r="X200" s="142"/>
      <c r="Y200" s="87" t="e">
        <f>INDEX(Tablica1[[SOLITARNO-ADULTNA, SUBADULTNA I NEODREĐENO]:[SVE DOBI-HIBERNACIJA/ESTIVACIJA]],MATCH('STROGO ZAŠTIĆENE-IZ PRIRODE RH'!X200,Tablica1[KATEGORIJA],0),MATCH(E200,Tablica1[[#Headers],[SOLITARNO-ADULTNA, SUBADULTNA I NEODREĐENO]:[SVE DOBI-HIBERNACIJA/ESTIVACIJA]],0))</f>
        <v>#N/A</v>
      </c>
      <c r="Z200" s="60">
        <f t="shared" si="21"/>
        <v>0</v>
      </c>
      <c r="AA200" s="88" t="e">
        <f t="shared" si="22"/>
        <v>#N/A</v>
      </c>
      <c r="AB200" s="142"/>
      <c r="AC200" s="144"/>
      <c r="AD200" s="144"/>
      <c r="AE200" s="142"/>
      <c r="AF200" s="70" t="e">
        <f>INDEX(Tablica5[PROŠIRENA SKRB],MATCH('STROGO ZAŠTIĆENE-IZ PRIRODE RH'!X200,Tablica5[KATEGORIJA],0))</f>
        <v>#N/A</v>
      </c>
      <c r="AG200" s="88" t="e">
        <f t="shared" si="24"/>
        <v>#N/A</v>
      </c>
      <c r="AH200" s="79" t="e">
        <f t="shared" si="25"/>
        <v>#N/A</v>
      </c>
      <c r="AI200" s="159"/>
      <c r="AJ200" s="159"/>
      <c r="AK200" s="159"/>
      <c r="AL200" s="89">
        <f t="shared" si="26"/>
        <v>0</v>
      </c>
      <c r="AM200" s="90" t="e">
        <f t="shared" si="27"/>
        <v>#N/A</v>
      </c>
      <c r="AN200" s="164"/>
      <c r="AO200" s="142"/>
      <c r="AP200" s="163" t="e">
        <f>INDEX(EUTANAZIJA!$B$4:$B$6,MATCH('STROGO ZAŠTIĆENE-IZ PRIRODE RH'!AN200,EUTANAZIJA!$A$4:$A$6,0))</f>
        <v>#N/A</v>
      </c>
      <c r="AQ200" s="130" t="e">
        <f t="shared" si="23"/>
        <v>#N/A</v>
      </c>
      <c r="AR200" s="112"/>
    </row>
    <row r="201" spans="1:44" x14ac:dyDescent="0.3">
      <c r="A201" s="141"/>
      <c r="B201" s="142"/>
      <c r="C201" s="143"/>
      <c r="D201" s="142"/>
      <c r="E201" s="142"/>
      <c r="F201" s="142"/>
      <c r="G201" s="142"/>
      <c r="H201" s="142"/>
      <c r="I201" s="146"/>
      <c r="J201" s="142"/>
      <c r="K201" s="142"/>
      <c r="L201" s="142"/>
      <c r="M201" s="145"/>
      <c r="N201" s="145"/>
      <c r="O201" s="145"/>
      <c r="P201" s="142"/>
      <c r="Q201" s="142"/>
      <c r="R201" s="142"/>
      <c r="S201" s="142"/>
      <c r="T201" s="142"/>
      <c r="U201" s="144"/>
      <c r="V201" s="142"/>
      <c r="W201" s="142"/>
      <c r="X201" s="142"/>
      <c r="Y201" s="87" t="e">
        <f>INDEX(Tablica1[[SOLITARNO-ADULTNA, SUBADULTNA I NEODREĐENO]:[SVE DOBI-HIBERNACIJA/ESTIVACIJA]],MATCH('STROGO ZAŠTIĆENE-IZ PRIRODE RH'!X201,Tablica1[KATEGORIJA],0),MATCH(E201,Tablica1[[#Headers],[SOLITARNO-ADULTNA, SUBADULTNA I NEODREĐENO]:[SVE DOBI-HIBERNACIJA/ESTIVACIJA]],0))</f>
        <v>#N/A</v>
      </c>
      <c r="Z201" s="60">
        <f t="shared" si="21"/>
        <v>0</v>
      </c>
      <c r="AA201" s="88" t="e">
        <f t="shared" si="22"/>
        <v>#N/A</v>
      </c>
      <c r="AB201" s="142"/>
      <c r="AC201" s="144"/>
      <c r="AD201" s="144"/>
      <c r="AE201" s="142"/>
      <c r="AF201" s="70" t="e">
        <f>INDEX(Tablica5[PROŠIRENA SKRB],MATCH('STROGO ZAŠTIĆENE-IZ PRIRODE RH'!X201,Tablica5[KATEGORIJA],0))</f>
        <v>#N/A</v>
      </c>
      <c r="AG201" s="88" t="e">
        <f t="shared" si="24"/>
        <v>#N/A</v>
      </c>
      <c r="AH201" s="79" t="e">
        <f t="shared" si="25"/>
        <v>#N/A</v>
      </c>
      <c r="AI201" s="159"/>
      <c r="AJ201" s="159"/>
      <c r="AK201" s="159"/>
      <c r="AL201" s="89">
        <f t="shared" si="26"/>
        <v>0</v>
      </c>
      <c r="AM201" s="90" t="e">
        <f t="shared" si="27"/>
        <v>#N/A</v>
      </c>
      <c r="AN201" s="164"/>
      <c r="AO201" s="142"/>
      <c r="AP201" s="163" t="e">
        <f>INDEX(EUTANAZIJA!$B$4:$B$6,MATCH('STROGO ZAŠTIĆENE-IZ PRIRODE RH'!AN201,EUTANAZIJA!$A$4:$A$6,0))</f>
        <v>#N/A</v>
      </c>
      <c r="AQ201" s="130" t="e">
        <f t="shared" si="23"/>
        <v>#N/A</v>
      </c>
      <c r="AR201" s="112"/>
    </row>
    <row r="202" spans="1:44" x14ac:dyDescent="0.3">
      <c r="A202" s="141"/>
      <c r="B202" s="142"/>
      <c r="C202" s="143"/>
      <c r="D202" s="142"/>
      <c r="E202" s="142"/>
      <c r="F202" s="142"/>
      <c r="G202" s="142"/>
      <c r="H202" s="142"/>
      <c r="I202" s="146"/>
      <c r="J202" s="142"/>
      <c r="K202" s="142"/>
      <c r="L202" s="142"/>
      <c r="M202" s="145"/>
      <c r="N202" s="145"/>
      <c r="O202" s="145"/>
      <c r="P202" s="142"/>
      <c r="Q202" s="142"/>
      <c r="R202" s="142"/>
      <c r="S202" s="142"/>
      <c r="T202" s="142"/>
      <c r="U202" s="144"/>
      <c r="V202" s="142"/>
      <c r="W202" s="142"/>
      <c r="X202" s="142"/>
      <c r="Y202" s="87" t="e">
        <f>INDEX(Tablica1[[SOLITARNO-ADULTNA, SUBADULTNA I NEODREĐENO]:[SVE DOBI-HIBERNACIJA/ESTIVACIJA]],MATCH('STROGO ZAŠTIĆENE-IZ PRIRODE RH'!X202,Tablica1[KATEGORIJA],0),MATCH(E202,Tablica1[[#Headers],[SOLITARNO-ADULTNA, SUBADULTNA I NEODREĐENO]:[SVE DOBI-HIBERNACIJA/ESTIVACIJA]],0))</f>
        <v>#N/A</v>
      </c>
      <c r="Z202" s="60">
        <f t="shared" si="21"/>
        <v>0</v>
      </c>
      <c r="AA202" s="88" t="e">
        <f t="shared" si="22"/>
        <v>#N/A</v>
      </c>
      <c r="AB202" s="142"/>
      <c r="AC202" s="144"/>
      <c r="AD202" s="144"/>
      <c r="AE202" s="142"/>
      <c r="AF202" s="70" t="e">
        <f>INDEX(Tablica5[PROŠIRENA SKRB],MATCH('STROGO ZAŠTIĆENE-IZ PRIRODE RH'!X202,Tablica5[KATEGORIJA],0))</f>
        <v>#N/A</v>
      </c>
      <c r="AG202" s="88" t="e">
        <f t="shared" si="24"/>
        <v>#N/A</v>
      </c>
      <c r="AH202" s="79" t="e">
        <f t="shared" si="25"/>
        <v>#N/A</v>
      </c>
      <c r="AI202" s="159"/>
      <c r="AJ202" s="159"/>
      <c r="AK202" s="159"/>
      <c r="AL202" s="89">
        <f t="shared" si="26"/>
        <v>0</v>
      </c>
      <c r="AM202" s="90" t="e">
        <f t="shared" si="27"/>
        <v>#N/A</v>
      </c>
      <c r="AN202" s="164"/>
      <c r="AO202" s="142"/>
      <c r="AP202" s="163" t="e">
        <f>INDEX(EUTANAZIJA!$B$4:$B$6,MATCH('STROGO ZAŠTIĆENE-IZ PRIRODE RH'!AN202,EUTANAZIJA!$A$4:$A$6,0))</f>
        <v>#N/A</v>
      </c>
      <c r="AQ202" s="130" t="e">
        <f t="shared" si="23"/>
        <v>#N/A</v>
      </c>
      <c r="AR202" s="112"/>
    </row>
    <row r="203" spans="1:44" x14ac:dyDescent="0.3">
      <c r="A203" s="141"/>
      <c r="B203" s="142"/>
      <c r="C203" s="143"/>
      <c r="D203" s="142"/>
      <c r="E203" s="142"/>
      <c r="F203" s="142"/>
      <c r="G203" s="142"/>
      <c r="H203" s="142"/>
      <c r="I203" s="146"/>
      <c r="J203" s="142"/>
      <c r="K203" s="142"/>
      <c r="L203" s="142"/>
      <c r="M203" s="145"/>
      <c r="N203" s="145"/>
      <c r="O203" s="145"/>
      <c r="P203" s="142"/>
      <c r="Q203" s="142"/>
      <c r="R203" s="142"/>
      <c r="S203" s="142"/>
      <c r="T203" s="142"/>
      <c r="U203" s="144"/>
      <c r="V203" s="142"/>
      <c r="W203" s="142"/>
      <c r="X203" s="142"/>
      <c r="Y203" s="87" t="e">
        <f>INDEX(Tablica1[[SOLITARNO-ADULTNA, SUBADULTNA I NEODREĐENO]:[SVE DOBI-HIBERNACIJA/ESTIVACIJA]],MATCH('STROGO ZAŠTIĆENE-IZ PRIRODE RH'!X203,Tablica1[KATEGORIJA],0),MATCH(E203,Tablica1[[#Headers],[SOLITARNO-ADULTNA, SUBADULTNA I NEODREĐENO]:[SVE DOBI-HIBERNACIJA/ESTIVACIJA]],0))</f>
        <v>#N/A</v>
      </c>
      <c r="Z203" s="60">
        <f t="shared" si="21"/>
        <v>0</v>
      </c>
      <c r="AA203" s="88" t="e">
        <f t="shared" si="22"/>
        <v>#N/A</v>
      </c>
      <c r="AB203" s="142"/>
      <c r="AC203" s="144"/>
      <c r="AD203" s="144"/>
      <c r="AE203" s="142"/>
      <c r="AF203" s="70" t="e">
        <f>INDEX(Tablica5[PROŠIRENA SKRB],MATCH('STROGO ZAŠTIĆENE-IZ PRIRODE RH'!X203,Tablica5[KATEGORIJA],0))</f>
        <v>#N/A</v>
      </c>
      <c r="AG203" s="88" t="e">
        <f t="shared" si="24"/>
        <v>#N/A</v>
      </c>
      <c r="AH203" s="79" t="e">
        <f t="shared" si="25"/>
        <v>#N/A</v>
      </c>
      <c r="AI203" s="159"/>
      <c r="AJ203" s="159"/>
      <c r="AK203" s="159"/>
      <c r="AL203" s="89">
        <f t="shared" si="26"/>
        <v>0</v>
      </c>
      <c r="AM203" s="90" t="e">
        <f t="shared" si="27"/>
        <v>#N/A</v>
      </c>
      <c r="AN203" s="164"/>
      <c r="AO203" s="142"/>
      <c r="AP203" s="163" t="e">
        <f>INDEX(EUTANAZIJA!$B$4:$B$6,MATCH('STROGO ZAŠTIĆENE-IZ PRIRODE RH'!AN203,EUTANAZIJA!$A$4:$A$6,0))</f>
        <v>#N/A</v>
      </c>
      <c r="AQ203" s="130" t="e">
        <f t="shared" si="23"/>
        <v>#N/A</v>
      </c>
      <c r="AR203" s="112"/>
    </row>
    <row r="204" spans="1:44" x14ac:dyDescent="0.3">
      <c r="A204" s="141"/>
      <c r="B204" s="142"/>
      <c r="C204" s="143"/>
      <c r="D204" s="142"/>
      <c r="E204" s="142"/>
      <c r="F204" s="142"/>
      <c r="G204" s="142"/>
      <c r="H204" s="142"/>
      <c r="I204" s="146"/>
      <c r="J204" s="142"/>
      <c r="K204" s="142"/>
      <c r="L204" s="142"/>
      <c r="M204" s="145"/>
      <c r="N204" s="145"/>
      <c r="O204" s="145"/>
      <c r="P204" s="142"/>
      <c r="Q204" s="142"/>
      <c r="R204" s="142"/>
      <c r="S204" s="142"/>
      <c r="T204" s="142"/>
      <c r="U204" s="144"/>
      <c r="V204" s="142"/>
      <c r="W204" s="142"/>
      <c r="X204" s="142"/>
      <c r="Y204" s="87" t="e">
        <f>INDEX(Tablica1[[SOLITARNO-ADULTNA, SUBADULTNA I NEODREĐENO]:[SVE DOBI-HIBERNACIJA/ESTIVACIJA]],MATCH('STROGO ZAŠTIĆENE-IZ PRIRODE RH'!X204,Tablica1[KATEGORIJA],0),MATCH(E204,Tablica1[[#Headers],[SOLITARNO-ADULTNA, SUBADULTNA I NEODREĐENO]:[SVE DOBI-HIBERNACIJA/ESTIVACIJA]],0))</f>
        <v>#N/A</v>
      </c>
      <c r="Z204" s="60">
        <f t="shared" si="21"/>
        <v>0</v>
      </c>
      <c r="AA204" s="88" t="e">
        <f t="shared" si="22"/>
        <v>#N/A</v>
      </c>
      <c r="AB204" s="142"/>
      <c r="AC204" s="144"/>
      <c r="AD204" s="144"/>
      <c r="AE204" s="142"/>
      <c r="AF204" s="70" t="e">
        <f>INDEX(Tablica5[PROŠIRENA SKRB],MATCH('STROGO ZAŠTIĆENE-IZ PRIRODE RH'!X204,Tablica5[KATEGORIJA],0))</f>
        <v>#N/A</v>
      </c>
      <c r="AG204" s="88" t="e">
        <f t="shared" si="24"/>
        <v>#N/A</v>
      </c>
      <c r="AH204" s="79" t="e">
        <f t="shared" si="25"/>
        <v>#N/A</v>
      </c>
      <c r="AI204" s="159"/>
      <c r="AJ204" s="159"/>
      <c r="AK204" s="159"/>
      <c r="AL204" s="89">
        <f t="shared" si="26"/>
        <v>0</v>
      </c>
      <c r="AM204" s="90" t="e">
        <f t="shared" si="27"/>
        <v>#N/A</v>
      </c>
      <c r="AN204" s="164"/>
      <c r="AO204" s="142"/>
      <c r="AP204" s="163" t="e">
        <f>INDEX(EUTANAZIJA!$B$4:$B$6,MATCH('STROGO ZAŠTIĆENE-IZ PRIRODE RH'!AN204,EUTANAZIJA!$A$4:$A$6,0))</f>
        <v>#N/A</v>
      </c>
      <c r="AQ204" s="130" t="e">
        <f t="shared" si="23"/>
        <v>#N/A</v>
      </c>
      <c r="AR204" s="112"/>
    </row>
    <row r="205" spans="1:44" x14ac:dyDescent="0.3">
      <c r="A205" s="141"/>
      <c r="B205" s="142"/>
      <c r="C205" s="143"/>
      <c r="D205" s="142"/>
      <c r="E205" s="142"/>
      <c r="F205" s="142"/>
      <c r="G205" s="142"/>
      <c r="H205" s="142"/>
      <c r="I205" s="146"/>
      <c r="J205" s="142"/>
      <c r="K205" s="142"/>
      <c r="L205" s="142"/>
      <c r="M205" s="145"/>
      <c r="N205" s="145"/>
      <c r="O205" s="145"/>
      <c r="P205" s="142"/>
      <c r="Q205" s="142"/>
      <c r="R205" s="142"/>
      <c r="S205" s="142"/>
      <c r="T205" s="142"/>
      <c r="U205" s="144"/>
      <c r="V205" s="142"/>
      <c r="W205" s="142"/>
      <c r="X205" s="142"/>
      <c r="Y205" s="87" t="e">
        <f>INDEX(Tablica1[[SOLITARNO-ADULTNA, SUBADULTNA I NEODREĐENO]:[SVE DOBI-HIBERNACIJA/ESTIVACIJA]],MATCH('STROGO ZAŠTIĆENE-IZ PRIRODE RH'!X205,Tablica1[KATEGORIJA],0),MATCH(E205,Tablica1[[#Headers],[SOLITARNO-ADULTNA, SUBADULTNA I NEODREĐENO]:[SVE DOBI-HIBERNACIJA/ESTIVACIJA]],0))</f>
        <v>#N/A</v>
      </c>
      <c r="Z205" s="60">
        <f t="shared" si="21"/>
        <v>0</v>
      </c>
      <c r="AA205" s="88" t="e">
        <f t="shared" si="22"/>
        <v>#N/A</v>
      </c>
      <c r="AB205" s="142"/>
      <c r="AC205" s="144"/>
      <c r="AD205" s="144"/>
      <c r="AE205" s="142"/>
      <c r="AF205" s="70" t="e">
        <f>INDEX(Tablica5[PROŠIRENA SKRB],MATCH('STROGO ZAŠTIĆENE-IZ PRIRODE RH'!X205,Tablica5[KATEGORIJA],0))</f>
        <v>#N/A</v>
      </c>
      <c r="AG205" s="88" t="e">
        <f t="shared" si="24"/>
        <v>#N/A</v>
      </c>
      <c r="AH205" s="79" t="e">
        <f t="shared" si="25"/>
        <v>#N/A</v>
      </c>
      <c r="AI205" s="159"/>
      <c r="AJ205" s="159"/>
      <c r="AK205" s="159"/>
      <c r="AL205" s="89">
        <f t="shared" si="26"/>
        <v>0</v>
      </c>
      <c r="AM205" s="90" t="e">
        <f t="shared" si="27"/>
        <v>#N/A</v>
      </c>
      <c r="AN205" s="164"/>
      <c r="AO205" s="142"/>
      <c r="AP205" s="163" t="e">
        <f>INDEX(EUTANAZIJA!$B$4:$B$6,MATCH('STROGO ZAŠTIĆENE-IZ PRIRODE RH'!AN205,EUTANAZIJA!$A$4:$A$6,0))</f>
        <v>#N/A</v>
      </c>
      <c r="AQ205" s="130" t="e">
        <f t="shared" si="23"/>
        <v>#N/A</v>
      </c>
      <c r="AR205" s="112"/>
    </row>
    <row r="206" spans="1:44" x14ac:dyDescent="0.3">
      <c r="A206" s="141"/>
      <c r="B206" s="142"/>
      <c r="C206" s="143"/>
      <c r="D206" s="142"/>
      <c r="E206" s="142"/>
      <c r="F206" s="142"/>
      <c r="G206" s="142"/>
      <c r="H206" s="142"/>
      <c r="I206" s="146"/>
      <c r="J206" s="142"/>
      <c r="K206" s="142"/>
      <c r="L206" s="142"/>
      <c r="M206" s="145"/>
      <c r="N206" s="145"/>
      <c r="O206" s="145"/>
      <c r="P206" s="142"/>
      <c r="Q206" s="142"/>
      <c r="R206" s="142"/>
      <c r="S206" s="142"/>
      <c r="T206" s="142"/>
      <c r="U206" s="144"/>
      <c r="V206" s="142"/>
      <c r="W206" s="142"/>
      <c r="X206" s="142"/>
      <c r="Y206" s="87" t="e">
        <f>INDEX(Tablica1[[SOLITARNO-ADULTNA, SUBADULTNA I NEODREĐENO]:[SVE DOBI-HIBERNACIJA/ESTIVACIJA]],MATCH('STROGO ZAŠTIĆENE-IZ PRIRODE RH'!X206,Tablica1[KATEGORIJA],0),MATCH(E206,Tablica1[[#Headers],[SOLITARNO-ADULTNA, SUBADULTNA I NEODREĐENO]:[SVE DOBI-HIBERNACIJA/ESTIVACIJA]],0))</f>
        <v>#N/A</v>
      </c>
      <c r="Z206" s="60">
        <f t="shared" si="21"/>
        <v>0</v>
      </c>
      <c r="AA206" s="88" t="e">
        <f t="shared" si="22"/>
        <v>#N/A</v>
      </c>
      <c r="AB206" s="142"/>
      <c r="AC206" s="144"/>
      <c r="AD206" s="144"/>
      <c r="AE206" s="142"/>
      <c r="AF206" s="70" t="e">
        <f>INDEX(Tablica5[PROŠIRENA SKRB],MATCH('STROGO ZAŠTIĆENE-IZ PRIRODE RH'!X206,Tablica5[KATEGORIJA],0))</f>
        <v>#N/A</v>
      </c>
      <c r="AG206" s="88" t="e">
        <f t="shared" si="24"/>
        <v>#N/A</v>
      </c>
      <c r="AH206" s="79" t="e">
        <f t="shared" si="25"/>
        <v>#N/A</v>
      </c>
      <c r="AI206" s="159"/>
      <c r="AJ206" s="159"/>
      <c r="AK206" s="159"/>
      <c r="AL206" s="89">
        <f t="shared" si="26"/>
        <v>0</v>
      </c>
      <c r="AM206" s="90" t="e">
        <f t="shared" si="27"/>
        <v>#N/A</v>
      </c>
      <c r="AN206" s="164"/>
      <c r="AO206" s="142"/>
      <c r="AP206" s="163" t="e">
        <f>INDEX(EUTANAZIJA!$B$4:$B$6,MATCH('STROGO ZAŠTIĆENE-IZ PRIRODE RH'!AN206,EUTANAZIJA!$A$4:$A$6,0))</f>
        <v>#N/A</v>
      </c>
      <c r="AQ206" s="130" t="e">
        <f t="shared" si="23"/>
        <v>#N/A</v>
      </c>
      <c r="AR206" s="112"/>
    </row>
    <row r="207" spans="1:44" x14ac:dyDescent="0.3">
      <c r="A207" s="141"/>
      <c r="B207" s="142"/>
      <c r="C207" s="143"/>
      <c r="D207" s="142"/>
      <c r="E207" s="142"/>
      <c r="F207" s="142"/>
      <c r="G207" s="142"/>
      <c r="H207" s="142"/>
      <c r="I207" s="146"/>
      <c r="J207" s="142"/>
      <c r="K207" s="142"/>
      <c r="L207" s="142"/>
      <c r="M207" s="145"/>
      <c r="N207" s="145"/>
      <c r="O207" s="145"/>
      <c r="P207" s="142"/>
      <c r="Q207" s="142"/>
      <c r="R207" s="142"/>
      <c r="S207" s="142"/>
      <c r="T207" s="142"/>
      <c r="U207" s="144"/>
      <c r="V207" s="142"/>
      <c r="W207" s="142"/>
      <c r="X207" s="142"/>
      <c r="Y207" s="87" t="e">
        <f>INDEX(Tablica1[[SOLITARNO-ADULTNA, SUBADULTNA I NEODREĐENO]:[SVE DOBI-HIBERNACIJA/ESTIVACIJA]],MATCH('STROGO ZAŠTIĆENE-IZ PRIRODE RH'!X207,Tablica1[KATEGORIJA],0),MATCH(E207,Tablica1[[#Headers],[SOLITARNO-ADULTNA, SUBADULTNA I NEODREĐENO]:[SVE DOBI-HIBERNACIJA/ESTIVACIJA]],0))</f>
        <v>#N/A</v>
      </c>
      <c r="Z207" s="60">
        <f t="shared" si="21"/>
        <v>0</v>
      </c>
      <c r="AA207" s="88" t="e">
        <f t="shared" si="22"/>
        <v>#N/A</v>
      </c>
      <c r="AB207" s="142"/>
      <c r="AC207" s="144"/>
      <c r="AD207" s="144"/>
      <c r="AE207" s="142"/>
      <c r="AF207" s="70" t="e">
        <f>INDEX(Tablica5[PROŠIRENA SKRB],MATCH('STROGO ZAŠTIĆENE-IZ PRIRODE RH'!X207,Tablica5[KATEGORIJA],0))</f>
        <v>#N/A</v>
      </c>
      <c r="AG207" s="88" t="e">
        <f t="shared" si="24"/>
        <v>#N/A</v>
      </c>
      <c r="AH207" s="79" t="e">
        <f t="shared" si="25"/>
        <v>#N/A</v>
      </c>
      <c r="AI207" s="159"/>
      <c r="AJ207" s="159"/>
      <c r="AK207" s="159"/>
      <c r="AL207" s="89">
        <f t="shared" si="26"/>
        <v>0</v>
      </c>
      <c r="AM207" s="90" t="e">
        <f t="shared" si="27"/>
        <v>#N/A</v>
      </c>
      <c r="AN207" s="164"/>
      <c r="AO207" s="142"/>
      <c r="AP207" s="163" t="e">
        <f>INDEX(EUTANAZIJA!$B$4:$B$6,MATCH('STROGO ZAŠTIĆENE-IZ PRIRODE RH'!AN207,EUTANAZIJA!$A$4:$A$6,0))</f>
        <v>#N/A</v>
      </c>
      <c r="AQ207" s="130" t="e">
        <f t="shared" si="23"/>
        <v>#N/A</v>
      </c>
      <c r="AR207" s="112"/>
    </row>
    <row r="208" spans="1:44" x14ac:dyDescent="0.3">
      <c r="A208" s="141"/>
      <c r="B208" s="142"/>
      <c r="C208" s="143"/>
      <c r="D208" s="142"/>
      <c r="E208" s="142"/>
      <c r="F208" s="142"/>
      <c r="G208" s="142"/>
      <c r="H208" s="142"/>
      <c r="I208" s="146"/>
      <c r="J208" s="142"/>
      <c r="K208" s="142"/>
      <c r="L208" s="142"/>
      <c r="M208" s="145"/>
      <c r="N208" s="145"/>
      <c r="O208" s="145"/>
      <c r="P208" s="142"/>
      <c r="Q208" s="142"/>
      <c r="R208" s="142"/>
      <c r="S208" s="142"/>
      <c r="T208" s="142"/>
      <c r="U208" s="144"/>
      <c r="V208" s="142"/>
      <c r="W208" s="142"/>
      <c r="X208" s="142"/>
      <c r="Y208" s="87" t="e">
        <f>INDEX(Tablica1[[SOLITARNO-ADULTNA, SUBADULTNA I NEODREĐENO]:[SVE DOBI-HIBERNACIJA/ESTIVACIJA]],MATCH('STROGO ZAŠTIĆENE-IZ PRIRODE RH'!X208,Tablica1[KATEGORIJA],0),MATCH(E208,Tablica1[[#Headers],[SOLITARNO-ADULTNA, SUBADULTNA I NEODREĐENO]:[SVE DOBI-HIBERNACIJA/ESTIVACIJA]],0))</f>
        <v>#N/A</v>
      </c>
      <c r="Z208" s="60">
        <f t="shared" si="21"/>
        <v>0</v>
      </c>
      <c r="AA208" s="88" t="e">
        <f t="shared" si="22"/>
        <v>#N/A</v>
      </c>
      <c r="AB208" s="142"/>
      <c r="AC208" s="144"/>
      <c r="AD208" s="144"/>
      <c r="AE208" s="142"/>
      <c r="AF208" s="70" t="e">
        <f>INDEX(Tablica5[PROŠIRENA SKRB],MATCH('STROGO ZAŠTIĆENE-IZ PRIRODE RH'!X208,Tablica5[KATEGORIJA],0))</f>
        <v>#N/A</v>
      </c>
      <c r="AG208" s="88" t="e">
        <f t="shared" si="24"/>
        <v>#N/A</v>
      </c>
      <c r="AH208" s="79" t="e">
        <f t="shared" si="25"/>
        <v>#N/A</v>
      </c>
      <c r="AI208" s="159"/>
      <c r="AJ208" s="159"/>
      <c r="AK208" s="159"/>
      <c r="AL208" s="89">
        <f t="shared" si="26"/>
        <v>0</v>
      </c>
      <c r="AM208" s="90" t="e">
        <f t="shared" si="27"/>
        <v>#N/A</v>
      </c>
      <c r="AN208" s="164"/>
      <c r="AO208" s="142"/>
      <c r="AP208" s="163" t="e">
        <f>INDEX(EUTANAZIJA!$B$4:$B$6,MATCH('STROGO ZAŠTIĆENE-IZ PRIRODE RH'!AN208,EUTANAZIJA!$A$4:$A$6,0))</f>
        <v>#N/A</v>
      </c>
      <c r="AQ208" s="130" t="e">
        <f t="shared" si="23"/>
        <v>#N/A</v>
      </c>
      <c r="AR208" s="112"/>
    </row>
    <row r="209" spans="1:44" x14ac:dyDescent="0.3">
      <c r="A209" s="141"/>
      <c r="B209" s="142"/>
      <c r="C209" s="143"/>
      <c r="D209" s="142"/>
      <c r="E209" s="142"/>
      <c r="F209" s="142"/>
      <c r="G209" s="142"/>
      <c r="H209" s="142"/>
      <c r="I209" s="146"/>
      <c r="J209" s="142"/>
      <c r="K209" s="142"/>
      <c r="L209" s="142"/>
      <c r="M209" s="145"/>
      <c r="N209" s="145"/>
      <c r="O209" s="145"/>
      <c r="P209" s="142"/>
      <c r="Q209" s="142"/>
      <c r="R209" s="142"/>
      <c r="S209" s="142"/>
      <c r="T209" s="142"/>
      <c r="U209" s="144"/>
      <c r="V209" s="142"/>
      <c r="W209" s="142"/>
      <c r="X209" s="142"/>
      <c r="Y209" s="87" t="e">
        <f>INDEX(Tablica1[[SOLITARNO-ADULTNA, SUBADULTNA I NEODREĐENO]:[SVE DOBI-HIBERNACIJA/ESTIVACIJA]],MATCH('STROGO ZAŠTIĆENE-IZ PRIRODE RH'!X209,Tablica1[KATEGORIJA],0),MATCH(E209,Tablica1[[#Headers],[SOLITARNO-ADULTNA, SUBADULTNA I NEODREĐENO]:[SVE DOBI-HIBERNACIJA/ESTIVACIJA]],0))</f>
        <v>#N/A</v>
      </c>
      <c r="Z209" s="60">
        <f t="shared" si="21"/>
        <v>0</v>
      </c>
      <c r="AA209" s="88" t="e">
        <f t="shared" si="22"/>
        <v>#N/A</v>
      </c>
      <c r="AB209" s="142"/>
      <c r="AC209" s="144"/>
      <c r="AD209" s="144"/>
      <c r="AE209" s="142"/>
      <c r="AF209" s="70" t="e">
        <f>INDEX(Tablica5[PROŠIRENA SKRB],MATCH('STROGO ZAŠTIĆENE-IZ PRIRODE RH'!X209,Tablica5[KATEGORIJA],0))</f>
        <v>#N/A</v>
      </c>
      <c r="AG209" s="88" t="e">
        <f t="shared" si="24"/>
        <v>#N/A</v>
      </c>
      <c r="AH209" s="79" t="e">
        <f t="shared" si="25"/>
        <v>#N/A</v>
      </c>
      <c r="AI209" s="159"/>
      <c r="AJ209" s="159"/>
      <c r="AK209" s="159"/>
      <c r="AL209" s="89">
        <f t="shared" si="26"/>
        <v>0</v>
      </c>
      <c r="AM209" s="90" t="e">
        <f t="shared" si="27"/>
        <v>#N/A</v>
      </c>
      <c r="AN209" s="164"/>
      <c r="AO209" s="142"/>
      <c r="AP209" s="163" t="e">
        <f>INDEX(EUTANAZIJA!$B$4:$B$6,MATCH('STROGO ZAŠTIĆENE-IZ PRIRODE RH'!AN209,EUTANAZIJA!$A$4:$A$6,0))</f>
        <v>#N/A</v>
      </c>
      <c r="AQ209" s="130" t="e">
        <f t="shared" si="23"/>
        <v>#N/A</v>
      </c>
      <c r="AR209" s="112"/>
    </row>
    <row r="210" spans="1:44" x14ac:dyDescent="0.3">
      <c r="A210" s="141"/>
      <c r="B210" s="142"/>
      <c r="C210" s="143"/>
      <c r="D210" s="142"/>
      <c r="E210" s="142"/>
      <c r="F210" s="142"/>
      <c r="G210" s="142"/>
      <c r="H210" s="142"/>
      <c r="I210" s="146"/>
      <c r="J210" s="142"/>
      <c r="K210" s="142"/>
      <c r="L210" s="142"/>
      <c r="M210" s="145"/>
      <c r="N210" s="145"/>
      <c r="O210" s="145"/>
      <c r="P210" s="142"/>
      <c r="Q210" s="142"/>
      <c r="R210" s="142"/>
      <c r="S210" s="142"/>
      <c r="T210" s="142"/>
      <c r="U210" s="144"/>
      <c r="V210" s="142"/>
      <c r="W210" s="142"/>
      <c r="X210" s="142"/>
      <c r="Y210" s="87" t="e">
        <f>INDEX(Tablica1[[SOLITARNO-ADULTNA, SUBADULTNA I NEODREĐENO]:[SVE DOBI-HIBERNACIJA/ESTIVACIJA]],MATCH('STROGO ZAŠTIĆENE-IZ PRIRODE RH'!X210,Tablica1[KATEGORIJA],0),MATCH(E210,Tablica1[[#Headers],[SOLITARNO-ADULTNA, SUBADULTNA I NEODREĐENO]:[SVE DOBI-HIBERNACIJA/ESTIVACIJA]],0))</f>
        <v>#N/A</v>
      </c>
      <c r="Z210" s="60">
        <f t="shared" si="21"/>
        <v>0</v>
      </c>
      <c r="AA210" s="88" t="e">
        <f t="shared" si="22"/>
        <v>#N/A</v>
      </c>
      <c r="AB210" s="142"/>
      <c r="AC210" s="144"/>
      <c r="AD210" s="144"/>
      <c r="AE210" s="142"/>
      <c r="AF210" s="70" t="e">
        <f>INDEX(Tablica5[PROŠIRENA SKRB],MATCH('STROGO ZAŠTIĆENE-IZ PRIRODE RH'!X210,Tablica5[KATEGORIJA],0))</f>
        <v>#N/A</v>
      </c>
      <c r="AG210" s="88" t="e">
        <f t="shared" si="24"/>
        <v>#N/A</v>
      </c>
      <c r="AH210" s="79" t="e">
        <f t="shared" si="25"/>
        <v>#N/A</v>
      </c>
      <c r="AI210" s="159"/>
      <c r="AJ210" s="159"/>
      <c r="AK210" s="159"/>
      <c r="AL210" s="89">
        <f t="shared" si="26"/>
        <v>0</v>
      </c>
      <c r="AM210" s="90" t="e">
        <f t="shared" si="27"/>
        <v>#N/A</v>
      </c>
      <c r="AN210" s="164"/>
      <c r="AO210" s="142"/>
      <c r="AP210" s="163" t="e">
        <f>INDEX(EUTANAZIJA!$B$4:$B$6,MATCH('STROGO ZAŠTIĆENE-IZ PRIRODE RH'!AN210,EUTANAZIJA!$A$4:$A$6,0))</f>
        <v>#N/A</v>
      </c>
      <c r="AQ210" s="130" t="e">
        <f t="shared" si="23"/>
        <v>#N/A</v>
      </c>
      <c r="AR210" s="112"/>
    </row>
    <row r="211" spans="1:44" x14ac:dyDescent="0.3">
      <c r="A211" s="141"/>
      <c r="B211" s="142"/>
      <c r="C211" s="143"/>
      <c r="D211" s="142"/>
      <c r="E211" s="142"/>
      <c r="F211" s="142"/>
      <c r="G211" s="142"/>
      <c r="H211" s="142"/>
      <c r="I211" s="146"/>
      <c r="J211" s="142"/>
      <c r="K211" s="142"/>
      <c r="L211" s="142"/>
      <c r="M211" s="145"/>
      <c r="N211" s="145"/>
      <c r="O211" s="145"/>
      <c r="P211" s="142"/>
      <c r="Q211" s="142"/>
      <c r="R211" s="142"/>
      <c r="S211" s="142"/>
      <c r="T211" s="142"/>
      <c r="U211" s="144"/>
      <c r="V211" s="142"/>
      <c r="W211" s="142"/>
      <c r="X211" s="142"/>
      <c r="Y211" s="87" t="e">
        <f>INDEX(Tablica1[[SOLITARNO-ADULTNA, SUBADULTNA I NEODREĐENO]:[SVE DOBI-HIBERNACIJA/ESTIVACIJA]],MATCH('STROGO ZAŠTIĆENE-IZ PRIRODE RH'!X211,Tablica1[KATEGORIJA],0),MATCH(E211,Tablica1[[#Headers],[SOLITARNO-ADULTNA, SUBADULTNA I NEODREĐENO]:[SVE DOBI-HIBERNACIJA/ESTIVACIJA]],0))</f>
        <v>#N/A</v>
      </c>
      <c r="Z211" s="60">
        <f t="shared" si="21"/>
        <v>0</v>
      </c>
      <c r="AA211" s="88" t="e">
        <f t="shared" si="22"/>
        <v>#N/A</v>
      </c>
      <c r="AB211" s="142"/>
      <c r="AC211" s="144"/>
      <c r="AD211" s="144"/>
      <c r="AE211" s="142"/>
      <c r="AF211" s="70" t="e">
        <f>INDEX(Tablica5[PROŠIRENA SKRB],MATCH('STROGO ZAŠTIĆENE-IZ PRIRODE RH'!X211,Tablica5[KATEGORIJA],0))</f>
        <v>#N/A</v>
      </c>
      <c r="AG211" s="88" t="e">
        <f t="shared" si="24"/>
        <v>#N/A</v>
      </c>
      <c r="AH211" s="79" t="e">
        <f t="shared" si="25"/>
        <v>#N/A</v>
      </c>
      <c r="AI211" s="159"/>
      <c r="AJ211" s="159"/>
      <c r="AK211" s="159"/>
      <c r="AL211" s="89">
        <f t="shared" si="26"/>
        <v>0</v>
      </c>
      <c r="AM211" s="90" t="e">
        <f t="shared" si="27"/>
        <v>#N/A</v>
      </c>
      <c r="AN211" s="164"/>
      <c r="AO211" s="142"/>
      <c r="AP211" s="163" t="e">
        <f>INDEX(EUTANAZIJA!$B$4:$B$6,MATCH('STROGO ZAŠTIĆENE-IZ PRIRODE RH'!AN211,EUTANAZIJA!$A$4:$A$6,0))</f>
        <v>#N/A</v>
      </c>
      <c r="AQ211" s="130" t="e">
        <f t="shared" si="23"/>
        <v>#N/A</v>
      </c>
      <c r="AR211" s="112"/>
    </row>
    <row r="212" spans="1:44" x14ac:dyDescent="0.3">
      <c r="A212" s="141"/>
      <c r="B212" s="142"/>
      <c r="C212" s="143"/>
      <c r="D212" s="142"/>
      <c r="E212" s="142"/>
      <c r="F212" s="142"/>
      <c r="G212" s="142"/>
      <c r="H212" s="142"/>
      <c r="I212" s="146"/>
      <c r="J212" s="142"/>
      <c r="K212" s="142"/>
      <c r="L212" s="142"/>
      <c r="M212" s="145"/>
      <c r="N212" s="145"/>
      <c r="O212" s="145"/>
      <c r="P212" s="142"/>
      <c r="Q212" s="142"/>
      <c r="R212" s="142"/>
      <c r="S212" s="142"/>
      <c r="T212" s="142"/>
      <c r="U212" s="144"/>
      <c r="V212" s="142"/>
      <c r="W212" s="142"/>
      <c r="X212" s="142"/>
      <c r="Y212" s="87" t="e">
        <f>INDEX(Tablica1[[SOLITARNO-ADULTNA, SUBADULTNA I NEODREĐENO]:[SVE DOBI-HIBERNACIJA/ESTIVACIJA]],MATCH('STROGO ZAŠTIĆENE-IZ PRIRODE RH'!X212,Tablica1[KATEGORIJA],0),MATCH(E212,Tablica1[[#Headers],[SOLITARNO-ADULTNA, SUBADULTNA I NEODREĐENO]:[SVE DOBI-HIBERNACIJA/ESTIVACIJA]],0))</f>
        <v>#N/A</v>
      </c>
      <c r="Z212" s="60">
        <f t="shared" si="21"/>
        <v>0</v>
      </c>
      <c r="AA212" s="88" t="e">
        <f t="shared" si="22"/>
        <v>#N/A</v>
      </c>
      <c r="AB212" s="142"/>
      <c r="AC212" s="144"/>
      <c r="AD212" s="144"/>
      <c r="AE212" s="142"/>
      <c r="AF212" s="70" t="e">
        <f>INDEX(Tablica5[PROŠIRENA SKRB],MATCH('STROGO ZAŠTIĆENE-IZ PRIRODE RH'!X212,Tablica5[KATEGORIJA],0))</f>
        <v>#N/A</v>
      </c>
      <c r="AG212" s="88" t="e">
        <f t="shared" si="24"/>
        <v>#N/A</v>
      </c>
      <c r="AH212" s="79" t="e">
        <f t="shared" si="25"/>
        <v>#N/A</v>
      </c>
      <c r="AI212" s="159"/>
      <c r="AJ212" s="159"/>
      <c r="AK212" s="159"/>
      <c r="AL212" s="89">
        <f t="shared" si="26"/>
        <v>0</v>
      </c>
      <c r="AM212" s="90" t="e">
        <f t="shared" si="27"/>
        <v>#N/A</v>
      </c>
      <c r="AN212" s="164"/>
      <c r="AO212" s="142"/>
      <c r="AP212" s="163" t="e">
        <f>INDEX(EUTANAZIJA!$B$4:$B$6,MATCH('STROGO ZAŠTIĆENE-IZ PRIRODE RH'!AN212,EUTANAZIJA!$A$4:$A$6,0))</f>
        <v>#N/A</v>
      </c>
      <c r="AQ212" s="130" t="e">
        <f t="shared" si="23"/>
        <v>#N/A</v>
      </c>
      <c r="AR212" s="112"/>
    </row>
    <row r="213" spans="1:44" x14ac:dyDescent="0.3">
      <c r="A213" s="141"/>
      <c r="B213" s="142"/>
      <c r="C213" s="143"/>
      <c r="D213" s="142"/>
      <c r="E213" s="142"/>
      <c r="F213" s="142"/>
      <c r="G213" s="142"/>
      <c r="H213" s="142"/>
      <c r="I213" s="146"/>
      <c r="J213" s="142"/>
      <c r="K213" s="142"/>
      <c r="L213" s="142"/>
      <c r="M213" s="145"/>
      <c r="N213" s="145"/>
      <c r="O213" s="145"/>
      <c r="P213" s="142"/>
      <c r="Q213" s="142"/>
      <c r="R213" s="142"/>
      <c r="S213" s="142"/>
      <c r="T213" s="142"/>
      <c r="U213" s="144"/>
      <c r="V213" s="142"/>
      <c r="W213" s="142"/>
      <c r="X213" s="142"/>
      <c r="Y213" s="87" t="e">
        <f>INDEX(Tablica1[[SOLITARNO-ADULTNA, SUBADULTNA I NEODREĐENO]:[SVE DOBI-HIBERNACIJA/ESTIVACIJA]],MATCH('STROGO ZAŠTIĆENE-IZ PRIRODE RH'!X213,Tablica1[KATEGORIJA],0),MATCH(E213,Tablica1[[#Headers],[SOLITARNO-ADULTNA, SUBADULTNA I NEODREĐENO]:[SVE DOBI-HIBERNACIJA/ESTIVACIJA]],0))</f>
        <v>#N/A</v>
      </c>
      <c r="Z213" s="60">
        <f t="shared" si="21"/>
        <v>0</v>
      </c>
      <c r="AA213" s="88" t="e">
        <f t="shared" si="22"/>
        <v>#N/A</v>
      </c>
      <c r="AB213" s="142"/>
      <c r="AC213" s="144"/>
      <c r="AD213" s="144"/>
      <c r="AE213" s="142"/>
      <c r="AF213" s="70" t="e">
        <f>INDEX(Tablica5[PROŠIRENA SKRB],MATCH('STROGO ZAŠTIĆENE-IZ PRIRODE RH'!X213,Tablica5[KATEGORIJA],0))</f>
        <v>#N/A</v>
      </c>
      <c r="AG213" s="88" t="e">
        <f t="shared" si="24"/>
        <v>#N/A</v>
      </c>
      <c r="AH213" s="79" t="e">
        <f t="shared" si="25"/>
        <v>#N/A</v>
      </c>
      <c r="AI213" s="159"/>
      <c r="AJ213" s="159"/>
      <c r="AK213" s="159"/>
      <c r="AL213" s="89">
        <f t="shared" si="26"/>
        <v>0</v>
      </c>
      <c r="AM213" s="90" t="e">
        <f t="shared" si="27"/>
        <v>#N/A</v>
      </c>
      <c r="AN213" s="164"/>
      <c r="AO213" s="142"/>
      <c r="AP213" s="163" t="e">
        <f>INDEX(EUTANAZIJA!$B$4:$B$6,MATCH('STROGO ZAŠTIĆENE-IZ PRIRODE RH'!AN213,EUTANAZIJA!$A$4:$A$6,0))</f>
        <v>#N/A</v>
      </c>
      <c r="AQ213" s="130" t="e">
        <f t="shared" si="23"/>
        <v>#N/A</v>
      </c>
      <c r="AR213" s="112"/>
    </row>
    <row r="214" spans="1:44" x14ac:dyDescent="0.3">
      <c r="A214" s="141"/>
      <c r="B214" s="142"/>
      <c r="C214" s="143"/>
      <c r="D214" s="142"/>
      <c r="E214" s="142"/>
      <c r="F214" s="142"/>
      <c r="G214" s="142"/>
      <c r="H214" s="142"/>
      <c r="I214" s="146"/>
      <c r="J214" s="142"/>
      <c r="K214" s="142"/>
      <c r="L214" s="142"/>
      <c r="M214" s="145"/>
      <c r="N214" s="145"/>
      <c r="O214" s="145"/>
      <c r="P214" s="142"/>
      <c r="Q214" s="142"/>
      <c r="R214" s="142"/>
      <c r="S214" s="142"/>
      <c r="T214" s="142"/>
      <c r="U214" s="144"/>
      <c r="V214" s="142"/>
      <c r="W214" s="142"/>
      <c r="X214" s="142"/>
      <c r="Y214" s="87" t="e">
        <f>INDEX(Tablica1[[SOLITARNO-ADULTNA, SUBADULTNA I NEODREĐENO]:[SVE DOBI-HIBERNACIJA/ESTIVACIJA]],MATCH('STROGO ZAŠTIĆENE-IZ PRIRODE RH'!X214,Tablica1[KATEGORIJA],0),MATCH(E214,Tablica1[[#Headers],[SOLITARNO-ADULTNA, SUBADULTNA I NEODREĐENO]:[SVE DOBI-HIBERNACIJA/ESTIVACIJA]],0))</f>
        <v>#N/A</v>
      </c>
      <c r="Z214" s="60">
        <f t="shared" si="21"/>
        <v>0</v>
      </c>
      <c r="AA214" s="88" t="e">
        <f t="shared" si="22"/>
        <v>#N/A</v>
      </c>
      <c r="AB214" s="142"/>
      <c r="AC214" s="144"/>
      <c r="AD214" s="144"/>
      <c r="AE214" s="142"/>
      <c r="AF214" s="70" t="e">
        <f>INDEX(Tablica5[PROŠIRENA SKRB],MATCH('STROGO ZAŠTIĆENE-IZ PRIRODE RH'!X214,Tablica5[KATEGORIJA],0))</f>
        <v>#N/A</v>
      </c>
      <c r="AG214" s="88" t="e">
        <f t="shared" si="24"/>
        <v>#N/A</v>
      </c>
      <c r="AH214" s="79" t="e">
        <f t="shared" si="25"/>
        <v>#N/A</v>
      </c>
      <c r="AI214" s="159"/>
      <c r="AJ214" s="159"/>
      <c r="AK214" s="159"/>
      <c r="AL214" s="89">
        <f t="shared" si="26"/>
        <v>0</v>
      </c>
      <c r="AM214" s="90" t="e">
        <f t="shared" si="27"/>
        <v>#N/A</v>
      </c>
      <c r="AN214" s="164"/>
      <c r="AO214" s="142"/>
      <c r="AP214" s="163" t="e">
        <f>INDEX(EUTANAZIJA!$B$4:$B$6,MATCH('STROGO ZAŠTIĆENE-IZ PRIRODE RH'!AN214,EUTANAZIJA!$A$4:$A$6,0))</f>
        <v>#N/A</v>
      </c>
      <c r="AQ214" s="130" t="e">
        <f t="shared" si="23"/>
        <v>#N/A</v>
      </c>
      <c r="AR214" s="112"/>
    </row>
    <row r="215" spans="1:44" x14ac:dyDescent="0.3">
      <c r="A215" s="141"/>
      <c r="B215" s="142"/>
      <c r="C215" s="143"/>
      <c r="D215" s="142"/>
      <c r="E215" s="142"/>
      <c r="F215" s="142"/>
      <c r="G215" s="142"/>
      <c r="H215" s="142"/>
      <c r="I215" s="146"/>
      <c r="J215" s="142"/>
      <c r="K215" s="142"/>
      <c r="L215" s="142"/>
      <c r="M215" s="145"/>
      <c r="N215" s="145"/>
      <c r="O215" s="145"/>
      <c r="P215" s="142"/>
      <c r="Q215" s="142"/>
      <c r="R215" s="142"/>
      <c r="S215" s="142"/>
      <c r="T215" s="142"/>
      <c r="U215" s="144"/>
      <c r="V215" s="142"/>
      <c r="W215" s="142"/>
      <c r="X215" s="142"/>
      <c r="Y215" s="87" t="e">
        <f>INDEX(Tablica1[[SOLITARNO-ADULTNA, SUBADULTNA I NEODREĐENO]:[SVE DOBI-HIBERNACIJA/ESTIVACIJA]],MATCH('STROGO ZAŠTIĆENE-IZ PRIRODE RH'!X215,Tablica1[KATEGORIJA],0),MATCH(E215,Tablica1[[#Headers],[SOLITARNO-ADULTNA, SUBADULTNA I NEODREĐENO]:[SVE DOBI-HIBERNACIJA/ESTIVACIJA]],0))</f>
        <v>#N/A</v>
      </c>
      <c r="Z215" s="60">
        <f t="shared" si="21"/>
        <v>0</v>
      </c>
      <c r="AA215" s="88" t="e">
        <f t="shared" si="22"/>
        <v>#N/A</v>
      </c>
      <c r="AB215" s="142"/>
      <c r="AC215" s="144"/>
      <c r="AD215" s="144"/>
      <c r="AE215" s="142"/>
      <c r="AF215" s="70" t="e">
        <f>INDEX(Tablica5[PROŠIRENA SKRB],MATCH('STROGO ZAŠTIĆENE-IZ PRIRODE RH'!X215,Tablica5[KATEGORIJA],0))</f>
        <v>#N/A</v>
      </c>
      <c r="AG215" s="88" t="e">
        <f t="shared" si="24"/>
        <v>#N/A</v>
      </c>
      <c r="AH215" s="79" t="e">
        <f t="shared" si="25"/>
        <v>#N/A</v>
      </c>
      <c r="AI215" s="159"/>
      <c r="AJ215" s="159"/>
      <c r="AK215" s="159"/>
      <c r="AL215" s="89">
        <f t="shared" si="26"/>
        <v>0</v>
      </c>
      <c r="AM215" s="90" t="e">
        <f t="shared" si="27"/>
        <v>#N/A</v>
      </c>
      <c r="AN215" s="164"/>
      <c r="AO215" s="142"/>
      <c r="AP215" s="163" t="e">
        <f>INDEX(EUTANAZIJA!$B$4:$B$6,MATCH('STROGO ZAŠTIĆENE-IZ PRIRODE RH'!AN215,EUTANAZIJA!$A$4:$A$6,0))</f>
        <v>#N/A</v>
      </c>
      <c r="AQ215" s="130" t="e">
        <f t="shared" si="23"/>
        <v>#N/A</v>
      </c>
      <c r="AR215" s="112"/>
    </row>
    <row r="216" spans="1:44" x14ac:dyDescent="0.3">
      <c r="A216" s="141"/>
      <c r="B216" s="142"/>
      <c r="C216" s="143"/>
      <c r="D216" s="142"/>
      <c r="E216" s="142"/>
      <c r="F216" s="142"/>
      <c r="G216" s="142"/>
      <c r="H216" s="142"/>
      <c r="I216" s="146"/>
      <c r="J216" s="142"/>
      <c r="K216" s="142"/>
      <c r="L216" s="142"/>
      <c r="M216" s="145"/>
      <c r="N216" s="145"/>
      <c r="O216" s="145"/>
      <c r="P216" s="142"/>
      <c r="Q216" s="142"/>
      <c r="R216" s="142"/>
      <c r="S216" s="142"/>
      <c r="T216" s="142"/>
      <c r="U216" s="144"/>
      <c r="V216" s="142"/>
      <c r="W216" s="142"/>
      <c r="X216" s="142"/>
      <c r="Y216" s="87" t="e">
        <f>INDEX(Tablica1[[SOLITARNO-ADULTNA, SUBADULTNA I NEODREĐENO]:[SVE DOBI-HIBERNACIJA/ESTIVACIJA]],MATCH('STROGO ZAŠTIĆENE-IZ PRIRODE RH'!X216,Tablica1[KATEGORIJA],0),MATCH(E216,Tablica1[[#Headers],[SOLITARNO-ADULTNA, SUBADULTNA I NEODREĐENO]:[SVE DOBI-HIBERNACIJA/ESTIVACIJA]],0))</f>
        <v>#N/A</v>
      </c>
      <c r="Z216" s="60">
        <f t="shared" si="21"/>
        <v>0</v>
      </c>
      <c r="AA216" s="88" t="e">
        <f t="shared" si="22"/>
        <v>#N/A</v>
      </c>
      <c r="AB216" s="142"/>
      <c r="AC216" s="144"/>
      <c r="AD216" s="144"/>
      <c r="AE216" s="142"/>
      <c r="AF216" s="70" t="e">
        <f>INDEX(Tablica5[PROŠIRENA SKRB],MATCH('STROGO ZAŠTIĆENE-IZ PRIRODE RH'!X216,Tablica5[KATEGORIJA],0))</f>
        <v>#N/A</v>
      </c>
      <c r="AG216" s="88" t="e">
        <f t="shared" si="24"/>
        <v>#N/A</v>
      </c>
      <c r="AH216" s="79" t="e">
        <f t="shared" si="25"/>
        <v>#N/A</v>
      </c>
      <c r="AI216" s="159"/>
      <c r="AJ216" s="159"/>
      <c r="AK216" s="159"/>
      <c r="AL216" s="89">
        <f t="shared" si="26"/>
        <v>0</v>
      </c>
      <c r="AM216" s="90" t="e">
        <f t="shared" si="27"/>
        <v>#N/A</v>
      </c>
      <c r="AN216" s="164"/>
      <c r="AO216" s="142"/>
      <c r="AP216" s="163" t="e">
        <f>INDEX(EUTANAZIJA!$B$4:$B$6,MATCH('STROGO ZAŠTIĆENE-IZ PRIRODE RH'!AN216,EUTANAZIJA!$A$4:$A$6,0))</f>
        <v>#N/A</v>
      </c>
      <c r="AQ216" s="130" t="e">
        <f t="shared" si="23"/>
        <v>#N/A</v>
      </c>
      <c r="AR216" s="112"/>
    </row>
    <row r="217" spans="1:44" x14ac:dyDescent="0.3">
      <c r="A217" s="141"/>
      <c r="B217" s="142"/>
      <c r="C217" s="143"/>
      <c r="D217" s="142"/>
      <c r="E217" s="142"/>
      <c r="F217" s="142"/>
      <c r="G217" s="142"/>
      <c r="H217" s="142"/>
      <c r="I217" s="146"/>
      <c r="J217" s="142"/>
      <c r="K217" s="142"/>
      <c r="L217" s="142"/>
      <c r="M217" s="145"/>
      <c r="N217" s="145"/>
      <c r="O217" s="145"/>
      <c r="P217" s="142"/>
      <c r="Q217" s="142"/>
      <c r="R217" s="142"/>
      <c r="S217" s="142"/>
      <c r="T217" s="142"/>
      <c r="U217" s="144"/>
      <c r="V217" s="142"/>
      <c r="W217" s="142"/>
      <c r="X217" s="142"/>
      <c r="Y217" s="87" t="e">
        <f>INDEX(Tablica1[[SOLITARNO-ADULTNA, SUBADULTNA I NEODREĐENO]:[SVE DOBI-HIBERNACIJA/ESTIVACIJA]],MATCH('STROGO ZAŠTIĆENE-IZ PRIRODE RH'!X217,Tablica1[KATEGORIJA],0),MATCH(E217,Tablica1[[#Headers],[SOLITARNO-ADULTNA, SUBADULTNA I NEODREĐENO]:[SVE DOBI-HIBERNACIJA/ESTIVACIJA]],0))</f>
        <v>#N/A</v>
      </c>
      <c r="Z217" s="60">
        <f t="shared" si="21"/>
        <v>0</v>
      </c>
      <c r="AA217" s="88" t="e">
        <f t="shared" si="22"/>
        <v>#N/A</v>
      </c>
      <c r="AB217" s="142"/>
      <c r="AC217" s="144"/>
      <c r="AD217" s="144"/>
      <c r="AE217" s="142"/>
      <c r="AF217" s="70" t="e">
        <f>INDEX(Tablica5[PROŠIRENA SKRB],MATCH('STROGO ZAŠTIĆENE-IZ PRIRODE RH'!X217,Tablica5[KATEGORIJA],0))</f>
        <v>#N/A</v>
      </c>
      <c r="AG217" s="88" t="e">
        <f t="shared" si="24"/>
        <v>#N/A</v>
      </c>
      <c r="AH217" s="79" t="e">
        <f t="shared" si="25"/>
        <v>#N/A</v>
      </c>
      <c r="AI217" s="159"/>
      <c r="AJ217" s="159"/>
      <c r="AK217" s="159"/>
      <c r="AL217" s="89">
        <f t="shared" si="26"/>
        <v>0</v>
      </c>
      <c r="AM217" s="90" t="e">
        <f t="shared" si="27"/>
        <v>#N/A</v>
      </c>
      <c r="AN217" s="164"/>
      <c r="AO217" s="142"/>
      <c r="AP217" s="163" t="e">
        <f>INDEX(EUTANAZIJA!$B$4:$B$6,MATCH('STROGO ZAŠTIĆENE-IZ PRIRODE RH'!AN217,EUTANAZIJA!$A$4:$A$6,0))</f>
        <v>#N/A</v>
      </c>
      <c r="AQ217" s="130" t="e">
        <f t="shared" si="23"/>
        <v>#N/A</v>
      </c>
      <c r="AR217" s="112"/>
    </row>
    <row r="218" spans="1:44" x14ac:dyDescent="0.3">
      <c r="A218" s="141"/>
      <c r="B218" s="142"/>
      <c r="C218" s="143"/>
      <c r="D218" s="142"/>
      <c r="E218" s="142"/>
      <c r="F218" s="142"/>
      <c r="G218" s="142"/>
      <c r="H218" s="142"/>
      <c r="I218" s="146"/>
      <c r="J218" s="142"/>
      <c r="K218" s="142"/>
      <c r="L218" s="142"/>
      <c r="M218" s="145"/>
      <c r="N218" s="145"/>
      <c r="O218" s="145"/>
      <c r="P218" s="142"/>
      <c r="Q218" s="142"/>
      <c r="R218" s="142"/>
      <c r="S218" s="142"/>
      <c r="T218" s="142"/>
      <c r="U218" s="144"/>
      <c r="V218" s="142"/>
      <c r="W218" s="142"/>
      <c r="X218" s="142"/>
      <c r="Y218" s="87" t="e">
        <f>INDEX(Tablica1[[SOLITARNO-ADULTNA, SUBADULTNA I NEODREĐENO]:[SVE DOBI-HIBERNACIJA/ESTIVACIJA]],MATCH('STROGO ZAŠTIĆENE-IZ PRIRODE RH'!X218,Tablica1[KATEGORIJA],0),MATCH(E218,Tablica1[[#Headers],[SOLITARNO-ADULTNA, SUBADULTNA I NEODREĐENO]:[SVE DOBI-HIBERNACIJA/ESTIVACIJA]],0))</f>
        <v>#N/A</v>
      </c>
      <c r="Z218" s="60">
        <f t="shared" si="21"/>
        <v>0</v>
      </c>
      <c r="AA218" s="88" t="e">
        <f t="shared" si="22"/>
        <v>#N/A</v>
      </c>
      <c r="AB218" s="142"/>
      <c r="AC218" s="144"/>
      <c r="AD218" s="144"/>
      <c r="AE218" s="142"/>
      <c r="AF218" s="70" t="e">
        <f>INDEX(Tablica5[PROŠIRENA SKRB],MATCH('STROGO ZAŠTIĆENE-IZ PRIRODE RH'!X218,Tablica5[KATEGORIJA],0))</f>
        <v>#N/A</v>
      </c>
      <c r="AG218" s="88" t="e">
        <f t="shared" si="24"/>
        <v>#N/A</v>
      </c>
      <c r="AH218" s="79" t="e">
        <f t="shared" si="25"/>
        <v>#N/A</v>
      </c>
      <c r="AI218" s="159"/>
      <c r="AJ218" s="159"/>
      <c r="AK218" s="159"/>
      <c r="AL218" s="89">
        <f t="shared" si="26"/>
        <v>0</v>
      </c>
      <c r="AM218" s="90" t="e">
        <f t="shared" si="27"/>
        <v>#N/A</v>
      </c>
      <c r="AN218" s="164"/>
      <c r="AO218" s="142"/>
      <c r="AP218" s="163" t="e">
        <f>INDEX(EUTANAZIJA!$B$4:$B$6,MATCH('STROGO ZAŠTIĆENE-IZ PRIRODE RH'!AN218,EUTANAZIJA!$A$4:$A$6,0))</f>
        <v>#N/A</v>
      </c>
      <c r="AQ218" s="130" t="e">
        <f t="shared" si="23"/>
        <v>#N/A</v>
      </c>
      <c r="AR218" s="112"/>
    </row>
    <row r="219" spans="1:44" x14ac:dyDescent="0.3">
      <c r="A219" s="141"/>
      <c r="B219" s="142"/>
      <c r="C219" s="143"/>
      <c r="D219" s="142"/>
      <c r="E219" s="142"/>
      <c r="F219" s="142"/>
      <c r="G219" s="142"/>
      <c r="H219" s="142"/>
      <c r="I219" s="146"/>
      <c r="J219" s="142"/>
      <c r="K219" s="142"/>
      <c r="L219" s="142"/>
      <c r="M219" s="145"/>
      <c r="N219" s="145"/>
      <c r="O219" s="145"/>
      <c r="P219" s="142"/>
      <c r="Q219" s="142"/>
      <c r="R219" s="142"/>
      <c r="S219" s="142"/>
      <c r="T219" s="142"/>
      <c r="U219" s="144"/>
      <c r="V219" s="142"/>
      <c r="W219" s="142"/>
      <c r="X219" s="142"/>
      <c r="Y219" s="87" t="e">
        <f>INDEX(Tablica1[[SOLITARNO-ADULTNA, SUBADULTNA I NEODREĐENO]:[SVE DOBI-HIBERNACIJA/ESTIVACIJA]],MATCH('STROGO ZAŠTIĆENE-IZ PRIRODE RH'!X219,Tablica1[KATEGORIJA],0),MATCH(E219,Tablica1[[#Headers],[SOLITARNO-ADULTNA, SUBADULTNA I NEODREĐENO]:[SVE DOBI-HIBERNACIJA/ESTIVACIJA]],0))</f>
        <v>#N/A</v>
      </c>
      <c r="Z219" s="60">
        <f t="shared" si="21"/>
        <v>0</v>
      </c>
      <c r="AA219" s="88" t="e">
        <f t="shared" si="22"/>
        <v>#N/A</v>
      </c>
      <c r="AB219" s="142"/>
      <c r="AC219" s="144"/>
      <c r="AD219" s="144"/>
      <c r="AE219" s="142"/>
      <c r="AF219" s="70" t="e">
        <f>INDEX(Tablica5[PROŠIRENA SKRB],MATCH('STROGO ZAŠTIĆENE-IZ PRIRODE RH'!X219,Tablica5[KATEGORIJA],0))</f>
        <v>#N/A</v>
      </c>
      <c r="AG219" s="88" t="e">
        <f t="shared" si="24"/>
        <v>#N/A</v>
      </c>
      <c r="AH219" s="79" t="e">
        <f t="shared" si="25"/>
        <v>#N/A</v>
      </c>
      <c r="AI219" s="159"/>
      <c r="AJ219" s="159"/>
      <c r="AK219" s="159"/>
      <c r="AL219" s="89">
        <f t="shared" si="26"/>
        <v>0</v>
      </c>
      <c r="AM219" s="90" t="e">
        <f t="shared" si="27"/>
        <v>#N/A</v>
      </c>
      <c r="AN219" s="164"/>
      <c r="AO219" s="142"/>
      <c r="AP219" s="163" t="e">
        <f>INDEX(EUTANAZIJA!$B$4:$B$6,MATCH('STROGO ZAŠTIĆENE-IZ PRIRODE RH'!AN219,EUTANAZIJA!$A$4:$A$6,0))</f>
        <v>#N/A</v>
      </c>
      <c r="AQ219" s="130" t="e">
        <f t="shared" si="23"/>
        <v>#N/A</v>
      </c>
      <c r="AR219" s="112"/>
    </row>
    <row r="220" spans="1:44" x14ac:dyDescent="0.3">
      <c r="A220" s="141"/>
      <c r="B220" s="142"/>
      <c r="C220" s="143"/>
      <c r="D220" s="142"/>
      <c r="E220" s="142"/>
      <c r="F220" s="142"/>
      <c r="G220" s="142"/>
      <c r="H220" s="142"/>
      <c r="I220" s="146"/>
      <c r="J220" s="142"/>
      <c r="K220" s="142"/>
      <c r="L220" s="142"/>
      <c r="M220" s="145"/>
      <c r="N220" s="145"/>
      <c r="O220" s="145"/>
      <c r="P220" s="142"/>
      <c r="Q220" s="142"/>
      <c r="R220" s="142"/>
      <c r="S220" s="142"/>
      <c r="T220" s="142"/>
      <c r="U220" s="144"/>
      <c r="V220" s="142"/>
      <c r="W220" s="142"/>
      <c r="X220" s="142"/>
      <c r="Y220" s="87" t="e">
        <f>INDEX(Tablica1[[SOLITARNO-ADULTNA, SUBADULTNA I NEODREĐENO]:[SVE DOBI-HIBERNACIJA/ESTIVACIJA]],MATCH('STROGO ZAŠTIĆENE-IZ PRIRODE RH'!X220,Tablica1[KATEGORIJA],0),MATCH(E220,Tablica1[[#Headers],[SOLITARNO-ADULTNA, SUBADULTNA I NEODREĐENO]:[SVE DOBI-HIBERNACIJA/ESTIVACIJA]],0))</f>
        <v>#N/A</v>
      </c>
      <c r="Z220" s="60">
        <f t="shared" si="21"/>
        <v>0</v>
      </c>
      <c r="AA220" s="88" t="e">
        <f t="shared" si="22"/>
        <v>#N/A</v>
      </c>
      <c r="AB220" s="142"/>
      <c r="AC220" s="144"/>
      <c r="AD220" s="144"/>
      <c r="AE220" s="142"/>
      <c r="AF220" s="70" t="e">
        <f>INDEX(Tablica5[PROŠIRENA SKRB],MATCH('STROGO ZAŠTIĆENE-IZ PRIRODE RH'!X220,Tablica5[KATEGORIJA],0))</f>
        <v>#N/A</v>
      </c>
      <c r="AG220" s="88" t="e">
        <f t="shared" si="24"/>
        <v>#N/A</v>
      </c>
      <c r="AH220" s="79" t="e">
        <f t="shared" si="25"/>
        <v>#N/A</v>
      </c>
      <c r="AI220" s="159"/>
      <c r="AJ220" s="159"/>
      <c r="AK220" s="159"/>
      <c r="AL220" s="89">
        <f t="shared" si="26"/>
        <v>0</v>
      </c>
      <c r="AM220" s="90" t="e">
        <f t="shared" si="27"/>
        <v>#N/A</v>
      </c>
      <c r="AN220" s="164"/>
      <c r="AO220" s="142"/>
      <c r="AP220" s="163" t="e">
        <f>INDEX(EUTANAZIJA!$B$4:$B$6,MATCH('STROGO ZAŠTIĆENE-IZ PRIRODE RH'!AN220,EUTANAZIJA!$A$4:$A$6,0))</f>
        <v>#N/A</v>
      </c>
      <c r="AQ220" s="130" t="e">
        <f t="shared" si="23"/>
        <v>#N/A</v>
      </c>
      <c r="AR220" s="112"/>
    </row>
    <row r="221" spans="1:44" x14ac:dyDescent="0.3">
      <c r="A221" s="141"/>
      <c r="B221" s="142"/>
      <c r="C221" s="143"/>
      <c r="D221" s="142"/>
      <c r="E221" s="142"/>
      <c r="F221" s="142"/>
      <c r="G221" s="142"/>
      <c r="H221" s="142"/>
      <c r="I221" s="146"/>
      <c r="J221" s="142"/>
      <c r="K221" s="142"/>
      <c r="L221" s="142"/>
      <c r="M221" s="145"/>
      <c r="N221" s="145"/>
      <c r="O221" s="145"/>
      <c r="P221" s="142"/>
      <c r="Q221" s="142"/>
      <c r="R221" s="142"/>
      <c r="S221" s="142"/>
      <c r="T221" s="142"/>
      <c r="U221" s="144"/>
      <c r="V221" s="142"/>
      <c r="W221" s="142"/>
      <c r="X221" s="142"/>
      <c r="Y221" s="87" t="e">
        <f>INDEX(Tablica1[[SOLITARNO-ADULTNA, SUBADULTNA I NEODREĐENO]:[SVE DOBI-HIBERNACIJA/ESTIVACIJA]],MATCH('STROGO ZAŠTIĆENE-IZ PRIRODE RH'!X221,Tablica1[KATEGORIJA],0),MATCH(E221,Tablica1[[#Headers],[SOLITARNO-ADULTNA, SUBADULTNA I NEODREĐENO]:[SVE DOBI-HIBERNACIJA/ESTIVACIJA]],0))</f>
        <v>#N/A</v>
      </c>
      <c r="Z221" s="60">
        <f t="shared" si="21"/>
        <v>0</v>
      </c>
      <c r="AA221" s="88" t="e">
        <f t="shared" si="22"/>
        <v>#N/A</v>
      </c>
      <c r="AB221" s="142"/>
      <c r="AC221" s="144"/>
      <c r="AD221" s="144"/>
      <c r="AE221" s="142"/>
      <c r="AF221" s="70" t="e">
        <f>INDEX(Tablica5[PROŠIRENA SKRB],MATCH('STROGO ZAŠTIĆENE-IZ PRIRODE RH'!X221,Tablica5[KATEGORIJA],0))</f>
        <v>#N/A</v>
      </c>
      <c r="AG221" s="88" t="e">
        <f t="shared" si="24"/>
        <v>#N/A</v>
      </c>
      <c r="AH221" s="79" t="e">
        <f t="shared" si="25"/>
        <v>#N/A</v>
      </c>
      <c r="AI221" s="159"/>
      <c r="AJ221" s="159"/>
      <c r="AK221" s="159"/>
      <c r="AL221" s="89">
        <f t="shared" si="26"/>
        <v>0</v>
      </c>
      <c r="AM221" s="90" t="e">
        <f t="shared" si="27"/>
        <v>#N/A</v>
      </c>
      <c r="AN221" s="164"/>
      <c r="AO221" s="142"/>
      <c r="AP221" s="163" t="e">
        <f>INDEX(EUTANAZIJA!$B$4:$B$6,MATCH('STROGO ZAŠTIĆENE-IZ PRIRODE RH'!AN221,EUTANAZIJA!$A$4:$A$6,0))</f>
        <v>#N/A</v>
      </c>
      <c r="AQ221" s="130" t="e">
        <f t="shared" si="23"/>
        <v>#N/A</v>
      </c>
      <c r="AR221" s="112"/>
    </row>
    <row r="222" spans="1:44" x14ac:dyDescent="0.3">
      <c r="A222" s="141"/>
      <c r="B222" s="142"/>
      <c r="C222" s="143"/>
      <c r="D222" s="142"/>
      <c r="E222" s="142"/>
      <c r="F222" s="142"/>
      <c r="G222" s="142"/>
      <c r="H222" s="142"/>
      <c r="I222" s="146"/>
      <c r="J222" s="142"/>
      <c r="K222" s="142"/>
      <c r="L222" s="142"/>
      <c r="M222" s="145"/>
      <c r="N222" s="145"/>
      <c r="O222" s="145"/>
      <c r="P222" s="142"/>
      <c r="Q222" s="142"/>
      <c r="R222" s="142"/>
      <c r="S222" s="142"/>
      <c r="T222" s="142"/>
      <c r="U222" s="144"/>
      <c r="V222" s="142"/>
      <c r="W222" s="142"/>
      <c r="X222" s="142"/>
      <c r="Y222" s="87" t="e">
        <f>INDEX(Tablica1[[SOLITARNO-ADULTNA, SUBADULTNA I NEODREĐENO]:[SVE DOBI-HIBERNACIJA/ESTIVACIJA]],MATCH('STROGO ZAŠTIĆENE-IZ PRIRODE RH'!X222,Tablica1[KATEGORIJA],0),MATCH(E222,Tablica1[[#Headers],[SOLITARNO-ADULTNA, SUBADULTNA I NEODREĐENO]:[SVE DOBI-HIBERNACIJA/ESTIVACIJA]],0))</f>
        <v>#N/A</v>
      </c>
      <c r="Z222" s="60">
        <f t="shared" si="21"/>
        <v>0</v>
      </c>
      <c r="AA222" s="88" t="e">
        <f t="shared" si="22"/>
        <v>#N/A</v>
      </c>
      <c r="AB222" s="142"/>
      <c r="AC222" s="144"/>
      <c r="AD222" s="144"/>
      <c r="AE222" s="142"/>
      <c r="AF222" s="70" t="e">
        <f>INDEX(Tablica5[PROŠIRENA SKRB],MATCH('STROGO ZAŠTIĆENE-IZ PRIRODE RH'!X222,Tablica5[KATEGORIJA],0))</f>
        <v>#N/A</v>
      </c>
      <c r="AG222" s="88" t="e">
        <f t="shared" si="24"/>
        <v>#N/A</v>
      </c>
      <c r="AH222" s="79" t="e">
        <f t="shared" si="25"/>
        <v>#N/A</v>
      </c>
      <c r="AI222" s="159"/>
      <c r="AJ222" s="159"/>
      <c r="AK222" s="159"/>
      <c r="AL222" s="89">
        <f t="shared" si="26"/>
        <v>0</v>
      </c>
      <c r="AM222" s="90" t="e">
        <f t="shared" si="27"/>
        <v>#N/A</v>
      </c>
      <c r="AN222" s="164"/>
      <c r="AO222" s="142"/>
      <c r="AP222" s="163" t="e">
        <f>INDEX(EUTANAZIJA!$B$4:$B$6,MATCH('STROGO ZAŠTIĆENE-IZ PRIRODE RH'!AN222,EUTANAZIJA!$A$4:$A$6,0))</f>
        <v>#N/A</v>
      </c>
      <c r="AQ222" s="130" t="e">
        <f t="shared" si="23"/>
        <v>#N/A</v>
      </c>
      <c r="AR222" s="112"/>
    </row>
    <row r="223" spans="1:44" x14ac:dyDescent="0.3">
      <c r="A223" s="141"/>
      <c r="B223" s="142"/>
      <c r="C223" s="143"/>
      <c r="D223" s="142"/>
      <c r="E223" s="142"/>
      <c r="F223" s="142"/>
      <c r="G223" s="142"/>
      <c r="H223" s="142"/>
      <c r="I223" s="146"/>
      <c r="J223" s="142"/>
      <c r="K223" s="142"/>
      <c r="L223" s="142"/>
      <c r="M223" s="145"/>
      <c r="N223" s="145"/>
      <c r="O223" s="145"/>
      <c r="P223" s="142"/>
      <c r="Q223" s="142"/>
      <c r="R223" s="142"/>
      <c r="S223" s="142"/>
      <c r="T223" s="142"/>
      <c r="U223" s="144"/>
      <c r="V223" s="142"/>
      <c r="W223" s="142"/>
      <c r="X223" s="142"/>
      <c r="Y223" s="87" t="e">
        <f>INDEX(Tablica1[[SOLITARNO-ADULTNA, SUBADULTNA I NEODREĐENO]:[SVE DOBI-HIBERNACIJA/ESTIVACIJA]],MATCH('STROGO ZAŠTIĆENE-IZ PRIRODE RH'!X223,Tablica1[KATEGORIJA],0),MATCH(E223,Tablica1[[#Headers],[SOLITARNO-ADULTNA, SUBADULTNA I NEODREĐENO]:[SVE DOBI-HIBERNACIJA/ESTIVACIJA]],0))</f>
        <v>#N/A</v>
      </c>
      <c r="Z223" s="60">
        <f t="shared" si="21"/>
        <v>0</v>
      </c>
      <c r="AA223" s="88" t="e">
        <f t="shared" si="22"/>
        <v>#N/A</v>
      </c>
      <c r="AB223" s="142"/>
      <c r="AC223" s="144"/>
      <c r="AD223" s="144"/>
      <c r="AE223" s="142"/>
      <c r="AF223" s="70" t="e">
        <f>INDEX(Tablica5[PROŠIRENA SKRB],MATCH('STROGO ZAŠTIĆENE-IZ PRIRODE RH'!X223,Tablica5[KATEGORIJA],0))</f>
        <v>#N/A</v>
      </c>
      <c r="AG223" s="88" t="e">
        <f t="shared" si="24"/>
        <v>#N/A</v>
      </c>
      <c r="AH223" s="79" t="e">
        <f t="shared" si="25"/>
        <v>#N/A</v>
      </c>
      <c r="AI223" s="159"/>
      <c r="AJ223" s="159"/>
      <c r="AK223" s="159"/>
      <c r="AL223" s="89">
        <f t="shared" si="26"/>
        <v>0</v>
      </c>
      <c r="AM223" s="90" t="e">
        <f t="shared" si="27"/>
        <v>#N/A</v>
      </c>
      <c r="AN223" s="164"/>
      <c r="AO223" s="142"/>
      <c r="AP223" s="163" t="e">
        <f>INDEX(EUTANAZIJA!$B$4:$B$6,MATCH('STROGO ZAŠTIĆENE-IZ PRIRODE RH'!AN223,EUTANAZIJA!$A$4:$A$6,0))</f>
        <v>#N/A</v>
      </c>
      <c r="AQ223" s="130" t="e">
        <f t="shared" si="23"/>
        <v>#N/A</v>
      </c>
      <c r="AR223" s="112"/>
    </row>
    <row r="224" spans="1:44" x14ac:dyDescent="0.3">
      <c r="A224" s="141"/>
      <c r="B224" s="142"/>
      <c r="C224" s="143"/>
      <c r="D224" s="142"/>
      <c r="E224" s="142"/>
      <c r="F224" s="142"/>
      <c r="G224" s="142"/>
      <c r="H224" s="142"/>
      <c r="I224" s="146"/>
      <c r="J224" s="142"/>
      <c r="K224" s="142"/>
      <c r="L224" s="142"/>
      <c r="M224" s="145"/>
      <c r="N224" s="145"/>
      <c r="O224" s="145"/>
      <c r="P224" s="142"/>
      <c r="Q224" s="142"/>
      <c r="R224" s="142"/>
      <c r="S224" s="142"/>
      <c r="T224" s="142"/>
      <c r="U224" s="144"/>
      <c r="V224" s="142"/>
      <c r="W224" s="142"/>
      <c r="X224" s="142"/>
      <c r="Y224" s="87" t="e">
        <f>INDEX(Tablica1[[SOLITARNO-ADULTNA, SUBADULTNA I NEODREĐENO]:[SVE DOBI-HIBERNACIJA/ESTIVACIJA]],MATCH('STROGO ZAŠTIĆENE-IZ PRIRODE RH'!X224,Tablica1[KATEGORIJA],0),MATCH(E224,Tablica1[[#Headers],[SOLITARNO-ADULTNA, SUBADULTNA I NEODREĐENO]:[SVE DOBI-HIBERNACIJA/ESTIVACIJA]],0))</f>
        <v>#N/A</v>
      </c>
      <c r="Z224" s="60">
        <f t="shared" si="21"/>
        <v>0</v>
      </c>
      <c r="AA224" s="88" t="e">
        <f t="shared" si="22"/>
        <v>#N/A</v>
      </c>
      <c r="AB224" s="142"/>
      <c r="AC224" s="144"/>
      <c r="AD224" s="144"/>
      <c r="AE224" s="142"/>
      <c r="AF224" s="70" t="e">
        <f>INDEX(Tablica5[PROŠIRENA SKRB],MATCH('STROGO ZAŠTIĆENE-IZ PRIRODE RH'!X224,Tablica5[KATEGORIJA],0))</f>
        <v>#N/A</v>
      </c>
      <c r="AG224" s="88" t="e">
        <f t="shared" si="24"/>
        <v>#N/A</v>
      </c>
      <c r="AH224" s="79" t="e">
        <f t="shared" si="25"/>
        <v>#N/A</v>
      </c>
      <c r="AI224" s="159"/>
      <c r="AJ224" s="159"/>
      <c r="AK224" s="159"/>
      <c r="AL224" s="89">
        <f t="shared" si="26"/>
        <v>0</v>
      </c>
      <c r="AM224" s="90" t="e">
        <f t="shared" si="27"/>
        <v>#N/A</v>
      </c>
      <c r="AN224" s="164"/>
      <c r="AO224" s="142"/>
      <c r="AP224" s="163" t="e">
        <f>INDEX(EUTANAZIJA!$B$4:$B$6,MATCH('STROGO ZAŠTIĆENE-IZ PRIRODE RH'!AN224,EUTANAZIJA!$A$4:$A$6,0))</f>
        <v>#N/A</v>
      </c>
      <c r="AQ224" s="130" t="e">
        <f t="shared" si="23"/>
        <v>#N/A</v>
      </c>
      <c r="AR224" s="112"/>
    </row>
    <row r="225" spans="1:44" x14ac:dyDescent="0.3">
      <c r="A225" s="141"/>
      <c r="B225" s="142"/>
      <c r="C225" s="143"/>
      <c r="D225" s="142"/>
      <c r="E225" s="142"/>
      <c r="F225" s="142"/>
      <c r="G225" s="142"/>
      <c r="H225" s="142"/>
      <c r="I225" s="146"/>
      <c r="J225" s="142"/>
      <c r="K225" s="142"/>
      <c r="L225" s="142"/>
      <c r="M225" s="145"/>
      <c r="N225" s="145"/>
      <c r="O225" s="145"/>
      <c r="P225" s="142"/>
      <c r="Q225" s="142"/>
      <c r="R225" s="142"/>
      <c r="S225" s="142"/>
      <c r="T225" s="142"/>
      <c r="U225" s="144"/>
      <c r="V225" s="142"/>
      <c r="W225" s="142"/>
      <c r="X225" s="142"/>
      <c r="Y225" s="87" t="e">
        <f>INDEX(Tablica1[[SOLITARNO-ADULTNA, SUBADULTNA I NEODREĐENO]:[SVE DOBI-HIBERNACIJA/ESTIVACIJA]],MATCH('STROGO ZAŠTIĆENE-IZ PRIRODE RH'!X225,Tablica1[KATEGORIJA],0),MATCH(E225,Tablica1[[#Headers],[SOLITARNO-ADULTNA, SUBADULTNA I NEODREĐENO]:[SVE DOBI-HIBERNACIJA/ESTIVACIJA]],0))</f>
        <v>#N/A</v>
      </c>
      <c r="Z225" s="60">
        <f t="shared" si="21"/>
        <v>0</v>
      </c>
      <c r="AA225" s="88" t="e">
        <f t="shared" si="22"/>
        <v>#N/A</v>
      </c>
      <c r="AB225" s="142"/>
      <c r="AC225" s="144"/>
      <c r="AD225" s="144"/>
      <c r="AE225" s="142"/>
      <c r="AF225" s="70" t="e">
        <f>INDEX(Tablica5[PROŠIRENA SKRB],MATCH('STROGO ZAŠTIĆENE-IZ PRIRODE RH'!X225,Tablica5[KATEGORIJA],0))</f>
        <v>#N/A</v>
      </c>
      <c r="AG225" s="88" t="e">
        <f t="shared" si="24"/>
        <v>#N/A</v>
      </c>
      <c r="AH225" s="79" t="e">
        <f t="shared" si="25"/>
        <v>#N/A</v>
      </c>
      <c r="AI225" s="159"/>
      <c r="AJ225" s="159"/>
      <c r="AK225" s="159"/>
      <c r="AL225" s="89">
        <f t="shared" si="26"/>
        <v>0</v>
      </c>
      <c r="AM225" s="90" t="e">
        <f t="shared" si="27"/>
        <v>#N/A</v>
      </c>
      <c r="AN225" s="164"/>
      <c r="AO225" s="142"/>
      <c r="AP225" s="163" t="e">
        <f>INDEX(EUTANAZIJA!$B$4:$B$6,MATCH('STROGO ZAŠTIĆENE-IZ PRIRODE RH'!AN225,EUTANAZIJA!$A$4:$A$6,0))</f>
        <v>#N/A</v>
      </c>
      <c r="AQ225" s="130" t="e">
        <f t="shared" si="23"/>
        <v>#N/A</v>
      </c>
      <c r="AR225" s="112"/>
    </row>
    <row r="226" spans="1:44" x14ac:dyDescent="0.3">
      <c r="A226" s="141"/>
      <c r="B226" s="142"/>
      <c r="C226" s="143"/>
      <c r="D226" s="142"/>
      <c r="E226" s="142"/>
      <c r="F226" s="142"/>
      <c r="G226" s="142"/>
      <c r="H226" s="142"/>
      <c r="I226" s="146"/>
      <c r="J226" s="142"/>
      <c r="K226" s="142"/>
      <c r="L226" s="142"/>
      <c r="M226" s="145"/>
      <c r="N226" s="145"/>
      <c r="O226" s="145"/>
      <c r="P226" s="142"/>
      <c r="Q226" s="142"/>
      <c r="R226" s="142"/>
      <c r="S226" s="142"/>
      <c r="T226" s="142"/>
      <c r="U226" s="144"/>
      <c r="V226" s="142"/>
      <c r="W226" s="142"/>
      <c r="X226" s="142"/>
      <c r="Y226" s="87" t="e">
        <f>INDEX(Tablica1[[SOLITARNO-ADULTNA, SUBADULTNA I NEODREĐENO]:[SVE DOBI-HIBERNACIJA/ESTIVACIJA]],MATCH('STROGO ZAŠTIĆENE-IZ PRIRODE RH'!X226,Tablica1[KATEGORIJA],0),MATCH(E226,Tablica1[[#Headers],[SOLITARNO-ADULTNA, SUBADULTNA I NEODREĐENO]:[SVE DOBI-HIBERNACIJA/ESTIVACIJA]],0))</f>
        <v>#N/A</v>
      </c>
      <c r="Z226" s="60">
        <f t="shared" si="21"/>
        <v>0</v>
      </c>
      <c r="AA226" s="88" t="e">
        <f t="shared" si="22"/>
        <v>#N/A</v>
      </c>
      <c r="AB226" s="142"/>
      <c r="AC226" s="144"/>
      <c r="AD226" s="144"/>
      <c r="AE226" s="142"/>
      <c r="AF226" s="70" t="e">
        <f>INDEX(Tablica5[PROŠIRENA SKRB],MATCH('STROGO ZAŠTIĆENE-IZ PRIRODE RH'!X226,Tablica5[KATEGORIJA],0))</f>
        <v>#N/A</v>
      </c>
      <c r="AG226" s="88" t="e">
        <f t="shared" si="24"/>
        <v>#N/A</v>
      </c>
      <c r="AH226" s="79" t="e">
        <f t="shared" si="25"/>
        <v>#N/A</v>
      </c>
      <c r="AI226" s="159"/>
      <c r="AJ226" s="159"/>
      <c r="AK226" s="159"/>
      <c r="AL226" s="89">
        <f t="shared" si="26"/>
        <v>0</v>
      </c>
      <c r="AM226" s="90" t="e">
        <f t="shared" si="27"/>
        <v>#N/A</v>
      </c>
      <c r="AN226" s="164"/>
      <c r="AO226" s="142"/>
      <c r="AP226" s="163" t="e">
        <f>INDEX(EUTANAZIJA!$B$4:$B$6,MATCH('STROGO ZAŠTIĆENE-IZ PRIRODE RH'!AN226,EUTANAZIJA!$A$4:$A$6,0))</f>
        <v>#N/A</v>
      </c>
      <c r="AQ226" s="130" t="e">
        <f t="shared" si="23"/>
        <v>#N/A</v>
      </c>
      <c r="AR226" s="112"/>
    </row>
    <row r="227" spans="1:44" x14ac:dyDescent="0.3">
      <c r="A227" s="141"/>
      <c r="B227" s="142"/>
      <c r="C227" s="143"/>
      <c r="D227" s="142"/>
      <c r="E227" s="142"/>
      <c r="F227" s="142"/>
      <c r="G227" s="142"/>
      <c r="H227" s="142"/>
      <c r="I227" s="146"/>
      <c r="J227" s="142"/>
      <c r="K227" s="142"/>
      <c r="L227" s="142"/>
      <c r="M227" s="145"/>
      <c r="N227" s="145"/>
      <c r="O227" s="145"/>
      <c r="P227" s="142"/>
      <c r="Q227" s="142"/>
      <c r="R227" s="142"/>
      <c r="S227" s="142"/>
      <c r="T227" s="142"/>
      <c r="U227" s="144"/>
      <c r="V227" s="142"/>
      <c r="W227" s="142"/>
      <c r="X227" s="142"/>
      <c r="Y227" s="87" t="e">
        <f>INDEX(Tablica1[[SOLITARNO-ADULTNA, SUBADULTNA I NEODREĐENO]:[SVE DOBI-HIBERNACIJA/ESTIVACIJA]],MATCH('STROGO ZAŠTIĆENE-IZ PRIRODE RH'!X227,Tablica1[KATEGORIJA],0),MATCH(E227,Tablica1[[#Headers],[SOLITARNO-ADULTNA, SUBADULTNA I NEODREĐENO]:[SVE DOBI-HIBERNACIJA/ESTIVACIJA]],0))</f>
        <v>#N/A</v>
      </c>
      <c r="Z227" s="60">
        <f t="shared" si="21"/>
        <v>0</v>
      </c>
      <c r="AA227" s="88" t="e">
        <f t="shared" si="22"/>
        <v>#N/A</v>
      </c>
      <c r="AB227" s="142"/>
      <c r="AC227" s="144"/>
      <c r="AD227" s="144"/>
      <c r="AE227" s="142"/>
      <c r="AF227" s="70" t="e">
        <f>INDEX(Tablica5[PROŠIRENA SKRB],MATCH('STROGO ZAŠTIĆENE-IZ PRIRODE RH'!X227,Tablica5[KATEGORIJA],0))</f>
        <v>#N/A</v>
      </c>
      <c r="AG227" s="88" t="e">
        <f t="shared" si="24"/>
        <v>#N/A</v>
      </c>
      <c r="AH227" s="79" t="e">
        <f t="shared" si="25"/>
        <v>#N/A</v>
      </c>
      <c r="AI227" s="159"/>
      <c r="AJ227" s="159"/>
      <c r="AK227" s="159"/>
      <c r="AL227" s="89">
        <f t="shared" si="26"/>
        <v>0</v>
      </c>
      <c r="AM227" s="90" t="e">
        <f t="shared" si="27"/>
        <v>#N/A</v>
      </c>
      <c r="AN227" s="164"/>
      <c r="AO227" s="142"/>
      <c r="AP227" s="163" t="e">
        <f>INDEX(EUTANAZIJA!$B$4:$B$6,MATCH('STROGO ZAŠTIĆENE-IZ PRIRODE RH'!AN227,EUTANAZIJA!$A$4:$A$6,0))</f>
        <v>#N/A</v>
      </c>
      <c r="AQ227" s="130" t="e">
        <f t="shared" si="23"/>
        <v>#N/A</v>
      </c>
      <c r="AR227" s="112"/>
    </row>
    <row r="228" spans="1:44" x14ac:dyDescent="0.3">
      <c r="A228" s="141"/>
      <c r="B228" s="142"/>
      <c r="C228" s="143"/>
      <c r="D228" s="142"/>
      <c r="E228" s="142"/>
      <c r="F228" s="142"/>
      <c r="G228" s="142"/>
      <c r="H228" s="142"/>
      <c r="I228" s="146"/>
      <c r="J228" s="142"/>
      <c r="K228" s="142"/>
      <c r="L228" s="142"/>
      <c r="M228" s="145"/>
      <c r="N228" s="145"/>
      <c r="O228" s="145"/>
      <c r="P228" s="142"/>
      <c r="Q228" s="142"/>
      <c r="R228" s="142"/>
      <c r="S228" s="142"/>
      <c r="T228" s="142"/>
      <c r="U228" s="144"/>
      <c r="V228" s="142"/>
      <c r="W228" s="142"/>
      <c r="X228" s="142"/>
      <c r="Y228" s="87" t="e">
        <f>INDEX(Tablica1[[SOLITARNO-ADULTNA, SUBADULTNA I NEODREĐENO]:[SVE DOBI-HIBERNACIJA/ESTIVACIJA]],MATCH('STROGO ZAŠTIĆENE-IZ PRIRODE RH'!X228,Tablica1[KATEGORIJA],0),MATCH(E228,Tablica1[[#Headers],[SOLITARNO-ADULTNA, SUBADULTNA I NEODREĐENO]:[SVE DOBI-HIBERNACIJA/ESTIVACIJA]],0))</f>
        <v>#N/A</v>
      </c>
      <c r="Z228" s="60">
        <f t="shared" si="21"/>
        <v>0</v>
      </c>
      <c r="AA228" s="88" t="e">
        <f t="shared" si="22"/>
        <v>#N/A</v>
      </c>
      <c r="AB228" s="142"/>
      <c r="AC228" s="144"/>
      <c r="AD228" s="144"/>
      <c r="AE228" s="142"/>
      <c r="AF228" s="70" t="e">
        <f>INDEX(Tablica5[PROŠIRENA SKRB],MATCH('STROGO ZAŠTIĆENE-IZ PRIRODE RH'!X228,Tablica5[KATEGORIJA],0))</f>
        <v>#N/A</v>
      </c>
      <c r="AG228" s="88" t="e">
        <f t="shared" si="24"/>
        <v>#N/A</v>
      </c>
      <c r="AH228" s="79" t="e">
        <f t="shared" si="25"/>
        <v>#N/A</v>
      </c>
      <c r="AI228" s="159"/>
      <c r="AJ228" s="159"/>
      <c r="AK228" s="159"/>
      <c r="AL228" s="89">
        <f t="shared" si="26"/>
        <v>0</v>
      </c>
      <c r="AM228" s="90" t="e">
        <f t="shared" si="27"/>
        <v>#N/A</v>
      </c>
      <c r="AN228" s="164"/>
      <c r="AO228" s="142"/>
      <c r="AP228" s="163" t="e">
        <f>INDEX(EUTANAZIJA!$B$4:$B$6,MATCH('STROGO ZAŠTIĆENE-IZ PRIRODE RH'!AN228,EUTANAZIJA!$A$4:$A$6,0))</f>
        <v>#N/A</v>
      </c>
      <c r="AQ228" s="130" t="e">
        <f t="shared" si="23"/>
        <v>#N/A</v>
      </c>
      <c r="AR228" s="112"/>
    </row>
    <row r="229" spans="1:44" x14ac:dyDescent="0.3">
      <c r="A229" s="141"/>
      <c r="B229" s="142"/>
      <c r="C229" s="143"/>
      <c r="D229" s="142"/>
      <c r="E229" s="142"/>
      <c r="F229" s="142"/>
      <c r="G229" s="142"/>
      <c r="H229" s="142"/>
      <c r="I229" s="146"/>
      <c r="J229" s="142"/>
      <c r="K229" s="142"/>
      <c r="L229" s="142"/>
      <c r="M229" s="145"/>
      <c r="N229" s="145"/>
      <c r="O229" s="145"/>
      <c r="P229" s="142"/>
      <c r="Q229" s="142"/>
      <c r="R229" s="142"/>
      <c r="S229" s="142"/>
      <c r="T229" s="142"/>
      <c r="U229" s="144"/>
      <c r="V229" s="142"/>
      <c r="W229" s="142"/>
      <c r="X229" s="142"/>
      <c r="Y229" s="87" t="e">
        <f>INDEX(Tablica1[[SOLITARNO-ADULTNA, SUBADULTNA I NEODREĐENO]:[SVE DOBI-HIBERNACIJA/ESTIVACIJA]],MATCH('STROGO ZAŠTIĆENE-IZ PRIRODE RH'!X229,Tablica1[KATEGORIJA],0),MATCH(E229,Tablica1[[#Headers],[SOLITARNO-ADULTNA, SUBADULTNA I NEODREĐENO]:[SVE DOBI-HIBERNACIJA/ESTIVACIJA]],0))</f>
        <v>#N/A</v>
      </c>
      <c r="Z229" s="60">
        <f t="shared" si="21"/>
        <v>0</v>
      </c>
      <c r="AA229" s="88" t="e">
        <f t="shared" si="22"/>
        <v>#N/A</v>
      </c>
      <c r="AB229" s="142"/>
      <c r="AC229" s="144"/>
      <c r="AD229" s="144"/>
      <c r="AE229" s="142"/>
      <c r="AF229" s="70" t="e">
        <f>INDEX(Tablica5[PROŠIRENA SKRB],MATCH('STROGO ZAŠTIĆENE-IZ PRIRODE RH'!X229,Tablica5[KATEGORIJA],0))</f>
        <v>#N/A</v>
      </c>
      <c r="AG229" s="88" t="e">
        <f t="shared" si="24"/>
        <v>#N/A</v>
      </c>
      <c r="AH229" s="79" t="e">
        <f t="shared" si="25"/>
        <v>#N/A</v>
      </c>
      <c r="AI229" s="159"/>
      <c r="AJ229" s="159"/>
      <c r="AK229" s="159"/>
      <c r="AL229" s="89">
        <f t="shared" si="26"/>
        <v>0</v>
      </c>
      <c r="AM229" s="90" t="e">
        <f t="shared" si="27"/>
        <v>#N/A</v>
      </c>
      <c r="AN229" s="164"/>
      <c r="AO229" s="142"/>
      <c r="AP229" s="163" t="e">
        <f>INDEX(EUTANAZIJA!$B$4:$B$6,MATCH('STROGO ZAŠTIĆENE-IZ PRIRODE RH'!AN229,EUTANAZIJA!$A$4:$A$6,0))</f>
        <v>#N/A</v>
      </c>
      <c r="AQ229" s="130" t="e">
        <f t="shared" si="23"/>
        <v>#N/A</v>
      </c>
      <c r="AR229" s="112"/>
    </row>
    <row r="230" spans="1:44" x14ac:dyDescent="0.3">
      <c r="A230" s="141"/>
      <c r="B230" s="142"/>
      <c r="C230" s="143"/>
      <c r="D230" s="142"/>
      <c r="E230" s="142"/>
      <c r="F230" s="142"/>
      <c r="G230" s="142"/>
      <c r="H230" s="142"/>
      <c r="I230" s="146"/>
      <c r="J230" s="142"/>
      <c r="K230" s="142"/>
      <c r="L230" s="142"/>
      <c r="M230" s="145"/>
      <c r="N230" s="145"/>
      <c r="O230" s="145"/>
      <c r="P230" s="142"/>
      <c r="Q230" s="142"/>
      <c r="R230" s="142"/>
      <c r="S230" s="142"/>
      <c r="T230" s="142"/>
      <c r="U230" s="144"/>
      <c r="V230" s="142"/>
      <c r="W230" s="142"/>
      <c r="X230" s="142"/>
      <c r="Y230" s="87" t="e">
        <f>INDEX(Tablica1[[SOLITARNO-ADULTNA, SUBADULTNA I NEODREĐENO]:[SVE DOBI-HIBERNACIJA/ESTIVACIJA]],MATCH('STROGO ZAŠTIĆENE-IZ PRIRODE RH'!X230,Tablica1[KATEGORIJA],0),MATCH(E230,Tablica1[[#Headers],[SOLITARNO-ADULTNA, SUBADULTNA I NEODREĐENO]:[SVE DOBI-HIBERNACIJA/ESTIVACIJA]],0))</f>
        <v>#N/A</v>
      </c>
      <c r="Z230" s="60">
        <f t="shared" si="21"/>
        <v>0</v>
      </c>
      <c r="AA230" s="88" t="e">
        <f t="shared" si="22"/>
        <v>#N/A</v>
      </c>
      <c r="AB230" s="142"/>
      <c r="AC230" s="144"/>
      <c r="AD230" s="144"/>
      <c r="AE230" s="142"/>
      <c r="AF230" s="70" t="e">
        <f>INDEX(Tablica5[PROŠIRENA SKRB],MATCH('STROGO ZAŠTIĆENE-IZ PRIRODE RH'!X230,Tablica5[KATEGORIJA],0))</f>
        <v>#N/A</v>
      </c>
      <c r="AG230" s="88" t="e">
        <f t="shared" si="24"/>
        <v>#N/A</v>
      </c>
      <c r="AH230" s="79" t="e">
        <f t="shared" si="25"/>
        <v>#N/A</v>
      </c>
      <c r="AI230" s="159"/>
      <c r="AJ230" s="159"/>
      <c r="AK230" s="159"/>
      <c r="AL230" s="89">
        <f t="shared" si="26"/>
        <v>0</v>
      </c>
      <c r="AM230" s="90" t="e">
        <f t="shared" si="27"/>
        <v>#N/A</v>
      </c>
      <c r="AN230" s="164"/>
      <c r="AO230" s="142"/>
      <c r="AP230" s="163" t="e">
        <f>INDEX(EUTANAZIJA!$B$4:$B$6,MATCH('STROGO ZAŠTIĆENE-IZ PRIRODE RH'!AN230,EUTANAZIJA!$A$4:$A$6,0))</f>
        <v>#N/A</v>
      </c>
      <c r="AQ230" s="130" t="e">
        <f t="shared" si="23"/>
        <v>#N/A</v>
      </c>
      <c r="AR230" s="112"/>
    </row>
    <row r="231" spans="1:44" x14ac:dyDescent="0.3">
      <c r="A231" s="141"/>
      <c r="B231" s="142"/>
      <c r="C231" s="143"/>
      <c r="D231" s="142"/>
      <c r="E231" s="142"/>
      <c r="F231" s="142"/>
      <c r="G231" s="142"/>
      <c r="H231" s="142"/>
      <c r="I231" s="146"/>
      <c r="J231" s="142"/>
      <c r="K231" s="142"/>
      <c r="L231" s="142"/>
      <c r="M231" s="145"/>
      <c r="N231" s="145"/>
      <c r="O231" s="145"/>
      <c r="P231" s="142"/>
      <c r="Q231" s="142"/>
      <c r="R231" s="142"/>
      <c r="S231" s="142"/>
      <c r="T231" s="142"/>
      <c r="U231" s="144"/>
      <c r="V231" s="142"/>
      <c r="W231" s="142"/>
      <c r="X231" s="142"/>
      <c r="Y231" s="87" t="e">
        <f>INDEX(Tablica1[[SOLITARNO-ADULTNA, SUBADULTNA I NEODREĐENO]:[SVE DOBI-HIBERNACIJA/ESTIVACIJA]],MATCH('STROGO ZAŠTIĆENE-IZ PRIRODE RH'!X231,Tablica1[KATEGORIJA],0),MATCH(E231,Tablica1[[#Headers],[SOLITARNO-ADULTNA, SUBADULTNA I NEODREĐENO]:[SVE DOBI-HIBERNACIJA/ESTIVACIJA]],0))</f>
        <v>#N/A</v>
      </c>
      <c r="Z231" s="60">
        <f t="shared" si="21"/>
        <v>0</v>
      </c>
      <c r="AA231" s="88" t="e">
        <f t="shared" si="22"/>
        <v>#N/A</v>
      </c>
      <c r="AB231" s="142"/>
      <c r="AC231" s="144"/>
      <c r="AD231" s="144"/>
      <c r="AE231" s="142"/>
      <c r="AF231" s="70" t="e">
        <f>INDEX(Tablica5[PROŠIRENA SKRB],MATCH('STROGO ZAŠTIĆENE-IZ PRIRODE RH'!X231,Tablica5[KATEGORIJA],0))</f>
        <v>#N/A</v>
      </c>
      <c r="AG231" s="88" t="e">
        <f t="shared" si="24"/>
        <v>#N/A</v>
      </c>
      <c r="AH231" s="79" t="e">
        <f t="shared" si="25"/>
        <v>#N/A</v>
      </c>
      <c r="AI231" s="159"/>
      <c r="AJ231" s="159"/>
      <c r="AK231" s="159"/>
      <c r="AL231" s="89">
        <f t="shared" si="26"/>
        <v>0</v>
      </c>
      <c r="AM231" s="90" t="e">
        <f t="shared" si="27"/>
        <v>#N/A</v>
      </c>
      <c r="AN231" s="164"/>
      <c r="AO231" s="142"/>
      <c r="AP231" s="163" t="e">
        <f>INDEX(EUTANAZIJA!$B$4:$B$6,MATCH('STROGO ZAŠTIĆENE-IZ PRIRODE RH'!AN231,EUTANAZIJA!$A$4:$A$6,0))</f>
        <v>#N/A</v>
      </c>
      <c r="AQ231" s="130" t="e">
        <f t="shared" si="23"/>
        <v>#N/A</v>
      </c>
      <c r="AR231" s="112"/>
    </row>
    <row r="232" spans="1:44" x14ac:dyDescent="0.3">
      <c r="A232" s="141"/>
      <c r="B232" s="142"/>
      <c r="C232" s="143"/>
      <c r="D232" s="142"/>
      <c r="E232" s="142"/>
      <c r="F232" s="142"/>
      <c r="G232" s="142"/>
      <c r="H232" s="142"/>
      <c r="I232" s="146"/>
      <c r="J232" s="142"/>
      <c r="K232" s="142"/>
      <c r="L232" s="142"/>
      <c r="M232" s="145"/>
      <c r="N232" s="145"/>
      <c r="O232" s="145"/>
      <c r="P232" s="142"/>
      <c r="Q232" s="142"/>
      <c r="R232" s="142"/>
      <c r="S232" s="142"/>
      <c r="T232" s="142"/>
      <c r="U232" s="144"/>
      <c r="V232" s="142"/>
      <c r="W232" s="142"/>
      <c r="X232" s="142"/>
      <c r="Y232" s="87" t="e">
        <f>INDEX(Tablica1[[SOLITARNO-ADULTNA, SUBADULTNA I NEODREĐENO]:[SVE DOBI-HIBERNACIJA/ESTIVACIJA]],MATCH('STROGO ZAŠTIĆENE-IZ PRIRODE RH'!X232,Tablica1[KATEGORIJA],0),MATCH(E232,Tablica1[[#Headers],[SOLITARNO-ADULTNA, SUBADULTNA I NEODREĐENO]:[SVE DOBI-HIBERNACIJA/ESTIVACIJA]],0))</f>
        <v>#N/A</v>
      </c>
      <c r="Z232" s="60">
        <f t="shared" si="21"/>
        <v>0</v>
      </c>
      <c r="AA232" s="88" t="e">
        <f t="shared" si="22"/>
        <v>#N/A</v>
      </c>
      <c r="AB232" s="142"/>
      <c r="AC232" s="144"/>
      <c r="AD232" s="144"/>
      <c r="AE232" s="142"/>
      <c r="AF232" s="70" t="e">
        <f>INDEX(Tablica5[PROŠIRENA SKRB],MATCH('STROGO ZAŠTIĆENE-IZ PRIRODE RH'!X232,Tablica5[KATEGORIJA],0))</f>
        <v>#N/A</v>
      </c>
      <c r="AG232" s="88" t="e">
        <f t="shared" si="24"/>
        <v>#N/A</v>
      </c>
      <c r="AH232" s="79" t="e">
        <f t="shared" si="25"/>
        <v>#N/A</v>
      </c>
      <c r="AI232" s="159"/>
      <c r="AJ232" s="159"/>
      <c r="AK232" s="159"/>
      <c r="AL232" s="89">
        <f t="shared" si="26"/>
        <v>0</v>
      </c>
      <c r="AM232" s="90" t="e">
        <f t="shared" si="27"/>
        <v>#N/A</v>
      </c>
      <c r="AN232" s="164"/>
      <c r="AO232" s="142"/>
      <c r="AP232" s="163" t="e">
        <f>INDEX(EUTANAZIJA!$B$4:$B$6,MATCH('STROGO ZAŠTIĆENE-IZ PRIRODE RH'!AN232,EUTANAZIJA!$A$4:$A$6,0))</f>
        <v>#N/A</v>
      </c>
      <c r="AQ232" s="130" t="e">
        <f t="shared" si="23"/>
        <v>#N/A</v>
      </c>
      <c r="AR232" s="112"/>
    </row>
    <row r="233" spans="1:44" x14ac:dyDescent="0.3">
      <c r="A233" s="141"/>
      <c r="B233" s="142"/>
      <c r="C233" s="143"/>
      <c r="D233" s="142"/>
      <c r="E233" s="142"/>
      <c r="F233" s="142"/>
      <c r="G233" s="142"/>
      <c r="H233" s="142"/>
      <c r="I233" s="146"/>
      <c r="J233" s="142"/>
      <c r="K233" s="142"/>
      <c r="L233" s="142"/>
      <c r="M233" s="145"/>
      <c r="N233" s="145"/>
      <c r="O233" s="145"/>
      <c r="P233" s="142"/>
      <c r="Q233" s="142"/>
      <c r="R233" s="142"/>
      <c r="S233" s="142"/>
      <c r="T233" s="142"/>
      <c r="U233" s="144"/>
      <c r="V233" s="142"/>
      <c r="W233" s="142"/>
      <c r="X233" s="142"/>
      <c r="Y233" s="87" t="e">
        <f>INDEX(Tablica1[[SOLITARNO-ADULTNA, SUBADULTNA I NEODREĐENO]:[SVE DOBI-HIBERNACIJA/ESTIVACIJA]],MATCH('STROGO ZAŠTIĆENE-IZ PRIRODE RH'!X233,Tablica1[KATEGORIJA],0),MATCH(E233,Tablica1[[#Headers],[SOLITARNO-ADULTNA, SUBADULTNA I NEODREĐENO]:[SVE DOBI-HIBERNACIJA/ESTIVACIJA]],0))</f>
        <v>#N/A</v>
      </c>
      <c r="Z233" s="60">
        <f t="shared" si="21"/>
        <v>0</v>
      </c>
      <c r="AA233" s="88" t="e">
        <f t="shared" si="22"/>
        <v>#N/A</v>
      </c>
      <c r="AB233" s="142"/>
      <c r="AC233" s="144"/>
      <c r="AD233" s="144"/>
      <c r="AE233" s="142"/>
      <c r="AF233" s="70" t="e">
        <f>INDEX(Tablica5[PROŠIRENA SKRB],MATCH('STROGO ZAŠTIĆENE-IZ PRIRODE RH'!X233,Tablica5[KATEGORIJA],0))</f>
        <v>#N/A</v>
      </c>
      <c r="AG233" s="88" t="e">
        <f t="shared" si="24"/>
        <v>#N/A</v>
      </c>
      <c r="AH233" s="79" t="e">
        <f t="shared" si="25"/>
        <v>#N/A</v>
      </c>
      <c r="AI233" s="159"/>
      <c r="AJ233" s="159"/>
      <c r="AK233" s="159"/>
      <c r="AL233" s="89">
        <f t="shared" si="26"/>
        <v>0</v>
      </c>
      <c r="AM233" s="90" t="e">
        <f t="shared" si="27"/>
        <v>#N/A</v>
      </c>
      <c r="AN233" s="164"/>
      <c r="AO233" s="142"/>
      <c r="AP233" s="163" t="e">
        <f>INDEX(EUTANAZIJA!$B$4:$B$6,MATCH('STROGO ZAŠTIĆENE-IZ PRIRODE RH'!AN233,EUTANAZIJA!$A$4:$A$6,0))</f>
        <v>#N/A</v>
      </c>
      <c r="AQ233" s="130" t="e">
        <f t="shared" si="23"/>
        <v>#N/A</v>
      </c>
      <c r="AR233" s="112"/>
    </row>
    <row r="234" spans="1:44" x14ac:dyDescent="0.3">
      <c r="A234" s="141"/>
      <c r="B234" s="142"/>
      <c r="C234" s="143"/>
      <c r="D234" s="142"/>
      <c r="E234" s="142"/>
      <c r="F234" s="142"/>
      <c r="G234" s="142"/>
      <c r="H234" s="142"/>
      <c r="I234" s="146"/>
      <c r="J234" s="142"/>
      <c r="K234" s="142"/>
      <c r="L234" s="142"/>
      <c r="M234" s="145"/>
      <c r="N234" s="145"/>
      <c r="O234" s="145"/>
      <c r="P234" s="142"/>
      <c r="Q234" s="142"/>
      <c r="R234" s="142"/>
      <c r="S234" s="142"/>
      <c r="T234" s="142"/>
      <c r="U234" s="144"/>
      <c r="V234" s="142"/>
      <c r="W234" s="142"/>
      <c r="X234" s="142"/>
      <c r="Y234" s="87" t="e">
        <f>INDEX(Tablica1[[SOLITARNO-ADULTNA, SUBADULTNA I NEODREĐENO]:[SVE DOBI-HIBERNACIJA/ESTIVACIJA]],MATCH('STROGO ZAŠTIĆENE-IZ PRIRODE RH'!X234,Tablica1[KATEGORIJA],0),MATCH(E234,Tablica1[[#Headers],[SOLITARNO-ADULTNA, SUBADULTNA I NEODREĐENO]:[SVE DOBI-HIBERNACIJA/ESTIVACIJA]],0))</f>
        <v>#N/A</v>
      </c>
      <c r="Z234" s="60">
        <f t="shared" si="21"/>
        <v>0</v>
      </c>
      <c r="AA234" s="88" t="e">
        <f t="shared" si="22"/>
        <v>#N/A</v>
      </c>
      <c r="AB234" s="142"/>
      <c r="AC234" s="144"/>
      <c r="AD234" s="144"/>
      <c r="AE234" s="142"/>
      <c r="AF234" s="70" t="e">
        <f>INDEX(Tablica5[PROŠIRENA SKRB],MATCH('STROGO ZAŠTIĆENE-IZ PRIRODE RH'!X234,Tablica5[KATEGORIJA],0))</f>
        <v>#N/A</v>
      </c>
      <c r="AG234" s="88" t="e">
        <f t="shared" si="24"/>
        <v>#N/A</v>
      </c>
      <c r="AH234" s="79" t="e">
        <f t="shared" si="25"/>
        <v>#N/A</v>
      </c>
      <c r="AI234" s="159"/>
      <c r="AJ234" s="159"/>
      <c r="AK234" s="159"/>
      <c r="AL234" s="89">
        <f t="shared" si="26"/>
        <v>0</v>
      </c>
      <c r="AM234" s="90" t="e">
        <f t="shared" si="27"/>
        <v>#N/A</v>
      </c>
      <c r="AN234" s="164"/>
      <c r="AO234" s="142"/>
      <c r="AP234" s="163" t="e">
        <f>INDEX(EUTANAZIJA!$B$4:$B$6,MATCH('STROGO ZAŠTIĆENE-IZ PRIRODE RH'!AN234,EUTANAZIJA!$A$4:$A$6,0))</f>
        <v>#N/A</v>
      </c>
      <c r="AQ234" s="130" t="e">
        <f t="shared" si="23"/>
        <v>#N/A</v>
      </c>
      <c r="AR234" s="112"/>
    </row>
    <row r="235" spans="1:44" x14ac:dyDescent="0.3">
      <c r="A235" s="141"/>
      <c r="B235" s="142"/>
      <c r="C235" s="143"/>
      <c r="D235" s="142"/>
      <c r="E235" s="142"/>
      <c r="F235" s="142"/>
      <c r="G235" s="142"/>
      <c r="H235" s="142"/>
      <c r="I235" s="146"/>
      <c r="J235" s="142"/>
      <c r="K235" s="142"/>
      <c r="L235" s="142"/>
      <c r="M235" s="145"/>
      <c r="N235" s="145"/>
      <c r="O235" s="145"/>
      <c r="P235" s="142"/>
      <c r="Q235" s="142"/>
      <c r="R235" s="142"/>
      <c r="S235" s="142"/>
      <c r="T235" s="142"/>
      <c r="U235" s="144"/>
      <c r="V235" s="142"/>
      <c r="W235" s="142"/>
      <c r="X235" s="142"/>
      <c r="Y235" s="87" t="e">
        <f>INDEX(Tablica1[[SOLITARNO-ADULTNA, SUBADULTNA I NEODREĐENO]:[SVE DOBI-HIBERNACIJA/ESTIVACIJA]],MATCH('STROGO ZAŠTIĆENE-IZ PRIRODE RH'!X235,Tablica1[KATEGORIJA],0),MATCH(E235,Tablica1[[#Headers],[SOLITARNO-ADULTNA, SUBADULTNA I NEODREĐENO]:[SVE DOBI-HIBERNACIJA/ESTIVACIJA]],0))</f>
        <v>#N/A</v>
      </c>
      <c r="Z235" s="60">
        <f t="shared" si="21"/>
        <v>0</v>
      </c>
      <c r="AA235" s="88" t="e">
        <f t="shared" si="22"/>
        <v>#N/A</v>
      </c>
      <c r="AB235" s="142"/>
      <c r="AC235" s="144"/>
      <c r="AD235" s="144"/>
      <c r="AE235" s="142"/>
      <c r="AF235" s="70" t="e">
        <f>INDEX(Tablica5[PROŠIRENA SKRB],MATCH('STROGO ZAŠTIĆENE-IZ PRIRODE RH'!X235,Tablica5[KATEGORIJA],0))</f>
        <v>#N/A</v>
      </c>
      <c r="AG235" s="88" t="e">
        <f t="shared" si="24"/>
        <v>#N/A</v>
      </c>
      <c r="AH235" s="79" t="e">
        <f t="shared" si="25"/>
        <v>#N/A</v>
      </c>
      <c r="AI235" s="159"/>
      <c r="AJ235" s="159"/>
      <c r="AK235" s="159"/>
      <c r="AL235" s="89">
        <f t="shared" si="26"/>
        <v>0</v>
      </c>
      <c r="AM235" s="90" t="e">
        <f t="shared" si="27"/>
        <v>#N/A</v>
      </c>
      <c r="AN235" s="164"/>
      <c r="AO235" s="142"/>
      <c r="AP235" s="163" t="e">
        <f>INDEX(EUTANAZIJA!$B$4:$B$6,MATCH('STROGO ZAŠTIĆENE-IZ PRIRODE RH'!AN235,EUTANAZIJA!$A$4:$A$6,0))</f>
        <v>#N/A</v>
      </c>
      <c r="AQ235" s="130" t="e">
        <f t="shared" si="23"/>
        <v>#N/A</v>
      </c>
      <c r="AR235" s="112"/>
    </row>
    <row r="236" spans="1:44" x14ac:dyDescent="0.3">
      <c r="A236" s="141"/>
      <c r="B236" s="142"/>
      <c r="C236" s="143"/>
      <c r="D236" s="142"/>
      <c r="E236" s="142"/>
      <c r="F236" s="142"/>
      <c r="G236" s="142"/>
      <c r="H236" s="142"/>
      <c r="I236" s="146"/>
      <c r="J236" s="142"/>
      <c r="K236" s="142"/>
      <c r="L236" s="142"/>
      <c r="M236" s="145"/>
      <c r="N236" s="145"/>
      <c r="O236" s="145"/>
      <c r="P236" s="142"/>
      <c r="Q236" s="142"/>
      <c r="R236" s="142"/>
      <c r="S236" s="142"/>
      <c r="T236" s="142"/>
      <c r="U236" s="144"/>
      <c r="V236" s="142"/>
      <c r="W236" s="142"/>
      <c r="X236" s="142"/>
      <c r="Y236" s="87" t="e">
        <f>INDEX(Tablica1[[SOLITARNO-ADULTNA, SUBADULTNA I NEODREĐENO]:[SVE DOBI-HIBERNACIJA/ESTIVACIJA]],MATCH('STROGO ZAŠTIĆENE-IZ PRIRODE RH'!X236,Tablica1[KATEGORIJA],0),MATCH(E236,Tablica1[[#Headers],[SOLITARNO-ADULTNA, SUBADULTNA I NEODREĐENO]:[SVE DOBI-HIBERNACIJA/ESTIVACIJA]],0))</f>
        <v>#N/A</v>
      </c>
      <c r="Z236" s="60">
        <f t="shared" si="21"/>
        <v>0</v>
      </c>
      <c r="AA236" s="88" t="e">
        <f t="shared" si="22"/>
        <v>#N/A</v>
      </c>
      <c r="AB236" s="142"/>
      <c r="AC236" s="144"/>
      <c r="AD236" s="144"/>
      <c r="AE236" s="142"/>
      <c r="AF236" s="70" t="e">
        <f>INDEX(Tablica5[PROŠIRENA SKRB],MATCH('STROGO ZAŠTIĆENE-IZ PRIRODE RH'!X236,Tablica5[KATEGORIJA],0))</f>
        <v>#N/A</v>
      </c>
      <c r="AG236" s="88" t="e">
        <f t="shared" si="24"/>
        <v>#N/A</v>
      </c>
      <c r="AH236" s="79" t="e">
        <f t="shared" si="25"/>
        <v>#N/A</v>
      </c>
      <c r="AI236" s="159"/>
      <c r="AJ236" s="159"/>
      <c r="AK236" s="159"/>
      <c r="AL236" s="89">
        <f t="shared" si="26"/>
        <v>0</v>
      </c>
      <c r="AM236" s="90" t="e">
        <f t="shared" si="27"/>
        <v>#N/A</v>
      </c>
      <c r="AN236" s="164"/>
      <c r="AO236" s="142"/>
      <c r="AP236" s="163" t="e">
        <f>INDEX(EUTANAZIJA!$B$4:$B$6,MATCH('STROGO ZAŠTIĆENE-IZ PRIRODE RH'!AN236,EUTANAZIJA!$A$4:$A$6,0))</f>
        <v>#N/A</v>
      </c>
      <c r="AQ236" s="130" t="e">
        <f t="shared" si="23"/>
        <v>#N/A</v>
      </c>
      <c r="AR236" s="112"/>
    </row>
    <row r="237" spans="1:44" x14ac:dyDescent="0.3">
      <c r="A237" s="141"/>
      <c r="B237" s="142"/>
      <c r="C237" s="143"/>
      <c r="D237" s="142"/>
      <c r="E237" s="142"/>
      <c r="F237" s="142"/>
      <c r="G237" s="142"/>
      <c r="H237" s="142"/>
      <c r="I237" s="146"/>
      <c r="J237" s="142"/>
      <c r="K237" s="142"/>
      <c r="L237" s="142"/>
      <c r="M237" s="145"/>
      <c r="N237" s="145"/>
      <c r="O237" s="145"/>
      <c r="P237" s="142"/>
      <c r="Q237" s="142"/>
      <c r="R237" s="142"/>
      <c r="S237" s="142"/>
      <c r="T237" s="142"/>
      <c r="U237" s="144"/>
      <c r="V237" s="142"/>
      <c r="W237" s="142"/>
      <c r="X237" s="142"/>
      <c r="Y237" s="87" t="e">
        <f>INDEX(Tablica1[[SOLITARNO-ADULTNA, SUBADULTNA I NEODREĐENO]:[SVE DOBI-HIBERNACIJA/ESTIVACIJA]],MATCH('STROGO ZAŠTIĆENE-IZ PRIRODE RH'!X237,Tablica1[KATEGORIJA],0),MATCH(E237,Tablica1[[#Headers],[SOLITARNO-ADULTNA, SUBADULTNA I NEODREĐENO]:[SVE DOBI-HIBERNACIJA/ESTIVACIJA]],0))</f>
        <v>#N/A</v>
      </c>
      <c r="Z237" s="60">
        <f t="shared" si="21"/>
        <v>0</v>
      </c>
      <c r="AA237" s="88" t="e">
        <f t="shared" si="22"/>
        <v>#N/A</v>
      </c>
      <c r="AB237" s="142"/>
      <c r="AC237" s="144"/>
      <c r="AD237" s="144"/>
      <c r="AE237" s="142"/>
      <c r="AF237" s="70" t="e">
        <f>INDEX(Tablica5[PROŠIRENA SKRB],MATCH('STROGO ZAŠTIĆENE-IZ PRIRODE RH'!X237,Tablica5[KATEGORIJA],0))</f>
        <v>#N/A</v>
      </c>
      <c r="AG237" s="88" t="e">
        <f t="shared" si="24"/>
        <v>#N/A</v>
      </c>
      <c r="AH237" s="79" t="e">
        <f t="shared" si="25"/>
        <v>#N/A</v>
      </c>
      <c r="AI237" s="159"/>
      <c r="AJ237" s="159"/>
      <c r="AK237" s="159"/>
      <c r="AL237" s="89">
        <f t="shared" si="26"/>
        <v>0</v>
      </c>
      <c r="AM237" s="90" t="e">
        <f t="shared" si="27"/>
        <v>#N/A</v>
      </c>
      <c r="AN237" s="164"/>
      <c r="AO237" s="142"/>
      <c r="AP237" s="163" t="e">
        <f>INDEX(EUTANAZIJA!$B$4:$B$6,MATCH('STROGO ZAŠTIĆENE-IZ PRIRODE RH'!AN237,EUTANAZIJA!$A$4:$A$6,0))</f>
        <v>#N/A</v>
      </c>
      <c r="AQ237" s="130" t="e">
        <f t="shared" si="23"/>
        <v>#N/A</v>
      </c>
      <c r="AR237" s="112"/>
    </row>
    <row r="238" spans="1:44" x14ac:dyDescent="0.3">
      <c r="A238" s="141"/>
      <c r="B238" s="142"/>
      <c r="C238" s="143"/>
      <c r="D238" s="142"/>
      <c r="E238" s="142"/>
      <c r="F238" s="142"/>
      <c r="G238" s="142"/>
      <c r="H238" s="142"/>
      <c r="I238" s="146"/>
      <c r="J238" s="142"/>
      <c r="K238" s="142"/>
      <c r="L238" s="142"/>
      <c r="M238" s="145"/>
      <c r="N238" s="145"/>
      <c r="O238" s="145"/>
      <c r="P238" s="142"/>
      <c r="Q238" s="142"/>
      <c r="R238" s="142"/>
      <c r="S238" s="142"/>
      <c r="T238" s="142"/>
      <c r="U238" s="144"/>
      <c r="V238" s="142"/>
      <c r="W238" s="142"/>
      <c r="X238" s="142"/>
      <c r="Y238" s="87" t="e">
        <f>INDEX(Tablica1[[SOLITARNO-ADULTNA, SUBADULTNA I NEODREĐENO]:[SVE DOBI-HIBERNACIJA/ESTIVACIJA]],MATCH('STROGO ZAŠTIĆENE-IZ PRIRODE RH'!X238,Tablica1[KATEGORIJA],0),MATCH(E238,Tablica1[[#Headers],[SOLITARNO-ADULTNA, SUBADULTNA I NEODREĐENO]:[SVE DOBI-HIBERNACIJA/ESTIVACIJA]],0))</f>
        <v>#N/A</v>
      </c>
      <c r="Z238" s="60">
        <f t="shared" si="21"/>
        <v>0</v>
      </c>
      <c r="AA238" s="88" t="e">
        <f t="shared" si="22"/>
        <v>#N/A</v>
      </c>
      <c r="AB238" s="142"/>
      <c r="AC238" s="144"/>
      <c r="AD238" s="144"/>
      <c r="AE238" s="142"/>
      <c r="AF238" s="70" t="e">
        <f>INDEX(Tablica5[PROŠIRENA SKRB],MATCH('STROGO ZAŠTIĆENE-IZ PRIRODE RH'!X238,Tablica5[KATEGORIJA],0))</f>
        <v>#N/A</v>
      </c>
      <c r="AG238" s="88" t="e">
        <f t="shared" si="24"/>
        <v>#N/A</v>
      </c>
      <c r="AH238" s="79" t="e">
        <f t="shared" si="25"/>
        <v>#N/A</v>
      </c>
      <c r="AI238" s="159"/>
      <c r="AJ238" s="159"/>
      <c r="AK238" s="159"/>
      <c r="AL238" s="89">
        <f t="shared" si="26"/>
        <v>0</v>
      </c>
      <c r="AM238" s="90" t="e">
        <f t="shared" si="27"/>
        <v>#N/A</v>
      </c>
      <c r="AN238" s="164"/>
      <c r="AO238" s="142"/>
      <c r="AP238" s="163" t="e">
        <f>INDEX(EUTANAZIJA!$B$4:$B$6,MATCH('STROGO ZAŠTIĆENE-IZ PRIRODE RH'!AN238,EUTANAZIJA!$A$4:$A$6,0))</f>
        <v>#N/A</v>
      </c>
      <c r="AQ238" s="130" t="e">
        <f t="shared" si="23"/>
        <v>#N/A</v>
      </c>
      <c r="AR238" s="112"/>
    </row>
    <row r="239" spans="1:44" x14ac:dyDescent="0.3">
      <c r="A239" s="141"/>
      <c r="B239" s="142"/>
      <c r="C239" s="143"/>
      <c r="D239" s="142"/>
      <c r="E239" s="142"/>
      <c r="F239" s="142"/>
      <c r="G239" s="142"/>
      <c r="H239" s="142"/>
      <c r="I239" s="146"/>
      <c r="J239" s="142"/>
      <c r="K239" s="142"/>
      <c r="L239" s="142"/>
      <c r="M239" s="145"/>
      <c r="N239" s="145"/>
      <c r="O239" s="145"/>
      <c r="P239" s="142"/>
      <c r="Q239" s="142"/>
      <c r="R239" s="142"/>
      <c r="S239" s="142"/>
      <c r="T239" s="142"/>
      <c r="U239" s="144"/>
      <c r="V239" s="142"/>
      <c r="W239" s="142"/>
      <c r="X239" s="142"/>
      <c r="Y239" s="87" t="e">
        <f>INDEX(Tablica1[[SOLITARNO-ADULTNA, SUBADULTNA I NEODREĐENO]:[SVE DOBI-HIBERNACIJA/ESTIVACIJA]],MATCH('STROGO ZAŠTIĆENE-IZ PRIRODE RH'!X239,Tablica1[KATEGORIJA],0),MATCH(E239,Tablica1[[#Headers],[SOLITARNO-ADULTNA, SUBADULTNA I NEODREĐENO]:[SVE DOBI-HIBERNACIJA/ESTIVACIJA]],0))</f>
        <v>#N/A</v>
      </c>
      <c r="Z239" s="60">
        <f t="shared" si="21"/>
        <v>0</v>
      </c>
      <c r="AA239" s="88" t="e">
        <f t="shared" si="22"/>
        <v>#N/A</v>
      </c>
      <c r="AB239" s="142"/>
      <c r="AC239" s="144"/>
      <c r="AD239" s="144"/>
      <c r="AE239" s="142"/>
      <c r="AF239" s="70" t="e">
        <f>INDEX(Tablica5[PROŠIRENA SKRB],MATCH('STROGO ZAŠTIĆENE-IZ PRIRODE RH'!X239,Tablica5[KATEGORIJA],0))</f>
        <v>#N/A</v>
      </c>
      <c r="AG239" s="88" t="e">
        <f t="shared" si="24"/>
        <v>#N/A</v>
      </c>
      <c r="AH239" s="79" t="e">
        <f t="shared" si="25"/>
        <v>#N/A</v>
      </c>
      <c r="AI239" s="159"/>
      <c r="AJ239" s="159"/>
      <c r="AK239" s="159"/>
      <c r="AL239" s="89">
        <f t="shared" si="26"/>
        <v>0</v>
      </c>
      <c r="AM239" s="90" t="e">
        <f t="shared" si="27"/>
        <v>#N/A</v>
      </c>
      <c r="AN239" s="164"/>
      <c r="AO239" s="142"/>
      <c r="AP239" s="163" t="e">
        <f>INDEX(EUTANAZIJA!$B$4:$B$6,MATCH('STROGO ZAŠTIĆENE-IZ PRIRODE RH'!AN239,EUTANAZIJA!$A$4:$A$6,0))</f>
        <v>#N/A</v>
      </c>
      <c r="AQ239" s="130" t="e">
        <f t="shared" si="23"/>
        <v>#N/A</v>
      </c>
      <c r="AR239" s="112"/>
    </row>
    <row r="240" spans="1:44" x14ac:dyDescent="0.3">
      <c r="A240" s="141"/>
      <c r="B240" s="142"/>
      <c r="C240" s="143"/>
      <c r="D240" s="142"/>
      <c r="E240" s="142"/>
      <c r="F240" s="142"/>
      <c r="G240" s="142"/>
      <c r="H240" s="142"/>
      <c r="I240" s="146"/>
      <c r="J240" s="142"/>
      <c r="K240" s="142"/>
      <c r="L240" s="142"/>
      <c r="M240" s="145"/>
      <c r="N240" s="145"/>
      <c r="O240" s="145"/>
      <c r="P240" s="142"/>
      <c r="Q240" s="142"/>
      <c r="R240" s="142"/>
      <c r="S240" s="142"/>
      <c r="T240" s="142"/>
      <c r="U240" s="144"/>
      <c r="V240" s="142"/>
      <c r="W240" s="142"/>
      <c r="X240" s="142"/>
      <c r="Y240" s="87" t="e">
        <f>INDEX(Tablica1[[SOLITARNO-ADULTNA, SUBADULTNA I NEODREĐENO]:[SVE DOBI-HIBERNACIJA/ESTIVACIJA]],MATCH('STROGO ZAŠTIĆENE-IZ PRIRODE RH'!X240,Tablica1[KATEGORIJA],0),MATCH(E240,Tablica1[[#Headers],[SOLITARNO-ADULTNA, SUBADULTNA I NEODREĐENO]:[SVE DOBI-HIBERNACIJA/ESTIVACIJA]],0))</f>
        <v>#N/A</v>
      </c>
      <c r="Z240" s="60">
        <f t="shared" si="21"/>
        <v>0</v>
      </c>
      <c r="AA240" s="88" t="e">
        <f t="shared" si="22"/>
        <v>#N/A</v>
      </c>
      <c r="AB240" s="142"/>
      <c r="AC240" s="144"/>
      <c r="AD240" s="144"/>
      <c r="AE240" s="142"/>
      <c r="AF240" s="70" t="e">
        <f>INDEX(Tablica5[PROŠIRENA SKRB],MATCH('STROGO ZAŠTIĆENE-IZ PRIRODE RH'!X240,Tablica5[KATEGORIJA],0))</f>
        <v>#N/A</v>
      </c>
      <c r="AG240" s="88" t="e">
        <f t="shared" si="24"/>
        <v>#N/A</v>
      </c>
      <c r="AH240" s="79" t="e">
        <f t="shared" si="25"/>
        <v>#N/A</v>
      </c>
      <c r="AI240" s="159"/>
      <c r="AJ240" s="159"/>
      <c r="AK240" s="159"/>
      <c r="AL240" s="89">
        <f t="shared" si="26"/>
        <v>0</v>
      </c>
      <c r="AM240" s="90" t="e">
        <f t="shared" si="27"/>
        <v>#N/A</v>
      </c>
      <c r="AN240" s="164"/>
      <c r="AO240" s="142"/>
      <c r="AP240" s="163" t="e">
        <f>INDEX(EUTANAZIJA!$B$4:$B$6,MATCH('STROGO ZAŠTIĆENE-IZ PRIRODE RH'!AN240,EUTANAZIJA!$A$4:$A$6,0))</f>
        <v>#N/A</v>
      </c>
      <c r="AQ240" s="130" t="e">
        <f t="shared" si="23"/>
        <v>#N/A</v>
      </c>
      <c r="AR240" s="112"/>
    </row>
    <row r="241" spans="1:44" x14ac:dyDescent="0.3">
      <c r="A241" s="141"/>
      <c r="B241" s="142"/>
      <c r="C241" s="143"/>
      <c r="D241" s="142"/>
      <c r="E241" s="142"/>
      <c r="F241" s="142"/>
      <c r="G241" s="142"/>
      <c r="H241" s="142"/>
      <c r="I241" s="146"/>
      <c r="J241" s="142"/>
      <c r="K241" s="142"/>
      <c r="L241" s="142"/>
      <c r="M241" s="145"/>
      <c r="N241" s="145"/>
      <c r="O241" s="145"/>
      <c r="P241" s="142"/>
      <c r="Q241" s="142"/>
      <c r="R241" s="142"/>
      <c r="S241" s="142"/>
      <c r="T241" s="142"/>
      <c r="U241" s="144"/>
      <c r="V241" s="142"/>
      <c r="W241" s="142"/>
      <c r="X241" s="142"/>
      <c r="Y241" s="87" t="e">
        <f>INDEX(Tablica1[[SOLITARNO-ADULTNA, SUBADULTNA I NEODREĐENO]:[SVE DOBI-HIBERNACIJA/ESTIVACIJA]],MATCH('STROGO ZAŠTIĆENE-IZ PRIRODE RH'!X241,Tablica1[KATEGORIJA],0),MATCH(E241,Tablica1[[#Headers],[SOLITARNO-ADULTNA, SUBADULTNA I NEODREĐENO]:[SVE DOBI-HIBERNACIJA/ESTIVACIJA]],0))</f>
        <v>#N/A</v>
      </c>
      <c r="Z241" s="60">
        <f t="shared" si="21"/>
        <v>0</v>
      </c>
      <c r="AA241" s="88" t="e">
        <f t="shared" si="22"/>
        <v>#N/A</v>
      </c>
      <c r="AB241" s="142"/>
      <c r="AC241" s="144"/>
      <c r="AD241" s="144"/>
      <c r="AE241" s="142"/>
      <c r="AF241" s="70" t="e">
        <f>INDEX(Tablica5[PROŠIRENA SKRB],MATCH('STROGO ZAŠTIĆENE-IZ PRIRODE RH'!X241,Tablica5[KATEGORIJA],0))</f>
        <v>#N/A</v>
      </c>
      <c r="AG241" s="88" t="e">
        <f t="shared" si="24"/>
        <v>#N/A</v>
      </c>
      <c r="AH241" s="79" t="e">
        <f t="shared" si="25"/>
        <v>#N/A</v>
      </c>
      <c r="AI241" s="159"/>
      <c r="AJ241" s="159"/>
      <c r="AK241" s="159"/>
      <c r="AL241" s="89">
        <f t="shared" si="26"/>
        <v>0</v>
      </c>
      <c r="AM241" s="90" t="e">
        <f t="shared" si="27"/>
        <v>#N/A</v>
      </c>
      <c r="AN241" s="164"/>
      <c r="AO241" s="142"/>
      <c r="AP241" s="163" t="e">
        <f>INDEX(EUTANAZIJA!$B$4:$B$6,MATCH('STROGO ZAŠTIĆENE-IZ PRIRODE RH'!AN241,EUTANAZIJA!$A$4:$A$6,0))</f>
        <v>#N/A</v>
      </c>
      <c r="AQ241" s="130" t="e">
        <f t="shared" si="23"/>
        <v>#N/A</v>
      </c>
      <c r="AR241" s="112"/>
    </row>
    <row r="242" spans="1:44" x14ac:dyDescent="0.3">
      <c r="A242" s="141"/>
      <c r="B242" s="142"/>
      <c r="C242" s="143"/>
      <c r="D242" s="142"/>
      <c r="E242" s="142"/>
      <c r="F242" s="142"/>
      <c r="G242" s="142"/>
      <c r="H242" s="142"/>
      <c r="I242" s="146"/>
      <c r="J242" s="142"/>
      <c r="K242" s="142"/>
      <c r="L242" s="142"/>
      <c r="M242" s="145"/>
      <c r="N242" s="145"/>
      <c r="O242" s="145"/>
      <c r="P242" s="142"/>
      <c r="Q242" s="142"/>
      <c r="R242" s="142"/>
      <c r="S242" s="142"/>
      <c r="T242" s="142"/>
      <c r="U242" s="144"/>
      <c r="V242" s="142"/>
      <c r="W242" s="142"/>
      <c r="X242" s="142"/>
      <c r="Y242" s="87" t="e">
        <f>INDEX(Tablica1[[SOLITARNO-ADULTNA, SUBADULTNA I NEODREĐENO]:[SVE DOBI-HIBERNACIJA/ESTIVACIJA]],MATCH('STROGO ZAŠTIĆENE-IZ PRIRODE RH'!X242,Tablica1[KATEGORIJA],0),MATCH(E242,Tablica1[[#Headers],[SOLITARNO-ADULTNA, SUBADULTNA I NEODREĐENO]:[SVE DOBI-HIBERNACIJA/ESTIVACIJA]],0))</f>
        <v>#N/A</v>
      </c>
      <c r="Z242" s="60">
        <f t="shared" si="21"/>
        <v>0</v>
      </c>
      <c r="AA242" s="88" t="e">
        <f t="shared" si="22"/>
        <v>#N/A</v>
      </c>
      <c r="AB242" s="142"/>
      <c r="AC242" s="144"/>
      <c r="AD242" s="144"/>
      <c r="AE242" s="142"/>
      <c r="AF242" s="70" t="e">
        <f>INDEX(Tablica5[PROŠIRENA SKRB],MATCH('STROGO ZAŠTIĆENE-IZ PRIRODE RH'!X242,Tablica5[KATEGORIJA],0))</f>
        <v>#N/A</v>
      </c>
      <c r="AG242" s="88" t="e">
        <f t="shared" si="24"/>
        <v>#N/A</v>
      </c>
      <c r="AH242" s="79" t="e">
        <f t="shared" si="25"/>
        <v>#N/A</v>
      </c>
      <c r="AI242" s="159"/>
      <c r="AJ242" s="159"/>
      <c r="AK242" s="159"/>
      <c r="AL242" s="89">
        <f t="shared" si="26"/>
        <v>0</v>
      </c>
      <c r="AM242" s="90" t="e">
        <f t="shared" si="27"/>
        <v>#N/A</v>
      </c>
      <c r="AN242" s="164"/>
      <c r="AO242" s="142"/>
      <c r="AP242" s="163" t="e">
        <f>INDEX(EUTANAZIJA!$B$4:$B$6,MATCH('STROGO ZAŠTIĆENE-IZ PRIRODE RH'!AN242,EUTANAZIJA!$A$4:$A$6,0))</f>
        <v>#N/A</v>
      </c>
      <c r="AQ242" s="130" t="e">
        <f t="shared" si="23"/>
        <v>#N/A</v>
      </c>
      <c r="AR242" s="112"/>
    </row>
    <row r="243" spans="1:44" x14ac:dyDescent="0.3">
      <c r="A243" s="141"/>
      <c r="B243" s="142"/>
      <c r="C243" s="143"/>
      <c r="D243" s="142"/>
      <c r="E243" s="142"/>
      <c r="F243" s="142"/>
      <c r="G243" s="142"/>
      <c r="H243" s="142"/>
      <c r="I243" s="146"/>
      <c r="J243" s="142"/>
      <c r="K243" s="142"/>
      <c r="L243" s="142"/>
      <c r="M243" s="145"/>
      <c r="N243" s="145"/>
      <c r="O243" s="145"/>
      <c r="P243" s="142"/>
      <c r="Q243" s="142"/>
      <c r="R243" s="142"/>
      <c r="S243" s="142"/>
      <c r="T243" s="142"/>
      <c r="U243" s="144"/>
      <c r="V243" s="142"/>
      <c r="W243" s="142"/>
      <c r="X243" s="142"/>
      <c r="Y243" s="87" t="e">
        <f>INDEX(Tablica1[[SOLITARNO-ADULTNA, SUBADULTNA I NEODREĐENO]:[SVE DOBI-HIBERNACIJA/ESTIVACIJA]],MATCH('STROGO ZAŠTIĆENE-IZ PRIRODE RH'!X243,Tablica1[KATEGORIJA],0),MATCH(E243,Tablica1[[#Headers],[SOLITARNO-ADULTNA, SUBADULTNA I NEODREĐENO]:[SVE DOBI-HIBERNACIJA/ESTIVACIJA]],0))</f>
        <v>#N/A</v>
      </c>
      <c r="Z243" s="60">
        <f t="shared" si="21"/>
        <v>0</v>
      </c>
      <c r="AA243" s="88" t="e">
        <f t="shared" si="22"/>
        <v>#N/A</v>
      </c>
      <c r="AB243" s="142"/>
      <c r="AC243" s="144"/>
      <c r="AD243" s="144"/>
      <c r="AE243" s="142"/>
      <c r="AF243" s="70" t="e">
        <f>INDEX(Tablica5[PROŠIRENA SKRB],MATCH('STROGO ZAŠTIĆENE-IZ PRIRODE RH'!X243,Tablica5[KATEGORIJA],0))</f>
        <v>#N/A</v>
      </c>
      <c r="AG243" s="88" t="e">
        <f t="shared" si="24"/>
        <v>#N/A</v>
      </c>
      <c r="AH243" s="79" t="e">
        <f t="shared" si="25"/>
        <v>#N/A</v>
      </c>
      <c r="AI243" s="159"/>
      <c r="AJ243" s="159"/>
      <c r="AK243" s="159"/>
      <c r="AL243" s="89">
        <f t="shared" si="26"/>
        <v>0</v>
      </c>
      <c r="AM243" s="90" t="e">
        <f t="shared" si="27"/>
        <v>#N/A</v>
      </c>
      <c r="AN243" s="164"/>
      <c r="AO243" s="142"/>
      <c r="AP243" s="163" t="e">
        <f>INDEX(EUTANAZIJA!$B$4:$B$6,MATCH('STROGO ZAŠTIĆENE-IZ PRIRODE RH'!AN243,EUTANAZIJA!$A$4:$A$6,0))</f>
        <v>#N/A</v>
      </c>
      <c r="AQ243" s="130" t="e">
        <f t="shared" si="23"/>
        <v>#N/A</v>
      </c>
      <c r="AR243" s="112"/>
    </row>
    <row r="244" spans="1:44" x14ac:dyDescent="0.3">
      <c r="A244" s="141"/>
      <c r="B244" s="142"/>
      <c r="C244" s="143"/>
      <c r="D244" s="142"/>
      <c r="E244" s="142"/>
      <c r="F244" s="142"/>
      <c r="G244" s="142"/>
      <c r="H244" s="142"/>
      <c r="I244" s="146"/>
      <c r="J244" s="142"/>
      <c r="K244" s="142"/>
      <c r="L244" s="142"/>
      <c r="M244" s="145"/>
      <c r="N244" s="145"/>
      <c r="O244" s="145"/>
      <c r="P244" s="142"/>
      <c r="Q244" s="142"/>
      <c r="R244" s="142"/>
      <c r="S244" s="142"/>
      <c r="T244" s="142"/>
      <c r="U244" s="144"/>
      <c r="V244" s="142"/>
      <c r="W244" s="142"/>
      <c r="X244" s="142"/>
      <c r="Y244" s="87" t="e">
        <f>INDEX(Tablica1[[SOLITARNO-ADULTNA, SUBADULTNA I NEODREĐENO]:[SVE DOBI-HIBERNACIJA/ESTIVACIJA]],MATCH('STROGO ZAŠTIĆENE-IZ PRIRODE RH'!X244,Tablica1[KATEGORIJA],0),MATCH(E244,Tablica1[[#Headers],[SOLITARNO-ADULTNA, SUBADULTNA I NEODREĐENO]:[SVE DOBI-HIBERNACIJA/ESTIVACIJA]],0))</f>
        <v>#N/A</v>
      </c>
      <c r="Z244" s="60">
        <f t="shared" si="21"/>
        <v>0</v>
      </c>
      <c r="AA244" s="88" t="e">
        <f t="shared" si="22"/>
        <v>#N/A</v>
      </c>
      <c r="AB244" s="142"/>
      <c r="AC244" s="144"/>
      <c r="AD244" s="144"/>
      <c r="AE244" s="142"/>
      <c r="AF244" s="70" t="e">
        <f>INDEX(Tablica5[PROŠIRENA SKRB],MATCH('STROGO ZAŠTIĆENE-IZ PRIRODE RH'!X244,Tablica5[KATEGORIJA],0))</f>
        <v>#N/A</v>
      </c>
      <c r="AG244" s="88" t="e">
        <f t="shared" si="24"/>
        <v>#N/A</v>
      </c>
      <c r="AH244" s="79" t="e">
        <f t="shared" si="25"/>
        <v>#N/A</v>
      </c>
      <c r="AI244" s="159"/>
      <c r="AJ244" s="159"/>
      <c r="AK244" s="159"/>
      <c r="AL244" s="89">
        <f t="shared" si="26"/>
        <v>0</v>
      </c>
      <c r="AM244" s="90" t="e">
        <f t="shared" si="27"/>
        <v>#N/A</v>
      </c>
      <c r="AN244" s="164"/>
      <c r="AO244" s="142"/>
      <c r="AP244" s="163" t="e">
        <f>INDEX(EUTANAZIJA!$B$4:$B$6,MATCH('STROGO ZAŠTIĆENE-IZ PRIRODE RH'!AN244,EUTANAZIJA!$A$4:$A$6,0))</f>
        <v>#N/A</v>
      </c>
      <c r="AQ244" s="130" t="e">
        <f t="shared" si="23"/>
        <v>#N/A</v>
      </c>
      <c r="AR244" s="112"/>
    </row>
    <row r="245" spans="1:44" x14ac:dyDescent="0.3">
      <c r="A245" s="141"/>
      <c r="B245" s="142"/>
      <c r="C245" s="143"/>
      <c r="D245" s="142"/>
      <c r="E245" s="142"/>
      <c r="F245" s="142"/>
      <c r="G245" s="142"/>
      <c r="H245" s="142"/>
      <c r="I245" s="146"/>
      <c r="J245" s="142"/>
      <c r="K245" s="142"/>
      <c r="L245" s="142"/>
      <c r="M245" s="145"/>
      <c r="N245" s="145"/>
      <c r="O245" s="145"/>
      <c r="P245" s="142"/>
      <c r="Q245" s="142"/>
      <c r="R245" s="142"/>
      <c r="S245" s="142"/>
      <c r="T245" s="142"/>
      <c r="U245" s="144"/>
      <c r="V245" s="142"/>
      <c r="W245" s="142"/>
      <c r="X245" s="142"/>
      <c r="Y245" s="87" t="e">
        <f>INDEX(Tablica1[[SOLITARNO-ADULTNA, SUBADULTNA I NEODREĐENO]:[SVE DOBI-HIBERNACIJA/ESTIVACIJA]],MATCH('STROGO ZAŠTIĆENE-IZ PRIRODE RH'!X245,Tablica1[KATEGORIJA],0),MATCH(E245,Tablica1[[#Headers],[SOLITARNO-ADULTNA, SUBADULTNA I NEODREĐENO]:[SVE DOBI-HIBERNACIJA/ESTIVACIJA]],0))</f>
        <v>#N/A</v>
      </c>
      <c r="Z245" s="60">
        <f t="shared" si="21"/>
        <v>0</v>
      </c>
      <c r="AA245" s="88" t="e">
        <f t="shared" si="22"/>
        <v>#N/A</v>
      </c>
      <c r="AB245" s="142"/>
      <c r="AC245" s="144"/>
      <c r="AD245" s="144"/>
      <c r="AE245" s="142"/>
      <c r="AF245" s="70" t="e">
        <f>INDEX(Tablica5[PROŠIRENA SKRB],MATCH('STROGO ZAŠTIĆENE-IZ PRIRODE RH'!X245,Tablica5[KATEGORIJA],0))</f>
        <v>#N/A</v>
      </c>
      <c r="AG245" s="88" t="e">
        <f t="shared" si="24"/>
        <v>#N/A</v>
      </c>
      <c r="AH245" s="79" t="e">
        <f t="shared" si="25"/>
        <v>#N/A</v>
      </c>
      <c r="AI245" s="159"/>
      <c r="AJ245" s="159"/>
      <c r="AK245" s="159"/>
      <c r="AL245" s="89">
        <f t="shared" si="26"/>
        <v>0</v>
      </c>
      <c r="AM245" s="90" t="e">
        <f t="shared" si="27"/>
        <v>#N/A</v>
      </c>
      <c r="AN245" s="164"/>
      <c r="AO245" s="142"/>
      <c r="AP245" s="163" t="e">
        <f>INDEX(EUTANAZIJA!$B$4:$B$6,MATCH('STROGO ZAŠTIĆENE-IZ PRIRODE RH'!AN245,EUTANAZIJA!$A$4:$A$6,0))</f>
        <v>#N/A</v>
      </c>
      <c r="AQ245" s="130" t="e">
        <f t="shared" si="23"/>
        <v>#N/A</v>
      </c>
      <c r="AR245" s="112"/>
    </row>
    <row r="246" spans="1:44" x14ac:dyDescent="0.3">
      <c r="A246" s="141"/>
      <c r="B246" s="142"/>
      <c r="C246" s="143"/>
      <c r="D246" s="142"/>
      <c r="E246" s="142"/>
      <c r="F246" s="142"/>
      <c r="G246" s="142"/>
      <c r="H246" s="142"/>
      <c r="I246" s="146"/>
      <c r="J246" s="142"/>
      <c r="K246" s="142"/>
      <c r="L246" s="142"/>
      <c r="M246" s="145"/>
      <c r="N246" s="145"/>
      <c r="O246" s="145"/>
      <c r="P246" s="142"/>
      <c r="Q246" s="142"/>
      <c r="R246" s="142"/>
      <c r="S246" s="142"/>
      <c r="T246" s="142"/>
      <c r="U246" s="144"/>
      <c r="V246" s="142"/>
      <c r="W246" s="142"/>
      <c r="X246" s="142"/>
      <c r="Y246" s="87" t="e">
        <f>INDEX(Tablica1[[SOLITARNO-ADULTNA, SUBADULTNA I NEODREĐENO]:[SVE DOBI-HIBERNACIJA/ESTIVACIJA]],MATCH('STROGO ZAŠTIĆENE-IZ PRIRODE RH'!X246,Tablica1[KATEGORIJA],0),MATCH(E246,Tablica1[[#Headers],[SOLITARNO-ADULTNA, SUBADULTNA I NEODREĐENO]:[SVE DOBI-HIBERNACIJA/ESTIVACIJA]],0))</f>
        <v>#N/A</v>
      </c>
      <c r="Z246" s="60">
        <f t="shared" si="21"/>
        <v>0</v>
      </c>
      <c r="AA246" s="88" t="e">
        <f t="shared" si="22"/>
        <v>#N/A</v>
      </c>
      <c r="AB246" s="142"/>
      <c r="AC246" s="144"/>
      <c r="AD246" s="144"/>
      <c r="AE246" s="142"/>
      <c r="AF246" s="70" t="e">
        <f>INDEX(Tablica5[PROŠIRENA SKRB],MATCH('STROGO ZAŠTIĆENE-IZ PRIRODE RH'!X246,Tablica5[KATEGORIJA],0))</f>
        <v>#N/A</v>
      </c>
      <c r="AG246" s="88" t="e">
        <f t="shared" si="24"/>
        <v>#N/A</v>
      </c>
      <c r="AH246" s="79" t="e">
        <f t="shared" si="25"/>
        <v>#N/A</v>
      </c>
      <c r="AI246" s="159"/>
      <c r="AJ246" s="159"/>
      <c r="AK246" s="159"/>
      <c r="AL246" s="89">
        <f t="shared" si="26"/>
        <v>0</v>
      </c>
      <c r="AM246" s="90" t="e">
        <f t="shared" si="27"/>
        <v>#N/A</v>
      </c>
      <c r="AN246" s="164"/>
      <c r="AO246" s="142"/>
      <c r="AP246" s="163" t="e">
        <f>INDEX(EUTANAZIJA!$B$4:$B$6,MATCH('STROGO ZAŠTIĆENE-IZ PRIRODE RH'!AN246,EUTANAZIJA!$A$4:$A$6,0))</f>
        <v>#N/A</v>
      </c>
      <c r="AQ246" s="130" t="e">
        <f t="shared" si="23"/>
        <v>#N/A</v>
      </c>
      <c r="AR246" s="112"/>
    </row>
    <row r="247" spans="1:44" x14ac:dyDescent="0.3">
      <c r="A247" s="141"/>
      <c r="B247" s="142"/>
      <c r="C247" s="143"/>
      <c r="D247" s="142"/>
      <c r="E247" s="142"/>
      <c r="F247" s="142"/>
      <c r="G247" s="142"/>
      <c r="H247" s="142"/>
      <c r="I247" s="146"/>
      <c r="J247" s="142"/>
      <c r="K247" s="142"/>
      <c r="L247" s="142"/>
      <c r="M247" s="145"/>
      <c r="N247" s="145"/>
      <c r="O247" s="145"/>
      <c r="P247" s="142"/>
      <c r="Q247" s="142"/>
      <c r="R247" s="142"/>
      <c r="S247" s="142"/>
      <c r="T247" s="142"/>
      <c r="U247" s="144"/>
      <c r="V247" s="142"/>
      <c r="W247" s="142"/>
      <c r="X247" s="142"/>
      <c r="Y247" s="87" t="e">
        <f>INDEX(Tablica1[[SOLITARNO-ADULTNA, SUBADULTNA I NEODREĐENO]:[SVE DOBI-HIBERNACIJA/ESTIVACIJA]],MATCH('STROGO ZAŠTIĆENE-IZ PRIRODE RH'!X247,Tablica1[KATEGORIJA],0),MATCH(E247,Tablica1[[#Headers],[SOLITARNO-ADULTNA, SUBADULTNA I NEODREĐENO]:[SVE DOBI-HIBERNACIJA/ESTIVACIJA]],0))</f>
        <v>#N/A</v>
      </c>
      <c r="Z247" s="60">
        <f t="shared" si="21"/>
        <v>0</v>
      </c>
      <c r="AA247" s="88" t="e">
        <f t="shared" si="22"/>
        <v>#N/A</v>
      </c>
      <c r="AB247" s="142"/>
      <c r="AC247" s="144"/>
      <c r="AD247" s="144"/>
      <c r="AE247" s="142"/>
      <c r="AF247" s="70" t="e">
        <f>INDEX(Tablica5[PROŠIRENA SKRB],MATCH('STROGO ZAŠTIĆENE-IZ PRIRODE RH'!X247,Tablica5[KATEGORIJA],0))</f>
        <v>#N/A</v>
      </c>
      <c r="AG247" s="88" t="e">
        <f t="shared" si="24"/>
        <v>#N/A</v>
      </c>
      <c r="AH247" s="79" t="e">
        <f t="shared" si="25"/>
        <v>#N/A</v>
      </c>
      <c r="AI247" s="159"/>
      <c r="AJ247" s="159"/>
      <c r="AK247" s="159"/>
      <c r="AL247" s="89">
        <f t="shared" si="26"/>
        <v>0</v>
      </c>
      <c r="AM247" s="90" t="e">
        <f t="shared" si="27"/>
        <v>#N/A</v>
      </c>
      <c r="AN247" s="164"/>
      <c r="AO247" s="142"/>
      <c r="AP247" s="163" t="e">
        <f>INDEX(EUTANAZIJA!$B$4:$B$6,MATCH('STROGO ZAŠTIĆENE-IZ PRIRODE RH'!AN247,EUTANAZIJA!$A$4:$A$6,0))</f>
        <v>#N/A</v>
      </c>
      <c r="AQ247" s="130" t="e">
        <f t="shared" si="23"/>
        <v>#N/A</v>
      </c>
      <c r="AR247" s="112"/>
    </row>
    <row r="248" spans="1:44" x14ac:dyDescent="0.3">
      <c r="A248" s="141"/>
      <c r="B248" s="142"/>
      <c r="C248" s="143"/>
      <c r="D248" s="142"/>
      <c r="E248" s="142"/>
      <c r="F248" s="142"/>
      <c r="G248" s="142"/>
      <c r="H248" s="142"/>
      <c r="I248" s="146"/>
      <c r="J248" s="142"/>
      <c r="K248" s="142"/>
      <c r="L248" s="142"/>
      <c r="M248" s="145"/>
      <c r="N248" s="145"/>
      <c r="O248" s="145"/>
      <c r="P248" s="142"/>
      <c r="Q248" s="142"/>
      <c r="R248" s="142"/>
      <c r="S248" s="142"/>
      <c r="T248" s="142"/>
      <c r="U248" s="144"/>
      <c r="V248" s="142"/>
      <c r="W248" s="142"/>
      <c r="X248" s="142"/>
      <c r="Y248" s="87" t="e">
        <f>INDEX(Tablica1[[SOLITARNO-ADULTNA, SUBADULTNA I NEODREĐENO]:[SVE DOBI-HIBERNACIJA/ESTIVACIJA]],MATCH('STROGO ZAŠTIĆENE-IZ PRIRODE RH'!X248,Tablica1[KATEGORIJA],0),MATCH(E248,Tablica1[[#Headers],[SOLITARNO-ADULTNA, SUBADULTNA I NEODREĐENO]:[SVE DOBI-HIBERNACIJA/ESTIVACIJA]],0))</f>
        <v>#N/A</v>
      </c>
      <c r="Z248" s="60">
        <f t="shared" si="21"/>
        <v>0</v>
      </c>
      <c r="AA248" s="88" t="e">
        <f t="shared" si="22"/>
        <v>#N/A</v>
      </c>
      <c r="AB248" s="142"/>
      <c r="AC248" s="144"/>
      <c r="AD248" s="144"/>
      <c r="AE248" s="142"/>
      <c r="AF248" s="70" t="e">
        <f>INDEX(Tablica5[PROŠIRENA SKRB],MATCH('STROGO ZAŠTIĆENE-IZ PRIRODE RH'!X248,Tablica5[KATEGORIJA],0))</f>
        <v>#N/A</v>
      </c>
      <c r="AG248" s="88" t="e">
        <f t="shared" si="24"/>
        <v>#N/A</v>
      </c>
      <c r="AH248" s="79" t="e">
        <f t="shared" si="25"/>
        <v>#N/A</v>
      </c>
      <c r="AI248" s="159"/>
      <c r="AJ248" s="159"/>
      <c r="AK248" s="159"/>
      <c r="AL248" s="89">
        <f t="shared" si="26"/>
        <v>0</v>
      </c>
      <c r="AM248" s="90" t="e">
        <f t="shared" si="27"/>
        <v>#N/A</v>
      </c>
      <c r="AN248" s="164"/>
      <c r="AO248" s="142"/>
      <c r="AP248" s="163" t="e">
        <f>INDEX(EUTANAZIJA!$B$4:$B$6,MATCH('STROGO ZAŠTIĆENE-IZ PRIRODE RH'!AN248,EUTANAZIJA!$A$4:$A$6,0))</f>
        <v>#N/A</v>
      </c>
      <c r="AQ248" s="130" t="e">
        <f t="shared" si="23"/>
        <v>#N/A</v>
      </c>
      <c r="AR248" s="112"/>
    </row>
    <row r="249" spans="1:44" x14ac:dyDescent="0.3">
      <c r="A249" s="141"/>
      <c r="B249" s="142"/>
      <c r="C249" s="143"/>
      <c r="D249" s="142"/>
      <c r="E249" s="142"/>
      <c r="F249" s="142"/>
      <c r="G249" s="142"/>
      <c r="H249" s="142"/>
      <c r="I249" s="146"/>
      <c r="J249" s="142"/>
      <c r="K249" s="142"/>
      <c r="L249" s="142"/>
      <c r="M249" s="145"/>
      <c r="N249" s="145"/>
      <c r="O249" s="145"/>
      <c r="P249" s="142"/>
      <c r="Q249" s="142"/>
      <c r="R249" s="142"/>
      <c r="S249" s="142"/>
      <c r="T249" s="142"/>
      <c r="U249" s="144"/>
      <c r="V249" s="142"/>
      <c r="W249" s="142"/>
      <c r="X249" s="142"/>
      <c r="Y249" s="87" t="e">
        <f>INDEX(Tablica1[[SOLITARNO-ADULTNA, SUBADULTNA I NEODREĐENO]:[SVE DOBI-HIBERNACIJA/ESTIVACIJA]],MATCH('STROGO ZAŠTIĆENE-IZ PRIRODE RH'!X249,Tablica1[KATEGORIJA],0),MATCH(E249,Tablica1[[#Headers],[SOLITARNO-ADULTNA, SUBADULTNA I NEODREĐENO]:[SVE DOBI-HIBERNACIJA/ESTIVACIJA]],0))</f>
        <v>#N/A</v>
      </c>
      <c r="Z249" s="60">
        <f t="shared" si="21"/>
        <v>0</v>
      </c>
      <c r="AA249" s="88" t="e">
        <f t="shared" si="22"/>
        <v>#N/A</v>
      </c>
      <c r="AB249" s="142"/>
      <c r="AC249" s="144"/>
      <c r="AD249" s="144"/>
      <c r="AE249" s="142"/>
      <c r="AF249" s="70" t="e">
        <f>INDEX(Tablica5[PROŠIRENA SKRB],MATCH('STROGO ZAŠTIĆENE-IZ PRIRODE RH'!X249,Tablica5[KATEGORIJA],0))</f>
        <v>#N/A</v>
      </c>
      <c r="AG249" s="88" t="e">
        <f t="shared" si="24"/>
        <v>#N/A</v>
      </c>
      <c r="AH249" s="79" t="e">
        <f t="shared" si="25"/>
        <v>#N/A</v>
      </c>
      <c r="AI249" s="159"/>
      <c r="AJ249" s="159"/>
      <c r="AK249" s="159"/>
      <c r="AL249" s="89">
        <f t="shared" si="26"/>
        <v>0</v>
      </c>
      <c r="AM249" s="90" t="e">
        <f t="shared" si="27"/>
        <v>#N/A</v>
      </c>
      <c r="AN249" s="164"/>
      <c r="AO249" s="142"/>
      <c r="AP249" s="163" t="e">
        <f>INDEX(EUTANAZIJA!$B$4:$B$6,MATCH('STROGO ZAŠTIĆENE-IZ PRIRODE RH'!AN249,EUTANAZIJA!$A$4:$A$6,0))</f>
        <v>#N/A</v>
      </c>
      <c r="AQ249" s="130" t="e">
        <f t="shared" si="23"/>
        <v>#N/A</v>
      </c>
      <c r="AR249" s="112"/>
    </row>
    <row r="250" spans="1:44" x14ac:dyDescent="0.3">
      <c r="A250" s="141"/>
      <c r="B250" s="142"/>
      <c r="C250" s="143"/>
      <c r="D250" s="142"/>
      <c r="E250" s="142"/>
      <c r="F250" s="142"/>
      <c r="G250" s="142"/>
      <c r="H250" s="142"/>
      <c r="I250" s="146"/>
      <c r="J250" s="142"/>
      <c r="K250" s="142"/>
      <c r="L250" s="142"/>
      <c r="M250" s="145"/>
      <c r="N250" s="145"/>
      <c r="O250" s="145"/>
      <c r="P250" s="142"/>
      <c r="Q250" s="142"/>
      <c r="R250" s="142"/>
      <c r="S250" s="142"/>
      <c r="T250" s="142"/>
      <c r="U250" s="144"/>
      <c r="V250" s="142"/>
      <c r="W250" s="142"/>
      <c r="X250" s="142"/>
      <c r="Y250" s="87" t="e">
        <f>INDEX(Tablica1[[SOLITARNO-ADULTNA, SUBADULTNA I NEODREĐENO]:[SVE DOBI-HIBERNACIJA/ESTIVACIJA]],MATCH('STROGO ZAŠTIĆENE-IZ PRIRODE RH'!X250,Tablica1[KATEGORIJA],0),MATCH(E250,Tablica1[[#Headers],[SOLITARNO-ADULTNA, SUBADULTNA I NEODREĐENO]:[SVE DOBI-HIBERNACIJA/ESTIVACIJA]],0))</f>
        <v>#N/A</v>
      </c>
      <c r="Z250" s="60">
        <f t="shared" si="21"/>
        <v>0</v>
      </c>
      <c r="AA250" s="88" t="e">
        <f t="shared" si="22"/>
        <v>#N/A</v>
      </c>
      <c r="AB250" s="142"/>
      <c r="AC250" s="144"/>
      <c r="AD250" s="144"/>
      <c r="AE250" s="142"/>
      <c r="AF250" s="70" t="e">
        <f>INDEX(Tablica5[PROŠIRENA SKRB],MATCH('STROGO ZAŠTIĆENE-IZ PRIRODE RH'!X250,Tablica5[KATEGORIJA],0))</f>
        <v>#N/A</v>
      </c>
      <c r="AG250" s="88" t="e">
        <f t="shared" si="24"/>
        <v>#N/A</v>
      </c>
      <c r="AH250" s="79" t="e">
        <f t="shared" si="25"/>
        <v>#N/A</v>
      </c>
      <c r="AI250" s="159"/>
      <c r="AJ250" s="159"/>
      <c r="AK250" s="159"/>
      <c r="AL250" s="89">
        <f t="shared" si="26"/>
        <v>0</v>
      </c>
      <c r="AM250" s="90" t="e">
        <f t="shared" si="27"/>
        <v>#N/A</v>
      </c>
      <c r="AN250" s="164"/>
      <c r="AO250" s="142"/>
      <c r="AP250" s="163" t="e">
        <f>INDEX(EUTANAZIJA!$B$4:$B$6,MATCH('STROGO ZAŠTIĆENE-IZ PRIRODE RH'!AN250,EUTANAZIJA!$A$4:$A$6,0))</f>
        <v>#N/A</v>
      </c>
      <c r="AQ250" s="130" t="e">
        <f t="shared" si="23"/>
        <v>#N/A</v>
      </c>
      <c r="AR250" s="112"/>
    </row>
    <row r="251" spans="1:44" x14ac:dyDescent="0.3">
      <c r="A251" s="141"/>
      <c r="B251" s="142"/>
      <c r="C251" s="143"/>
      <c r="D251" s="142"/>
      <c r="E251" s="142"/>
      <c r="F251" s="142"/>
      <c r="G251" s="142"/>
      <c r="H251" s="142"/>
      <c r="I251" s="146"/>
      <c r="J251" s="142"/>
      <c r="K251" s="142"/>
      <c r="L251" s="142"/>
      <c r="M251" s="145"/>
      <c r="N251" s="145"/>
      <c r="O251" s="145"/>
      <c r="P251" s="142"/>
      <c r="Q251" s="142"/>
      <c r="R251" s="142"/>
      <c r="S251" s="142"/>
      <c r="T251" s="142"/>
      <c r="U251" s="144"/>
      <c r="V251" s="142"/>
      <c r="W251" s="142"/>
      <c r="X251" s="142"/>
      <c r="Y251" s="87" t="e">
        <f>INDEX(Tablica1[[SOLITARNO-ADULTNA, SUBADULTNA I NEODREĐENO]:[SVE DOBI-HIBERNACIJA/ESTIVACIJA]],MATCH('STROGO ZAŠTIĆENE-IZ PRIRODE RH'!X251,Tablica1[KATEGORIJA],0),MATCH(E251,Tablica1[[#Headers],[SOLITARNO-ADULTNA, SUBADULTNA I NEODREĐENO]:[SVE DOBI-HIBERNACIJA/ESTIVACIJA]],0))</f>
        <v>#N/A</v>
      </c>
      <c r="Z251" s="60">
        <f t="shared" si="21"/>
        <v>0</v>
      </c>
      <c r="AA251" s="88" t="e">
        <f t="shared" si="22"/>
        <v>#N/A</v>
      </c>
      <c r="AB251" s="142"/>
      <c r="AC251" s="144"/>
      <c r="AD251" s="144"/>
      <c r="AE251" s="142"/>
      <c r="AF251" s="70" t="e">
        <f>INDEX(Tablica5[PROŠIRENA SKRB],MATCH('STROGO ZAŠTIĆENE-IZ PRIRODE RH'!X251,Tablica5[KATEGORIJA],0))</f>
        <v>#N/A</v>
      </c>
      <c r="AG251" s="88" t="e">
        <f t="shared" si="24"/>
        <v>#N/A</v>
      </c>
      <c r="AH251" s="79" t="e">
        <f t="shared" si="25"/>
        <v>#N/A</v>
      </c>
      <c r="AI251" s="159"/>
      <c r="AJ251" s="159"/>
      <c r="AK251" s="159"/>
      <c r="AL251" s="89">
        <f t="shared" si="26"/>
        <v>0</v>
      </c>
      <c r="AM251" s="90" t="e">
        <f t="shared" si="27"/>
        <v>#N/A</v>
      </c>
      <c r="AN251" s="164"/>
      <c r="AO251" s="142"/>
      <c r="AP251" s="163" t="e">
        <f>INDEX(EUTANAZIJA!$B$4:$B$6,MATCH('STROGO ZAŠTIĆENE-IZ PRIRODE RH'!AN251,EUTANAZIJA!$A$4:$A$6,0))</f>
        <v>#N/A</v>
      </c>
      <c r="AQ251" s="130" t="e">
        <f t="shared" si="23"/>
        <v>#N/A</v>
      </c>
      <c r="AR251" s="112"/>
    </row>
    <row r="252" spans="1:44" x14ac:dyDescent="0.3">
      <c r="A252" s="141"/>
      <c r="B252" s="142"/>
      <c r="C252" s="143"/>
      <c r="D252" s="142"/>
      <c r="E252" s="142"/>
      <c r="F252" s="142"/>
      <c r="G252" s="142"/>
      <c r="H252" s="142"/>
      <c r="I252" s="146"/>
      <c r="J252" s="142"/>
      <c r="K252" s="142"/>
      <c r="L252" s="142"/>
      <c r="M252" s="145"/>
      <c r="N252" s="145"/>
      <c r="O252" s="145"/>
      <c r="P252" s="142"/>
      <c r="Q252" s="142"/>
      <c r="R252" s="142"/>
      <c r="S252" s="142"/>
      <c r="T252" s="142"/>
      <c r="U252" s="144"/>
      <c r="V252" s="142"/>
      <c r="W252" s="142"/>
      <c r="X252" s="142"/>
      <c r="Y252" s="87" t="e">
        <f>INDEX(Tablica1[[SOLITARNO-ADULTNA, SUBADULTNA I NEODREĐENO]:[SVE DOBI-HIBERNACIJA/ESTIVACIJA]],MATCH('STROGO ZAŠTIĆENE-IZ PRIRODE RH'!X252,Tablica1[KATEGORIJA],0),MATCH(E252,Tablica1[[#Headers],[SOLITARNO-ADULTNA, SUBADULTNA I NEODREĐENO]:[SVE DOBI-HIBERNACIJA/ESTIVACIJA]],0))</f>
        <v>#N/A</v>
      </c>
      <c r="Z252" s="60">
        <f t="shared" si="21"/>
        <v>0</v>
      </c>
      <c r="AA252" s="88" t="e">
        <f t="shared" si="22"/>
        <v>#N/A</v>
      </c>
      <c r="AB252" s="142"/>
      <c r="AC252" s="144"/>
      <c r="AD252" s="144"/>
      <c r="AE252" s="142"/>
      <c r="AF252" s="70" t="e">
        <f>INDEX(Tablica5[PROŠIRENA SKRB],MATCH('STROGO ZAŠTIĆENE-IZ PRIRODE RH'!X252,Tablica5[KATEGORIJA],0))</f>
        <v>#N/A</v>
      </c>
      <c r="AG252" s="88" t="e">
        <f t="shared" si="24"/>
        <v>#N/A</v>
      </c>
      <c r="AH252" s="79" t="e">
        <f t="shared" si="25"/>
        <v>#N/A</v>
      </c>
      <c r="AI252" s="159"/>
      <c r="AJ252" s="159"/>
      <c r="AK252" s="159"/>
      <c r="AL252" s="89">
        <f t="shared" si="26"/>
        <v>0</v>
      </c>
      <c r="AM252" s="90" t="e">
        <f t="shared" si="27"/>
        <v>#N/A</v>
      </c>
      <c r="AN252" s="164"/>
      <c r="AO252" s="142"/>
      <c r="AP252" s="163" t="e">
        <f>INDEX(EUTANAZIJA!$B$4:$B$6,MATCH('STROGO ZAŠTIĆENE-IZ PRIRODE RH'!AN252,EUTANAZIJA!$A$4:$A$6,0))</f>
        <v>#N/A</v>
      </c>
      <c r="AQ252" s="130" t="e">
        <f t="shared" si="23"/>
        <v>#N/A</v>
      </c>
      <c r="AR252" s="112"/>
    </row>
    <row r="253" spans="1:44" x14ac:dyDescent="0.3">
      <c r="A253" s="141"/>
      <c r="B253" s="142"/>
      <c r="C253" s="143"/>
      <c r="D253" s="142"/>
      <c r="E253" s="142"/>
      <c r="F253" s="142"/>
      <c r="G253" s="142"/>
      <c r="H253" s="142"/>
      <c r="I253" s="146"/>
      <c r="J253" s="142"/>
      <c r="K253" s="142"/>
      <c r="L253" s="142"/>
      <c r="M253" s="145"/>
      <c r="N253" s="145"/>
      <c r="O253" s="145"/>
      <c r="P253" s="142"/>
      <c r="Q253" s="142"/>
      <c r="R253" s="142"/>
      <c r="S253" s="142"/>
      <c r="T253" s="142"/>
      <c r="U253" s="144"/>
      <c r="V253" s="142"/>
      <c r="W253" s="142"/>
      <c r="X253" s="142"/>
      <c r="Y253" s="87" t="e">
        <f>INDEX(Tablica1[[SOLITARNO-ADULTNA, SUBADULTNA I NEODREĐENO]:[SVE DOBI-HIBERNACIJA/ESTIVACIJA]],MATCH('STROGO ZAŠTIĆENE-IZ PRIRODE RH'!X253,Tablica1[KATEGORIJA],0),MATCH(E253,Tablica1[[#Headers],[SOLITARNO-ADULTNA, SUBADULTNA I NEODREĐENO]:[SVE DOBI-HIBERNACIJA/ESTIVACIJA]],0))</f>
        <v>#N/A</v>
      </c>
      <c r="Z253" s="60">
        <f t="shared" si="21"/>
        <v>0</v>
      </c>
      <c r="AA253" s="88" t="e">
        <f t="shared" si="22"/>
        <v>#N/A</v>
      </c>
      <c r="AB253" s="142"/>
      <c r="AC253" s="144"/>
      <c r="AD253" s="144"/>
      <c r="AE253" s="142"/>
      <c r="AF253" s="70" t="e">
        <f>INDEX(Tablica5[PROŠIRENA SKRB],MATCH('STROGO ZAŠTIĆENE-IZ PRIRODE RH'!X253,Tablica5[KATEGORIJA],0))</f>
        <v>#N/A</v>
      </c>
      <c r="AG253" s="88" t="e">
        <f t="shared" si="24"/>
        <v>#N/A</v>
      </c>
      <c r="AH253" s="79" t="e">
        <f t="shared" si="25"/>
        <v>#N/A</v>
      </c>
      <c r="AI253" s="159"/>
      <c r="AJ253" s="159"/>
      <c r="AK253" s="159"/>
      <c r="AL253" s="89">
        <f t="shared" si="26"/>
        <v>0</v>
      </c>
      <c r="AM253" s="90" t="e">
        <f t="shared" si="27"/>
        <v>#N/A</v>
      </c>
      <c r="AN253" s="164"/>
      <c r="AO253" s="142"/>
      <c r="AP253" s="163" t="e">
        <f>INDEX(EUTANAZIJA!$B$4:$B$6,MATCH('STROGO ZAŠTIĆENE-IZ PRIRODE RH'!AN253,EUTANAZIJA!$A$4:$A$6,0))</f>
        <v>#N/A</v>
      </c>
      <c r="AQ253" s="130" t="e">
        <f t="shared" si="23"/>
        <v>#N/A</v>
      </c>
      <c r="AR253" s="112"/>
    </row>
    <row r="254" spans="1:44" x14ac:dyDescent="0.3">
      <c r="A254" s="141"/>
      <c r="B254" s="142"/>
      <c r="C254" s="143"/>
      <c r="D254" s="142"/>
      <c r="E254" s="142"/>
      <c r="F254" s="142"/>
      <c r="G254" s="142"/>
      <c r="H254" s="142"/>
      <c r="I254" s="146"/>
      <c r="J254" s="142"/>
      <c r="K254" s="142"/>
      <c r="L254" s="142"/>
      <c r="M254" s="145"/>
      <c r="N254" s="145"/>
      <c r="O254" s="145"/>
      <c r="P254" s="142"/>
      <c r="Q254" s="142"/>
      <c r="R254" s="142"/>
      <c r="S254" s="142"/>
      <c r="T254" s="142"/>
      <c r="U254" s="144"/>
      <c r="V254" s="142"/>
      <c r="W254" s="142"/>
      <c r="X254" s="142"/>
      <c r="Y254" s="87" t="e">
        <f>INDEX(Tablica1[[SOLITARNO-ADULTNA, SUBADULTNA I NEODREĐENO]:[SVE DOBI-HIBERNACIJA/ESTIVACIJA]],MATCH('STROGO ZAŠTIĆENE-IZ PRIRODE RH'!X254,Tablica1[KATEGORIJA],0),MATCH(E254,Tablica1[[#Headers],[SOLITARNO-ADULTNA, SUBADULTNA I NEODREĐENO]:[SVE DOBI-HIBERNACIJA/ESTIVACIJA]],0))</f>
        <v>#N/A</v>
      </c>
      <c r="Z254" s="60">
        <f t="shared" si="21"/>
        <v>0</v>
      </c>
      <c r="AA254" s="88" t="e">
        <f t="shared" si="22"/>
        <v>#N/A</v>
      </c>
      <c r="AB254" s="142"/>
      <c r="AC254" s="144"/>
      <c r="AD254" s="144"/>
      <c r="AE254" s="142"/>
      <c r="AF254" s="70" t="e">
        <f>INDEX(Tablica5[PROŠIRENA SKRB],MATCH('STROGO ZAŠTIĆENE-IZ PRIRODE RH'!X254,Tablica5[KATEGORIJA],0))</f>
        <v>#N/A</v>
      </c>
      <c r="AG254" s="88" t="e">
        <f t="shared" si="24"/>
        <v>#N/A</v>
      </c>
      <c r="AH254" s="79" t="e">
        <f t="shared" si="25"/>
        <v>#N/A</v>
      </c>
      <c r="AI254" s="159"/>
      <c r="AJ254" s="159"/>
      <c r="AK254" s="159"/>
      <c r="AL254" s="89">
        <f t="shared" si="26"/>
        <v>0</v>
      </c>
      <c r="AM254" s="90" t="e">
        <f t="shared" si="27"/>
        <v>#N/A</v>
      </c>
      <c r="AN254" s="164"/>
      <c r="AO254" s="142"/>
      <c r="AP254" s="163" t="e">
        <f>INDEX(EUTANAZIJA!$B$4:$B$6,MATCH('STROGO ZAŠTIĆENE-IZ PRIRODE RH'!AN254,EUTANAZIJA!$A$4:$A$6,0))</f>
        <v>#N/A</v>
      </c>
      <c r="AQ254" s="130" t="e">
        <f t="shared" si="23"/>
        <v>#N/A</v>
      </c>
      <c r="AR254" s="112"/>
    </row>
    <row r="255" spans="1:44" x14ac:dyDescent="0.3">
      <c r="A255" s="141"/>
      <c r="B255" s="142"/>
      <c r="C255" s="143"/>
      <c r="D255" s="142"/>
      <c r="E255" s="142"/>
      <c r="F255" s="142"/>
      <c r="G255" s="142"/>
      <c r="H255" s="142"/>
      <c r="I255" s="146"/>
      <c r="J255" s="142"/>
      <c r="K255" s="142"/>
      <c r="L255" s="142"/>
      <c r="M255" s="145"/>
      <c r="N255" s="145"/>
      <c r="O255" s="145"/>
      <c r="P255" s="142"/>
      <c r="Q255" s="142"/>
      <c r="R255" s="142"/>
      <c r="S255" s="142"/>
      <c r="T255" s="142"/>
      <c r="U255" s="144"/>
      <c r="V255" s="142"/>
      <c r="W255" s="142"/>
      <c r="X255" s="142"/>
      <c r="Y255" s="87" t="e">
        <f>INDEX(Tablica1[[SOLITARNO-ADULTNA, SUBADULTNA I NEODREĐENO]:[SVE DOBI-HIBERNACIJA/ESTIVACIJA]],MATCH('STROGO ZAŠTIĆENE-IZ PRIRODE RH'!X255,Tablica1[KATEGORIJA],0),MATCH(E255,Tablica1[[#Headers],[SOLITARNO-ADULTNA, SUBADULTNA I NEODREĐENO]:[SVE DOBI-HIBERNACIJA/ESTIVACIJA]],0))</f>
        <v>#N/A</v>
      </c>
      <c r="Z255" s="60">
        <f t="shared" si="21"/>
        <v>0</v>
      </c>
      <c r="AA255" s="88" t="e">
        <f t="shared" si="22"/>
        <v>#N/A</v>
      </c>
      <c r="AB255" s="142"/>
      <c r="AC255" s="144"/>
      <c r="AD255" s="144"/>
      <c r="AE255" s="142"/>
      <c r="AF255" s="70" t="e">
        <f>INDEX(Tablica5[PROŠIRENA SKRB],MATCH('STROGO ZAŠTIĆENE-IZ PRIRODE RH'!X255,Tablica5[KATEGORIJA],0))</f>
        <v>#N/A</v>
      </c>
      <c r="AG255" s="88" t="e">
        <f t="shared" si="24"/>
        <v>#N/A</v>
      </c>
      <c r="AH255" s="79" t="e">
        <f t="shared" si="25"/>
        <v>#N/A</v>
      </c>
      <c r="AI255" s="159"/>
      <c r="AJ255" s="159"/>
      <c r="AK255" s="159"/>
      <c r="AL255" s="89">
        <f t="shared" si="26"/>
        <v>0</v>
      </c>
      <c r="AM255" s="90" t="e">
        <f t="shared" si="27"/>
        <v>#N/A</v>
      </c>
      <c r="AN255" s="164"/>
      <c r="AO255" s="142"/>
      <c r="AP255" s="163" t="e">
        <f>INDEX(EUTANAZIJA!$B$4:$B$6,MATCH('STROGO ZAŠTIĆENE-IZ PRIRODE RH'!AN255,EUTANAZIJA!$A$4:$A$6,0))</f>
        <v>#N/A</v>
      </c>
      <c r="AQ255" s="130" t="e">
        <f t="shared" si="23"/>
        <v>#N/A</v>
      </c>
      <c r="AR255" s="112"/>
    </row>
    <row r="256" spans="1:44" x14ac:dyDescent="0.3">
      <c r="A256" s="141"/>
      <c r="B256" s="142"/>
      <c r="C256" s="143"/>
      <c r="D256" s="142"/>
      <c r="E256" s="142"/>
      <c r="F256" s="142"/>
      <c r="G256" s="142"/>
      <c r="H256" s="142"/>
      <c r="I256" s="146"/>
      <c r="J256" s="142"/>
      <c r="K256" s="142"/>
      <c r="L256" s="142"/>
      <c r="M256" s="145"/>
      <c r="N256" s="145"/>
      <c r="O256" s="145"/>
      <c r="P256" s="142"/>
      <c r="Q256" s="142"/>
      <c r="R256" s="142"/>
      <c r="S256" s="142"/>
      <c r="T256" s="142"/>
      <c r="U256" s="144"/>
      <c r="V256" s="142"/>
      <c r="W256" s="142"/>
      <c r="X256" s="142"/>
      <c r="Y256" s="87" t="e">
        <f>INDEX(Tablica1[[SOLITARNO-ADULTNA, SUBADULTNA I NEODREĐENO]:[SVE DOBI-HIBERNACIJA/ESTIVACIJA]],MATCH('STROGO ZAŠTIĆENE-IZ PRIRODE RH'!X256,Tablica1[KATEGORIJA],0),MATCH(E256,Tablica1[[#Headers],[SOLITARNO-ADULTNA, SUBADULTNA I NEODREĐENO]:[SVE DOBI-HIBERNACIJA/ESTIVACIJA]],0))</f>
        <v>#N/A</v>
      </c>
      <c r="Z256" s="60">
        <f t="shared" si="21"/>
        <v>0</v>
      </c>
      <c r="AA256" s="88" t="e">
        <f t="shared" si="22"/>
        <v>#N/A</v>
      </c>
      <c r="AB256" s="142"/>
      <c r="AC256" s="144"/>
      <c r="AD256" s="144"/>
      <c r="AE256" s="142"/>
      <c r="AF256" s="70" t="e">
        <f>INDEX(Tablica5[PROŠIRENA SKRB],MATCH('STROGO ZAŠTIĆENE-IZ PRIRODE RH'!X256,Tablica5[KATEGORIJA],0))</f>
        <v>#N/A</v>
      </c>
      <c r="AG256" s="88" t="e">
        <f t="shared" si="24"/>
        <v>#N/A</v>
      </c>
      <c r="AH256" s="79" t="e">
        <f t="shared" si="25"/>
        <v>#N/A</v>
      </c>
      <c r="AI256" s="159"/>
      <c r="AJ256" s="159"/>
      <c r="AK256" s="159"/>
      <c r="AL256" s="89">
        <f t="shared" si="26"/>
        <v>0</v>
      </c>
      <c r="AM256" s="90" t="e">
        <f t="shared" si="27"/>
        <v>#N/A</v>
      </c>
      <c r="AN256" s="164"/>
      <c r="AO256" s="142"/>
      <c r="AP256" s="163" t="e">
        <f>INDEX(EUTANAZIJA!$B$4:$B$6,MATCH('STROGO ZAŠTIĆENE-IZ PRIRODE RH'!AN256,EUTANAZIJA!$A$4:$A$6,0))</f>
        <v>#N/A</v>
      </c>
      <c r="AQ256" s="130" t="e">
        <f t="shared" si="23"/>
        <v>#N/A</v>
      </c>
      <c r="AR256" s="112"/>
    </row>
    <row r="257" spans="1:44" x14ac:dyDescent="0.3">
      <c r="A257" s="141"/>
      <c r="B257" s="142"/>
      <c r="C257" s="143"/>
      <c r="D257" s="142"/>
      <c r="E257" s="142"/>
      <c r="F257" s="142"/>
      <c r="G257" s="142"/>
      <c r="H257" s="142"/>
      <c r="I257" s="146"/>
      <c r="J257" s="142"/>
      <c r="K257" s="142"/>
      <c r="L257" s="142"/>
      <c r="M257" s="145"/>
      <c r="N257" s="145"/>
      <c r="O257" s="145"/>
      <c r="P257" s="142"/>
      <c r="Q257" s="142"/>
      <c r="R257" s="142"/>
      <c r="S257" s="142"/>
      <c r="T257" s="142"/>
      <c r="U257" s="144"/>
      <c r="V257" s="142"/>
      <c r="W257" s="142"/>
      <c r="X257" s="142"/>
      <c r="Y257" s="87" t="e">
        <f>INDEX(Tablica1[[SOLITARNO-ADULTNA, SUBADULTNA I NEODREĐENO]:[SVE DOBI-HIBERNACIJA/ESTIVACIJA]],MATCH('STROGO ZAŠTIĆENE-IZ PRIRODE RH'!X257,Tablica1[KATEGORIJA],0),MATCH(E257,Tablica1[[#Headers],[SOLITARNO-ADULTNA, SUBADULTNA I NEODREĐENO]:[SVE DOBI-HIBERNACIJA/ESTIVACIJA]],0))</f>
        <v>#N/A</v>
      </c>
      <c r="Z257" s="60">
        <f t="shared" ref="Z257:Z300" si="28">_xlfn.DAYS(U257,P257)</f>
        <v>0</v>
      </c>
      <c r="AA257" s="88" t="e">
        <f t="shared" si="22"/>
        <v>#N/A</v>
      </c>
      <c r="AB257" s="142"/>
      <c r="AC257" s="144"/>
      <c r="AD257" s="144"/>
      <c r="AE257" s="142"/>
      <c r="AF257" s="70" t="e">
        <f>INDEX(Tablica5[PROŠIRENA SKRB],MATCH('STROGO ZAŠTIĆENE-IZ PRIRODE RH'!X257,Tablica5[KATEGORIJA],0))</f>
        <v>#N/A</v>
      </c>
      <c r="AG257" s="88" t="e">
        <f t="shared" si="24"/>
        <v>#N/A</v>
      </c>
      <c r="AH257" s="79" t="e">
        <f t="shared" si="25"/>
        <v>#N/A</v>
      </c>
      <c r="AI257" s="159"/>
      <c r="AJ257" s="159"/>
      <c r="AK257" s="159"/>
      <c r="AL257" s="89">
        <f t="shared" si="26"/>
        <v>0</v>
      </c>
      <c r="AM257" s="90" t="e">
        <f t="shared" si="27"/>
        <v>#N/A</v>
      </c>
      <c r="AN257" s="164"/>
      <c r="AO257" s="142"/>
      <c r="AP257" s="163" t="e">
        <f>INDEX(EUTANAZIJA!$B$4:$B$6,MATCH('STROGO ZAŠTIĆENE-IZ PRIRODE RH'!AN257,EUTANAZIJA!$A$4:$A$6,0))</f>
        <v>#N/A</v>
      </c>
      <c r="AQ257" s="130" t="e">
        <f t="shared" si="23"/>
        <v>#N/A</v>
      </c>
      <c r="AR257" s="112"/>
    </row>
    <row r="258" spans="1:44" x14ac:dyDescent="0.3">
      <c r="A258" s="141"/>
      <c r="B258" s="142"/>
      <c r="C258" s="143"/>
      <c r="D258" s="142"/>
      <c r="E258" s="142"/>
      <c r="F258" s="142"/>
      <c r="G258" s="142"/>
      <c r="H258" s="142"/>
      <c r="I258" s="146"/>
      <c r="J258" s="142"/>
      <c r="K258" s="142"/>
      <c r="L258" s="142"/>
      <c r="M258" s="145"/>
      <c r="N258" s="145"/>
      <c r="O258" s="145"/>
      <c r="P258" s="142"/>
      <c r="Q258" s="142"/>
      <c r="R258" s="142"/>
      <c r="S258" s="142"/>
      <c r="T258" s="142"/>
      <c r="U258" s="144"/>
      <c r="V258" s="142"/>
      <c r="W258" s="142"/>
      <c r="X258" s="142"/>
      <c r="Y258" s="87" t="e">
        <f>INDEX(Tablica1[[SOLITARNO-ADULTNA, SUBADULTNA I NEODREĐENO]:[SVE DOBI-HIBERNACIJA/ESTIVACIJA]],MATCH('STROGO ZAŠTIĆENE-IZ PRIRODE RH'!X258,Tablica1[KATEGORIJA],0),MATCH(E258,Tablica1[[#Headers],[SOLITARNO-ADULTNA, SUBADULTNA I NEODREĐENO]:[SVE DOBI-HIBERNACIJA/ESTIVACIJA]],0))</f>
        <v>#N/A</v>
      </c>
      <c r="Z258" s="60">
        <f t="shared" si="28"/>
        <v>0</v>
      </c>
      <c r="AA258" s="88" t="e">
        <f t="shared" ref="AA258:AA300" si="29">Z258*Y258</f>
        <v>#N/A</v>
      </c>
      <c r="AB258" s="142"/>
      <c r="AC258" s="144"/>
      <c r="AD258" s="144"/>
      <c r="AE258" s="142"/>
      <c r="AF258" s="70" t="e">
        <f>INDEX(Tablica5[PROŠIRENA SKRB],MATCH('STROGO ZAŠTIĆENE-IZ PRIRODE RH'!X258,Tablica5[KATEGORIJA],0))</f>
        <v>#N/A</v>
      </c>
      <c r="AG258" s="88" t="e">
        <f t="shared" si="24"/>
        <v>#N/A</v>
      </c>
      <c r="AH258" s="79" t="e">
        <f t="shared" si="25"/>
        <v>#N/A</v>
      </c>
      <c r="AI258" s="159"/>
      <c r="AJ258" s="159"/>
      <c r="AK258" s="159"/>
      <c r="AL258" s="89">
        <f t="shared" si="26"/>
        <v>0</v>
      </c>
      <c r="AM258" s="90" t="e">
        <f t="shared" si="27"/>
        <v>#N/A</v>
      </c>
      <c r="AN258" s="164"/>
      <c r="AO258" s="142"/>
      <c r="AP258" s="163" t="e">
        <f>INDEX(EUTANAZIJA!$B$4:$B$6,MATCH('STROGO ZAŠTIĆENE-IZ PRIRODE RH'!AN258,EUTANAZIJA!$A$4:$A$6,0))</f>
        <v>#N/A</v>
      </c>
      <c r="AQ258" s="130" t="e">
        <f t="shared" ref="AQ258:AQ300" si="30">+AH258-AM258+AP258</f>
        <v>#N/A</v>
      </c>
      <c r="AR258" s="112"/>
    </row>
    <row r="259" spans="1:44" x14ac:dyDescent="0.3">
      <c r="A259" s="141"/>
      <c r="B259" s="142"/>
      <c r="C259" s="143"/>
      <c r="D259" s="142"/>
      <c r="E259" s="142"/>
      <c r="F259" s="142"/>
      <c r="G259" s="142"/>
      <c r="H259" s="142"/>
      <c r="I259" s="146"/>
      <c r="J259" s="142"/>
      <c r="K259" s="142"/>
      <c r="L259" s="142"/>
      <c r="M259" s="145"/>
      <c r="N259" s="145"/>
      <c r="O259" s="145"/>
      <c r="P259" s="142"/>
      <c r="Q259" s="142"/>
      <c r="R259" s="142"/>
      <c r="S259" s="142"/>
      <c r="T259" s="142"/>
      <c r="U259" s="144"/>
      <c r="V259" s="142"/>
      <c r="W259" s="142"/>
      <c r="X259" s="142"/>
      <c r="Y259" s="87" t="e">
        <f>INDEX(Tablica1[[SOLITARNO-ADULTNA, SUBADULTNA I NEODREĐENO]:[SVE DOBI-HIBERNACIJA/ESTIVACIJA]],MATCH('STROGO ZAŠTIĆENE-IZ PRIRODE RH'!X259,Tablica1[KATEGORIJA],0),MATCH(E259,Tablica1[[#Headers],[SOLITARNO-ADULTNA, SUBADULTNA I NEODREĐENO]:[SVE DOBI-HIBERNACIJA/ESTIVACIJA]],0))</f>
        <v>#N/A</v>
      </c>
      <c r="Z259" s="60">
        <f t="shared" si="28"/>
        <v>0</v>
      </c>
      <c r="AA259" s="88" t="e">
        <f t="shared" si="29"/>
        <v>#N/A</v>
      </c>
      <c r="AB259" s="142"/>
      <c r="AC259" s="144"/>
      <c r="AD259" s="144"/>
      <c r="AE259" s="142"/>
      <c r="AF259" s="70" t="e">
        <f>INDEX(Tablica5[PROŠIRENA SKRB],MATCH('STROGO ZAŠTIĆENE-IZ PRIRODE RH'!X259,Tablica5[KATEGORIJA],0))</f>
        <v>#N/A</v>
      </c>
      <c r="AG259" s="88" t="e">
        <f t="shared" ref="AG259:AG300" si="31">+AE259*AF259</f>
        <v>#N/A</v>
      </c>
      <c r="AH259" s="79" t="e">
        <f t="shared" ref="AH259:AH300" si="32">+AG259+AA259</f>
        <v>#N/A</v>
      </c>
      <c r="AI259" s="159"/>
      <c r="AJ259" s="159"/>
      <c r="AK259" s="159"/>
      <c r="AL259" s="89">
        <f t="shared" ref="AL259:AL300" si="33">_xlfn.DAYS(AK259,AJ259)</f>
        <v>0</v>
      </c>
      <c r="AM259" s="90" t="e">
        <f t="shared" ref="AM259:AM300" si="34">+AL259*Y259</f>
        <v>#N/A</v>
      </c>
      <c r="AN259" s="164"/>
      <c r="AO259" s="142"/>
      <c r="AP259" s="163" t="e">
        <f>INDEX(EUTANAZIJA!$B$4:$B$6,MATCH('STROGO ZAŠTIĆENE-IZ PRIRODE RH'!AN259,EUTANAZIJA!$A$4:$A$6,0))</f>
        <v>#N/A</v>
      </c>
      <c r="AQ259" s="130" t="e">
        <f t="shared" si="30"/>
        <v>#N/A</v>
      </c>
      <c r="AR259" s="112"/>
    </row>
    <row r="260" spans="1:44" x14ac:dyDescent="0.3">
      <c r="A260" s="141"/>
      <c r="B260" s="142"/>
      <c r="C260" s="143"/>
      <c r="D260" s="142"/>
      <c r="E260" s="142"/>
      <c r="F260" s="142"/>
      <c r="G260" s="142"/>
      <c r="H260" s="142"/>
      <c r="I260" s="146"/>
      <c r="J260" s="142"/>
      <c r="K260" s="142"/>
      <c r="L260" s="142"/>
      <c r="M260" s="145"/>
      <c r="N260" s="145"/>
      <c r="O260" s="145"/>
      <c r="P260" s="142"/>
      <c r="Q260" s="142"/>
      <c r="R260" s="142"/>
      <c r="S260" s="142"/>
      <c r="T260" s="142"/>
      <c r="U260" s="144"/>
      <c r="V260" s="142"/>
      <c r="W260" s="142"/>
      <c r="X260" s="142"/>
      <c r="Y260" s="87" t="e">
        <f>INDEX(Tablica1[[SOLITARNO-ADULTNA, SUBADULTNA I NEODREĐENO]:[SVE DOBI-HIBERNACIJA/ESTIVACIJA]],MATCH('STROGO ZAŠTIĆENE-IZ PRIRODE RH'!X260,Tablica1[KATEGORIJA],0),MATCH(E260,Tablica1[[#Headers],[SOLITARNO-ADULTNA, SUBADULTNA I NEODREĐENO]:[SVE DOBI-HIBERNACIJA/ESTIVACIJA]],0))</f>
        <v>#N/A</v>
      </c>
      <c r="Z260" s="60">
        <f t="shared" si="28"/>
        <v>0</v>
      </c>
      <c r="AA260" s="88" t="e">
        <f t="shared" si="29"/>
        <v>#N/A</v>
      </c>
      <c r="AB260" s="142"/>
      <c r="AC260" s="144"/>
      <c r="AD260" s="144"/>
      <c r="AE260" s="142"/>
      <c r="AF260" s="70" t="e">
        <f>INDEX(Tablica5[PROŠIRENA SKRB],MATCH('STROGO ZAŠTIĆENE-IZ PRIRODE RH'!X260,Tablica5[KATEGORIJA],0))</f>
        <v>#N/A</v>
      </c>
      <c r="AG260" s="88" t="e">
        <f t="shared" si="31"/>
        <v>#N/A</v>
      </c>
      <c r="AH260" s="79" t="e">
        <f t="shared" si="32"/>
        <v>#N/A</v>
      </c>
      <c r="AI260" s="159"/>
      <c r="AJ260" s="159"/>
      <c r="AK260" s="159"/>
      <c r="AL260" s="89">
        <f t="shared" si="33"/>
        <v>0</v>
      </c>
      <c r="AM260" s="90" t="e">
        <f t="shared" si="34"/>
        <v>#N/A</v>
      </c>
      <c r="AN260" s="164"/>
      <c r="AO260" s="142"/>
      <c r="AP260" s="163" t="e">
        <f>INDEX(EUTANAZIJA!$B$4:$B$6,MATCH('STROGO ZAŠTIĆENE-IZ PRIRODE RH'!AN260,EUTANAZIJA!$A$4:$A$6,0))</f>
        <v>#N/A</v>
      </c>
      <c r="AQ260" s="130" t="e">
        <f t="shared" si="30"/>
        <v>#N/A</v>
      </c>
      <c r="AR260" s="112"/>
    </row>
    <row r="261" spans="1:44" x14ac:dyDescent="0.3">
      <c r="A261" s="141"/>
      <c r="B261" s="142"/>
      <c r="C261" s="143"/>
      <c r="D261" s="142"/>
      <c r="E261" s="142"/>
      <c r="F261" s="142"/>
      <c r="G261" s="142"/>
      <c r="H261" s="142"/>
      <c r="I261" s="146"/>
      <c r="J261" s="142"/>
      <c r="K261" s="142"/>
      <c r="L261" s="142"/>
      <c r="M261" s="145"/>
      <c r="N261" s="145"/>
      <c r="O261" s="145"/>
      <c r="P261" s="142"/>
      <c r="Q261" s="142"/>
      <c r="R261" s="142"/>
      <c r="S261" s="142"/>
      <c r="T261" s="142"/>
      <c r="U261" s="144"/>
      <c r="V261" s="142"/>
      <c r="W261" s="142"/>
      <c r="X261" s="142"/>
      <c r="Y261" s="87" t="e">
        <f>INDEX(Tablica1[[SOLITARNO-ADULTNA, SUBADULTNA I NEODREĐENO]:[SVE DOBI-HIBERNACIJA/ESTIVACIJA]],MATCH('STROGO ZAŠTIĆENE-IZ PRIRODE RH'!X261,Tablica1[KATEGORIJA],0),MATCH(E261,Tablica1[[#Headers],[SOLITARNO-ADULTNA, SUBADULTNA I NEODREĐENO]:[SVE DOBI-HIBERNACIJA/ESTIVACIJA]],0))</f>
        <v>#N/A</v>
      </c>
      <c r="Z261" s="60">
        <f t="shared" si="28"/>
        <v>0</v>
      </c>
      <c r="AA261" s="88" t="e">
        <f t="shared" si="29"/>
        <v>#N/A</v>
      </c>
      <c r="AB261" s="142"/>
      <c r="AC261" s="144"/>
      <c r="AD261" s="144"/>
      <c r="AE261" s="142"/>
      <c r="AF261" s="70" t="e">
        <f>INDEX(Tablica5[PROŠIRENA SKRB],MATCH('STROGO ZAŠTIĆENE-IZ PRIRODE RH'!X261,Tablica5[KATEGORIJA],0))</f>
        <v>#N/A</v>
      </c>
      <c r="AG261" s="88" t="e">
        <f t="shared" si="31"/>
        <v>#N/A</v>
      </c>
      <c r="AH261" s="79" t="e">
        <f t="shared" si="32"/>
        <v>#N/A</v>
      </c>
      <c r="AI261" s="159"/>
      <c r="AJ261" s="159"/>
      <c r="AK261" s="159"/>
      <c r="AL261" s="89">
        <f t="shared" si="33"/>
        <v>0</v>
      </c>
      <c r="AM261" s="90" t="e">
        <f t="shared" si="34"/>
        <v>#N/A</v>
      </c>
      <c r="AN261" s="164"/>
      <c r="AO261" s="142"/>
      <c r="AP261" s="163" t="e">
        <f>INDEX(EUTANAZIJA!$B$4:$B$6,MATCH('STROGO ZAŠTIĆENE-IZ PRIRODE RH'!AN261,EUTANAZIJA!$A$4:$A$6,0))</f>
        <v>#N/A</v>
      </c>
      <c r="AQ261" s="130" t="e">
        <f t="shared" si="30"/>
        <v>#N/A</v>
      </c>
      <c r="AR261" s="112"/>
    </row>
    <row r="262" spans="1:44" x14ac:dyDescent="0.3">
      <c r="A262" s="141"/>
      <c r="B262" s="142"/>
      <c r="C262" s="143"/>
      <c r="D262" s="142"/>
      <c r="E262" s="142"/>
      <c r="F262" s="142"/>
      <c r="G262" s="142"/>
      <c r="H262" s="142"/>
      <c r="I262" s="146"/>
      <c r="J262" s="142"/>
      <c r="K262" s="142"/>
      <c r="L262" s="142"/>
      <c r="M262" s="145"/>
      <c r="N262" s="145"/>
      <c r="O262" s="145"/>
      <c r="P262" s="142"/>
      <c r="Q262" s="142"/>
      <c r="R262" s="142"/>
      <c r="S262" s="142"/>
      <c r="T262" s="142"/>
      <c r="U262" s="144"/>
      <c r="V262" s="142"/>
      <c r="W262" s="142"/>
      <c r="X262" s="142"/>
      <c r="Y262" s="87" t="e">
        <f>INDEX(Tablica1[[SOLITARNO-ADULTNA, SUBADULTNA I NEODREĐENO]:[SVE DOBI-HIBERNACIJA/ESTIVACIJA]],MATCH('STROGO ZAŠTIĆENE-IZ PRIRODE RH'!X262,Tablica1[KATEGORIJA],0),MATCH(E262,Tablica1[[#Headers],[SOLITARNO-ADULTNA, SUBADULTNA I NEODREĐENO]:[SVE DOBI-HIBERNACIJA/ESTIVACIJA]],0))</f>
        <v>#N/A</v>
      </c>
      <c r="Z262" s="60">
        <f t="shared" si="28"/>
        <v>0</v>
      </c>
      <c r="AA262" s="88" t="e">
        <f t="shared" si="29"/>
        <v>#N/A</v>
      </c>
      <c r="AB262" s="142"/>
      <c r="AC262" s="144"/>
      <c r="AD262" s="144"/>
      <c r="AE262" s="142"/>
      <c r="AF262" s="70" t="e">
        <f>INDEX(Tablica5[PROŠIRENA SKRB],MATCH('STROGO ZAŠTIĆENE-IZ PRIRODE RH'!X262,Tablica5[KATEGORIJA],0))</f>
        <v>#N/A</v>
      </c>
      <c r="AG262" s="88" t="e">
        <f t="shared" si="31"/>
        <v>#N/A</v>
      </c>
      <c r="AH262" s="79" t="e">
        <f t="shared" si="32"/>
        <v>#N/A</v>
      </c>
      <c r="AI262" s="159"/>
      <c r="AJ262" s="159"/>
      <c r="AK262" s="159"/>
      <c r="AL262" s="89">
        <f t="shared" si="33"/>
        <v>0</v>
      </c>
      <c r="AM262" s="90" t="e">
        <f t="shared" si="34"/>
        <v>#N/A</v>
      </c>
      <c r="AN262" s="164"/>
      <c r="AO262" s="142"/>
      <c r="AP262" s="163" t="e">
        <f>INDEX(EUTANAZIJA!$B$4:$B$6,MATCH('STROGO ZAŠTIĆENE-IZ PRIRODE RH'!AN262,EUTANAZIJA!$A$4:$A$6,0))</f>
        <v>#N/A</v>
      </c>
      <c r="AQ262" s="130" t="e">
        <f t="shared" si="30"/>
        <v>#N/A</v>
      </c>
      <c r="AR262" s="112"/>
    </row>
    <row r="263" spans="1:44" x14ac:dyDescent="0.3">
      <c r="A263" s="141"/>
      <c r="B263" s="142"/>
      <c r="C263" s="143"/>
      <c r="D263" s="142"/>
      <c r="E263" s="142"/>
      <c r="F263" s="142"/>
      <c r="G263" s="142"/>
      <c r="H263" s="142"/>
      <c r="I263" s="146"/>
      <c r="J263" s="142"/>
      <c r="K263" s="142"/>
      <c r="L263" s="142"/>
      <c r="M263" s="145"/>
      <c r="N263" s="145"/>
      <c r="O263" s="145"/>
      <c r="P263" s="142"/>
      <c r="Q263" s="142"/>
      <c r="R263" s="142"/>
      <c r="S263" s="142"/>
      <c r="T263" s="142"/>
      <c r="U263" s="144"/>
      <c r="V263" s="142"/>
      <c r="W263" s="142"/>
      <c r="X263" s="142"/>
      <c r="Y263" s="87" t="e">
        <f>INDEX(Tablica1[[SOLITARNO-ADULTNA, SUBADULTNA I NEODREĐENO]:[SVE DOBI-HIBERNACIJA/ESTIVACIJA]],MATCH('STROGO ZAŠTIĆENE-IZ PRIRODE RH'!X263,Tablica1[KATEGORIJA],0),MATCH(E263,Tablica1[[#Headers],[SOLITARNO-ADULTNA, SUBADULTNA I NEODREĐENO]:[SVE DOBI-HIBERNACIJA/ESTIVACIJA]],0))</f>
        <v>#N/A</v>
      </c>
      <c r="Z263" s="60">
        <f t="shared" si="28"/>
        <v>0</v>
      </c>
      <c r="AA263" s="88" t="e">
        <f t="shared" si="29"/>
        <v>#N/A</v>
      </c>
      <c r="AB263" s="142"/>
      <c r="AC263" s="144"/>
      <c r="AD263" s="144"/>
      <c r="AE263" s="142"/>
      <c r="AF263" s="70" t="e">
        <f>INDEX(Tablica5[PROŠIRENA SKRB],MATCH('STROGO ZAŠTIĆENE-IZ PRIRODE RH'!X263,Tablica5[KATEGORIJA],0))</f>
        <v>#N/A</v>
      </c>
      <c r="AG263" s="88" t="e">
        <f t="shared" si="31"/>
        <v>#N/A</v>
      </c>
      <c r="AH263" s="79" t="e">
        <f t="shared" si="32"/>
        <v>#N/A</v>
      </c>
      <c r="AI263" s="159"/>
      <c r="AJ263" s="159"/>
      <c r="AK263" s="159"/>
      <c r="AL263" s="89">
        <f t="shared" si="33"/>
        <v>0</v>
      </c>
      <c r="AM263" s="90" t="e">
        <f t="shared" si="34"/>
        <v>#N/A</v>
      </c>
      <c r="AN263" s="164"/>
      <c r="AO263" s="142"/>
      <c r="AP263" s="163" t="e">
        <f>INDEX(EUTANAZIJA!$B$4:$B$6,MATCH('STROGO ZAŠTIĆENE-IZ PRIRODE RH'!AN263,EUTANAZIJA!$A$4:$A$6,0))</f>
        <v>#N/A</v>
      </c>
      <c r="AQ263" s="130" t="e">
        <f t="shared" si="30"/>
        <v>#N/A</v>
      </c>
      <c r="AR263" s="112"/>
    </row>
    <row r="264" spans="1:44" x14ac:dyDescent="0.3">
      <c r="A264" s="141"/>
      <c r="B264" s="142"/>
      <c r="C264" s="143"/>
      <c r="D264" s="142"/>
      <c r="E264" s="142"/>
      <c r="F264" s="142"/>
      <c r="G264" s="142"/>
      <c r="H264" s="142"/>
      <c r="I264" s="146"/>
      <c r="J264" s="142"/>
      <c r="K264" s="142"/>
      <c r="L264" s="142"/>
      <c r="M264" s="145"/>
      <c r="N264" s="145"/>
      <c r="O264" s="145"/>
      <c r="P264" s="142"/>
      <c r="Q264" s="142"/>
      <c r="R264" s="142"/>
      <c r="S264" s="142"/>
      <c r="T264" s="142"/>
      <c r="U264" s="144"/>
      <c r="V264" s="142"/>
      <c r="W264" s="142"/>
      <c r="X264" s="142"/>
      <c r="Y264" s="87" t="e">
        <f>INDEX(Tablica1[[SOLITARNO-ADULTNA, SUBADULTNA I NEODREĐENO]:[SVE DOBI-HIBERNACIJA/ESTIVACIJA]],MATCH('STROGO ZAŠTIĆENE-IZ PRIRODE RH'!X264,Tablica1[KATEGORIJA],0),MATCH(E264,Tablica1[[#Headers],[SOLITARNO-ADULTNA, SUBADULTNA I NEODREĐENO]:[SVE DOBI-HIBERNACIJA/ESTIVACIJA]],0))</f>
        <v>#N/A</v>
      </c>
      <c r="Z264" s="60">
        <f t="shared" si="28"/>
        <v>0</v>
      </c>
      <c r="AA264" s="88" t="e">
        <f t="shared" si="29"/>
        <v>#N/A</v>
      </c>
      <c r="AB264" s="142"/>
      <c r="AC264" s="144"/>
      <c r="AD264" s="144"/>
      <c r="AE264" s="142"/>
      <c r="AF264" s="70" t="e">
        <f>INDEX(Tablica5[PROŠIRENA SKRB],MATCH('STROGO ZAŠTIĆENE-IZ PRIRODE RH'!X264,Tablica5[KATEGORIJA],0))</f>
        <v>#N/A</v>
      </c>
      <c r="AG264" s="88" t="e">
        <f t="shared" si="31"/>
        <v>#N/A</v>
      </c>
      <c r="AH264" s="79" t="e">
        <f t="shared" si="32"/>
        <v>#N/A</v>
      </c>
      <c r="AI264" s="159"/>
      <c r="AJ264" s="159"/>
      <c r="AK264" s="159"/>
      <c r="AL264" s="89">
        <f t="shared" si="33"/>
        <v>0</v>
      </c>
      <c r="AM264" s="90" t="e">
        <f t="shared" si="34"/>
        <v>#N/A</v>
      </c>
      <c r="AN264" s="164"/>
      <c r="AO264" s="142"/>
      <c r="AP264" s="163" t="e">
        <f>INDEX(EUTANAZIJA!$B$4:$B$6,MATCH('STROGO ZAŠTIĆENE-IZ PRIRODE RH'!AN264,EUTANAZIJA!$A$4:$A$6,0))</f>
        <v>#N/A</v>
      </c>
      <c r="AQ264" s="130" t="e">
        <f t="shared" si="30"/>
        <v>#N/A</v>
      </c>
      <c r="AR264" s="112"/>
    </row>
    <row r="265" spans="1:44" x14ac:dyDescent="0.3">
      <c r="A265" s="141"/>
      <c r="B265" s="142"/>
      <c r="C265" s="143"/>
      <c r="D265" s="142"/>
      <c r="E265" s="142"/>
      <c r="F265" s="142"/>
      <c r="G265" s="142"/>
      <c r="H265" s="142"/>
      <c r="I265" s="146"/>
      <c r="J265" s="142"/>
      <c r="K265" s="142"/>
      <c r="L265" s="142"/>
      <c r="M265" s="145"/>
      <c r="N265" s="145"/>
      <c r="O265" s="145"/>
      <c r="P265" s="142"/>
      <c r="Q265" s="142"/>
      <c r="R265" s="142"/>
      <c r="S265" s="142"/>
      <c r="T265" s="142"/>
      <c r="U265" s="144"/>
      <c r="V265" s="142"/>
      <c r="W265" s="142"/>
      <c r="X265" s="142"/>
      <c r="Y265" s="87" t="e">
        <f>INDEX(Tablica1[[SOLITARNO-ADULTNA, SUBADULTNA I NEODREĐENO]:[SVE DOBI-HIBERNACIJA/ESTIVACIJA]],MATCH('STROGO ZAŠTIĆENE-IZ PRIRODE RH'!X265,Tablica1[KATEGORIJA],0),MATCH(E265,Tablica1[[#Headers],[SOLITARNO-ADULTNA, SUBADULTNA I NEODREĐENO]:[SVE DOBI-HIBERNACIJA/ESTIVACIJA]],0))</f>
        <v>#N/A</v>
      </c>
      <c r="Z265" s="60">
        <f t="shared" si="28"/>
        <v>0</v>
      </c>
      <c r="AA265" s="88" t="e">
        <f t="shared" si="29"/>
        <v>#N/A</v>
      </c>
      <c r="AB265" s="142"/>
      <c r="AC265" s="144"/>
      <c r="AD265" s="144"/>
      <c r="AE265" s="142"/>
      <c r="AF265" s="70" t="e">
        <f>INDEX(Tablica5[PROŠIRENA SKRB],MATCH('STROGO ZAŠTIĆENE-IZ PRIRODE RH'!X265,Tablica5[KATEGORIJA],0))</f>
        <v>#N/A</v>
      </c>
      <c r="AG265" s="88" t="e">
        <f t="shared" si="31"/>
        <v>#N/A</v>
      </c>
      <c r="AH265" s="79" t="e">
        <f t="shared" si="32"/>
        <v>#N/A</v>
      </c>
      <c r="AI265" s="159"/>
      <c r="AJ265" s="159"/>
      <c r="AK265" s="159"/>
      <c r="AL265" s="89">
        <f t="shared" si="33"/>
        <v>0</v>
      </c>
      <c r="AM265" s="90" t="e">
        <f t="shared" si="34"/>
        <v>#N/A</v>
      </c>
      <c r="AN265" s="164"/>
      <c r="AO265" s="142"/>
      <c r="AP265" s="163" t="e">
        <f>INDEX(EUTANAZIJA!$B$4:$B$6,MATCH('STROGO ZAŠTIĆENE-IZ PRIRODE RH'!AN265,EUTANAZIJA!$A$4:$A$6,0))</f>
        <v>#N/A</v>
      </c>
      <c r="AQ265" s="130" t="e">
        <f t="shared" si="30"/>
        <v>#N/A</v>
      </c>
      <c r="AR265" s="112"/>
    </row>
    <row r="266" spans="1:44" x14ac:dyDescent="0.3">
      <c r="A266" s="141"/>
      <c r="B266" s="142"/>
      <c r="C266" s="143"/>
      <c r="D266" s="142"/>
      <c r="E266" s="142"/>
      <c r="F266" s="142"/>
      <c r="G266" s="142"/>
      <c r="H266" s="142"/>
      <c r="I266" s="146"/>
      <c r="J266" s="142"/>
      <c r="K266" s="142"/>
      <c r="L266" s="142"/>
      <c r="M266" s="145"/>
      <c r="N266" s="145"/>
      <c r="O266" s="145"/>
      <c r="P266" s="142"/>
      <c r="Q266" s="142"/>
      <c r="R266" s="142"/>
      <c r="S266" s="142"/>
      <c r="T266" s="142"/>
      <c r="U266" s="144"/>
      <c r="V266" s="142"/>
      <c r="W266" s="142"/>
      <c r="X266" s="142"/>
      <c r="Y266" s="87" t="e">
        <f>INDEX(Tablica1[[SOLITARNO-ADULTNA, SUBADULTNA I NEODREĐENO]:[SVE DOBI-HIBERNACIJA/ESTIVACIJA]],MATCH('STROGO ZAŠTIĆENE-IZ PRIRODE RH'!X266,Tablica1[KATEGORIJA],0),MATCH(E266,Tablica1[[#Headers],[SOLITARNO-ADULTNA, SUBADULTNA I NEODREĐENO]:[SVE DOBI-HIBERNACIJA/ESTIVACIJA]],0))</f>
        <v>#N/A</v>
      </c>
      <c r="Z266" s="60">
        <f t="shared" si="28"/>
        <v>0</v>
      </c>
      <c r="AA266" s="88" t="e">
        <f t="shared" si="29"/>
        <v>#N/A</v>
      </c>
      <c r="AB266" s="142"/>
      <c r="AC266" s="144"/>
      <c r="AD266" s="144"/>
      <c r="AE266" s="142"/>
      <c r="AF266" s="70" t="e">
        <f>INDEX(Tablica5[PROŠIRENA SKRB],MATCH('STROGO ZAŠTIĆENE-IZ PRIRODE RH'!X266,Tablica5[KATEGORIJA],0))</f>
        <v>#N/A</v>
      </c>
      <c r="AG266" s="88" t="e">
        <f t="shared" si="31"/>
        <v>#N/A</v>
      </c>
      <c r="AH266" s="79" t="e">
        <f t="shared" si="32"/>
        <v>#N/A</v>
      </c>
      <c r="AI266" s="159"/>
      <c r="AJ266" s="159"/>
      <c r="AK266" s="159"/>
      <c r="AL266" s="89">
        <f t="shared" si="33"/>
        <v>0</v>
      </c>
      <c r="AM266" s="90" t="e">
        <f t="shared" si="34"/>
        <v>#N/A</v>
      </c>
      <c r="AN266" s="164"/>
      <c r="AO266" s="142"/>
      <c r="AP266" s="163" t="e">
        <f>INDEX(EUTANAZIJA!$B$4:$B$6,MATCH('STROGO ZAŠTIĆENE-IZ PRIRODE RH'!AN266,EUTANAZIJA!$A$4:$A$6,0))</f>
        <v>#N/A</v>
      </c>
      <c r="AQ266" s="130" t="e">
        <f t="shared" si="30"/>
        <v>#N/A</v>
      </c>
      <c r="AR266" s="112"/>
    </row>
    <row r="267" spans="1:44" x14ac:dyDescent="0.3">
      <c r="A267" s="141"/>
      <c r="B267" s="142"/>
      <c r="C267" s="143"/>
      <c r="D267" s="142"/>
      <c r="E267" s="142"/>
      <c r="F267" s="142"/>
      <c r="G267" s="142"/>
      <c r="H267" s="142"/>
      <c r="I267" s="146"/>
      <c r="J267" s="142"/>
      <c r="K267" s="142"/>
      <c r="L267" s="142"/>
      <c r="M267" s="145"/>
      <c r="N267" s="145"/>
      <c r="O267" s="145"/>
      <c r="P267" s="142"/>
      <c r="Q267" s="142"/>
      <c r="R267" s="142"/>
      <c r="S267" s="142"/>
      <c r="T267" s="142"/>
      <c r="U267" s="144"/>
      <c r="V267" s="142"/>
      <c r="W267" s="142"/>
      <c r="X267" s="142"/>
      <c r="Y267" s="87" t="e">
        <f>INDEX(Tablica1[[SOLITARNO-ADULTNA, SUBADULTNA I NEODREĐENO]:[SVE DOBI-HIBERNACIJA/ESTIVACIJA]],MATCH('STROGO ZAŠTIĆENE-IZ PRIRODE RH'!X267,Tablica1[KATEGORIJA],0),MATCH(E267,Tablica1[[#Headers],[SOLITARNO-ADULTNA, SUBADULTNA I NEODREĐENO]:[SVE DOBI-HIBERNACIJA/ESTIVACIJA]],0))</f>
        <v>#N/A</v>
      </c>
      <c r="Z267" s="60">
        <f t="shared" si="28"/>
        <v>0</v>
      </c>
      <c r="AA267" s="88" t="e">
        <f t="shared" si="29"/>
        <v>#N/A</v>
      </c>
      <c r="AB267" s="142"/>
      <c r="AC267" s="144"/>
      <c r="AD267" s="144"/>
      <c r="AE267" s="142"/>
      <c r="AF267" s="70" t="e">
        <f>INDEX(Tablica5[PROŠIRENA SKRB],MATCH('STROGO ZAŠTIĆENE-IZ PRIRODE RH'!X267,Tablica5[KATEGORIJA],0))</f>
        <v>#N/A</v>
      </c>
      <c r="AG267" s="88" t="e">
        <f t="shared" si="31"/>
        <v>#N/A</v>
      </c>
      <c r="AH267" s="79" t="e">
        <f t="shared" si="32"/>
        <v>#N/A</v>
      </c>
      <c r="AI267" s="159"/>
      <c r="AJ267" s="159"/>
      <c r="AK267" s="159"/>
      <c r="AL267" s="89">
        <f t="shared" si="33"/>
        <v>0</v>
      </c>
      <c r="AM267" s="90" t="e">
        <f t="shared" si="34"/>
        <v>#N/A</v>
      </c>
      <c r="AN267" s="164"/>
      <c r="AO267" s="142"/>
      <c r="AP267" s="163" t="e">
        <f>INDEX(EUTANAZIJA!$B$4:$B$6,MATCH('STROGO ZAŠTIĆENE-IZ PRIRODE RH'!AN267,EUTANAZIJA!$A$4:$A$6,0))</f>
        <v>#N/A</v>
      </c>
      <c r="AQ267" s="130" t="e">
        <f t="shared" si="30"/>
        <v>#N/A</v>
      </c>
      <c r="AR267" s="112"/>
    </row>
    <row r="268" spans="1:44" x14ac:dyDescent="0.3">
      <c r="A268" s="141"/>
      <c r="B268" s="142"/>
      <c r="C268" s="143"/>
      <c r="D268" s="142"/>
      <c r="E268" s="142"/>
      <c r="F268" s="142"/>
      <c r="G268" s="142"/>
      <c r="H268" s="142"/>
      <c r="I268" s="146"/>
      <c r="J268" s="142"/>
      <c r="K268" s="142"/>
      <c r="L268" s="142"/>
      <c r="M268" s="145"/>
      <c r="N268" s="145"/>
      <c r="O268" s="145"/>
      <c r="P268" s="142"/>
      <c r="Q268" s="142"/>
      <c r="R268" s="142"/>
      <c r="S268" s="142"/>
      <c r="T268" s="142"/>
      <c r="U268" s="144"/>
      <c r="V268" s="142"/>
      <c r="W268" s="142"/>
      <c r="X268" s="142"/>
      <c r="Y268" s="87" t="e">
        <f>INDEX(Tablica1[[SOLITARNO-ADULTNA, SUBADULTNA I NEODREĐENO]:[SVE DOBI-HIBERNACIJA/ESTIVACIJA]],MATCH('STROGO ZAŠTIĆENE-IZ PRIRODE RH'!X268,Tablica1[KATEGORIJA],0),MATCH(E268,Tablica1[[#Headers],[SOLITARNO-ADULTNA, SUBADULTNA I NEODREĐENO]:[SVE DOBI-HIBERNACIJA/ESTIVACIJA]],0))</f>
        <v>#N/A</v>
      </c>
      <c r="Z268" s="60">
        <f t="shared" si="28"/>
        <v>0</v>
      </c>
      <c r="AA268" s="88" t="e">
        <f t="shared" si="29"/>
        <v>#N/A</v>
      </c>
      <c r="AB268" s="142"/>
      <c r="AC268" s="144"/>
      <c r="AD268" s="144"/>
      <c r="AE268" s="142"/>
      <c r="AF268" s="70" t="e">
        <f>INDEX(Tablica5[PROŠIRENA SKRB],MATCH('STROGO ZAŠTIĆENE-IZ PRIRODE RH'!X268,Tablica5[KATEGORIJA],0))</f>
        <v>#N/A</v>
      </c>
      <c r="AG268" s="88" t="e">
        <f t="shared" si="31"/>
        <v>#N/A</v>
      </c>
      <c r="AH268" s="79" t="e">
        <f t="shared" si="32"/>
        <v>#N/A</v>
      </c>
      <c r="AI268" s="159"/>
      <c r="AJ268" s="159"/>
      <c r="AK268" s="159"/>
      <c r="AL268" s="89">
        <f t="shared" si="33"/>
        <v>0</v>
      </c>
      <c r="AM268" s="90" t="e">
        <f t="shared" si="34"/>
        <v>#N/A</v>
      </c>
      <c r="AN268" s="164"/>
      <c r="AO268" s="142"/>
      <c r="AP268" s="163" t="e">
        <f>INDEX(EUTANAZIJA!$B$4:$B$6,MATCH('STROGO ZAŠTIĆENE-IZ PRIRODE RH'!AN268,EUTANAZIJA!$A$4:$A$6,0))</f>
        <v>#N/A</v>
      </c>
      <c r="AQ268" s="130" t="e">
        <f t="shared" si="30"/>
        <v>#N/A</v>
      </c>
      <c r="AR268" s="112"/>
    </row>
    <row r="269" spans="1:44" x14ac:dyDescent="0.3">
      <c r="A269" s="141"/>
      <c r="B269" s="142"/>
      <c r="C269" s="143"/>
      <c r="D269" s="142"/>
      <c r="E269" s="142"/>
      <c r="F269" s="142"/>
      <c r="G269" s="142"/>
      <c r="H269" s="142"/>
      <c r="I269" s="146"/>
      <c r="J269" s="142"/>
      <c r="K269" s="142"/>
      <c r="L269" s="142"/>
      <c r="M269" s="145"/>
      <c r="N269" s="145"/>
      <c r="O269" s="145"/>
      <c r="P269" s="142"/>
      <c r="Q269" s="142"/>
      <c r="R269" s="142"/>
      <c r="S269" s="142"/>
      <c r="T269" s="142"/>
      <c r="U269" s="144"/>
      <c r="V269" s="142"/>
      <c r="W269" s="142"/>
      <c r="X269" s="142"/>
      <c r="Y269" s="87" t="e">
        <f>INDEX(Tablica1[[SOLITARNO-ADULTNA, SUBADULTNA I NEODREĐENO]:[SVE DOBI-HIBERNACIJA/ESTIVACIJA]],MATCH('STROGO ZAŠTIĆENE-IZ PRIRODE RH'!X269,Tablica1[KATEGORIJA],0),MATCH(E269,Tablica1[[#Headers],[SOLITARNO-ADULTNA, SUBADULTNA I NEODREĐENO]:[SVE DOBI-HIBERNACIJA/ESTIVACIJA]],0))</f>
        <v>#N/A</v>
      </c>
      <c r="Z269" s="60">
        <f t="shared" si="28"/>
        <v>0</v>
      </c>
      <c r="AA269" s="88" t="e">
        <f t="shared" si="29"/>
        <v>#N/A</v>
      </c>
      <c r="AB269" s="142"/>
      <c r="AC269" s="144"/>
      <c r="AD269" s="144"/>
      <c r="AE269" s="142"/>
      <c r="AF269" s="70" t="e">
        <f>INDEX(Tablica5[PROŠIRENA SKRB],MATCH('STROGO ZAŠTIĆENE-IZ PRIRODE RH'!X269,Tablica5[KATEGORIJA],0))</f>
        <v>#N/A</v>
      </c>
      <c r="AG269" s="88" t="e">
        <f t="shared" si="31"/>
        <v>#N/A</v>
      </c>
      <c r="AH269" s="79" t="e">
        <f t="shared" si="32"/>
        <v>#N/A</v>
      </c>
      <c r="AI269" s="159"/>
      <c r="AJ269" s="159"/>
      <c r="AK269" s="159"/>
      <c r="AL269" s="89">
        <f t="shared" si="33"/>
        <v>0</v>
      </c>
      <c r="AM269" s="90" t="e">
        <f t="shared" si="34"/>
        <v>#N/A</v>
      </c>
      <c r="AN269" s="164"/>
      <c r="AO269" s="142"/>
      <c r="AP269" s="163" t="e">
        <f>INDEX(EUTANAZIJA!$B$4:$B$6,MATCH('STROGO ZAŠTIĆENE-IZ PRIRODE RH'!AN269,EUTANAZIJA!$A$4:$A$6,0))</f>
        <v>#N/A</v>
      </c>
      <c r="AQ269" s="130" t="e">
        <f t="shared" si="30"/>
        <v>#N/A</v>
      </c>
      <c r="AR269" s="112"/>
    </row>
    <row r="270" spans="1:44" x14ac:dyDescent="0.3">
      <c r="A270" s="141"/>
      <c r="B270" s="142"/>
      <c r="C270" s="143"/>
      <c r="D270" s="142"/>
      <c r="E270" s="142"/>
      <c r="F270" s="142"/>
      <c r="G270" s="142"/>
      <c r="H270" s="142"/>
      <c r="I270" s="146"/>
      <c r="J270" s="142"/>
      <c r="K270" s="142"/>
      <c r="L270" s="142"/>
      <c r="M270" s="145"/>
      <c r="N270" s="145"/>
      <c r="O270" s="145"/>
      <c r="P270" s="142"/>
      <c r="Q270" s="142"/>
      <c r="R270" s="142"/>
      <c r="S270" s="142"/>
      <c r="T270" s="142"/>
      <c r="U270" s="144"/>
      <c r="V270" s="142"/>
      <c r="W270" s="142"/>
      <c r="X270" s="142"/>
      <c r="Y270" s="87" t="e">
        <f>INDEX(Tablica1[[SOLITARNO-ADULTNA, SUBADULTNA I NEODREĐENO]:[SVE DOBI-HIBERNACIJA/ESTIVACIJA]],MATCH('STROGO ZAŠTIĆENE-IZ PRIRODE RH'!X270,Tablica1[KATEGORIJA],0),MATCH(E270,Tablica1[[#Headers],[SOLITARNO-ADULTNA, SUBADULTNA I NEODREĐENO]:[SVE DOBI-HIBERNACIJA/ESTIVACIJA]],0))</f>
        <v>#N/A</v>
      </c>
      <c r="Z270" s="60">
        <f t="shared" si="28"/>
        <v>0</v>
      </c>
      <c r="AA270" s="88" t="e">
        <f t="shared" si="29"/>
        <v>#N/A</v>
      </c>
      <c r="AB270" s="142"/>
      <c r="AC270" s="144"/>
      <c r="AD270" s="144"/>
      <c r="AE270" s="142"/>
      <c r="AF270" s="70" t="e">
        <f>INDEX(Tablica5[PROŠIRENA SKRB],MATCH('STROGO ZAŠTIĆENE-IZ PRIRODE RH'!X270,Tablica5[KATEGORIJA],0))</f>
        <v>#N/A</v>
      </c>
      <c r="AG270" s="88" t="e">
        <f t="shared" si="31"/>
        <v>#N/A</v>
      </c>
      <c r="AH270" s="79" t="e">
        <f t="shared" si="32"/>
        <v>#N/A</v>
      </c>
      <c r="AI270" s="159"/>
      <c r="AJ270" s="159"/>
      <c r="AK270" s="159"/>
      <c r="AL270" s="89">
        <f t="shared" si="33"/>
        <v>0</v>
      </c>
      <c r="AM270" s="90" t="e">
        <f t="shared" si="34"/>
        <v>#N/A</v>
      </c>
      <c r="AN270" s="164"/>
      <c r="AO270" s="142"/>
      <c r="AP270" s="163" t="e">
        <f>INDEX(EUTANAZIJA!$B$4:$B$6,MATCH('STROGO ZAŠTIĆENE-IZ PRIRODE RH'!AN270,EUTANAZIJA!$A$4:$A$6,0))</f>
        <v>#N/A</v>
      </c>
      <c r="AQ270" s="130" t="e">
        <f t="shared" si="30"/>
        <v>#N/A</v>
      </c>
      <c r="AR270" s="112"/>
    </row>
    <row r="271" spans="1:44" x14ac:dyDescent="0.3">
      <c r="A271" s="141"/>
      <c r="B271" s="142"/>
      <c r="C271" s="143"/>
      <c r="D271" s="142"/>
      <c r="E271" s="142"/>
      <c r="F271" s="142"/>
      <c r="G271" s="142"/>
      <c r="H271" s="142"/>
      <c r="I271" s="146"/>
      <c r="J271" s="142"/>
      <c r="K271" s="142"/>
      <c r="L271" s="142"/>
      <c r="M271" s="145"/>
      <c r="N271" s="145"/>
      <c r="O271" s="145"/>
      <c r="P271" s="142"/>
      <c r="Q271" s="142"/>
      <c r="R271" s="142"/>
      <c r="S271" s="142"/>
      <c r="T271" s="142"/>
      <c r="U271" s="144"/>
      <c r="V271" s="142"/>
      <c r="W271" s="142"/>
      <c r="X271" s="142"/>
      <c r="Y271" s="87" t="e">
        <f>INDEX(Tablica1[[SOLITARNO-ADULTNA, SUBADULTNA I NEODREĐENO]:[SVE DOBI-HIBERNACIJA/ESTIVACIJA]],MATCH('STROGO ZAŠTIĆENE-IZ PRIRODE RH'!X271,Tablica1[KATEGORIJA],0),MATCH(E271,Tablica1[[#Headers],[SOLITARNO-ADULTNA, SUBADULTNA I NEODREĐENO]:[SVE DOBI-HIBERNACIJA/ESTIVACIJA]],0))</f>
        <v>#N/A</v>
      </c>
      <c r="Z271" s="60">
        <f t="shared" si="28"/>
        <v>0</v>
      </c>
      <c r="AA271" s="88" t="e">
        <f t="shared" si="29"/>
        <v>#N/A</v>
      </c>
      <c r="AB271" s="142"/>
      <c r="AC271" s="144"/>
      <c r="AD271" s="144"/>
      <c r="AE271" s="142"/>
      <c r="AF271" s="70" t="e">
        <f>INDEX(Tablica5[PROŠIRENA SKRB],MATCH('STROGO ZAŠTIĆENE-IZ PRIRODE RH'!X271,Tablica5[KATEGORIJA],0))</f>
        <v>#N/A</v>
      </c>
      <c r="AG271" s="88" t="e">
        <f t="shared" si="31"/>
        <v>#N/A</v>
      </c>
      <c r="AH271" s="79" t="e">
        <f t="shared" si="32"/>
        <v>#N/A</v>
      </c>
      <c r="AI271" s="159"/>
      <c r="AJ271" s="159"/>
      <c r="AK271" s="159"/>
      <c r="AL271" s="89">
        <f t="shared" si="33"/>
        <v>0</v>
      </c>
      <c r="AM271" s="90" t="e">
        <f t="shared" si="34"/>
        <v>#N/A</v>
      </c>
      <c r="AN271" s="164"/>
      <c r="AO271" s="142"/>
      <c r="AP271" s="163" t="e">
        <f>INDEX(EUTANAZIJA!$B$4:$B$6,MATCH('STROGO ZAŠTIĆENE-IZ PRIRODE RH'!AN271,EUTANAZIJA!$A$4:$A$6,0))</f>
        <v>#N/A</v>
      </c>
      <c r="AQ271" s="130" t="e">
        <f t="shared" si="30"/>
        <v>#N/A</v>
      </c>
      <c r="AR271" s="112"/>
    </row>
    <row r="272" spans="1:44" x14ac:dyDescent="0.3">
      <c r="A272" s="141"/>
      <c r="B272" s="142"/>
      <c r="C272" s="143"/>
      <c r="D272" s="142"/>
      <c r="E272" s="142"/>
      <c r="F272" s="142"/>
      <c r="G272" s="142"/>
      <c r="H272" s="142"/>
      <c r="I272" s="146"/>
      <c r="J272" s="142"/>
      <c r="K272" s="142"/>
      <c r="L272" s="142"/>
      <c r="M272" s="145"/>
      <c r="N272" s="145"/>
      <c r="O272" s="145"/>
      <c r="P272" s="142"/>
      <c r="Q272" s="142"/>
      <c r="R272" s="142"/>
      <c r="S272" s="142"/>
      <c r="T272" s="142"/>
      <c r="U272" s="144"/>
      <c r="V272" s="142"/>
      <c r="W272" s="142"/>
      <c r="X272" s="142"/>
      <c r="Y272" s="87" t="e">
        <f>INDEX(Tablica1[[SOLITARNO-ADULTNA, SUBADULTNA I NEODREĐENO]:[SVE DOBI-HIBERNACIJA/ESTIVACIJA]],MATCH('STROGO ZAŠTIĆENE-IZ PRIRODE RH'!X272,Tablica1[KATEGORIJA],0),MATCH(E272,Tablica1[[#Headers],[SOLITARNO-ADULTNA, SUBADULTNA I NEODREĐENO]:[SVE DOBI-HIBERNACIJA/ESTIVACIJA]],0))</f>
        <v>#N/A</v>
      </c>
      <c r="Z272" s="60">
        <f t="shared" si="28"/>
        <v>0</v>
      </c>
      <c r="AA272" s="88" t="e">
        <f t="shared" si="29"/>
        <v>#N/A</v>
      </c>
      <c r="AB272" s="142"/>
      <c r="AC272" s="144"/>
      <c r="AD272" s="144"/>
      <c r="AE272" s="142"/>
      <c r="AF272" s="70" t="e">
        <f>INDEX(Tablica5[PROŠIRENA SKRB],MATCH('STROGO ZAŠTIĆENE-IZ PRIRODE RH'!X272,Tablica5[KATEGORIJA],0))</f>
        <v>#N/A</v>
      </c>
      <c r="AG272" s="88" t="e">
        <f t="shared" si="31"/>
        <v>#N/A</v>
      </c>
      <c r="AH272" s="79" t="e">
        <f t="shared" si="32"/>
        <v>#N/A</v>
      </c>
      <c r="AI272" s="159"/>
      <c r="AJ272" s="159"/>
      <c r="AK272" s="159"/>
      <c r="AL272" s="89">
        <f t="shared" si="33"/>
        <v>0</v>
      </c>
      <c r="AM272" s="90" t="e">
        <f t="shared" si="34"/>
        <v>#N/A</v>
      </c>
      <c r="AN272" s="164"/>
      <c r="AO272" s="142"/>
      <c r="AP272" s="163" t="e">
        <f>INDEX(EUTANAZIJA!$B$4:$B$6,MATCH('STROGO ZAŠTIĆENE-IZ PRIRODE RH'!AN272,EUTANAZIJA!$A$4:$A$6,0))</f>
        <v>#N/A</v>
      </c>
      <c r="AQ272" s="130" t="e">
        <f t="shared" si="30"/>
        <v>#N/A</v>
      </c>
      <c r="AR272" s="112"/>
    </row>
    <row r="273" spans="1:44" x14ac:dyDescent="0.3">
      <c r="A273" s="141"/>
      <c r="B273" s="142"/>
      <c r="C273" s="143"/>
      <c r="D273" s="142"/>
      <c r="E273" s="142"/>
      <c r="F273" s="142"/>
      <c r="G273" s="142"/>
      <c r="H273" s="142"/>
      <c r="I273" s="146"/>
      <c r="J273" s="142"/>
      <c r="K273" s="142"/>
      <c r="L273" s="142"/>
      <c r="M273" s="145"/>
      <c r="N273" s="145"/>
      <c r="O273" s="145"/>
      <c r="P273" s="142"/>
      <c r="Q273" s="142"/>
      <c r="R273" s="142"/>
      <c r="S273" s="142"/>
      <c r="T273" s="142"/>
      <c r="U273" s="144"/>
      <c r="V273" s="142"/>
      <c r="W273" s="142"/>
      <c r="X273" s="142"/>
      <c r="Y273" s="87" t="e">
        <f>INDEX(Tablica1[[SOLITARNO-ADULTNA, SUBADULTNA I NEODREĐENO]:[SVE DOBI-HIBERNACIJA/ESTIVACIJA]],MATCH('STROGO ZAŠTIĆENE-IZ PRIRODE RH'!X273,Tablica1[KATEGORIJA],0),MATCH(E273,Tablica1[[#Headers],[SOLITARNO-ADULTNA, SUBADULTNA I NEODREĐENO]:[SVE DOBI-HIBERNACIJA/ESTIVACIJA]],0))</f>
        <v>#N/A</v>
      </c>
      <c r="Z273" s="60">
        <f t="shared" si="28"/>
        <v>0</v>
      </c>
      <c r="AA273" s="88" t="e">
        <f t="shared" si="29"/>
        <v>#N/A</v>
      </c>
      <c r="AB273" s="142"/>
      <c r="AC273" s="144"/>
      <c r="AD273" s="144"/>
      <c r="AE273" s="142"/>
      <c r="AF273" s="70" t="e">
        <f>INDEX(Tablica5[PROŠIRENA SKRB],MATCH('STROGO ZAŠTIĆENE-IZ PRIRODE RH'!X273,Tablica5[KATEGORIJA],0))</f>
        <v>#N/A</v>
      </c>
      <c r="AG273" s="88" t="e">
        <f t="shared" si="31"/>
        <v>#N/A</v>
      </c>
      <c r="AH273" s="79" t="e">
        <f t="shared" si="32"/>
        <v>#N/A</v>
      </c>
      <c r="AI273" s="159"/>
      <c r="AJ273" s="159"/>
      <c r="AK273" s="159"/>
      <c r="AL273" s="89">
        <f t="shared" si="33"/>
        <v>0</v>
      </c>
      <c r="AM273" s="90" t="e">
        <f t="shared" si="34"/>
        <v>#N/A</v>
      </c>
      <c r="AN273" s="164"/>
      <c r="AO273" s="142"/>
      <c r="AP273" s="163" t="e">
        <f>INDEX(EUTANAZIJA!$B$4:$B$6,MATCH('STROGO ZAŠTIĆENE-IZ PRIRODE RH'!AN273,EUTANAZIJA!$A$4:$A$6,0))</f>
        <v>#N/A</v>
      </c>
      <c r="AQ273" s="130" t="e">
        <f t="shared" si="30"/>
        <v>#N/A</v>
      </c>
      <c r="AR273" s="112"/>
    </row>
    <row r="274" spans="1:44" x14ac:dyDescent="0.3">
      <c r="A274" s="141"/>
      <c r="B274" s="142"/>
      <c r="C274" s="143"/>
      <c r="D274" s="142"/>
      <c r="E274" s="142"/>
      <c r="F274" s="142"/>
      <c r="G274" s="142"/>
      <c r="H274" s="142"/>
      <c r="I274" s="146"/>
      <c r="J274" s="142"/>
      <c r="K274" s="142"/>
      <c r="L274" s="142"/>
      <c r="M274" s="145"/>
      <c r="N274" s="145"/>
      <c r="O274" s="145"/>
      <c r="P274" s="142"/>
      <c r="Q274" s="142"/>
      <c r="R274" s="142"/>
      <c r="S274" s="142"/>
      <c r="T274" s="142"/>
      <c r="U274" s="144"/>
      <c r="V274" s="142"/>
      <c r="W274" s="142"/>
      <c r="X274" s="142"/>
      <c r="Y274" s="87" t="e">
        <f>INDEX(Tablica1[[SOLITARNO-ADULTNA, SUBADULTNA I NEODREĐENO]:[SVE DOBI-HIBERNACIJA/ESTIVACIJA]],MATCH('STROGO ZAŠTIĆENE-IZ PRIRODE RH'!X274,Tablica1[KATEGORIJA],0),MATCH(E274,Tablica1[[#Headers],[SOLITARNO-ADULTNA, SUBADULTNA I NEODREĐENO]:[SVE DOBI-HIBERNACIJA/ESTIVACIJA]],0))</f>
        <v>#N/A</v>
      </c>
      <c r="Z274" s="60">
        <f t="shared" si="28"/>
        <v>0</v>
      </c>
      <c r="AA274" s="88" t="e">
        <f t="shared" si="29"/>
        <v>#N/A</v>
      </c>
      <c r="AB274" s="142"/>
      <c r="AC274" s="144"/>
      <c r="AD274" s="144"/>
      <c r="AE274" s="142"/>
      <c r="AF274" s="70" t="e">
        <f>INDEX(Tablica5[PROŠIRENA SKRB],MATCH('STROGO ZAŠTIĆENE-IZ PRIRODE RH'!X274,Tablica5[KATEGORIJA],0))</f>
        <v>#N/A</v>
      </c>
      <c r="AG274" s="88" t="e">
        <f t="shared" si="31"/>
        <v>#N/A</v>
      </c>
      <c r="AH274" s="79" t="e">
        <f t="shared" si="32"/>
        <v>#N/A</v>
      </c>
      <c r="AI274" s="159"/>
      <c r="AJ274" s="159"/>
      <c r="AK274" s="159"/>
      <c r="AL274" s="89">
        <f t="shared" si="33"/>
        <v>0</v>
      </c>
      <c r="AM274" s="90" t="e">
        <f t="shared" si="34"/>
        <v>#N/A</v>
      </c>
      <c r="AN274" s="164"/>
      <c r="AO274" s="142"/>
      <c r="AP274" s="163" t="e">
        <f>INDEX(EUTANAZIJA!$B$4:$B$6,MATCH('STROGO ZAŠTIĆENE-IZ PRIRODE RH'!AN274,EUTANAZIJA!$A$4:$A$6,0))</f>
        <v>#N/A</v>
      </c>
      <c r="AQ274" s="130" t="e">
        <f t="shared" si="30"/>
        <v>#N/A</v>
      </c>
      <c r="AR274" s="112"/>
    </row>
    <row r="275" spans="1:44" x14ac:dyDescent="0.3">
      <c r="A275" s="141"/>
      <c r="B275" s="142"/>
      <c r="C275" s="143"/>
      <c r="D275" s="142"/>
      <c r="E275" s="142"/>
      <c r="F275" s="142"/>
      <c r="G275" s="142"/>
      <c r="H275" s="142"/>
      <c r="I275" s="146"/>
      <c r="J275" s="142"/>
      <c r="K275" s="142"/>
      <c r="L275" s="142"/>
      <c r="M275" s="145"/>
      <c r="N275" s="145"/>
      <c r="O275" s="145"/>
      <c r="P275" s="142"/>
      <c r="Q275" s="142"/>
      <c r="R275" s="142"/>
      <c r="S275" s="142"/>
      <c r="T275" s="142"/>
      <c r="U275" s="144"/>
      <c r="V275" s="142"/>
      <c r="W275" s="142"/>
      <c r="X275" s="142"/>
      <c r="Y275" s="87" t="e">
        <f>INDEX(Tablica1[[SOLITARNO-ADULTNA, SUBADULTNA I NEODREĐENO]:[SVE DOBI-HIBERNACIJA/ESTIVACIJA]],MATCH('STROGO ZAŠTIĆENE-IZ PRIRODE RH'!X275,Tablica1[KATEGORIJA],0),MATCH(E275,Tablica1[[#Headers],[SOLITARNO-ADULTNA, SUBADULTNA I NEODREĐENO]:[SVE DOBI-HIBERNACIJA/ESTIVACIJA]],0))</f>
        <v>#N/A</v>
      </c>
      <c r="Z275" s="60">
        <f t="shared" si="28"/>
        <v>0</v>
      </c>
      <c r="AA275" s="88" t="e">
        <f t="shared" si="29"/>
        <v>#N/A</v>
      </c>
      <c r="AB275" s="142"/>
      <c r="AC275" s="144"/>
      <c r="AD275" s="144"/>
      <c r="AE275" s="142"/>
      <c r="AF275" s="70" t="e">
        <f>INDEX(Tablica5[PROŠIRENA SKRB],MATCH('STROGO ZAŠTIĆENE-IZ PRIRODE RH'!X275,Tablica5[KATEGORIJA],0))</f>
        <v>#N/A</v>
      </c>
      <c r="AG275" s="88" t="e">
        <f t="shared" si="31"/>
        <v>#N/A</v>
      </c>
      <c r="AH275" s="79" t="e">
        <f t="shared" si="32"/>
        <v>#N/A</v>
      </c>
      <c r="AI275" s="159"/>
      <c r="AJ275" s="159"/>
      <c r="AK275" s="159"/>
      <c r="AL275" s="89">
        <f t="shared" si="33"/>
        <v>0</v>
      </c>
      <c r="AM275" s="90" t="e">
        <f t="shared" si="34"/>
        <v>#N/A</v>
      </c>
      <c r="AN275" s="164"/>
      <c r="AO275" s="142"/>
      <c r="AP275" s="163" t="e">
        <f>INDEX(EUTANAZIJA!$B$4:$B$6,MATCH('STROGO ZAŠTIĆENE-IZ PRIRODE RH'!AN275,EUTANAZIJA!$A$4:$A$6,0))</f>
        <v>#N/A</v>
      </c>
      <c r="AQ275" s="130" t="e">
        <f t="shared" si="30"/>
        <v>#N/A</v>
      </c>
      <c r="AR275" s="112"/>
    </row>
    <row r="276" spans="1:44" x14ac:dyDescent="0.3">
      <c r="A276" s="141"/>
      <c r="B276" s="142"/>
      <c r="C276" s="143"/>
      <c r="D276" s="142"/>
      <c r="E276" s="142"/>
      <c r="F276" s="142"/>
      <c r="G276" s="142"/>
      <c r="H276" s="142"/>
      <c r="I276" s="146"/>
      <c r="J276" s="142"/>
      <c r="K276" s="142"/>
      <c r="L276" s="142"/>
      <c r="M276" s="145"/>
      <c r="N276" s="145"/>
      <c r="O276" s="145"/>
      <c r="P276" s="142"/>
      <c r="Q276" s="142"/>
      <c r="R276" s="142"/>
      <c r="S276" s="142"/>
      <c r="T276" s="142"/>
      <c r="U276" s="144"/>
      <c r="V276" s="142"/>
      <c r="W276" s="142"/>
      <c r="X276" s="142"/>
      <c r="Y276" s="87" t="e">
        <f>INDEX(Tablica1[[SOLITARNO-ADULTNA, SUBADULTNA I NEODREĐENO]:[SVE DOBI-HIBERNACIJA/ESTIVACIJA]],MATCH('STROGO ZAŠTIĆENE-IZ PRIRODE RH'!X276,Tablica1[KATEGORIJA],0),MATCH(E276,Tablica1[[#Headers],[SOLITARNO-ADULTNA, SUBADULTNA I NEODREĐENO]:[SVE DOBI-HIBERNACIJA/ESTIVACIJA]],0))</f>
        <v>#N/A</v>
      </c>
      <c r="Z276" s="60">
        <f t="shared" si="28"/>
        <v>0</v>
      </c>
      <c r="AA276" s="88" t="e">
        <f t="shared" si="29"/>
        <v>#N/A</v>
      </c>
      <c r="AB276" s="142"/>
      <c r="AC276" s="144"/>
      <c r="AD276" s="144"/>
      <c r="AE276" s="142"/>
      <c r="AF276" s="70" t="e">
        <f>INDEX(Tablica5[PROŠIRENA SKRB],MATCH('STROGO ZAŠTIĆENE-IZ PRIRODE RH'!X276,Tablica5[KATEGORIJA],0))</f>
        <v>#N/A</v>
      </c>
      <c r="AG276" s="88" t="e">
        <f t="shared" si="31"/>
        <v>#N/A</v>
      </c>
      <c r="AH276" s="79" t="e">
        <f t="shared" si="32"/>
        <v>#N/A</v>
      </c>
      <c r="AI276" s="159"/>
      <c r="AJ276" s="159"/>
      <c r="AK276" s="159"/>
      <c r="AL276" s="89">
        <f t="shared" si="33"/>
        <v>0</v>
      </c>
      <c r="AM276" s="90" t="e">
        <f t="shared" si="34"/>
        <v>#N/A</v>
      </c>
      <c r="AN276" s="164"/>
      <c r="AO276" s="142"/>
      <c r="AP276" s="163" t="e">
        <f>INDEX(EUTANAZIJA!$B$4:$B$6,MATCH('STROGO ZAŠTIĆENE-IZ PRIRODE RH'!AN276,EUTANAZIJA!$A$4:$A$6,0))</f>
        <v>#N/A</v>
      </c>
      <c r="AQ276" s="130" t="e">
        <f t="shared" si="30"/>
        <v>#N/A</v>
      </c>
      <c r="AR276" s="112"/>
    </row>
    <row r="277" spans="1:44" x14ac:dyDescent="0.3">
      <c r="A277" s="141"/>
      <c r="B277" s="142"/>
      <c r="C277" s="143"/>
      <c r="D277" s="142"/>
      <c r="E277" s="142"/>
      <c r="F277" s="142"/>
      <c r="G277" s="142"/>
      <c r="H277" s="142"/>
      <c r="I277" s="146"/>
      <c r="J277" s="142"/>
      <c r="K277" s="142"/>
      <c r="L277" s="142"/>
      <c r="M277" s="145"/>
      <c r="N277" s="145"/>
      <c r="O277" s="145"/>
      <c r="P277" s="142"/>
      <c r="Q277" s="142"/>
      <c r="R277" s="142"/>
      <c r="S277" s="142"/>
      <c r="T277" s="142"/>
      <c r="U277" s="144"/>
      <c r="V277" s="142"/>
      <c r="W277" s="142"/>
      <c r="X277" s="142"/>
      <c r="Y277" s="87" t="e">
        <f>INDEX(Tablica1[[SOLITARNO-ADULTNA, SUBADULTNA I NEODREĐENO]:[SVE DOBI-HIBERNACIJA/ESTIVACIJA]],MATCH('STROGO ZAŠTIĆENE-IZ PRIRODE RH'!X277,Tablica1[KATEGORIJA],0),MATCH(E277,Tablica1[[#Headers],[SOLITARNO-ADULTNA, SUBADULTNA I NEODREĐENO]:[SVE DOBI-HIBERNACIJA/ESTIVACIJA]],0))</f>
        <v>#N/A</v>
      </c>
      <c r="Z277" s="60">
        <f t="shared" si="28"/>
        <v>0</v>
      </c>
      <c r="AA277" s="88" t="e">
        <f t="shared" si="29"/>
        <v>#N/A</v>
      </c>
      <c r="AB277" s="142"/>
      <c r="AC277" s="144"/>
      <c r="AD277" s="144"/>
      <c r="AE277" s="142"/>
      <c r="AF277" s="70" t="e">
        <f>INDEX(Tablica5[PROŠIRENA SKRB],MATCH('STROGO ZAŠTIĆENE-IZ PRIRODE RH'!X277,Tablica5[KATEGORIJA],0))</f>
        <v>#N/A</v>
      </c>
      <c r="AG277" s="88" t="e">
        <f t="shared" si="31"/>
        <v>#N/A</v>
      </c>
      <c r="AH277" s="79" t="e">
        <f t="shared" si="32"/>
        <v>#N/A</v>
      </c>
      <c r="AI277" s="159"/>
      <c r="AJ277" s="159"/>
      <c r="AK277" s="159"/>
      <c r="AL277" s="89">
        <f t="shared" si="33"/>
        <v>0</v>
      </c>
      <c r="AM277" s="90" t="e">
        <f t="shared" si="34"/>
        <v>#N/A</v>
      </c>
      <c r="AN277" s="164"/>
      <c r="AO277" s="142"/>
      <c r="AP277" s="163" t="e">
        <f>INDEX(EUTANAZIJA!$B$4:$B$6,MATCH('STROGO ZAŠTIĆENE-IZ PRIRODE RH'!AN277,EUTANAZIJA!$A$4:$A$6,0))</f>
        <v>#N/A</v>
      </c>
      <c r="AQ277" s="130" t="e">
        <f t="shared" si="30"/>
        <v>#N/A</v>
      </c>
      <c r="AR277" s="112"/>
    </row>
    <row r="278" spans="1:44" x14ac:dyDescent="0.3">
      <c r="A278" s="141"/>
      <c r="B278" s="142"/>
      <c r="C278" s="143"/>
      <c r="D278" s="142"/>
      <c r="E278" s="142"/>
      <c r="F278" s="142"/>
      <c r="G278" s="142"/>
      <c r="H278" s="142"/>
      <c r="I278" s="146"/>
      <c r="J278" s="142"/>
      <c r="K278" s="142"/>
      <c r="L278" s="142"/>
      <c r="M278" s="145"/>
      <c r="N278" s="145"/>
      <c r="O278" s="145"/>
      <c r="P278" s="142"/>
      <c r="Q278" s="142"/>
      <c r="R278" s="142"/>
      <c r="S278" s="142"/>
      <c r="T278" s="142"/>
      <c r="U278" s="144"/>
      <c r="V278" s="142"/>
      <c r="W278" s="142"/>
      <c r="X278" s="142"/>
      <c r="Y278" s="87" t="e">
        <f>INDEX(Tablica1[[SOLITARNO-ADULTNA, SUBADULTNA I NEODREĐENO]:[SVE DOBI-HIBERNACIJA/ESTIVACIJA]],MATCH('STROGO ZAŠTIĆENE-IZ PRIRODE RH'!X278,Tablica1[KATEGORIJA],0),MATCH(E278,Tablica1[[#Headers],[SOLITARNO-ADULTNA, SUBADULTNA I NEODREĐENO]:[SVE DOBI-HIBERNACIJA/ESTIVACIJA]],0))</f>
        <v>#N/A</v>
      </c>
      <c r="Z278" s="60">
        <f t="shared" si="28"/>
        <v>0</v>
      </c>
      <c r="AA278" s="88" t="e">
        <f t="shared" si="29"/>
        <v>#N/A</v>
      </c>
      <c r="AB278" s="142"/>
      <c r="AC278" s="144"/>
      <c r="AD278" s="144"/>
      <c r="AE278" s="142"/>
      <c r="AF278" s="70" t="e">
        <f>INDEX(Tablica5[PROŠIRENA SKRB],MATCH('STROGO ZAŠTIĆENE-IZ PRIRODE RH'!X278,Tablica5[KATEGORIJA],0))</f>
        <v>#N/A</v>
      </c>
      <c r="AG278" s="88" t="e">
        <f t="shared" si="31"/>
        <v>#N/A</v>
      </c>
      <c r="AH278" s="79" t="e">
        <f t="shared" si="32"/>
        <v>#N/A</v>
      </c>
      <c r="AI278" s="159"/>
      <c r="AJ278" s="159"/>
      <c r="AK278" s="159"/>
      <c r="AL278" s="89">
        <f t="shared" si="33"/>
        <v>0</v>
      </c>
      <c r="AM278" s="90" t="e">
        <f t="shared" si="34"/>
        <v>#N/A</v>
      </c>
      <c r="AN278" s="164"/>
      <c r="AO278" s="142"/>
      <c r="AP278" s="163" t="e">
        <f>INDEX(EUTANAZIJA!$B$4:$B$6,MATCH('STROGO ZAŠTIĆENE-IZ PRIRODE RH'!AN278,EUTANAZIJA!$A$4:$A$6,0))</f>
        <v>#N/A</v>
      </c>
      <c r="AQ278" s="130" t="e">
        <f t="shared" si="30"/>
        <v>#N/A</v>
      </c>
      <c r="AR278" s="112"/>
    </row>
    <row r="279" spans="1:44" x14ac:dyDescent="0.3">
      <c r="A279" s="141"/>
      <c r="B279" s="142"/>
      <c r="C279" s="143"/>
      <c r="D279" s="142"/>
      <c r="E279" s="142"/>
      <c r="F279" s="142"/>
      <c r="G279" s="142"/>
      <c r="H279" s="142"/>
      <c r="I279" s="146"/>
      <c r="J279" s="142"/>
      <c r="K279" s="142"/>
      <c r="L279" s="142"/>
      <c r="M279" s="145"/>
      <c r="N279" s="145"/>
      <c r="O279" s="145"/>
      <c r="P279" s="142"/>
      <c r="Q279" s="142"/>
      <c r="R279" s="142"/>
      <c r="S279" s="142"/>
      <c r="T279" s="142"/>
      <c r="U279" s="144"/>
      <c r="V279" s="142"/>
      <c r="W279" s="142"/>
      <c r="X279" s="142"/>
      <c r="Y279" s="87" t="e">
        <f>INDEX(Tablica1[[SOLITARNO-ADULTNA, SUBADULTNA I NEODREĐENO]:[SVE DOBI-HIBERNACIJA/ESTIVACIJA]],MATCH('STROGO ZAŠTIĆENE-IZ PRIRODE RH'!X279,Tablica1[KATEGORIJA],0),MATCH(E279,Tablica1[[#Headers],[SOLITARNO-ADULTNA, SUBADULTNA I NEODREĐENO]:[SVE DOBI-HIBERNACIJA/ESTIVACIJA]],0))</f>
        <v>#N/A</v>
      </c>
      <c r="Z279" s="60">
        <f t="shared" si="28"/>
        <v>0</v>
      </c>
      <c r="AA279" s="88" t="e">
        <f t="shared" si="29"/>
        <v>#N/A</v>
      </c>
      <c r="AB279" s="142"/>
      <c r="AC279" s="144"/>
      <c r="AD279" s="144"/>
      <c r="AE279" s="142"/>
      <c r="AF279" s="70" t="e">
        <f>INDEX(Tablica5[PROŠIRENA SKRB],MATCH('STROGO ZAŠTIĆENE-IZ PRIRODE RH'!X279,Tablica5[KATEGORIJA],0))</f>
        <v>#N/A</v>
      </c>
      <c r="AG279" s="88" t="e">
        <f t="shared" si="31"/>
        <v>#N/A</v>
      </c>
      <c r="AH279" s="79" t="e">
        <f t="shared" si="32"/>
        <v>#N/A</v>
      </c>
      <c r="AI279" s="159"/>
      <c r="AJ279" s="159"/>
      <c r="AK279" s="159"/>
      <c r="AL279" s="89">
        <f t="shared" si="33"/>
        <v>0</v>
      </c>
      <c r="AM279" s="90" t="e">
        <f t="shared" si="34"/>
        <v>#N/A</v>
      </c>
      <c r="AN279" s="164"/>
      <c r="AO279" s="142"/>
      <c r="AP279" s="163" t="e">
        <f>INDEX(EUTANAZIJA!$B$4:$B$6,MATCH('STROGO ZAŠTIĆENE-IZ PRIRODE RH'!AN279,EUTANAZIJA!$A$4:$A$6,0))</f>
        <v>#N/A</v>
      </c>
      <c r="AQ279" s="130" t="e">
        <f t="shared" si="30"/>
        <v>#N/A</v>
      </c>
      <c r="AR279" s="112"/>
    </row>
    <row r="280" spans="1:44" x14ac:dyDescent="0.3">
      <c r="A280" s="141"/>
      <c r="B280" s="142"/>
      <c r="C280" s="143"/>
      <c r="D280" s="142"/>
      <c r="E280" s="142"/>
      <c r="F280" s="142"/>
      <c r="G280" s="142"/>
      <c r="H280" s="142"/>
      <c r="I280" s="146"/>
      <c r="J280" s="142"/>
      <c r="K280" s="142"/>
      <c r="L280" s="142"/>
      <c r="M280" s="145"/>
      <c r="N280" s="145"/>
      <c r="O280" s="145"/>
      <c r="P280" s="142"/>
      <c r="Q280" s="142"/>
      <c r="R280" s="142"/>
      <c r="S280" s="142"/>
      <c r="T280" s="142"/>
      <c r="U280" s="144"/>
      <c r="V280" s="142"/>
      <c r="W280" s="142"/>
      <c r="X280" s="142"/>
      <c r="Y280" s="87" t="e">
        <f>INDEX(Tablica1[[SOLITARNO-ADULTNA, SUBADULTNA I NEODREĐENO]:[SVE DOBI-HIBERNACIJA/ESTIVACIJA]],MATCH('STROGO ZAŠTIĆENE-IZ PRIRODE RH'!X280,Tablica1[KATEGORIJA],0),MATCH(E280,Tablica1[[#Headers],[SOLITARNO-ADULTNA, SUBADULTNA I NEODREĐENO]:[SVE DOBI-HIBERNACIJA/ESTIVACIJA]],0))</f>
        <v>#N/A</v>
      </c>
      <c r="Z280" s="60">
        <f t="shared" si="28"/>
        <v>0</v>
      </c>
      <c r="AA280" s="88" t="e">
        <f t="shared" si="29"/>
        <v>#N/A</v>
      </c>
      <c r="AB280" s="142"/>
      <c r="AC280" s="144"/>
      <c r="AD280" s="144"/>
      <c r="AE280" s="142"/>
      <c r="AF280" s="70" t="e">
        <f>INDEX(Tablica5[PROŠIRENA SKRB],MATCH('STROGO ZAŠTIĆENE-IZ PRIRODE RH'!X280,Tablica5[KATEGORIJA],0))</f>
        <v>#N/A</v>
      </c>
      <c r="AG280" s="88" t="e">
        <f t="shared" si="31"/>
        <v>#N/A</v>
      </c>
      <c r="AH280" s="79" t="e">
        <f t="shared" si="32"/>
        <v>#N/A</v>
      </c>
      <c r="AI280" s="159"/>
      <c r="AJ280" s="159"/>
      <c r="AK280" s="159"/>
      <c r="AL280" s="89">
        <f t="shared" si="33"/>
        <v>0</v>
      </c>
      <c r="AM280" s="90" t="e">
        <f t="shared" si="34"/>
        <v>#N/A</v>
      </c>
      <c r="AN280" s="164"/>
      <c r="AO280" s="142"/>
      <c r="AP280" s="163" t="e">
        <f>INDEX(EUTANAZIJA!$B$4:$B$6,MATCH('STROGO ZAŠTIĆENE-IZ PRIRODE RH'!AN280,EUTANAZIJA!$A$4:$A$6,0))</f>
        <v>#N/A</v>
      </c>
      <c r="AQ280" s="130" t="e">
        <f t="shared" si="30"/>
        <v>#N/A</v>
      </c>
      <c r="AR280" s="112"/>
    </row>
    <row r="281" spans="1:44" x14ac:dyDescent="0.3">
      <c r="A281" s="141"/>
      <c r="B281" s="142"/>
      <c r="C281" s="143"/>
      <c r="D281" s="142"/>
      <c r="E281" s="142"/>
      <c r="F281" s="142"/>
      <c r="G281" s="142"/>
      <c r="H281" s="142"/>
      <c r="I281" s="146"/>
      <c r="J281" s="142"/>
      <c r="K281" s="142"/>
      <c r="L281" s="142"/>
      <c r="M281" s="145"/>
      <c r="N281" s="145"/>
      <c r="O281" s="145"/>
      <c r="P281" s="142"/>
      <c r="Q281" s="142"/>
      <c r="R281" s="142"/>
      <c r="S281" s="142"/>
      <c r="T281" s="142"/>
      <c r="U281" s="144"/>
      <c r="V281" s="142"/>
      <c r="W281" s="142"/>
      <c r="X281" s="142"/>
      <c r="Y281" s="87" t="e">
        <f>INDEX(Tablica1[[SOLITARNO-ADULTNA, SUBADULTNA I NEODREĐENO]:[SVE DOBI-HIBERNACIJA/ESTIVACIJA]],MATCH('STROGO ZAŠTIĆENE-IZ PRIRODE RH'!X281,Tablica1[KATEGORIJA],0),MATCH(E281,Tablica1[[#Headers],[SOLITARNO-ADULTNA, SUBADULTNA I NEODREĐENO]:[SVE DOBI-HIBERNACIJA/ESTIVACIJA]],0))</f>
        <v>#N/A</v>
      </c>
      <c r="Z281" s="60">
        <f t="shared" si="28"/>
        <v>0</v>
      </c>
      <c r="AA281" s="88" t="e">
        <f t="shared" si="29"/>
        <v>#N/A</v>
      </c>
      <c r="AB281" s="142"/>
      <c r="AC281" s="144"/>
      <c r="AD281" s="144"/>
      <c r="AE281" s="142"/>
      <c r="AF281" s="70" t="e">
        <f>INDEX(Tablica5[PROŠIRENA SKRB],MATCH('STROGO ZAŠTIĆENE-IZ PRIRODE RH'!X281,Tablica5[KATEGORIJA],0))</f>
        <v>#N/A</v>
      </c>
      <c r="AG281" s="88" t="e">
        <f t="shared" si="31"/>
        <v>#N/A</v>
      </c>
      <c r="AH281" s="79" t="e">
        <f t="shared" si="32"/>
        <v>#N/A</v>
      </c>
      <c r="AI281" s="159"/>
      <c r="AJ281" s="159"/>
      <c r="AK281" s="159"/>
      <c r="AL281" s="89">
        <f t="shared" si="33"/>
        <v>0</v>
      </c>
      <c r="AM281" s="90" t="e">
        <f t="shared" si="34"/>
        <v>#N/A</v>
      </c>
      <c r="AN281" s="164"/>
      <c r="AO281" s="142"/>
      <c r="AP281" s="163" t="e">
        <f>INDEX(EUTANAZIJA!$B$4:$B$6,MATCH('STROGO ZAŠTIĆENE-IZ PRIRODE RH'!AN281,EUTANAZIJA!$A$4:$A$6,0))</f>
        <v>#N/A</v>
      </c>
      <c r="AQ281" s="130" t="e">
        <f t="shared" si="30"/>
        <v>#N/A</v>
      </c>
      <c r="AR281" s="112"/>
    </row>
    <row r="282" spans="1:44" x14ac:dyDescent="0.3">
      <c r="A282" s="141"/>
      <c r="B282" s="142"/>
      <c r="C282" s="143"/>
      <c r="D282" s="142"/>
      <c r="E282" s="142"/>
      <c r="F282" s="142"/>
      <c r="G282" s="142"/>
      <c r="H282" s="142"/>
      <c r="I282" s="146"/>
      <c r="J282" s="142"/>
      <c r="K282" s="142"/>
      <c r="L282" s="142"/>
      <c r="M282" s="145"/>
      <c r="N282" s="145"/>
      <c r="O282" s="145"/>
      <c r="P282" s="142"/>
      <c r="Q282" s="142"/>
      <c r="R282" s="142"/>
      <c r="S282" s="142"/>
      <c r="T282" s="142"/>
      <c r="U282" s="144"/>
      <c r="V282" s="142"/>
      <c r="W282" s="142"/>
      <c r="X282" s="142"/>
      <c r="Y282" s="87" t="e">
        <f>INDEX(Tablica1[[SOLITARNO-ADULTNA, SUBADULTNA I NEODREĐENO]:[SVE DOBI-HIBERNACIJA/ESTIVACIJA]],MATCH('STROGO ZAŠTIĆENE-IZ PRIRODE RH'!X282,Tablica1[KATEGORIJA],0),MATCH(E282,Tablica1[[#Headers],[SOLITARNO-ADULTNA, SUBADULTNA I NEODREĐENO]:[SVE DOBI-HIBERNACIJA/ESTIVACIJA]],0))</f>
        <v>#N/A</v>
      </c>
      <c r="Z282" s="60">
        <f t="shared" si="28"/>
        <v>0</v>
      </c>
      <c r="AA282" s="88" t="e">
        <f t="shared" si="29"/>
        <v>#N/A</v>
      </c>
      <c r="AB282" s="142"/>
      <c r="AC282" s="144"/>
      <c r="AD282" s="144"/>
      <c r="AE282" s="142"/>
      <c r="AF282" s="70" t="e">
        <f>INDEX(Tablica5[PROŠIRENA SKRB],MATCH('STROGO ZAŠTIĆENE-IZ PRIRODE RH'!X282,Tablica5[KATEGORIJA],0))</f>
        <v>#N/A</v>
      </c>
      <c r="AG282" s="88" t="e">
        <f t="shared" si="31"/>
        <v>#N/A</v>
      </c>
      <c r="AH282" s="79" t="e">
        <f t="shared" si="32"/>
        <v>#N/A</v>
      </c>
      <c r="AI282" s="159"/>
      <c r="AJ282" s="159"/>
      <c r="AK282" s="159"/>
      <c r="AL282" s="89">
        <f t="shared" si="33"/>
        <v>0</v>
      </c>
      <c r="AM282" s="90" t="e">
        <f t="shared" si="34"/>
        <v>#N/A</v>
      </c>
      <c r="AN282" s="164"/>
      <c r="AO282" s="142"/>
      <c r="AP282" s="163" t="e">
        <f>INDEX(EUTANAZIJA!$B$4:$B$6,MATCH('STROGO ZAŠTIĆENE-IZ PRIRODE RH'!AN282,EUTANAZIJA!$A$4:$A$6,0))</f>
        <v>#N/A</v>
      </c>
      <c r="AQ282" s="130" t="e">
        <f t="shared" si="30"/>
        <v>#N/A</v>
      </c>
      <c r="AR282" s="112"/>
    </row>
    <row r="283" spans="1:44" x14ac:dyDescent="0.3">
      <c r="A283" s="141"/>
      <c r="B283" s="142"/>
      <c r="C283" s="143"/>
      <c r="D283" s="142"/>
      <c r="E283" s="142"/>
      <c r="F283" s="142"/>
      <c r="G283" s="142"/>
      <c r="H283" s="142"/>
      <c r="I283" s="146"/>
      <c r="J283" s="142"/>
      <c r="K283" s="142"/>
      <c r="L283" s="142"/>
      <c r="M283" s="145"/>
      <c r="N283" s="145"/>
      <c r="O283" s="145"/>
      <c r="P283" s="142"/>
      <c r="Q283" s="142"/>
      <c r="R283" s="142"/>
      <c r="S283" s="142"/>
      <c r="T283" s="142"/>
      <c r="U283" s="144"/>
      <c r="V283" s="142"/>
      <c r="W283" s="142"/>
      <c r="X283" s="142"/>
      <c r="Y283" s="87" t="e">
        <f>INDEX(Tablica1[[SOLITARNO-ADULTNA, SUBADULTNA I NEODREĐENO]:[SVE DOBI-HIBERNACIJA/ESTIVACIJA]],MATCH('STROGO ZAŠTIĆENE-IZ PRIRODE RH'!X283,Tablica1[KATEGORIJA],0),MATCH(E283,Tablica1[[#Headers],[SOLITARNO-ADULTNA, SUBADULTNA I NEODREĐENO]:[SVE DOBI-HIBERNACIJA/ESTIVACIJA]],0))</f>
        <v>#N/A</v>
      </c>
      <c r="Z283" s="60">
        <f t="shared" si="28"/>
        <v>0</v>
      </c>
      <c r="AA283" s="88" t="e">
        <f t="shared" si="29"/>
        <v>#N/A</v>
      </c>
      <c r="AB283" s="142"/>
      <c r="AC283" s="144"/>
      <c r="AD283" s="144"/>
      <c r="AE283" s="142"/>
      <c r="AF283" s="70" t="e">
        <f>INDEX(Tablica5[PROŠIRENA SKRB],MATCH('STROGO ZAŠTIĆENE-IZ PRIRODE RH'!X283,Tablica5[KATEGORIJA],0))</f>
        <v>#N/A</v>
      </c>
      <c r="AG283" s="88" t="e">
        <f t="shared" si="31"/>
        <v>#N/A</v>
      </c>
      <c r="AH283" s="79" t="e">
        <f t="shared" si="32"/>
        <v>#N/A</v>
      </c>
      <c r="AI283" s="159"/>
      <c r="AJ283" s="159"/>
      <c r="AK283" s="159"/>
      <c r="AL283" s="89">
        <f t="shared" si="33"/>
        <v>0</v>
      </c>
      <c r="AM283" s="90" t="e">
        <f t="shared" si="34"/>
        <v>#N/A</v>
      </c>
      <c r="AN283" s="164"/>
      <c r="AO283" s="142"/>
      <c r="AP283" s="163" t="e">
        <f>INDEX(EUTANAZIJA!$B$4:$B$6,MATCH('STROGO ZAŠTIĆENE-IZ PRIRODE RH'!AN283,EUTANAZIJA!$A$4:$A$6,0))</f>
        <v>#N/A</v>
      </c>
      <c r="AQ283" s="130" t="e">
        <f t="shared" si="30"/>
        <v>#N/A</v>
      </c>
      <c r="AR283" s="112"/>
    </row>
    <row r="284" spans="1:44" x14ac:dyDescent="0.3">
      <c r="A284" s="141"/>
      <c r="B284" s="142"/>
      <c r="C284" s="143"/>
      <c r="D284" s="142"/>
      <c r="E284" s="142"/>
      <c r="F284" s="142"/>
      <c r="G284" s="142"/>
      <c r="H284" s="142"/>
      <c r="I284" s="146"/>
      <c r="J284" s="142"/>
      <c r="K284" s="142"/>
      <c r="L284" s="142"/>
      <c r="M284" s="145"/>
      <c r="N284" s="145"/>
      <c r="O284" s="145"/>
      <c r="P284" s="142"/>
      <c r="Q284" s="142"/>
      <c r="R284" s="142"/>
      <c r="S284" s="142"/>
      <c r="T284" s="142"/>
      <c r="U284" s="144"/>
      <c r="V284" s="142"/>
      <c r="W284" s="142"/>
      <c r="X284" s="142"/>
      <c r="Y284" s="87" t="e">
        <f>INDEX(Tablica1[[SOLITARNO-ADULTNA, SUBADULTNA I NEODREĐENO]:[SVE DOBI-HIBERNACIJA/ESTIVACIJA]],MATCH('STROGO ZAŠTIĆENE-IZ PRIRODE RH'!X284,Tablica1[KATEGORIJA],0),MATCH(E284,Tablica1[[#Headers],[SOLITARNO-ADULTNA, SUBADULTNA I NEODREĐENO]:[SVE DOBI-HIBERNACIJA/ESTIVACIJA]],0))</f>
        <v>#N/A</v>
      </c>
      <c r="Z284" s="60">
        <f t="shared" si="28"/>
        <v>0</v>
      </c>
      <c r="AA284" s="88" t="e">
        <f t="shared" si="29"/>
        <v>#N/A</v>
      </c>
      <c r="AB284" s="142"/>
      <c r="AC284" s="144"/>
      <c r="AD284" s="144"/>
      <c r="AE284" s="142"/>
      <c r="AF284" s="70" t="e">
        <f>INDEX(Tablica5[PROŠIRENA SKRB],MATCH('STROGO ZAŠTIĆENE-IZ PRIRODE RH'!X284,Tablica5[KATEGORIJA],0))</f>
        <v>#N/A</v>
      </c>
      <c r="AG284" s="88" t="e">
        <f t="shared" si="31"/>
        <v>#N/A</v>
      </c>
      <c r="AH284" s="79" t="e">
        <f t="shared" si="32"/>
        <v>#N/A</v>
      </c>
      <c r="AI284" s="159"/>
      <c r="AJ284" s="159"/>
      <c r="AK284" s="159"/>
      <c r="AL284" s="89">
        <f t="shared" si="33"/>
        <v>0</v>
      </c>
      <c r="AM284" s="90" t="e">
        <f t="shared" si="34"/>
        <v>#N/A</v>
      </c>
      <c r="AN284" s="164"/>
      <c r="AO284" s="142"/>
      <c r="AP284" s="163" t="e">
        <f>INDEX(EUTANAZIJA!$B$4:$B$6,MATCH('STROGO ZAŠTIĆENE-IZ PRIRODE RH'!AN284,EUTANAZIJA!$A$4:$A$6,0))</f>
        <v>#N/A</v>
      </c>
      <c r="AQ284" s="130" t="e">
        <f t="shared" si="30"/>
        <v>#N/A</v>
      </c>
      <c r="AR284" s="112"/>
    </row>
    <row r="285" spans="1:44" x14ac:dyDescent="0.3">
      <c r="A285" s="141"/>
      <c r="B285" s="142"/>
      <c r="C285" s="143"/>
      <c r="D285" s="142"/>
      <c r="E285" s="142"/>
      <c r="F285" s="142"/>
      <c r="G285" s="142"/>
      <c r="H285" s="142"/>
      <c r="I285" s="146"/>
      <c r="J285" s="142"/>
      <c r="K285" s="142"/>
      <c r="L285" s="142"/>
      <c r="M285" s="145"/>
      <c r="N285" s="145"/>
      <c r="O285" s="145"/>
      <c r="P285" s="142"/>
      <c r="Q285" s="142"/>
      <c r="R285" s="142"/>
      <c r="S285" s="142"/>
      <c r="T285" s="142"/>
      <c r="U285" s="144"/>
      <c r="V285" s="142"/>
      <c r="W285" s="142"/>
      <c r="X285" s="142"/>
      <c r="Y285" s="87" t="e">
        <f>INDEX(Tablica1[[SOLITARNO-ADULTNA, SUBADULTNA I NEODREĐENO]:[SVE DOBI-HIBERNACIJA/ESTIVACIJA]],MATCH('STROGO ZAŠTIĆENE-IZ PRIRODE RH'!X285,Tablica1[KATEGORIJA],0),MATCH(E285,Tablica1[[#Headers],[SOLITARNO-ADULTNA, SUBADULTNA I NEODREĐENO]:[SVE DOBI-HIBERNACIJA/ESTIVACIJA]],0))</f>
        <v>#N/A</v>
      </c>
      <c r="Z285" s="60">
        <f t="shared" si="28"/>
        <v>0</v>
      </c>
      <c r="AA285" s="88" t="e">
        <f t="shared" si="29"/>
        <v>#N/A</v>
      </c>
      <c r="AB285" s="142"/>
      <c r="AC285" s="144"/>
      <c r="AD285" s="144"/>
      <c r="AE285" s="142"/>
      <c r="AF285" s="70" t="e">
        <f>INDEX(Tablica5[PROŠIRENA SKRB],MATCH('STROGO ZAŠTIĆENE-IZ PRIRODE RH'!X285,Tablica5[KATEGORIJA],0))</f>
        <v>#N/A</v>
      </c>
      <c r="AG285" s="88" t="e">
        <f t="shared" si="31"/>
        <v>#N/A</v>
      </c>
      <c r="AH285" s="79" t="e">
        <f t="shared" si="32"/>
        <v>#N/A</v>
      </c>
      <c r="AI285" s="159"/>
      <c r="AJ285" s="159"/>
      <c r="AK285" s="159"/>
      <c r="AL285" s="89">
        <f t="shared" si="33"/>
        <v>0</v>
      </c>
      <c r="AM285" s="90" t="e">
        <f t="shared" si="34"/>
        <v>#N/A</v>
      </c>
      <c r="AN285" s="164"/>
      <c r="AO285" s="142"/>
      <c r="AP285" s="163" t="e">
        <f>INDEX(EUTANAZIJA!$B$4:$B$6,MATCH('STROGO ZAŠTIĆENE-IZ PRIRODE RH'!AN285,EUTANAZIJA!$A$4:$A$6,0))</f>
        <v>#N/A</v>
      </c>
      <c r="AQ285" s="130" t="e">
        <f t="shared" si="30"/>
        <v>#N/A</v>
      </c>
      <c r="AR285" s="112"/>
    </row>
    <row r="286" spans="1:44" x14ac:dyDescent="0.3">
      <c r="A286" s="141"/>
      <c r="B286" s="142"/>
      <c r="C286" s="143"/>
      <c r="D286" s="142"/>
      <c r="E286" s="142"/>
      <c r="F286" s="142"/>
      <c r="G286" s="142"/>
      <c r="H286" s="142"/>
      <c r="I286" s="146"/>
      <c r="J286" s="142"/>
      <c r="K286" s="142"/>
      <c r="L286" s="142"/>
      <c r="M286" s="145"/>
      <c r="N286" s="145"/>
      <c r="O286" s="145"/>
      <c r="P286" s="142"/>
      <c r="Q286" s="142"/>
      <c r="R286" s="142"/>
      <c r="S286" s="142"/>
      <c r="T286" s="142"/>
      <c r="U286" s="144"/>
      <c r="V286" s="142"/>
      <c r="W286" s="142"/>
      <c r="X286" s="142"/>
      <c r="Y286" s="87" t="e">
        <f>INDEX(Tablica1[[SOLITARNO-ADULTNA, SUBADULTNA I NEODREĐENO]:[SVE DOBI-HIBERNACIJA/ESTIVACIJA]],MATCH('STROGO ZAŠTIĆENE-IZ PRIRODE RH'!X286,Tablica1[KATEGORIJA],0),MATCH(E286,Tablica1[[#Headers],[SOLITARNO-ADULTNA, SUBADULTNA I NEODREĐENO]:[SVE DOBI-HIBERNACIJA/ESTIVACIJA]],0))</f>
        <v>#N/A</v>
      </c>
      <c r="Z286" s="60">
        <f t="shared" si="28"/>
        <v>0</v>
      </c>
      <c r="AA286" s="88" t="e">
        <f t="shared" si="29"/>
        <v>#N/A</v>
      </c>
      <c r="AB286" s="142"/>
      <c r="AC286" s="144"/>
      <c r="AD286" s="144"/>
      <c r="AE286" s="142"/>
      <c r="AF286" s="70" t="e">
        <f>INDEX(Tablica5[PROŠIRENA SKRB],MATCH('STROGO ZAŠTIĆENE-IZ PRIRODE RH'!X286,Tablica5[KATEGORIJA],0))</f>
        <v>#N/A</v>
      </c>
      <c r="AG286" s="88" t="e">
        <f t="shared" si="31"/>
        <v>#N/A</v>
      </c>
      <c r="AH286" s="79" t="e">
        <f t="shared" si="32"/>
        <v>#N/A</v>
      </c>
      <c r="AI286" s="159"/>
      <c r="AJ286" s="159"/>
      <c r="AK286" s="159"/>
      <c r="AL286" s="89">
        <f t="shared" si="33"/>
        <v>0</v>
      </c>
      <c r="AM286" s="90" t="e">
        <f t="shared" si="34"/>
        <v>#N/A</v>
      </c>
      <c r="AN286" s="164"/>
      <c r="AO286" s="142"/>
      <c r="AP286" s="163" t="e">
        <f>INDEX(EUTANAZIJA!$B$4:$B$6,MATCH('STROGO ZAŠTIĆENE-IZ PRIRODE RH'!AN286,EUTANAZIJA!$A$4:$A$6,0))</f>
        <v>#N/A</v>
      </c>
      <c r="AQ286" s="130" t="e">
        <f t="shared" si="30"/>
        <v>#N/A</v>
      </c>
      <c r="AR286" s="112"/>
    </row>
    <row r="287" spans="1:44" x14ac:dyDescent="0.3">
      <c r="A287" s="141"/>
      <c r="B287" s="142"/>
      <c r="C287" s="143"/>
      <c r="D287" s="142"/>
      <c r="E287" s="142"/>
      <c r="F287" s="142"/>
      <c r="G287" s="142"/>
      <c r="H287" s="142"/>
      <c r="I287" s="146"/>
      <c r="J287" s="142"/>
      <c r="K287" s="142"/>
      <c r="L287" s="142"/>
      <c r="M287" s="145"/>
      <c r="N287" s="145"/>
      <c r="O287" s="145"/>
      <c r="P287" s="142"/>
      <c r="Q287" s="142"/>
      <c r="R287" s="142"/>
      <c r="S287" s="142"/>
      <c r="T287" s="142"/>
      <c r="U287" s="144"/>
      <c r="V287" s="142"/>
      <c r="W287" s="142"/>
      <c r="X287" s="142"/>
      <c r="Y287" s="87" t="e">
        <f>INDEX(Tablica1[[SOLITARNO-ADULTNA, SUBADULTNA I NEODREĐENO]:[SVE DOBI-HIBERNACIJA/ESTIVACIJA]],MATCH('STROGO ZAŠTIĆENE-IZ PRIRODE RH'!X287,Tablica1[KATEGORIJA],0),MATCH(E287,Tablica1[[#Headers],[SOLITARNO-ADULTNA, SUBADULTNA I NEODREĐENO]:[SVE DOBI-HIBERNACIJA/ESTIVACIJA]],0))</f>
        <v>#N/A</v>
      </c>
      <c r="Z287" s="60">
        <f t="shared" si="28"/>
        <v>0</v>
      </c>
      <c r="AA287" s="88" t="e">
        <f t="shared" si="29"/>
        <v>#N/A</v>
      </c>
      <c r="AB287" s="142"/>
      <c r="AC287" s="144"/>
      <c r="AD287" s="144"/>
      <c r="AE287" s="142"/>
      <c r="AF287" s="70" t="e">
        <f>INDEX(Tablica5[PROŠIRENA SKRB],MATCH('STROGO ZAŠTIĆENE-IZ PRIRODE RH'!X287,Tablica5[KATEGORIJA],0))</f>
        <v>#N/A</v>
      </c>
      <c r="AG287" s="88" t="e">
        <f t="shared" si="31"/>
        <v>#N/A</v>
      </c>
      <c r="AH287" s="79" t="e">
        <f t="shared" si="32"/>
        <v>#N/A</v>
      </c>
      <c r="AI287" s="159"/>
      <c r="AJ287" s="159"/>
      <c r="AK287" s="159"/>
      <c r="AL287" s="89">
        <f t="shared" si="33"/>
        <v>0</v>
      </c>
      <c r="AM287" s="90" t="e">
        <f t="shared" si="34"/>
        <v>#N/A</v>
      </c>
      <c r="AN287" s="164"/>
      <c r="AO287" s="142"/>
      <c r="AP287" s="163" t="e">
        <f>INDEX(EUTANAZIJA!$B$4:$B$6,MATCH('STROGO ZAŠTIĆENE-IZ PRIRODE RH'!AN287,EUTANAZIJA!$A$4:$A$6,0))</f>
        <v>#N/A</v>
      </c>
      <c r="AQ287" s="130" t="e">
        <f t="shared" si="30"/>
        <v>#N/A</v>
      </c>
      <c r="AR287" s="112"/>
    </row>
    <row r="288" spans="1:44" x14ac:dyDescent="0.3">
      <c r="A288" s="141"/>
      <c r="B288" s="142"/>
      <c r="C288" s="143"/>
      <c r="D288" s="142"/>
      <c r="E288" s="142"/>
      <c r="F288" s="142"/>
      <c r="G288" s="142"/>
      <c r="H288" s="142"/>
      <c r="I288" s="146"/>
      <c r="J288" s="142"/>
      <c r="K288" s="142"/>
      <c r="L288" s="142"/>
      <c r="M288" s="145"/>
      <c r="N288" s="145"/>
      <c r="O288" s="145"/>
      <c r="P288" s="142"/>
      <c r="Q288" s="142"/>
      <c r="R288" s="142"/>
      <c r="S288" s="142"/>
      <c r="T288" s="142"/>
      <c r="U288" s="144"/>
      <c r="V288" s="142"/>
      <c r="W288" s="142"/>
      <c r="X288" s="142"/>
      <c r="Y288" s="87" t="e">
        <f>INDEX(Tablica1[[SOLITARNO-ADULTNA, SUBADULTNA I NEODREĐENO]:[SVE DOBI-HIBERNACIJA/ESTIVACIJA]],MATCH('STROGO ZAŠTIĆENE-IZ PRIRODE RH'!X288,Tablica1[KATEGORIJA],0),MATCH(E288,Tablica1[[#Headers],[SOLITARNO-ADULTNA, SUBADULTNA I NEODREĐENO]:[SVE DOBI-HIBERNACIJA/ESTIVACIJA]],0))</f>
        <v>#N/A</v>
      </c>
      <c r="Z288" s="60">
        <f t="shared" si="28"/>
        <v>0</v>
      </c>
      <c r="AA288" s="88" t="e">
        <f t="shared" si="29"/>
        <v>#N/A</v>
      </c>
      <c r="AB288" s="142"/>
      <c r="AC288" s="144"/>
      <c r="AD288" s="144"/>
      <c r="AE288" s="142"/>
      <c r="AF288" s="70" t="e">
        <f>INDEX(Tablica5[PROŠIRENA SKRB],MATCH('STROGO ZAŠTIĆENE-IZ PRIRODE RH'!X288,Tablica5[KATEGORIJA],0))</f>
        <v>#N/A</v>
      </c>
      <c r="AG288" s="88" t="e">
        <f t="shared" si="31"/>
        <v>#N/A</v>
      </c>
      <c r="AH288" s="79" t="e">
        <f t="shared" si="32"/>
        <v>#N/A</v>
      </c>
      <c r="AI288" s="159"/>
      <c r="AJ288" s="159"/>
      <c r="AK288" s="159"/>
      <c r="AL288" s="89">
        <f t="shared" si="33"/>
        <v>0</v>
      </c>
      <c r="AM288" s="90" t="e">
        <f t="shared" si="34"/>
        <v>#N/A</v>
      </c>
      <c r="AN288" s="164"/>
      <c r="AO288" s="142"/>
      <c r="AP288" s="163" t="e">
        <f>INDEX(EUTANAZIJA!$B$4:$B$6,MATCH('STROGO ZAŠTIĆENE-IZ PRIRODE RH'!AN288,EUTANAZIJA!$A$4:$A$6,0))</f>
        <v>#N/A</v>
      </c>
      <c r="AQ288" s="130" t="e">
        <f t="shared" si="30"/>
        <v>#N/A</v>
      </c>
      <c r="AR288" s="112"/>
    </row>
    <row r="289" spans="1:44" x14ac:dyDescent="0.3">
      <c r="A289" s="141"/>
      <c r="B289" s="142"/>
      <c r="C289" s="143"/>
      <c r="D289" s="142"/>
      <c r="E289" s="142"/>
      <c r="F289" s="142"/>
      <c r="G289" s="142"/>
      <c r="H289" s="142"/>
      <c r="I289" s="146"/>
      <c r="J289" s="142"/>
      <c r="K289" s="142"/>
      <c r="L289" s="142"/>
      <c r="M289" s="145"/>
      <c r="N289" s="145"/>
      <c r="O289" s="145"/>
      <c r="P289" s="142"/>
      <c r="Q289" s="142"/>
      <c r="R289" s="142"/>
      <c r="S289" s="142"/>
      <c r="T289" s="142"/>
      <c r="U289" s="144"/>
      <c r="V289" s="142"/>
      <c r="W289" s="142"/>
      <c r="X289" s="142"/>
      <c r="Y289" s="87" t="e">
        <f>INDEX(Tablica1[[SOLITARNO-ADULTNA, SUBADULTNA I NEODREĐENO]:[SVE DOBI-HIBERNACIJA/ESTIVACIJA]],MATCH('STROGO ZAŠTIĆENE-IZ PRIRODE RH'!X289,Tablica1[KATEGORIJA],0),MATCH(E289,Tablica1[[#Headers],[SOLITARNO-ADULTNA, SUBADULTNA I NEODREĐENO]:[SVE DOBI-HIBERNACIJA/ESTIVACIJA]],0))</f>
        <v>#N/A</v>
      </c>
      <c r="Z289" s="60">
        <f t="shared" si="28"/>
        <v>0</v>
      </c>
      <c r="AA289" s="88" t="e">
        <f t="shared" si="29"/>
        <v>#N/A</v>
      </c>
      <c r="AB289" s="142"/>
      <c r="AC289" s="144"/>
      <c r="AD289" s="144"/>
      <c r="AE289" s="142"/>
      <c r="AF289" s="70" t="e">
        <f>INDEX(Tablica5[PROŠIRENA SKRB],MATCH('STROGO ZAŠTIĆENE-IZ PRIRODE RH'!X289,Tablica5[KATEGORIJA],0))</f>
        <v>#N/A</v>
      </c>
      <c r="AG289" s="88" t="e">
        <f t="shared" si="31"/>
        <v>#N/A</v>
      </c>
      <c r="AH289" s="79" t="e">
        <f t="shared" si="32"/>
        <v>#N/A</v>
      </c>
      <c r="AI289" s="159"/>
      <c r="AJ289" s="159"/>
      <c r="AK289" s="159"/>
      <c r="AL289" s="89">
        <f t="shared" si="33"/>
        <v>0</v>
      </c>
      <c r="AM289" s="90" t="e">
        <f t="shared" si="34"/>
        <v>#N/A</v>
      </c>
      <c r="AN289" s="164"/>
      <c r="AO289" s="142"/>
      <c r="AP289" s="163" t="e">
        <f>INDEX(EUTANAZIJA!$B$4:$B$6,MATCH('STROGO ZAŠTIĆENE-IZ PRIRODE RH'!AN289,EUTANAZIJA!$A$4:$A$6,0))</f>
        <v>#N/A</v>
      </c>
      <c r="AQ289" s="130" t="e">
        <f t="shared" si="30"/>
        <v>#N/A</v>
      </c>
      <c r="AR289" s="112"/>
    </row>
    <row r="290" spans="1:44" x14ac:dyDescent="0.3">
      <c r="A290" s="141"/>
      <c r="B290" s="142"/>
      <c r="C290" s="143"/>
      <c r="D290" s="142"/>
      <c r="E290" s="142"/>
      <c r="F290" s="142"/>
      <c r="G290" s="142"/>
      <c r="H290" s="142"/>
      <c r="I290" s="146"/>
      <c r="J290" s="142"/>
      <c r="K290" s="142"/>
      <c r="L290" s="142"/>
      <c r="M290" s="145"/>
      <c r="N290" s="145"/>
      <c r="O290" s="145"/>
      <c r="P290" s="142"/>
      <c r="Q290" s="142"/>
      <c r="R290" s="142"/>
      <c r="S290" s="142"/>
      <c r="T290" s="142"/>
      <c r="U290" s="144"/>
      <c r="V290" s="142"/>
      <c r="W290" s="142"/>
      <c r="X290" s="142"/>
      <c r="Y290" s="87" t="e">
        <f>INDEX(Tablica1[[SOLITARNO-ADULTNA, SUBADULTNA I NEODREĐENO]:[SVE DOBI-HIBERNACIJA/ESTIVACIJA]],MATCH('STROGO ZAŠTIĆENE-IZ PRIRODE RH'!X290,Tablica1[KATEGORIJA],0),MATCH(E290,Tablica1[[#Headers],[SOLITARNO-ADULTNA, SUBADULTNA I NEODREĐENO]:[SVE DOBI-HIBERNACIJA/ESTIVACIJA]],0))</f>
        <v>#N/A</v>
      </c>
      <c r="Z290" s="60">
        <f t="shared" si="28"/>
        <v>0</v>
      </c>
      <c r="AA290" s="88" t="e">
        <f t="shared" si="29"/>
        <v>#N/A</v>
      </c>
      <c r="AB290" s="142"/>
      <c r="AC290" s="144"/>
      <c r="AD290" s="144"/>
      <c r="AE290" s="142"/>
      <c r="AF290" s="70" t="e">
        <f>INDEX(Tablica5[PROŠIRENA SKRB],MATCH('STROGO ZAŠTIĆENE-IZ PRIRODE RH'!X290,Tablica5[KATEGORIJA],0))</f>
        <v>#N/A</v>
      </c>
      <c r="AG290" s="88" t="e">
        <f t="shared" si="31"/>
        <v>#N/A</v>
      </c>
      <c r="AH290" s="79" t="e">
        <f t="shared" si="32"/>
        <v>#N/A</v>
      </c>
      <c r="AI290" s="159"/>
      <c r="AJ290" s="159"/>
      <c r="AK290" s="159"/>
      <c r="AL290" s="89">
        <f t="shared" si="33"/>
        <v>0</v>
      </c>
      <c r="AM290" s="90" t="e">
        <f t="shared" si="34"/>
        <v>#N/A</v>
      </c>
      <c r="AN290" s="164"/>
      <c r="AO290" s="142"/>
      <c r="AP290" s="163" t="e">
        <f>INDEX(EUTANAZIJA!$B$4:$B$6,MATCH('STROGO ZAŠTIĆENE-IZ PRIRODE RH'!AN290,EUTANAZIJA!$A$4:$A$6,0))</f>
        <v>#N/A</v>
      </c>
      <c r="AQ290" s="130" t="e">
        <f t="shared" si="30"/>
        <v>#N/A</v>
      </c>
      <c r="AR290" s="112"/>
    </row>
    <row r="291" spans="1:44" x14ac:dyDescent="0.3">
      <c r="A291" s="141"/>
      <c r="B291" s="142"/>
      <c r="C291" s="143"/>
      <c r="D291" s="142"/>
      <c r="E291" s="142"/>
      <c r="F291" s="142"/>
      <c r="G291" s="142"/>
      <c r="H291" s="142"/>
      <c r="I291" s="146"/>
      <c r="J291" s="142"/>
      <c r="K291" s="142"/>
      <c r="L291" s="142"/>
      <c r="M291" s="145"/>
      <c r="N291" s="145"/>
      <c r="O291" s="145"/>
      <c r="P291" s="142"/>
      <c r="Q291" s="142"/>
      <c r="R291" s="142"/>
      <c r="S291" s="142"/>
      <c r="T291" s="142"/>
      <c r="U291" s="144"/>
      <c r="V291" s="142"/>
      <c r="W291" s="142"/>
      <c r="X291" s="142"/>
      <c r="Y291" s="87" t="e">
        <f>INDEX(Tablica1[[SOLITARNO-ADULTNA, SUBADULTNA I NEODREĐENO]:[SVE DOBI-HIBERNACIJA/ESTIVACIJA]],MATCH('STROGO ZAŠTIĆENE-IZ PRIRODE RH'!X291,Tablica1[KATEGORIJA],0),MATCH(E291,Tablica1[[#Headers],[SOLITARNO-ADULTNA, SUBADULTNA I NEODREĐENO]:[SVE DOBI-HIBERNACIJA/ESTIVACIJA]],0))</f>
        <v>#N/A</v>
      </c>
      <c r="Z291" s="60">
        <f t="shared" si="28"/>
        <v>0</v>
      </c>
      <c r="AA291" s="88" t="e">
        <f t="shared" si="29"/>
        <v>#N/A</v>
      </c>
      <c r="AB291" s="142"/>
      <c r="AC291" s="144"/>
      <c r="AD291" s="144"/>
      <c r="AE291" s="142"/>
      <c r="AF291" s="70" t="e">
        <f>INDEX(Tablica5[PROŠIRENA SKRB],MATCH('STROGO ZAŠTIĆENE-IZ PRIRODE RH'!X291,Tablica5[KATEGORIJA],0))</f>
        <v>#N/A</v>
      </c>
      <c r="AG291" s="88" t="e">
        <f t="shared" si="31"/>
        <v>#N/A</v>
      </c>
      <c r="AH291" s="79" t="e">
        <f t="shared" si="32"/>
        <v>#N/A</v>
      </c>
      <c r="AI291" s="159"/>
      <c r="AJ291" s="159"/>
      <c r="AK291" s="159"/>
      <c r="AL291" s="89">
        <f t="shared" si="33"/>
        <v>0</v>
      </c>
      <c r="AM291" s="90" t="e">
        <f t="shared" si="34"/>
        <v>#N/A</v>
      </c>
      <c r="AN291" s="164"/>
      <c r="AO291" s="142"/>
      <c r="AP291" s="163" t="e">
        <f>INDEX(EUTANAZIJA!$B$4:$B$6,MATCH('STROGO ZAŠTIĆENE-IZ PRIRODE RH'!AN291,EUTANAZIJA!$A$4:$A$6,0))</f>
        <v>#N/A</v>
      </c>
      <c r="AQ291" s="130" t="e">
        <f t="shared" si="30"/>
        <v>#N/A</v>
      </c>
      <c r="AR291" s="112"/>
    </row>
    <row r="292" spans="1:44" x14ac:dyDescent="0.3">
      <c r="A292" s="141"/>
      <c r="B292" s="142"/>
      <c r="C292" s="143"/>
      <c r="D292" s="142"/>
      <c r="E292" s="142"/>
      <c r="F292" s="142"/>
      <c r="G292" s="142"/>
      <c r="H292" s="142"/>
      <c r="I292" s="146"/>
      <c r="J292" s="142"/>
      <c r="K292" s="142"/>
      <c r="L292" s="142"/>
      <c r="M292" s="145"/>
      <c r="N292" s="145"/>
      <c r="O292" s="145"/>
      <c r="P292" s="142"/>
      <c r="Q292" s="142"/>
      <c r="R292" s="142"/>
      <c r="S292" s="142"/>
      <c r="T292" s="142"/>
      <c r="U292" s="144"/>
      <c r="V292" s="142"/>
      <c r="W292" s="142"/>
      <c r="X292" s="142"/>
      <c r="Y292" s="87" t="e">
        <f>INDEX(Tablica1[[SOLITARNO-ADULTNA, SUBADULTNA I NEODREĐENO]:[SVE DOBI-HIBERNACIJA/ESTIVACIJA]],MATCH('STROGO ZAŠTIĆENE-IZ PRIRODE RH'!X292,Tablica1[KATEGORIJA],0),MATCH(E292,Tablica1[[#Headers],[SOLITARNO-ADULTNA, SUBADULTNA I NEODREĐENO]:[SVE DOBI-HIBERNACIJA/ESTIVACIJA]],0))</f>
        <v>#N/A</v>
      </c>
      <c r="Z292" s="60">
        <f t="shared" si="28"/>
        <v>0</v>
      </c>
      <c r="AA292" s="88" t="e">
        <f t="shared" si="29"/>
        <v>#N/A</v>
      </c>
      <c r="AB292" s="142"/>
      <c r="AC292" s="144"/>
      <c r="AD292" s="144"/>
      <c r="AE292" s="142"/>
      <c r="AF292" s="70" t="e">
        <f>INDEX(Tablica5[PROŠIRENA SKRB],MATCH('STROGO ZAŠTIĆENE-IZ PRIRODE RH'!X292,Tablica5[KATEGORIJA],0))</f>
        <v>#N/A</v>
      </c>
      <c r="AG292" s="88" t="e">
        <f t="shared" si="31"/>
        <v>#N/A</v>
      </c>
      <c r="AH292" s="79" t="e">
        <f t="shared" si="32"/>
        <v>#N/A</v>
      </c>
      <c r="AI292" s="159"/>
      <c r="AJ292" s="159"/>
      <c r="AK292" s="159"/>
      <c r="AL292" s="89">
        <f t="shared" si="33"/>
        <v>0</v>
      </c>
      <c r="AM292" s="90" t="e">
        <f t="shared" si="34"/>
        <v>#N/A</v>
      </c>
      <c r="AN292" s="164"/>
      <c r="AO292" s="142"/>
      <c r="AP292" s="163" t="e">
        <f>INDEX(EUTANAZIJA!$B$4:$B$6,MATCH('STROGO ZAŠTIĆENE-IZ PRIRODE RH'!AN292,EUTANAZIJA!$A$4:$A$6,0))</f>
        <v>#N/A</v>
      </c>
      <c r="AQ292" s="130" t="e">
        <f t="shared" si="30"/>
        <v>#N/A</v>
      </c>
      <c r="AR292" s="112"/>
    </row>
    <row r="293" spans="1:44" x14ac:dyDescent="0.3">
      <c r="A293" s="141"/>
      <c r="B293" s="142"/>
      <c r="C293" s="143"/>
      <c r="D293" s="142"/>
      <c r="E293" s="142"/>
      <c r="F293" s="142"/>
      <c r="G293" s="142"/>
      <c r="H293" s="142"/>
      <c r="I293" s="146"/>
      <c r="J293" s="142"/>
      <c r="K293" s="142"/>
      <c r="L293" s="142"/>
      <c r="M293" s="145"/>
      <c r="N293" s="145"/>
      <c r="O293" s="145"/>
      <c r="P293" s="142"/>
      <c r="Q293" s="142"/>
      <c r="R293" s="142"/>
      <c r="S293" s="142"/>
      <c r="T293" s="142"/>
      <c r="U293" s="144"/>
      <c r="V293" s="142"/>
      <c r="W293" s="142"/>
      <c r="X293" s="142"/>
      <c r="Y293" s="87" t="e">
        <f>INDEX(Tablica1[[SOLITARNO-ADULTNA, SUBADULTNA I NEODREĐENO]:[SVE DOBI-HIBERNACIJA/ESTIVACIJA]],MATCH('STROGO ZAŠTIĆENE-IZ PRIRODE RH'!X293,Tablica1[KATEGORIJA],0),MATCH(E293,Tablica1[[#Headers],[SOLITARNO-ADULTNA, SUBADULTNA I NEODREĐENO]:[SVE DOBI-HIBERNACIJA/ESTIVACIJA]],0))</f>
        <v>#N/A</v>
      </c>
      <c r="Z293" s="60">
        <f t="shared" si="28"/>
        <v>0</v>
      </c>
      <c r="AA293" s="88" t="e">
        <f t="shared" si="29"/>
        <v>#N/A</v>
      </c>
      <c r="AB293" s="142"/>
      <c r="AC293" s="144"/>
      <c r="AD293" s="144"/>
      <c r="AE293" s="142"/>
      <c r="AF293" s="70" t="e">
        <f>INDEX(Tablica5[PROŠIRENA SKRB],MATCH('STROGO ZAŠTIĆENE-IZ PRIRODE RH'!X293,Tablica5[KATEGORIJA],0))</f>
        <v>#N/A</v>
      </c>
      <c r="AG293" s="88" t="e">
        <f t="shared" si="31"/>
        <v>#N/A</v>
      </c>
      <c r="AH293" s="79" t="e">
        <f t="shared" si="32"/>
        <v>#N/A</v>
      </c>
      <c r="AI293" s="159"/>
      <c r="AJ293" s="159"/>
      <c r="AK293" s="159"/>
      <c r="AL293" s="89">
        <f t="shared" si="33"/>
        <v>0</v>
      </c>
      <c r="AM293" s="90" t="e">
        <f t="shared" si="34"/>
        <v>#N/A</v>
      </c>
      <c r="AN293" s="164"/>
      <c r="AO293" s="142"/>
      <c r="AP293" s="163" t="e">
        <f>INDEX(EUTANAZIJA!$B$4:$B$6,MATCH('STROGO ZAŠTIĆENE-IZ PRIRODE RH'!AN293,EUTANAZIJA!$A$4:$A$6,0))</f>
        <v>#N/A</v>
      </c>
      <c r="AQ293" s="130" t="e">
        <f t="shared" si="30"/>
        <v>#N/A</v>
      </c>
      <c r="AR293" s="112"/>
    </row>
    <row r="294" spans="1:44" x14ac:dyDescent="0.3">
      <c r="A294" s="141"/>
      <c r="B294" s="142"/>
      <c r="C294" s="143"/>
      <c r="D294" s="142"/>
      <c r="E294" s="142"/>
      <c r="F294" s="142"/>
      <c r="G294" s="142"/>
      <c r="H294" s="142"/>
      <c r="I294" s="146"/>
      <c r="J294" s="142"/>
      <c r="K294" s="142"/>
      <c r="L294" s="142"/>
      <c r="M294" s="145"/>
      <c r="N294" s="145"/>
      <c r="O294" s="145"/>
      <c r="P294" s="142"/>
      <c r="Q294" s="142"/>
      <c r="R294" s="142"/>
      <c r="S294" s="142"/>
      <c r="T294" s="142"/>
      <c r="U294" s="144"/>
      <c r="V294" s="142"/>
      <c r="W294" s="142"/>
      <c r="X294" s="142"/>
      <c r="Y294" s="87" t="e">
        <f>INDEX(Tablica1[[SOLITARNO-ADULTNA, SUBADULTNA I NEODREĐENO]:[SVE DOBI-HIBERNACIJA/ESTIVACIJA]],MATCH('STROGO ZAŠTIĆENE-IZ PRIRODE RH'!X294,Tablica1[KATEGORIJA],0),MATCH(E294,Tablica1[[#Headers],[SOLITARNO-ADULTNA, SUBADULTNA I NEODREĐENO]:[SVE DOBI-HIBERNACIJA/ESTIVACIJA]],0))</f>
        <v>#N/A</v>
      </c>
      <c r="Z294" s="60">
        <f t="shared" si="28"/>
        <v>0</v>
      </c>
      <c r="AA294" s="88" t="e">
        <f t="shared" si="29"/>
        <v>#N/A</v>
      </c>
      <c r="AB294" s="142"/>
      <c r="AC294" s="144"/>
      <c r="AD294" s="144"/>
      <c r="AE294" s="142"/>
      <c r="AF294" s="70" t="e">
        <f>INDEX(Tablica5[PROŠIRENA SKRB],MATCH('STROGO ZAŠTIĆENE-IZ PRIRODE RH'!X294,Tablica5[KATEGORIJA],0))</f>
        <v>#N/A</v>
      </c>
      <c r="AG294" s="88" t="e">
        <f t="shared" si="31"/>
        <v>#N/A</v>
      </c>
      <c r="AH294" s="79" t="e">
        <f t="shared" si="32"/>
        <v>#N/A</v>
      </c>
      <c r="AI294" s="159"/>
      <c r="AJ294" s="159"/>
      <c r="AK294" s="159"/>
      <c r="AL294" s="89">
        <f t="shared" si="33"/>
        <v>0</v>
      </c>
      <c r="AM294" s="90" t="e">
        <f t="shared" si="34"/>
        <v>#N/A</v>
      </c>
      <c r="AN294" s="164"/>
      <c r="AO294" s="142"/>
      <c r="AP294" s="163" t="e">
        <f>INDEX(EUTANAZIJA!$B$4:$B$6,MATCH('STROGO ZAŠTIĆENE-IZ PRIRODE RH'!AN294,EUTANAZIJA!$A$4:$A$6,0))</f>
        <v>#N/A</v>
      </c>
      <c r="AQ294" s="130" t="e">
        <f t="shared" si="30"/>
        <v>#N/A</v>
      </c>
      <c r="AR294" s="112"/>
    </row>
    <row r="295" spans="1:44" x14ac:dyDescent="0.3">
      <c r="A295" s="141"/>
      <c r="B295" s="142"/>
      <c r="C295" s="143"/>
      <c r="D295" s="142"/>
      <c r="E295" s="142"/>
      <c r="F295" s="142"/>
      <c r="G295" s="142"/>
      <c r="H295" s="142"/>
      <c r="I295" s="146"/>
      <c r="J295" s="142"/>
      <c r="K295" s="142"/>
      <c r="L295" s="142"/>
      <c r="M295" s="145"/>
      <c r="N295" s="145"/>
      <c r="O295" s="145"/>
      <c r="P295" s="142"/>
      <c r="Q295" s="142"/>
      <c r="R295" s="142"/>
      <c r="S295" s="142"/>
      <c r="T295" s="142"/>
      <c r="U295" s="144"/>
      <c r="V295" s="142"/>
      <c r="W295" s="142"/>
      <c r="X295" s="142"/>
      <c r="Y295" s="87" t="e">
        <f>INDEX(Tablica1[[SOLITARNO-ADULTNA, SUBADULTNA I NEODREĐENO]:[SVE DOBI-HIBERNACIJA/ESTIVACIJA]],MATCH('STROGO ZAŠTIĆENE-IZ PRIRODE RH'!X295,Tablica1[KATEGORIJA],0),MATCH(E295,Tablica1[[#Headers],[SOLITARNO-ADULTNA, SUBADULTNA I NEODREĐENO]:[SVE DOBI-HIBERNACIJA/ESTIVACIJA]],0))</f>
        <v>#N/A</v>
      </c>
      <c r="Z295" s="60">
        <f t="shared" si="28"/>
        <v>0</v>
      </c>
      <c r="AA295" s="88" t="e">
        <f t="shared" si="29"/>
        <v>#N/A</v>
      </c>
      <c r="AB295" s="142"/>
      <c r="AC295" s="144"/>
      <c r="AD295" s="144"/>
      <c r="AE295" s="142"/>
      <c r="AF295" s="70" t="e">
        <f>INDEX(Tablica5[PROŠIRENA SKRB],MATCH('STROGO ZAŠTIĆENE-IZ PRIRODE RH'!X295,Tablica5[KATEGORIJA],0))</f>
        <v>#N/A</v>
      </c>
      <c r="AG295" s="88" t="e">
        <f t="shared" si="31"/>
        <v>#N/A</v>
      </c>
      <c r="AH295" s="79" t="e">
        <f t="shared" si="32"/>
        <v>#N/A</v>
      </c>
      <c r="AI295" s="159"/>
      <c r="AJ295" s="159"/>
      <c r="AK295" s="159"/>
      <c r="AL295" s="89">
        <f t="shared" si="33"/>
        <v>0</v>
      </c>
      <c r="AM295" s="90" t="e">
        <f t="shared" si="34"/>
        <v>#N/A</v>
      </c>
      <c r="AN295" s="164"/>
      <c r="AO295" s="142"/>
      <c r="AP295" s="163" t="e">
        <f>INDEX(EUTANAZIJA!$B$4:$B$6,MATCH('STROGO ZAŠTIĆENE-IZ PRIRODE RH'!AN295,EUTANAZIJA!$A$4:$A$6,0))</f>
        <v>#N/A</v>
      </c>
      <c r="AQ295" s="130" t="e">
        <f t="shared" si="30"/>
        <v>#N/A</v>
      </c>
      <c r="AR295" s="112"/>
    </row>
    <row r="296" spans="1:44" x14ac:dyDescent="0.3">
      <c r="A296" s="141"/>
      <c r="B296" s="142"/>
      <c r="C296" s="143"/>
      <c r="D296" s="142"/>
      <c r="E296" s="142"/>
      <c r="F296" s="142"/>
      <c r="G296" s="142"/>
      <c r="H296" s="142"/>
      <c r="I296" s="146"/>
      <c r="J296" s="142"/>
      <c r="K296" s="142"/>
      <c r="L296" s="142"/>
      <c r="M296" s="145"/>
      <c r="N296" s="145"/>
      <c r="O296" s="145"/>
      <c r="P296" s="142"/>
      <c r="Q296" s="142"/>
      <c r="R296" s="142"/>
      <c r="S296" s="142"/>
      <c r="T296" s="142"/>
      <c r="U296" s="144"/>
      <c r="V296" s="142"/>
      <c r="W296" s="142"/>
      <c r="X296" s="142"/>
      <c r="Y296" s="87" t="e">
        <f>INDEX(Tablica1[[SOLITARNO-ADULTNA, SUBADULTNA I NEODREĐENO]:[SVE DOBI-HIBERNACIJA/ESTIVACIJA]],MATCH('STROGO ZAŠTIĆENE-IZ PRIRODE RH'!X296,Tablica1[KATEGORIJA],0),MATCH(E296,Tablica1[[#Headers],[SOLITARNO-ADULTNA, SUBADULTNA I NEODREĐENO]:[SVE DOBI-HIBERNACIJA/ESTIVACIJA]],0))</f>
        <v>#N/A</v>
      </c>
      <c r="Z296" s="60">
        <f t="shared" si="28"/>
        <v>0</v>
      </c>
      <c r="AA296" s="88" t="e">
        <f t="shared" si="29"/>
        <v>#N/A</v>
      </c>
      <c r="AB296" s="142"/>
      <c r="AC296" s="144"/>
      <c r="AD296" s="144"/>
      <c r="AE296" s="142"/>
      <c r="AF296" s="70" t="e">
        <f>INDEX(Tablica5[PROŠIRENA SKRB],MATCH('STROGO ZAŠTIĆENE-IZ PRIRODE RH'!X296,Tablica5[KATEGORIJA],0))</f>
        <v>#N/A</v>
      </c>
      <c r="AG296" s="88" t="e">
        <f t="shared" si="31"/>
        <v>#N/A</v>
      </c>
      <c r="AH296" s="79" t="e">
        <f t="shared" si="32"/>
        <v>#N/A</v>
      </c>
      <c r="AI296" s="159"/>
      <c r="AJ296" s="159"/>
      <c r="AK296" s="159"/>
      <c r="AL296" s="89">
        <f t="shared" si="33"/>
        <v>0</v>
      </c>
      <c r="AM296" s="90" t="e">
        <f t="shared" si="34"/>
        <v>#N/A</v>
      </c>
      <c r="AN296" s="164"/>
      <c r="AO296" s="142"/>
      <c r="AP296" s="163" t="e">
        <f>INDEX(EUTANAZIJA!$B$4:$B$6,MATCH('STROGO ZAŠTIĆENE-IZ PRIRODE RH'!AN296,EUTANAZIJA!$A$4:$A$6,0))</f>
        <v>#N/A</v>
      </c>
      <c r="AQ296" s="130" t="e">
        <f t="shared" si="30"/>
        <v>#N/A</v>
      </c>
      <c r="AR296" s="112"/>
    </row>
    <row r="297" spans="1:44" x14ac:dyDescent="0.3">
      <c r="A297" s="141"/>
      <c r="B297" s="142"/>
      <c r="C297" s="143"/>
      <c r="D297" s="142"/>
      <c r="E297" s="142"/>
      <c r="F297" s="142"/>
      <c r="G297" s="142"/>
      <c r="H297" s="142"/>
      <c r="I297" s="146"/>
      <c r="J297" s="142"/>
      <c r="K297" s="142"/>
      <c r="L297" s="142"/>
      <c r="M297" s="145"/>
      <c r="N297" s="145"/>
      <c r="O297" s="145"/>
      <c r="P297" s="142"/>
      <c r="Q297" s="142"/>
      <c r="R297" s="142"/>
      <c r="S297" s="142"/>
      <c r="T297" s="142"/>
      <c r="U297" s="144"/>
      <c r="V297" s="142"/>
      <c r="W297" s="142"/>
      <c r="X297" s="142"/>
      <c r="Y297" s="87" t="e">
        <f>INDEX(Tablica1[[SOLITARNO-ADULTNA, SUBADULTNA I NEODREĐENO]:[SVE DOBI-HIBERNACIJA/ESTIVACIJA]],MATCH('STROGO ZAŠTIĆENE-IZ PRIRODE RH'!X297,Tablica1[KATEGORIJA],0),MATCH(E297,Tablica1[[#Headers],[SOLITARNO-ADULTNA, SUBADULTNA I NEODREĐENO]:[SVE DOBI-HIBERNACIJA/ESTIVACIJA]],0))</f>
        <v>#N/A</v>
      </c>
      <c r="Z297" s="60">
        <f t="shared" si="28"/>
        <v>0</v>
      </c>
      <c r="AA297" s="88" t="e">
        <f t="shared" si="29"/>
        <v>#N/A</v>
      </c>
      <c r="AB297" s="142"/>
      <c r="AC297" s="144"/>
      <c r="AD297" s="144"/>
      <c r="AE297" s="142"/>
      <c r="AF297" s="70" t="e">
        <f>INDEX(Tablica5[PROŠIRENA SKRB],MATCH('STROGO ZAŠTIĆENE-IZ PRIRODE RH'!X297,Tablica5[KATEGORIJA],0))</f>
        <v>#N/A</v>
      </c>
      <c r="AG297" s="88" t="e">
        <f t="shared" si="31"/>
        <v>#N/A</v>
      </c>
      <c r="AH297" s="79" t="e">
        <f t="shared" si="32"/>
        <v>#N/A</v>
      </c>
      <c r="AI297" s="159"/>
      <c r="AJ297" s="159"/>
      <c r="AK297" s="159"/>
      <c r="AL297" s="89">
        <f t="shared" si="33"/>
        <v>0</v>
      </c>
      <c r="AM297" s="90" t="e">
        <f t="shared" si="34"/>
        <v>#N/A</v>
      </c>
      <c r="AN297" s="164"/>
      <c r="AO297" s="142"/>
      <c r="AP297" s="163" t="e">
        <f>INDEX(EUTANAZIJA!$B$4:$B$6,MATCH('STROGO ZAŠTIĆENE-IZ PRIRODE RH'!AN297,EUTANAZIJA!$A$4:$A$6,0))</f>
        <v>#N/A</v>
      </c>
      <c r="AQ297" s="130" t="e">
        <f t="shared" si="30"/>
        <v>#N/A</v>
      </c>
      <c r="AR297" s="112"/>
    </row>
    <row r="298" spans="1:44" x14ac:dyDescent="0.3">
      <c r="A298" s="141"/>
      <c r="B298" s="142"/>
      <c r="C298" s="143"/>
      <c r="D298" s="142"/>
      <c r="E298" s="142"/>
      <c r="F298" s="142"/>
      <c r="G298" s="142"/>
      <c r="H298" s="142"/>
      <c r="I298" s="146"/>
      <c r="J298" s="142"/>
      <c r="K298" s="142"/>
      <c r="L298" s="142"/>
      <c r="M298" s="145"/>
      <c r="N298" s="145"/>
      <c r="O298" s="145"/>
      <c r="P298" s="142"/>
      <c r="Q298" s="142"/>
      <c r="R298" s="142"/>
      <c r="S298" s="142"/>
      <c r="T298" s="142"/>
      <c r="U298" s="144"/>
      <c r="V298" s="142"/>
      <c r="W298" s="142"/>
      <c r="X298" s="142"/>
      <c r="Y298" s="87" t="e">
        <f>INDEX(Tablica1[[SOLITARNO-ADULTNA, SUBADULTNA I NEODREĐENO]:[SVE DOBI-HIBERNACIJA/ESTIVACIJA]],MATCH('STROGO ZAŠTIĆENE-IZ PRIRODE RH'!X298,Tablica1[KATEGORIJA],0),MATCH(E298,Tablica1[[#Headers],[SOLITARNO-ADULTNA, SUBADULTNA I NEODREĐENO]:[SVE DOBI-HIBERNACIJA/ESTIVACIJA]],0))</f>
        <v>#N/A</v>
      </c>
      <c r="Z298" s="60">
        <f t="shared" si="28"/>
        <v>0</v>
      </c>
      <c r="AA298" s="88" t="e">
        <f t="shared" si="29"/>
        <v>#N/A</v>
      </c>
      <c r="AB298" s="142"/>
      <c r="AC298" s="144"/>
      <c r="AD298" s="144"/>
      <c r="AE298" s="142"/>
      <c r="AF298" s="70" t="e">
        <f>INDEX(Tablica5[PROŠIRENA SKRB],MATCH('STROGO ZAŠTIĆENE-IZ PRIRODE RH'!X298,Tablica5[KATEGORIJA],0))</f>
        <v>#N/A</v>
      </c>
      <c r="AG298" s="88" t="e">
        <f t="shared" si="31"/>
        <v>#N/A</v>
      </c>
      <c r="AH298" s="79" t="e">
        <f t="shared" si="32"/>
        <v>#N/A</v>
      </c>
      <c r="AI298" s="159"/>
      <c r="AJ298" s="159"/>
      <c r="AK298" s="159"/>
      <c r="AL298" s="89">
        <f t="shared" si="33"/>
        <v>0</v>
      </c>
      <c r="AM298" s="90" t="e">
        <f t="shared" si="34"/>
        <v>#N/A</v>
      </c>
      <c r="AN298" s="164"/>
      <c r="AO298" s="142"/>
      <c r="AP298" s="163" t="e">
        <f>INDEX(EUTANAZIJA!$B$4:$B$6,MATCH('STROGO ZAŠTIĆENE-IZ PRIRODE RH'!AN298,EUTANAZIJA!$A$4:$A$6,0))</f>
        <v>#N/A</v>
      </c>
      <c r="AQ298" s="130" t="e">
        <f t="shared" si="30"/>
        <v>#N/A</v>
      </c>
      <c r="AR298" s="112"/>
    </row>
    <row r="299" spans="1:44" x14ac:dyDescent="0.3">
      <c r="A299" s="147"/>
      <c r="B299" s="148"/>
      <c r="C299" s="148"/>
      <c r="D299" s="148"/>
      <c r="E299" s="148"/>
      <c r="F299" s="148"/>
      <c r="G299" s="148"/>
      <c r="H299" s="148"/>
      <c r="I299" s="149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50"/>
      <c r="V299" s="148"/>
      <c r="W299" s="148"/>
      <c r="X299" s="148"/>
      <c r="Y299" s="87" t="e">
        <f>INDEX(Tablica1[[SOLITARNO-ADULTNA, SUBADULTNA I NEODREĐENO]:[SVE DOBI-HIBERNACIJA/ESTIVACIJA]],MATCH('STROGO ZAŠTIĆENE-IZ PRIRODE RH'!X299,Tablica1[KATEGORIJA],0),MATCH(E299,Tablica1[[#Headers],[SOLITARNO-ADULTNA, SUBADULTNA I NEODREĐENO]:[SVE DOBI-HIBERNACIJA/ESTIVACIJA]],0))</f>
        <v>#N/A</v>
      </c>
      <c r="Z299" s="60">
        <f t="shared" si="28"/>
        <v>0</v>
      </c>
      <c r="AA299" s="88" t="e">
        <f t="shared" si="29"/>
        <v>#N/A</v>
      </c>
      <c r="AB299" s="142"/>
      <c r="AC299" s="148"/>
      <c r="AD299" s="148"/>
      <c r="AE299" s="148"/>
      <c r="AF299" s="70" t="e">
        <f>INDEX(Tablica5[PROŠIRENA SKRB],MATCH('STROGO ZAŠTIĆENE-IZ PRIRODE RH'!X299,Tablica5[KATEGORIJA],0))</f>
        <v>#N/A</v>
      </c>
      <c r="AG299" s="88" t="e">
        <f t="shared" si="31"/>
        <v>#N/A</v>
      </c>
      <c r="AH299" s="79" t="e">
        <f t="shared" si="32"/>
        <v>#N/A</v>
      </c>
      <c r="AI299" s="160"/>
      <c r="AJ299" s="160"/>
      <c r="AK299" s="160"/>
      <c r="AL299" s="89">
        <f t="shared" si="33"/>
        <v>0</v>
      </c>
      <c r="AM299" s="90" t="e">
        <f t="shared" si="34"/>
        <v>#N/A</v>
      </c>
      <c r="AN299" s="164"/>
      <c r="AO299" s="148"/>
      <c r="AP299" s="163" t="e">
        <f>INDEX(EUTANAZIJA!$B$4:$B$6,MATCH('STROGO ZAŠTIĆENE-IZ PRIRODE RH'!AN299,EUTANAZIJA!$A$4:$A$6,0))</f>
        <v>#N/A</v>
      </c>
      <c r="AQ299" s="130" t="e">
        <f t="shared" si="30"/>
        <v>#N/A</v>
      </c>
      <c r="AR299" s="112"/>
    </row>
    <row r="300" spans="1:44" s="101" customFormat="1" ht="13.5" customHeight="1" thickBot="1" x14ac:dyDescent="0.35">
      <c r="A300" s="151"/>
      <c r="B300" s="152"/>
      <c r="C300" s="152"/>
      <c r="D300" s="152"/>
      <c r="E300" s="152"/>
      <c r="F300" s="152"/>
      <c r="G300" s="152"/>
      <c r="H300" s="152"/>
      <c r="I300" s="153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4"/>
      <c r="V300" s="152"/>
      <c r="W300" s="152"/>
      <c r="X300" s="152"/>
      <c r="Y300" s="96" t="e">
        <f>INDEX(Tablica1[[SOLITARNO-ADULTNA, SUBADULTNA I NEODREĐENO]:[SVE DOBI-HIBERNACIJA/ESTIVACIJA]],MATCH('STROGO ZAŠTIĆENE-IZ PRIRODE RH'!X300,Tablica1[KATEGORIJA],0),MATCH(E300,Tablica1[[#Headers],[SOLITARNO-ADULTNA, SUBADULTNA I NEODREĐENO]:[SVE DOBI-HIBERNACIJA/ESTIVACIJA]],0))</f>
        <v>#N/A</v>
      </c>
      <c r="Z300" s="66">
        <f t="shared" si="28"/>
        <v>0</v>
      </c>
      <c r="AA300" s="97" t="e">
        <f t="shared" si="29"/>
        <v>#N/A</v>
      </c>
      <c r="AB300" s="156"/>
      <c r="AC300" s="152"/>
      <c r="AD300" s="152"/>
      <c r="AE300" s="152"/>
      <c r="AF300" s="132" t="e">
        <f>INDEX(Tablica5[PROŠIRENA SKRB],MATCH('STROGO ZAŠTIĆENE-IZ PRIRODE RH'!X300,Tablica5[KATEGORIJA],0))</f>
        <v>#N/A</v>
      </c>
      <c r="AG300" s="97" t="e">
        <f t="shared" si="31"/>
        <v>#N/A</v>
      </c>
      <c r="AH300" s="131" t="e">
        <f t="shared" si="32"/>
        <v>#N/A</v>
      </c>
      <c r="AI300" s="161"/>
      <c r="AJ300" s="161"/>
      <c r="AK300" s="161"/>
      <c r="AL300" s="98">
        <f t="shared" si="33"/>
        <v>0</v>
      </c>
      <c r="AM300" s="99" t="e">
        <f t="shared" si="34"/>
        <v>#N/A</v>
      </c>
      <c r="AN300" s="165"/>
      <c r="AO300" s="152"/>
      <c r="AP300" s="166" t="e">
        <f>INDEX(EUTANAZIJA!$B$4:$B$6,MATCH('STROGO ZAŠTIĆENE-IZ PRIRODE RH'!AN300,EUTANAZIJA!$A$4:$A$6,0))</f>
        <v>#N/A</v>
      </c>
      <c r="AQ300" s="133" t="e">
        <f t="shared" si="30"/>
        <v>#N/A</v>
      </c>
      <c r="AR300" s="113"/>
    </row>
    <row r="301" spans="1:44" s="83" customFormat="1" x14ac:dyDescent="0.3">
      <c r="A301" s="63"/>
      <c r="B301" s="63"/>
      <c r="C301" s="63"/>
      <c r="D301" s="63"/>
      <c r="E301" s="63"/>
      <c r="F301" s="63"/>
      <c r="G301" s="63"/>
      <c r="H301" s="63"/>
      <c r="I301" s="102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103"/>
      <c r="V301" s="63"/>
      <c r="W301" s="63"/>
      <c r="X301" s="63"/>
      <c r="Y301" s="104"/>
      <c r="Z301" s="63"/>
      <c r="AA301" s="63"/>
      <c r="AB301" s="63"/>
      <c r="AC301" s="63"/>
      <c r="AD301" s="63"/>
      <c r="AE301" s="63"/>
      <c r="AF301" s="64"/>
      <c r="AG301" s="63"/>
      <c r="AH301" s="105"/>
      <c r="AI301" s="105"/>
      <c r="AJ301" s="105"/>
      <c r="AK301" s="105"/>
      <c r="AL301" s="105"/>
      <c r="AM301" s="105"/>
      <c r="AN301" s="63"/>
      <c r="AO301" s="63"/>
      <c r="AP301" s="64"/>
      <c r="AQ301" s="106"/>
    </row>
  </sheetData>
  <sheetProtection algorithmName="SHA-512" hashValue="SOkVT1jVoXW7joH1hxHsn9nWIuMrzA/4wVwcpebkpvubNBf9oLRIeNfTfUpeOZvfSsMPQTrj1vuPnaLWlGyX2g==" saltValue="hir5juIf4+JZL+JLJuCxSg==" spinCount="100000" sheet="1" objects="1" scenarios="1"/>
  <dataConsolidate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6">
        <x14:dataValidation type="list" allowBlank="1" showInputMessage="1" showErrorMessage="1">
          <x14:formula1>
            <xm:f>'CIJENE OSNOVNE SKRBI'!$A$2:$A$54</xm:f>
          </x14:formula1>
          <xm:sqref>X2:X300</xm:sqref>
        </x14:dataValidation>
        <x14:dataValidation type="list" allowBlank="1" showInputMessage="1" showErrorMessage="1">
          <x14:formula1>
            <xm:f>'EVIDENCIJSKE OZNAKE OPORAVILIŠT'!$A$2:$A$12</xm:f>
          </x14:formula1>
          <xm:sqref>A2:A300</xm:sqref>
        </x14:dataValidation>
        <x14:dataValidation type="list" allowBlank="1" showInputMessage="1" showErrorMessage="1">
          <x14:formula1>
            <xm:f>'ŽIVOTINJA BILA U HIBERNACIJI'!$A$3:$A$4</xm:f>
          </x14:formula1>
          <xm:sqref>AI2:AI300</xm:sqref>
        </x14:dataValidation>
        <x14:dataValidation type="list" allowBlank="1" showInputMessage="1" showErrorMessage="1">
          <x14:formula1>
            <xm:f>'INTENZIVNA SKRB'!$A$1:$A$2</xm:f>
          </x14:formula1>
          <xm:sqref>AB2:AB300</xm:sqref>
        </x14:dataValidation>
        <x14:dataValidation type="list" allowBlank="1" showInputMessage="1" showErrorMessage="1">
          <x14:formula1>
            <xm:f>'PREUZIMANJE ŽIVOTINJE'!$A$1:$A$3</xm:f>
          </x14:formula1>
          <xm:sqref>O2:O298</xm:sqref>
        </x14:dataValidation>
        <x14:dataValidation type="list" allowBlank="1" showInputMessage="1" showErrorMessage="1">
          <x14:formula1>
            <xm:f>'VRSTA OZNAKE'!$A:$A</xm:f>
          </x14:formula1>
          <xm:sqref>F14:F297</xm:sqref>
        </x14:dataValidation>
        <x14:dataValidation type="list" allowBlank="1" showInputMessage="1" showErrorMessage="1">
          <x14:formula1>
            <xm:f>'RAZLOG ZAPRIMANJA'!$A:$A</xm:f>
          </x14:formula1>
          <xm:sqref>Q2:Q298 R3:R298 S2:S298</xm:sqref>
        </x14:dataValidation>
        <x14:dataValidation type="list" allowBlank="1" showInputMessage="1" showErrorMessage="1">
          <x14:formula1>
            <xm:f>'Popis SZ'!$A:$A</xm:f>
          </x14:formula1>
          <xm:sqref>C2:C298</xm:sqref>
        </x14:dataValidation>
        <x14:dataValidation type="list" allowBlank="1" showInputMessage="1" showErrorMessage="1">
          <x14:formula1>
            <xm:f>SPOL!$A:$A</xm:f>
          </x14:formula1>
          <xm:sqref>D2:D298</xm:sqref>
        </x14:dataValidation>
        <x14:dataValidation type="list" allowBlank="1" showInputMessage="1" showErrorMessage="1">
          <x14:formula1>
            <xm:f>'VRSTA OZNAKE'!$A$2:$A$9</xm:f>
          </x14:formula1>
          <xm:sqref>F2:F13</xm:sqref>
        </x14:dataValidation>
        <x14:dataValidation type="list" allowBlank="1" showInputMessage="1" showErrorMessage="1">
          <x14:formula1>
            <xm:f>EUTANAZIJA!$A$4:$A$6</xm:f>
          </x14:formula1>
          <xm:sqref>AN2:AN300</xm:sqref>
        </x14:dataValidation>
        <x14:dataValidation type="list" allowBlank="1" showInputMessage="1" showErrorMessage="1">
          <x14:formula1>
            <xm:f>'BROJ DANA INTENZIVNE SKRBI'!$A$1:$A$11</xm:f>
          </x14:formula1>
          <xm:sqref>AE2:AE300</xm:sqref>
        </x14:dataValidation>
        <x14:dataValidation type="list" allowBlank="1" showInputMessage="1" showErrorMessage="1">
          <x14:formula1>
            <xm:f>'NAČIN DOSPJEĆA U OPORAVILIŠTE'!$A$1:$A$11</xm:f>
          </x14:formula1>
          <xm:sqref>M2:M300</xm:sqref>
        </x14:dataValidation>
        <x14:dataValidation type="list" allowBlank="1" showInputMessage="1" showErrorMessage="1">
          <x14:formula1>
            <xm:f>'RAZLOG PRESTANKA SKRBI'!$A$2:$A$8</xm:f>
          </x14:formula1>
          <xm:sqref>V2:V300</xm:sqref>
        </x14:dataValidation>
        <x14:dataValidation type="list" allowBlank="1" showInputMessage="1" showErrorMessage="1">
          <x14:formula1>
            <xm:f>EUTANAZIJA!$A$1:$A$4</xm:f>
          </x14:formula1>
          <xm:sqref>AO41:AO299</xm:sqref>
        </x14:dataValidation>
        <x14:dataValidation type="list" allowBlank="1" showInputMessage="1" showErrorMessage="1">
          <x14:formula1>
            <xm:f>'CIJENE OSNOVNE SKRBI'!$I$2:$I$6</xm:f>
          </x14:formula1>
          <xm:sqref>E2:E300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B1" workbookViewId="0">
      <selection activeCell="I2" sqref="I2:I6"/>
    </sheetView>
  </sheetViews>
  <sheetFormatPr defaultColWidth="9.109375" defaultRowHeight="14.4" x14ac:dyDescent="0.3"/>
  <cols>
    <col min="1" max="1" width="67.5546875" style="16" customWidth="1"/>
    <col min="2" max="2" width="29.5546875" style="32" customWidth="1"/>
    <col min="3" max="3" width="23.44140625" style="32" customWidth="1"/>
    <col min="4" max="4" width="16.109375" style="32" customWidth="1"/>
    <col min="5" max="5" width="20.5546875" style="32" customWidth="1"/>
    <col min="6" max="6" width="21.88671875" style="16" customWidth="1"/>
    <col min="7" max="8" width="9.109375" style="16"/>
    <col min="9" max="9" width="48.88671875" style="16" customWidth="1"/>
    <col min="10" max="16384" width="9.109375" style="16"/>
  </cols>
  <sheetData>
    <row r="1" spans="1:9" ht="59.4" customHeight="1" x14ac:dyDescent="0.3">
      <c r="A1" s="40" t="s">
        <v>427</v>
      </c>
      <c r="B1" s="41" t="s">
        <v>537</v>
      </c>
      <c r="C1" s="42" t="s">
        <v>538</v>
      </c>
      <c r="D1" s="34" t="s">
        <v>546</v>
      </c>
      <c r="E1" s="34" t="s">
        <v>548</v>
      </c>
      <c r="F1" s="53" t="s">
        <v>539</v>
      </c>
    </row>
    <row r="2" spans="1:9" x14ac:dyDescent="0.3">
      <c r="A2" s="36" t="s">
        <v>428</v>
      </c>
      <c r="B2" s="25">
        <v>15</v>
      </c>
      <c r="C2" s="25">
        <v>15</v>
      </c>
      <c r="D2" s="25">
        <v>9</v>
      </c>
      <c r="E2" s="25">
        <v>9</v>
      </c>
      <c r="F2" s="51">
        <v>0</v>
      </c>
      <c r="I2" s="19" t="s">
        <v>537</v>
      </c>
    </row>
    <row r="3" spans="1:9" x14ac:dyDescent="0.3">
      <c r="A3" s="36" t="s">
        <v>494</v>
      </c>
      <c r="B3" s="26">
        <v>14</v>
      </c>
      <c r="C3" s="26">
        <v>14</v>
      </c>
      <c r="D3" s="26">
        <v>8</v>
      </c>
      <c r="E3" s="26">
        <v>8</v>
      </c>
      <c r="F3" s="50">
        <v>0</v>
      </c>
      <c r="I3" s="19" t="s">
        <v>538</v>
      </c>
    </row>
    <row r="4" spans="1:9" x14ac:dyDescent="0.3">
      <c r="A4" s="36" t="s">
        <v>430</v>
      </c>
      <c r="B4" s="26">
        <v>30</v>
      </c>
      <c r="C4" s="26">
        <v>30</v>
      </c>
      <c r="D4" s="26">
        <v>22</v>
      </c>
      <c r="E4" s="26">
        <v>22</v>
      </c>
      <c r="F4" s="50">
        <v>0</v>
      </c>
      <c r="I4" s="19" t="s">
        <v>546</v>
      </c>
    </row>
    <row r="5" spans="1:9" x14ac:dyDescent="0.3">
      <c r="A5" s="36" t="s">
        <v>431</v>
      </c>
      <c r="B5" s="26">
        <v>50</v>
      </c>
      <c r="C5" s="26">
        <v>50</v>
      </c>
      <c r="D5" s="26">
        <v>35</v>
      </c>
      <c r="E5" s="26">
        <v>35</v>
      </c>
      <c r="F5" s="50">
        <v>0</v>
      </c>
      <c r="I5" s="19" t="s">
        <v>548</v>
      </c>
    </row>
    <row r="6" spans="1:9" x14ac:dyDescent="0.3">
      <c r="A6" s="36" t="s">
        <v>495</v>
      </c>
      <c r="B6" s="26">
        <v>16</v>
      </c>
      <c r="C6" s="26">
        <v>16</v>
      </c>
      <c r="D6" s="26">
        <v>8</v>
      </c>
      <c r="E6" s="26">
        <v>8</v>
      </c>
      <c r="F6" s="50">
        <v>0</v>
      </c>
      <c r="I6" s="19" t="s">
        <v>539</v>
      </c>
    </row>
    <row r="7" spans="1:9" x14ac:dyDescent="0.3">
      <c r="A7" s="36" t="s">
        <v>432</v>
      </c>
      <c r="B7" s="26">
        <v>32</v>
      </c>
      <c r="C7" s="26">
        <v>32</v>
      </c>
      <c r="D7" s="26">
        <v>18</v>
      </c>
      <c r="E7" s="26">
        <v>18</v>
      </c>
      <c r="F7" s="50">
        <v>0</v>
      </c>
    </row>
    <row r="8" spans="1:9" x14ac:dyDescent="0.3">
      <c r="A8" s="36" t="s">
        <v>433</v>
      </c>
      <c r="B8" s="26">
        <v>55</v>
      </c>
      <c r="C8" s="26">
        <v>55</v>
      </c>
      <c r="D8" s="26">
        <v>35</v>
      </c>
      <c r="E8" s="26">
        <v>35</v>
      </c>
      <c r="F8" s="50">
        <v>0</v>
      </c>
    </row>
    <row r="9" spans="1:9" x14ac:dyDescent="0.3">
      <c r="A9" s="192" t="s">
        <v>493</v>
      </c>
      <c r="B9" s="27">
        <v>5</v>
      </c>
      <c r="C9" s="27">
        <v>5</v>
      </c>
      <c r="D9" s="28">
        <v>3</v>
      </c>
      <c r="E9" s="28">
        <v>3</v>
      </c>
      <c r="F9" s="50">
        <v>0</v>
      </c>
    </row>
    <row r="10" spans="1:9" x14ac:dyDescent="0.3">
      <c r="A10" s="192" t="s">
        <v>434</v>
      </c>
      <c r="B10" s="25">
        <v>8</v>
      </c>
      <c r="C10" s="25">
        <v>8</v>
      </c>
      <c r="D10" s="29">
        <v>5</v>
      </c>
      <c r="E10" s="29">
        <v>5</v>
      </c>
      <c r="F10" s="50">
        <v>0</v>
      </c>
    </row>
    <row r="11" spans="1:9" x14ac:dyDescent="0.3">
      <c r="A11" s="192" t="s">
        <v>435</v>
      </c>
      <c r="B11" s="25">
        <v>15</v>
      </c>
      <c r="C11" s="25">
        <v>15</v>
      </c>
      <c r="D11" s="29">
        <v>12</v>
      </c>
      <c r="E11" s="29">
        <v>12</v>
      </c>
      <c r="F11" s="50">
        <v>0</v>
      </c>
    </row>
    <row r="12" spans="1:9" x14ac:dyDescent="0.3">
      <c r="A12" s="192" t="s">
        <v>436</v>
      </c>
      <c r="B12" s="25">
        <v>5</v>
      </c>
      <c r="C12" s="25">
        <v>5</v>
      </c>
      <c r="D12" s="29">
        <v>2</v>
      </c>
      <c r="E12" s="29">
        <v>2</v>
      </c>
      <c r="F12" s="50">
        <v>0</v>
      </c>
    </row>
    <row r="13" spans="1:9" x14ac:dyDescent="0.3">
      <c r="A13" s="192" t="s">
        <v>437</v>
      </c>
      <c r="B13" s="25">
        <v>14</v>
      </c>
      <c r="C13" s="25">
        <v>14</v>
      </c>
      <c r="D13" s="29">
        <v>8</v>
      </c>
      <c r="E13" s="29">
        <v>8</v>
      </c>
      <c r="F13" s="50">
        <v>0</v>
      </c>
    </row>
    <row r="14" spans="1:9" x14ac:dyDescent="0.3">
      <c r="A14" s="36" t="s">
        <v>438</v>
      </c>
      <c r="B14" s="25">
        <v>23</v>
      </c>
      <c r="C14" s="25">
        <v>23</v>
      </c>
      <c r="D14" s="29">
        <v>15</v>
      </c>
      <c r="E14" s="29">
        <v>15</v>
      </c>
      <c r="F14" s="50">
        <v>0</v>
      </c>
    </row>
    <row r="15" spans="1:9" x14ac:dyDescent="0.3">
      <c r="A15" s="38" t="s">
        <v>496</v>
      </c>
      <c r="B15" s="25">
        <v>20</v>
      </c>
      <c r="C15" s="25">
        <v>20</v>
      </c>
      <c r="D15" s="29">
        <v>14</v>
      </c>
      <c r="E15" s="29">
        <v>14</v>
      </c>
      <c r="F15" s="50">
        <v>0</v>
      </c>
    </row>
    <row r="16" spans="1:9" x14ac:dyDescent="0.3">
      <c r="A16" s="39" t="s">
        <v>439</v>
      </c>
      <c r="B16" s="30">
        <v>33</v>
      </c>
      <c r="C16" s="30">
        <v>33</v>
      </c>
      <c r="D16" s="31">
        <v>25</v>
      </c>
      <c r="E16" s="31">
        <v>25</v>
      </c>
      <c r="F16" s="50">
        <v>0</v>
      </c>
    </row>
    <row r="17" spans="1:6" x14ac:dyDescent="0.3">
      <c r="A17" s="36" t="s">
        <v>497</v>
      </c>
      <c r="B17" s="25">
        <v>4</v>
      </c>
      <c r="C17" s="25">
        <f t="shared" ref="C17:C54" si="0">B17*1.3</f>
        <v>5.2</v>
      </c>
      <c r="D17" s="25">
        <v>4</v>
      </c>
      <c r="E17" s="25">
        <f>D17*1.3</f>
        <v>5.2</v>
      </c>
      <c r="F17" s="50">
        <v>0</v>
      </c>
    </row>
    <row r="18" spans="1:6" x14ac:dyDescent="0.3">
      <c r="A18" s="36" t="s">
        <v>440</v>
      </c>
      <c r="B18" s="25">
        <v>6</v>
      </c>
      <c r="C18" s="25">
        <f t="shared" si="0"/>
        <v>7.8000000000000007</v>
      </c>
      <c r="D18" s="25">
        <v>6</v>
      </c>
      <c r="E18" s="25">
        <f t="shared" ref="E18:E54" si="1">D18*1.3</f>
        <v>7.8000000000000007</v>
      </c>
      <c r="F18" s="50">
        <v>0</v>
      </c>
    </row>
    <row r="19" spans="1:6" x14ac:dyDescent="0.3">
      <c r="A19" s="36" t="s">
        <v>498</v>
      </c>
      <c r="B19" s="25">
        <v>10</v>
      </c>
      <c r="C19" s="25">
        <f t="shared" si="0"/>
        <v>13</v>
      </c>
      <c r="D19" s="25">
        <v>10</v>
      </c>
      <c r="E19" s="25">
        <f t="shared" si="1"/>
        <v>13</v>
      </c>
      <c r="F19" s="50">
        <v>0</v>
      </c>
    </row>
    <row r="20" spans="1:6" x14ac:dyDescent="0.3">
      <c r="A20" s="36" t="s">
        <v>499</v>
      </c>
      <c r="B20" s="25">
        <v>2</v>
      </c>
      <c r="C20" s="25">
        <f t="shared" si="0"/>
        <v>2.6</v>
      </c>
      <c r="D20" s="25">
        <v>2</v>
      </c>
      <c r="E20" s="25">
        <f t="shared" si="1"/>
        <v>2.6</v>
      </c>
      <c r="F20" s="50">
        <v>0</v>
      </c>
    </row>
    <row r="21" spans="1:6" x14ac:dyDescent="0.3">
      <c r="A21" s="36" t="s">
        <v>441</v>
      </c>
      <c r="B21" s="25">
        <v>6</v>
      </c>
      <c r="C21" s="25">
        <f t="shared" si="0"/>
        <v>7.8000000000000007</v>
      </c>
      <c r="D21" s="25">
        <v>6</v>
      </c>
      <c r="E21" s="25">
        <f t="shared" si="1"/>
        <v>7.8000000000000007</v>
      </c>
      <c r="F21" s="50">
        <v>0</v>
      </c>
    </row>
    <row r="22" spans="1:6" x14ac:dyDescent="0.3">
      <c r="A22" s="36" t="s">
        <v>500</v>
      </c>
      <c r="B22" s="25">
        <v>12</v>
      </c>
      <c r="C22" s="25">
        <f t="shared" si="0"/>
        <v>15.600000000000001</v>
      </c>
      <c r="D22" s="25">
        <v>12</v>
      </c>
      <c r="E22" s="25">
        <f t="shared" si="1"/>
        <v>15.600000000000001</v>
      </c>
      <c r="F22" s="50">
        <v>0</v>
      </c>
    </row>
    <row r="23" spans="1:6" x14ac:dyDescent="0.3">
      <c r="A23" s="36" t="s">
        <v>442</v>
      </c>
      <c r="B23" s="25">
        <v>12</v>
      </c>
      <c r="C23" s="25">
        <f t="shared" si="0"/>
        <v>15.600000000000001</v>
      </c>
      <c r="D23" s="25">
        <v>8</v>
      </c>
      <c r="E23" s="25">
        <f t="shared" si="1"/>
        <v>10.4</v>
      </c>
      <c r="F23" s="50">
        <v>0</v>
      </c>
    </row>
    <row r="24" spans="1:6" x14ac:dyDescent="0.3">
      <c r="A24" s="36" t="s">
        <v>501</v>
      </c>
      <c r="B24" s="25">
        <v>14</v>
      </c>
      <c r="C24" s="25">
        <f t="shared" si="0"/>
        <v>18.2</v>
      </c>
      <c r="D24" s="25">
        <v>10</v>
      </c>
      <c r="E24" s="25">
        <f t="shared" si="1"/>
        <v>13</v>
      </c>
      <c r="F24" s="50">
        <v>0</v>
      </c>
    </row>
    <row r="25" spans="1:6" x14ac:dyDescent="0.3">
      <c r="A25" s="36" t="s">
        <v>502</v>
      </c>
      <c r="B25" s="25">
        <v>5</v>
      </c>
      <c r="C25" s="25">
        <f t="shared" si="0"/>
        <v>6.5</v>
      </c>
      <c r="D25" s="25">
        <v>4</v>
      </c>
      <c r="E25" s="25">
        <f t="shared" si="1"/>
        <v>5.2</v>
      </c>
      <c r="F25" s="50">
        <v>0</v>
      </c>
    </row>
    <row r="26" spans="1:6" x14ac:dyDescent="0.3">
      <c r="A26" s="36" t="s">
        <v>443</v>
      </c>
      <c r="B26" s="25">
        <v>17</v>
      </c>
      <c r="C26" s="25">
        <f t="shared" si="0"/>
        <v>22.1</v>
      </c>
      <c r="D26" s="25">
        <v>15</v>
      </c>
      <c r="E26" s="25">
        <f t="shared" si="1"/>
        <v>19.5</v>
      </c>
      <c r="F26" s="50">
        <v>0</v>
      </c>
    </row>
    <row r="27" spans="1:6" x14ac:dyDescent="0.3">
      <c r="A27" s="36" t="s">
        <v>503</v>
      </c>
      <c r="B27" s="25">
        <v>15</v>
      </c>
      <c r="C27" s="25">
        <f t="shared" si="0"/>
        <v>19.5</v>
      </c>
      <c r="D27" s="25">
        <v>10</v>
      </c>
      <c r="E27" s="25">
        <f t="shared" si="1"/>
        <v>13</v>
      </c>
      <c r="F27" s="50">
        <v>0</v>
      </c>
    </row>
    <row r="28" spans="1:6" x14ac:dyDescent="0.3">
      <c r="A28" s="36" t="s">
        <v>444</v>
      </c>
      <c r="B28" s="25">
        <v>45</v>
      </c>
      <c r="C28" s="25">
        <f t="shared" si="0"/>
        <v>58.5</v>
      </c>
      <c r="D28" s="25">
        <v>40</v>
      </c>
      <c r="E28" s="25">
        <f t="shared" si="1"/>
        <v>52</v>
      </c>
      <c r="F28" s="50">
        <v>0</v>
      </c>
    </row>
    <row r="29" spans="1:6" x14ac:dyDescent="0.3">
      <c r="A29" s="36" t="s">
        <v>504</v>
      </c>
      <c r="B29" s="25">
        <v>75</v>
      </c>
      <c r="C29" s="25">
        <f t="shared" si="0"/>
        <v>97.5</v>
      </c>
      <c r="D29" s="25">
        <v>70</v>
      </c>
      <c r="E29" s="25">
        <f t="shared" si="1"/>
        <v>91</v>
      </c>
      <c r="F29" s="50">
        <v>0</v>
      </c>
    </row>
    <row r="30" spans="1:6" x14ac:dyDescent="0.3">
      <c r="A30" s="36" t="s">
        <v>445</v>
      </c>
      <c r="B30" s="25">
        <v>4</v>
      </c>
      <c r="C30" s="25">
        <f t="shared" si="0"/>
        <v>5.2</v>
      </c>
      <c r="D30" s="25">
        <v>3</v>
      </c>
      <c r="E30" s="25">
        <f t="shared" si="1"/>
        <v>3.9000000000000004</v>
      </c>
      <c r="F30" s="50">
        <v>0</v>
      </c>
    </row>
    <row r="31" spans="1:6" x14ac:dyDescent="0.3">
      <c r="A31" s="36" t="s">
        <v>446</v>
      </c>
      <c r="B31" s="25">
        <v>25</v>
      </c>
      <c r="C31" s="25">
        <f t="shared" si="0"/>
        <v>32.5</v>
      </c>
      <c r="D31" s="25">
        <v>22</v>
      </c>
      <c r="E31" s="25">
        <f t="shared" si="1"/>
        <v>28.6</v>
      </c>
      <c r="F31" s="50">
        <v>0</v>
      </c>
    </row>
    <row r="32" spans="1:6" x14ac:dyDescent="0.3">
      <c r="A32" s="36" t="s">
        <v>447</v>
      </c>
      <c r="B32" s="25">
        <v>25</v>
      </c>
      <c r="C32" s="25">
        <f t="shared" si="0"/>
        <v>32.5</v>
      </c>
      <c r="D32" s="25">
        <v>22</v>
      </c>
      <c r="E32" s="25">
        <f t="shared" si="1"/>
        <v>28.6</v>
      </c>
      <c r="F32" s="50">
        <v>0</v>
      </c>
    </row>
    <row r="33" spans="1:6" x14ac:dyDescent="0.3">
      <c r="A33" s="36" t="s">
        <v>448</v>
      </c>
      <c r="B33" s="25">
        <v>16</v>
      </c>
      <c r="C33" s="25">
        <f t="shared" si="0"/>
        <v>20.8</v>
      </c>
      <c r="D33" s="25">
        <v>15</v>
      </c>
      <c r="E33" s="25">
        <f t="shared" si="1"/>
        <v>19.5</v>
      </c>
      <c r="F33" s="50">
        <v>0</v>
      </c>
    </row>
    <row r="34" spans="1:6" x14ac:dyDescent="0.3">
      <c r="A34" s="36" t="s">
        <v>449</v>
      </c>
      <c r="B34" s="25">
        <v>15</v>
      </c>
      <c r="C34" s="25">
        <f t="shared" si="0"/>
        <v>19.5</v>
      </c>
      <c r="D34" s="25">
        <v>12</v>
      </c>
      <c r="E34" s="25">
        <f t="shared" si="1"/>
        <v>15.600000000000001</v>
      </c>
      <c r="F34" s="50">
        <v>0</v>
      </c>
    </row>
    <row r="35" spans="1:6" x14ac:dyDescent="0.3">
      <c r="A35" s="36" t="s">
        <v>505</v>
      </c>
      <c r="B35" s="25">
        <v>25</v>
      </c>
      <c r="C35" s="25">
        <f t="shared" si="0"/>
        <v>32.5</v>
      </c>
      <c r="D35" s="25">
        <v>8</v>
      </c>
      <c r="E35" s="25">
        <f t="shared" si="1"/>
        <v>10.4</v>
      </c>
      <c r="F35" s="50">
        <v>0</v>
      </c>
    </row>
    <row r="36" spans="1:6" x14ac:dyDescent="0.3">
      <c r="A36" s="36" t="s">
        <v>450</v>
      </c>
      <c r="B36" s="25">
        <v>25</v>
      </c>
      <c r="C36" s="25">
        <f t="shared" si="0"/>
        <v>32.5</v>
      </c>
      <c r="D36" s="25">
        <v>13</v>
      </c>
      <c r="E36" s="25">
        <f t="shared" si="1"/>
        <v>16.900000000000002</v>
      </c>
      <c r="F36" s="50">
        <v>0</v>
      </c>
    </row>
    <row r="37" spans="1:6" x14ac:dyDescent="0.3">
      <c r="A37" s="36" t="s">
        <v>451</v>
      </c>
      <c r="B37" s="25">
        <v>80</v>
      </c>
      <c r="C37" s="25">
        <f t="shared" si="0"/>
        <v>104</v>
      </c>
      <c r="D37" s="25">
        <v>60</v>
      </c>
      <c r="E37" s="25">
        <f t="shared" si="1"/>
        <v>78</v>
      </c>
      <c r="F37" s="50">
        <v>0</v>
      </c>
    </row>
    <row r="38" spans="1:6" x14ac:dyDescent="0.3">
      <c r="A38" s="36" t="s">
        <v>452</v>
      </c>
      <c r="B38" s="25">
        <v>40</v>
      </c>
      <c r="C38" s="25">
        <f t="shared" si="0"/>
        <v>52</v>
      </c>
      <c r="D38" s="25">
        <v>25</v>
      </c>
      <c r="E38" s="25">
        <f t="shared" si="1"/>
        <v>32.5</v>
      </c>
      <c r="F38" s="50">
        <v>0</v>
      </c>
    </row>
    <row r="39" spans="1:6" x14ac:dyDescent="0.3">
      <c r="A39" s="36" t="s">
        <v>453</v>
      </c>
      <c r="B39" s="25">
        <v>45</v>
      </c>
      <c r="C39" s="25">
        <f t="shared" si="0"/>
        <v>58.5</v>
      </c>
      <c r="D39" s="25">
        <v>35</v>
      </c>
      <c r="E39" s="25">
        <f t="shared" si="1"/>
        <v>45.5</v>
      </c>
      <c r="F39" s="50">
        <v>0</v>
      </c>
    </row>
    <row r="40" spans="1:6" x14ac:dyDescent="0.3">
      <c r="A40" s="36" t="s">
        <v>454</v>
      </c>
      <c r="B40" s="25">
        <v>130</v>
      </c>
      <c r="C40" s="25">
        <f t="shared" si="0"/>
        <v>169</v>
      </c>
      <c r="D40" s="25">
        <v>100</v>
      </c>
      <c r="E40" s="25">
        <f t="shared" si="1"/>
        <v>130</v>
      </c>
      <c r="F40" s="50">
        <v>0</v>
      </c>
    </row>
    <row r="41" spans="1:6" x14ac:dyDescent="0.3">
      <c r="A41" s="36" t="s">
        <v>455</v>
      </c>
      <c r="B41" s="25">
        <v>9</v>
      </c>
      <c r="C41" s="25">
        <f t="shared" si="0"/>
        <v>11.700000000000001</v>
      </c>
      <c r="D41" s="25">
        <v>5</v>
      </c>
      <c r="E41" s="25">
        <f t="shared" si="1"/>
        <v>6.5</v>
      </c>
      <c r="F41" s="50">
        <v>0</v>
      </c>
    </row>
    <row r="42" spans="1:6" x14ac:dyDescent="0.3">
      <c r="A42" s="36" t="s">
        <v>456</v>
      </c>
      <c r="B42" s="25">
        <v>13</v>
      </c>
      <c r="C42" s="25">
        <f t="shared" si="0"/>
        <v>16.900000000000002</v>
      </c>
      <c r="D42" s="25">
        <v>8</v>
      </c>
      <c r="E42" s="25">
        <f t="shared" si="1"/>
        <v>10.4</v>
      </c>
      <c r="F42" s="50">
        <v>0</v>
      </c>
    </row>
    <row r="43" spans="1:6" x14ac:dyDescent="0.3">
      <c r="A43" s="36" t="s">
        <v>457</v>
      </c>
      <c r="B43" s="25">
        <v>17</v>
      </c>
      <c r="C43" s="25">
        <f t="shared" si="0"/>
        <v>22.1</v>
      </c>
      <c r="D43" s="25">
        <v>12</v>
      </c>
      <c r="E43" s="25">
        <f t="shared" si="1"/>
        <v>15.600000000000001</v>
      </c>
      <c r="F43" s="50">
        <v>0</v>
      </c>
    </row>
    <row r="44" spans="1:6" x14ac:dyDescent="0.3">
      <c r="A44" s="36" t="s">
        <v>506</v>
      </c>
      <c r="B44" s="25">
        <v>35</v>
      </c>
      <c r="C44" s="25">
        <f t="shared" si="0"/>
        <v>45.5</v>
      </c>
      <c r="D44" s="25">
        <v>30</v>
      </c>
      <c r="E44" s="25">
        <f t="shared" si="1"/>
        <v>39</v>
      </c>
      <c r="F44" s="50">
        <v>0</v>
      </c>
    </row>
    <row r="45" spans="1:6" x14ac:dyDescent="0.3">
      <c r="A45" s="36" t="s">
        <v>458</v>
      </c>
      <c r="B45" s="25">
        <v>65</v>
      </c>
      <c r="C45" s="25">
        <f t="shared" si="0"/>
        <v>84.5</v>
      </c>
      <c r="D45" s="25">
        <v>60</v>
      </c>
      <c r="E45" s="25">
        <f t="shared" si="1"/>
        <v>78</v>
      </c>
      <c r="F45" s="50">
        <v>0</v>
      </c>
    </row>
    <row r="46" spans="1:6" x14ac:dyDescent="0.3">
      <c r="A46" s="36" t="s">
        <v>459</v>
      </c>
      <c r="B46" s="25">
        <v>90</v>
      </c>
      <c r="C46" s="25">
        <f t="shared" si="0"/>
        <v>117</v>
      </c>
      <c r="D46" s="25">
        <v>80</v>
      </c>
      <c r="E46" s="25">
        <f t="shared" si="1"/>
        <v>104</v>
      </c>
      <c r="F46" s="50">
        <v>0</v>
      </c>
    </row>
    <row r="47" spans="1:6" x14ac:dyDescent="0.3">
      <c r="A47" s="36" t="s">
        <v>460</v>
      </c>
      <c r="B47" s="25">
        <v>250</v>
      </c>
      <c r="C47" s="25">
        <f t="shared" si="0"/>
        <v>325</v>
      </c>
      <c r="D47" s="25">
        <v>200</v>
      </c>
      <c r="E47" s="25">
        <f t="shared" si="1"/>
        <v>260</v>
      </c>
      <c r="F47" s="50">
        <v>0</v>
      </c>
    </row>
    <row r="48" spans="1:6" x14ac:dyDescent="0.3">
      <c r="A48" s="36" t="s">
        <v>461</v>
      </c>
      <c r="B48" s="25">
        <v>25</v>
      </c>
      <c r="C48" s="25">
        <f t="shared" si="0"/>
        <v>32.5</v>
      </c>
      <c r="D48" s="25">
        <v>18</v>
      </c>
      <c r="E48" s="25">
        <f t="shared" si="1"/>
        <v>23.400000000000002</v>
      </c>
      <c r="F48" s="50">
        <v>0</v>
      </c>
    </row>
    <row r="49" spans="1:6" x14ac:dyDescent="0.3">
      <c r="A49" s="36" t="s">
        <v>462</v>
      </c>
      <c r="B49" s="25">
        <v>45</v>
      </c>
      <c r="C49" s="25">
        <f t="shared" si="0"/>
        <v>58.5</v>
      </c>
      <c r="D49" s="25">
        <v>35</v>
      </c>
      <c r="E49" s="25">
        <f t="shared" si="1"/>
        <v>45.5</v>
      </c>
      <c r="F49" s="50">
        <v>0</v>
      </c>
    </row>
    <row r="50" spans="1:6" x14ac:dyDescent="0.3">
      <c r="A50" s="36" t="s">
        <v>463</v>
      </c>
      <c r="B50" s="25">
        <v>160</v>
      </c>
      <c r="C50" s="25">
        <f t="shared" si="0"/>
        <v>208</v>
      </c>
      <c r="D50" s="25">
        <v>130</v>
      </c>
      <c r="E50" s="25">
        <f t="shared" si="1"/>
        <v>169</v>
      </c>
      <c r="F50" s="50">
        <v>0</v>
      </c>
    </row>
    <row r="51" spans="1:6" x14ac:dyDescent="0.3">
      <c r="A51" s="36" t="s">
        <v>464</v>
      </c>
      <c r="B51" s="25">
        <v>65</v>
      </c>
      <c r="C51" s="25">
        <f t="shared" si="0"/>
        <v>84.5</v>
      </c>
      <c r="D51" s="25">
        <v>50</v>
      </c>
      <c r="E51" s="25">
        <f t="shared" si="1"/>
        <v>65</v>
      </c>
      <c r="F51" s="50">
        <v>0</v>
      </c>
    </row>
    <row r="52" spans="1:6" x14ac:dyDescent="0.3">
      <c r="A52" s="36" t="s">
        <v>465</v>
      </c>
      <c r="B52" s="25">
        <v>40</v>
      </c>
      <c r="C52" s="25">
        <f t="shared" si="0"/>
        <v>52</v>
      </c>
      <c r="D52" s="25">
        <v>30</v>
      </c>
      <c r="E52" s="25">
        <f t="shared" si="1"/>
        <v>39</v>
      </c>
      <c r="F52" s="50">
        <v>0</v>
      </c>
    </row>
    <row r="53" spans="1:6" x14ac:dyDescent="0.3">
      <c r="A53" s="36" t="s">
        <v>466</v>
      </c>
      <c r="B53" s="25">
        <v>75</v>
      </c>
      <c r="C53" s="25">
        <f t="shared" si="0"/>
        <v>97.5</v>
      </c>
      <c r="D53" s="25">
        <v>50</v>
      </c>
      <c r="E53" s="25">
        <f t="shared" si="1"/>
        <v>65</v>
      </c>
      <c r="F53" s="50">
        <v>0</v>
      </c>
    </row>
    <row r="54" spans="1:6" x14ac:dyDescent="0.3">
      <c r="A54" s="44" t="s">
        <v>467</v>
      </c>
      <c r="B54" s="27">
        <v>80</v>
      </c>
      <c r="C54" s="27">
        <f t="shared" si="0"/>
        <v>104</v>
      </c>
      <c r="D54" s="27">
        <v>70</v>
      </c>
      <c r="E54" s="27">
        <f t="shared" si="1"/>
        <v>91</v>
      </c>
      <c r="F54" s="52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N57"/>
  <sheetViews>
    <sheetView topLeftCell="EYY49" workbookViewId="0">
      <selection activeCell="EZL10" sqref="EZL10"/>
    </sheetView>
  </sheetViews>
  <sheetFormatPr defaultColWidth="9.109375" defaultRowHeight="14.4" x14ac:dyDescent="0.3"/>
  <cols>
    <col min="1" max="1" width="67.5546875" style="16" customWidth="1"/>
    <col min="2" max="2" width="20.33203125" style="32" customWidth="1"/>
    <col min="3" max="3" width="23.44140625" style="32" customWidth="1"/>
    <col min="4" max="4" width="16.109375" style="32" customWidth="1"/>
    <col min="5" max="5" width="20.5546875" style="32" customWidth="1"/>
    <col min="6" max="6" width="29" style="32" customWidth="1"/>
    <col min="7" max="7" width="15.44140625" style="16" customWidth="1"/>
    <col min="8" max="4067" width="9.109375" style="16"/>
    <col min="4068" max="4068" width="67.5546875" style="16" customWidth="1"/>
    <col min="4069" max="4069" width="29" style="32" customWidth="1"/>
    <col min="4070" max="4070" width="47.88671875" style="16" customWidth="1"/>
    <col min="4071" max="16384" width="9.109375" style="16"/>
  </cols>
  <sheetData>
    <row r="1" spans="1:7 4068:4070" ht="24.6" customHeight="1" x14ac:dyDescent="0.3">
      <c r="A1" s="40" t="s">
        <v>427</v>
      </c>
      <c r="B1" s="41" t="s">
        <v>474</v>
      </c>
      <c r="C1" s="42" t="s">
        <v>491</v>
      </c>
      <c r="D1" s="34" t="s">
        <v>475</v>
      </c>
      <c r="E1" s="34" t="s">
        <v>490</v>
      </c>
      <c r="F1" s="34" t="s">
        <v>508</v>
      </c>
      <c r="G1" s="43" t="s">
        <v>509</v>
      </c>
      <c r="EZL1" s="40" t="s">
        <v>427</v>
      </c>
      <c r="EZM1" s="34" t="s">
        <v>508</v>
      </c>
    </row>
    <row r="2" spans="1:7 4068:4070" ht="78" customHeight="1" x14ac:dyDescent="0.3">
      <c r="A2" s="35" t="s">
        <v>427</v>
      </c>
      <c r="B2" s="33" t="s">
        <v>488</v>
      </c>
      <c r="C2" s="21" t="s">
        <v>491</v>
      </c>
      <c r="D2" s="22" t="s">
        <v>489</v>
      </c>
      <c r="E2" s="22" t="s">
        <v>490</v>
      </c>
      <c r="F2" s="22" t="s">
        <v>492</v>
      </c>
      <c r="G2" s="23" t="s">
        <v>476</v>
      </c>
      <c r="EZL2" s="35" t="s">
        <v>427</v>
      </c>
      <c r="EZM2" s="22" t="s">
        <v>492</v>
      </c>
    </row>
    <row r="3" spans="1:7 4068:4070" ht="27.6" customHeight="1" x14ac:dyDescent="0.3">
      <c r="A3" s="35"/>
      <c r="B3" s="34"/>
      <c r="C3" s="21"/>
      <c r="D3" s="22"/>
      <c r="E3" s="22"/>
      <c r="F3" s="22"/>
      <c r="G3" s="24"/>
      <c r="EZL3" s="35"/>
      <c r="EZM3" s="22"/>
    </row>
    <row r="4" spans="1:7 4068:4070" ht="28.8" x14ac:dyDescent="0.3">
      <c r="A4" s="36" t="s">
        <v>428</v>
      </c>
      <c r="B4" s="25">
        <v>15</v>
      </c>
      <c r="C4" s="25">
        <v>15</v>
      </c>
      <c r="D4" s="25">
        <v>9</v>
      </c>
      <c r="E4" s="25">
        <v>9</v>
      </c>
      <c r="F4" s="25" t="s">
        <v>429</v>
      </c>
      <c r="G4" s="20">
        <v>0</v>
      </c>
      <c r="EZL4" s="38" t="s">
        <v>427</v>
      </c>
      <c r="EZM4" s="47" t="s">
        <v>510</v>
      </c>
      <c r="EZN4" s="54" t="s">
        <v>552</v>
      </c>
    </row>
    <row r="5" spans="1:7 4068:4070" ht="28.8" x14ac:dyDescent="0.3">
      <c r="A5" s="36" t="s">
        <v>494</v>
      </c>
      <c r="B5" s="26">
        <v>14</v>
      </c>
      <c r="C5" s="26">
        <v>14</v>
      </c>
      <c r="D5" s="26">
        <v>8</v>
      </c>
      <c r="E5" s="26">
        <v>8</v>
      </c>
      <c r="F5" s="25" t="s">
        <v>429</v>
      </c>
      <c r="G5" s="20">
        <v>0</v>
      </c>
      <c r="EZL5" s="36" t="s">
        <v>428</v>
      </c>
      <c r="EZM5" s="46">
        <v>200</v>
      </c>
      <c r="EZN5" s="16" t="s">
        <v>429</v>
      </c>
    </row>
    <row r="6" spans="1:7 4068:4070" ht="28.8" x14ac:dyDescent="0.3">
      <c r="A6" s="36" t="s">
        <v>430</v>
      </c>
      <c r="B6" s="26">
        <v>30</v>
      </c>
      <c r="C6" s="26">
        <v>30</v>
      </c>
      <c r="D6" s="26">
        <v>22</v>
      </c>
      <c r="E6" s="26">
        <v>22</v>
      </c>
      <c r="F6" s="25" t="s">
        <v>429</v>
      </c>
      <c r="G6" s="20">
        <v>0</v>
      </c>
      <c r="EZL6" s="36" t="s">
        <v>612</v>
      </c>
      <c r="EZM6" s="46">
        <v>200</v>
      </c>
      <c r="EZN6" s="16" t="s">
        <v>429</v>
      </c>
    </row>
    <row r="7" spans="1:7 4068:4070" ht="28.8" x14ac:dyDescent="0.3">
      <c r="A7" s="36" t="s">
        <v>431</v>
      </c>
      <c r="B7" s="26">
        <v>50</v>
      </c>
      <c r="C7" s="26">
        <v>50</v>
      </c>
      <c r="D7" s="26">
        <v>35</v>
      </c>
      <c r="E7" s="26">
        <v>35</v>
      </c>
      <c r="F7" s="25" t="s">
        <v>429</v>
      </c>
      <c r="G7" s="20">
        <v>0</v>
      </c>
      <c r="EZL7" s="36" t="s">
        <v>430</v>
      </c>
      <c r="EZM7" s="46">
        <v>200</v>
      </c>
      <c r="EZN7" s="16" t="s">
        <v>429</v>
      </c>
    </row>
    <row r="8" spans="1:7 4068:4070" ht="28.8" x14ac:dyDescent="0.3">
      <c r="A8" s="36" t="s">
        <v>495</v>
      </c>
      <c r="B8" s="26">
        <v>16</v>
      </c>
      <c r="C8" s="26">
        <v>16</v>
      </c>
      <c r="D8" s="26">
        <v>8</v>
      </c>
      <c r="E8" s="26">
        <v>8</v>
      </c>
      <c r="F8" s="25" t="s">
        <v>429</v>
      </c>
      <c r="G8" s="20">
        <v>0</v>
      </c>
      <c r="EZL8" s="36" t="s">
        <v>431</v>
      </c>
      <c r="EZM8" s="46">
        <v>200</v>
      </c>
      <c r="EZN8" s="16" t="s">
        <v>429</v>
      </c>
    </row>
    <row r="9" spans="1:7 4068:4070" ht="28.8" x14ac:dyDescent="0.3">
      <c r="A9" s="36" t="s">
        <v>432</v>
      </c>
      <c r="B9" s="26">
        <v>32</v>
      </c>
      <c r="C9" s="26">
        <v>32</v>
      </c>
      <c r="D9" s="26">
        <v>18</v>
      </c>
      <c r="E9" s="26">
        <v>18</v>
      </c>
      <c r="F9" s="25" t="s">
        <v>429</v>
      </c>
      <c r="G9" s="20">
        <v>0</v>
      </c>
      <c r="EZL9" s="36" t="s">
        <v>613</v>
      </c>
      <c r="EZM9" s="46">
        <v>200</v>
      </c>
      <c r="EZN9" s="16" t="s">
        <v>429</v>
      </c>
    </row>
    <row r="10" spans="1:7 4068:4070" ht="28.8" x14ac:dyDescent="0.3">
      <c r="A10" s="36" t="s">
        <v>433</v>
      </c>
      <c r="B10" s="26">
        <v>55</v>
      </c>
      <c r="C10" s="26">
        <v>55</v>
      </c>
      <c r="D10" s="26">
        <v>35</v>
      </c>
      <c r="E10" s="26">
        <v>35</v>
      </c>
      <c r="F10" s="25" t="s">
        <v>429</v>
      </c>
      <c r="G10" s="20">
        <v>0</v>
      </c>
      <c r="EZL10" s="36" t="s">
        <v>432</v>
      </c>
      <c r="EZM10" s="46">
        <v>200</v>
      </c>
      <c r="EZN10" s="16" t="s">
        <v>429</v>
      </c>
    </row>
    <row r="11" spans="1:7 4068:4070" ht="28.8" x14ac:dyDescent="0.3">
      <c r="A11" s="37" t="s">
        <v>493</v>
      </c>
      <c r="B11" s="27" t="e">
        <f>[1]List1!F8</f>
        <v>#REF!</v>
      </c>
      <c r="C11" s="27">
        <v>5</v>
      </c>
      <c r="D11" s="28">
        <v>3</v>
      </c>
      <c r="E11" s="28">
        <v>3</v>
      </c>
      <c r="F11" s="25" t="s">
        <v>429</v>
      </c>
      <c r="G11" s="20">
        <v>0</v>
      </c>
      <c r="EZL11" s="36" t="s">
        <v>433</v>
      </c>
      <c r="EZM11" s="46">
        <v>200</v>
      </c>
      <c r="EZN11" s="16" t="s">
        <v>429</v>
      </c>
    </row>
    <row r="12" spans="1:7 4068:4070" ht="28.8" x14ac:dyDescent="0.3">
      <c r="A12" s="37" t="s">
        <v>434</v>
      </c>
      <c r="B12" s="25" t="e">
        <f>[1]List1!F9</f>
        <v>#REF!</v>
      </c>
      <c r="C12" s="25">
        <v>8</v>
      </c>
      <c r="D12" s="29">
        <v>5</v>
      </c>
      <c r="E12" s="29">
        <v>5</v>
      </c>
      <c r="F12" s="25" t="s">
        <v>429</v>
      </c>
      <c r="G12" s="20">
        <v>0</v>
      </c>
      <c r="EZL12" s="37" t="s">
        <v>493</v>
      </c>
      <c r="EZM12" s="46">
        <v>200</v>
      </c>
      <c r="EZN12" s="16" t="s">
        <v>429</v>
      </c>
    </row>
    <row r="13" spans="1:7 4068:4070" ht="28.8" x14ac:dyDescent="0.3">
      <c r="A13" s="37" t="s">
        <v>435</v>
      </c>
      <c r="B13" s="25" t="e">
        <f>[1]List1!F10</f>
        <v>#REF!</v>
      </c>
      <c r="C13" s="25">
        <v>15</v>
      </c>
      <c r="D13" s="29">
        <v>12</v>
      </c>
      <c r="E13" s="29">
        <v>12</v>
      </c>
      <c r="F13" s="25" t="s">
        <v>429</v>
      </c>
      <c r="G13" s="20">
        <v>0</v>
      </c>
      <c r="EZL13" s="37" t="s">
        <v>434</v>
      </c>
      <c r="EZM13" s="46">
        <v>200</v>
      </c>
      <c r="EZN13" s="16" t="s">
        <v>429</v>
      </c>
    </row>
    <row r="14" spans="1:7 4068:4070" ht="28.8" x14ac:dyDescent="0.3">
      <c r="A14" s="37" t="s">
        <v>436</v>
      </c>
      <c r="B14" s="25" t="e">
        <f>[1]List1!F11</f>
        <v>#REF!</v>
      </c>
      <c r="C14" s="25">
        <v>5</v>
      </c>
      <c r="D14" s="29">
        <v>2</v>
      </c>
      <c r="E14" s="29">
        <v>2</v>
      </c>
      <c r="F14" s="25" t="s">
        <v>429</v>
      </c>
      <c r="G14" s="20">
        <v>0</v>
      </c>
      <c r="EZL14" s="37" t="s">
        <v>435</v>
      </c>
      <c r="EZM14" s="46">
        <v>200</v>
      </c>
      <c r="EZN14" s="16" t="s">
        <v>429</v>
      </c>
    </row>
    <row r="15" spans="1:7 4068:4070" ht="28.8" x14ac:dyDescent="0.3">
      <c r="A15" s="38" t="s">
        <v>437</v>
      </c>
      <c r="B15" s="25" t="e">
        <f>[1]List1!F12</f>
        <v>#REF!</v>
      </c>
      <c r="C15" s="25">
        <v>14</v>
      </c>
      <c r="D15" s="29">
        <v>8</v>
      </c>
      <c r="E15" s="29">
        <v>8</v>
      </c>
      <c r="F15" s="25" t="s">
        <v>429</v>
      </c>
      <c r="G15" s="20">
        <v>0</v>
      </c>
      <c r="EZL15" s="37" t="s">
        <v>436</v>
      </c>
      <c r="EZM15" s="46">
        <v>200</v>
      </c>
      <c r="EZN15" s="16" t="s">
        <v>429</v>
      </c>
    </row>
    <row r="16" spans="1:7 4068:4070" ht="28.8" x14ac:dyDescent="0.3">
      <c r="A16" s="36" t="s">
        <v>438</v>
      </c>
      <c r="B16" s="25" t="e">
        <f>[1]List1!F13</f>
        <v>#REF!</v>
      </c>
      <c r="C16" s="25">
        <v>23</v>
      </c>
      <c r="D16" s="29">
        <v>15</v>
      </c>
      <c r="E16" s="29">
        <v>15</v>
      </c>
      <c r="F16" s="25" t="s">
        <v>429</v>
      </c>
      <c r="G16" s="20">
        <v>0</v>
      </c>
      <c r="EZL16" s="38" t="s">
        <v>437</v>
      </c>
      <c r="EZM16" s="46">
        <v>200</v>
      </c>
      <c r="EZN16" s="16" t="s">
        <v>429</v>
      </c>
    </row>
    <row r="17" spans="1:7 4068:4070" ht="28.8" x14ac:dyDescent="0.3">
      <c r="A17" s="38" t="s">
        <v>496</v>
      </c>
      <c r="B17" s="25" t="e">
        <f>[1]List1!F14</f>
        <v>#REF!</v>
      </c>
      <c r="C17" s="25">
        <v>20</v>
      </c>
      <c r="D17" s="29">
        <v>14</v>
      </c>
      <c r="E17" s="29">
        <v>14</v>
      </c>
      <c r="F17" s="25" t="s">
        <v>429</v>
      </c>
      <c r="G17" s="20">
        <v>0</v>
      </c>
      <c r="EZL17" s="36" t="s">
        <v>438</v>
      </c>
      <c r="EZM17" s="46">
        <v>200</v>
      </c>
      <c r="EZN17" s="16" t="s">
        <v>429</v>
      </c>
    </row>
    <row r="18" spans="1:7 4068:4070" ht="28.8" x14ac:dyDescent="0.3">
      <c r="A18" s="39" t="s">
        <v>439</v>
      </c>
      <c r="B18" s="30" t="e">
        <f>[1]List1!F15</f>
        <v>#REF!</v>
      </c>
      <c r="C18" s="30">
        <v>33</v>
      </c>
      <c r="D18" s="31">
        <v>25</v>
      </c>
      <c r="E18" s="31">
        <v>25</v>
      </c>
      <c r="F18" s="25" t="s">
        <v>429</v>
      </c>
      <c r="G18" s="20">
        <v>0</v>
      </c>
      <c r="EZL18" s="38" t="s">
        <v>614</v>
      </c>
      <c r="EZM18" s="46">
        <v>200</v>
      </c>
      <c r="EZN18" s="16" t="s">
        <v>429</v>
      </c>
    </row>
    <row r="19" spans="1:7 4068:4070" ht="28.8" x14ac:dyDescent="0.3">
      <c r="A19" s="36" t="s">
        <v>497</v>
      </c>
      <c r="B19" s="25">
        <v>4</v>
      </c>
      <c r="C19" s="25">
        <f t="shared" ref="C19:C56" si="0">B19*1.3</f>
        <v>5.2</v>
      </c>
      <c r="D19" s="25">
        <v>4</v>
      </c>
      <c r="E19" s="25">
        <f>D19*1.3</f>
        <v>5.2</v>
      </c>
      <c r="F19" s="25" t="s">
        <v>429</v>
      </c>
      <c r="G19" s="20">
        <v>0</v>
      </c>
      <c r="EZL19" s="39" t="s">
        <v>439</v>
      </c>
      <c r="EZM19" s="46">
        <v>200</v>
      </c>
      <c r="EZN19" s="16" t="s">
        <v>429</v>
      </c>
    </row>
    <row r="20" spans="1:7 4068:4070" ht="28.8" x14ac:dyDescent="0.3">
      <c r="A20" s="36" t="s">
        <v>440</v>
      </c>
      <c r="B20" s="25">
        <v>6</v>
      </c>
      <c r="C20" s="25">
        <f t="shared" si="0"/>
        <v>7.8000000000000007</v>
      </c>
      <c r="D20" s="25">
        <v>6</v>
      </c>
      <c r="E20" s="25">
        <f t="shared" ref="E20:E56" si="1">D20*1.3</f>
        <v>7.8000000000000007</v>
      </c>
      <c r="F20" s="25" t="s">
        <v>429</v>
      </c>
      <c r="G20" s="20">
        <v>0</v>
      </c>
      <c r="EZL20" s="36" t="s">
        <v>615</v>
      </c>
      <c r="EZM20" s="46">
        <v>200</v>
      </c>
      <c r="EZN20" s="16" t="s">
        <v>429</v>
      </c>
    </row>
    <row r="21" spans="1:7 4068:4070" ht="28.8" x14ac:dyDescent="0.3">
      <c r="A21" s="36" t="s">
        <v>498</v>
      </c>
      <c r="B21" s="25">
        <v>10</v>
      </c>
      <c r="C21" s="25">
        <f t="shared" si="0"/>
        <v>13</v>
      </c>
      <c r="D21" s="25">
        <v>10</v>
      </c>
      <c r="E21" s="25">
        <f t="shared" si="1"/>
        <v>13</v>
      </c>
      <c r="F21" s="25" t="s">
        <v>429</v>
      </c>
      <c r="G21" s="20">
        <v>0</v>
      </c>
      <c r="EZL21" s="36" t="s">
        <v>440</v>
      </c>
      <c r="EZM21" s="46">
        <v>200</v>
      </c>
      <c r="EZN21" s="16" t="s">
        <v>429</v>
      </c>
    </row>
    <row r="22" spans="1:7 4068:4070" ht="28.8" x14ac:dyDescent="0.3">
      <c r="A22" s="36" t="s">
        <v>499</v>
      </c>
      <c r="B22" s="25">
        <v>2</v>
      </c>
      <c r="C22" s="25">
        <f t="shared" si="0"/>
        <v>2.6</v>
      </c>
      <c r="D22" s="25">
        <v>2</v>
      </c>
      <c r="E22" s="25">
        <f t="shared" si="1"/>
        <v>2.6</v>
      </c>
      <c r="F22" s="25" t="s">
        <v>429</v>
      </c>
      <c r="G22" s="20">
        <v>0</v>
      </c>
      <c r="EZL22" s="36" t="s">
        <v>616</v>
      </c>
      <c r="EZM22" s="46">
        <v>200</v>
      </c>
      <c r="EZN22" s="16" t="s">
        <v>429</v>
      </c>
    </row>
    <row r="23" spans="1:7 4068:4070" ht="28.8" x14ac:dyDescent="0.3">
      <c r="A23" s="36" t="s">
        <v>441</v>
      </c>
      <c r="B23" s="25">
        <v>6</v>
      </c>
      <c r="C23" s="25">
        <f t="shared" si="0"/>
        <v>7.8000000000000007</v>
      </c>
      <c r="D23" s="25">
        <v>6</v>
      </c>
      <c r="E23" s="25">
        <f t="shared" si="1"/>
        <v>7.8000000000000007</v>
      </c>
      <c r="F23" s="25" t="s">
        <v>429</v>
      </c>
      <c r="G23" s="20">
        <v>0</v>
      </c>
      <c r="EZL23" s="36" t="s">
        <v>617</v>
      </c>
      <c r="EZM23" s="46">
        <v>200</v>
      </c>
      <c r="EZN23" s="16" t="s">
        <v>429</v>
      </c>
    </row>
    <row r="24" spans="1:7 4068:4070" ht="28.8" x14ac:dyDescent="0.3">
      <c r="A24" s="36" t="s">
        <v>500</v>
      </c>
      <c r="B24" s="25">
        <v>12</v>
      </c>
      <c r="C24" s="25">
        <f t="shared" si="0"/>
        <v>15.600000000000001</v>
      </c>
      <c r="D24" s="25">
        <v>12</v>
      </c>
      <c r="E24" s="25">
        <f t="shared" si="1"/>
        <v>15.600000000000001</v>
      </c>
      <c r="F24" s="25" t="s">
        <v>429</v>
      </c>
      <c r="G24" s="20">
        <v>0</v>
      </c>
      <c r="EZL24" s="36" t="s">
        <v>441</v>
      </c>
      <c r="EZM24" s="46">
        <v>200</v>
      </c>
      <c r="EZN24" s="16" t="s">
        <v>429</v>
      </c>
    </row>
    <row r="25" spans="1:7 4068:4070" ht="28.8" x14ac:dyDescent="0.3">
      <c r="A25" s="36" t="s">
        <v>442</v>
      </c>
      <c r="B25" s="25">
        <v>12</v>
      </c>
      <c r="C25" s="25">
        <f t="shared" si="0"/>
        <v>15.600000000000001</v>
      </c>
      <c r="D25" s="25">
        <v>8</v>
      </c>
      <c r="E25" s="25">
        <f t="shared" si="1"/>
        <v>10.4</v>
      </c>
      <c r="F25" s="25" t="s">
        <v>429</v>
      </c>
      <c r="G25" s="20">
        <v>0</v>
      </c>
      <c r="EZL25" s="36" t="s">
        <v>618</v>
      </c>
      <c r="EZM25" s="46">
        <v>200</v>
      </c>
      <c r="EZN25" s="16" t="s">
        <v>429</v>
      </c>
    </row>
    <row r="26" spans="1:7 4068:4070" ht="28.8" x14ac:dyDescent="0.3">
      <c r="A26" s="36" t="s">
        <v>501</v>
      </c>
      <c r="B26" s="25">
        <v>14</v>
      </c>
      <c r="C26" s="25">
        <f t="shared" si="0"/>
        <v>18.2</v>
      </c>
      <c r="D26" s="25">
        <v>10</v>
      </c>
      <c r="E26" s="25">
        <f t="shared" si="1"/>
        <v>13</v>
      </c>
      <c r="F26" s="25" t="s">
        <v>429</v>
      </c>
      <c r="G26" s="20">
        <v>0</v>
      </c>
      <c r="EZL26" s="36" t="s">
        <v>442</v>
      </c>
      <c r="EZM26" s="46">
        <v>200</v>
      </c>
      <c r="EZN26" s="16" t="s">
        <v>429</v>
      </c>
    </row>
    <row r="27" spans="1:7 4068:4070" ht="28.8" x14ac:dyDescent="0.3">
      <c r="A27" s="36" t="s">
        <v>502</v>
      </c>
      <c r="B27" s="25">
        <v>5</v>
      </c>
      <c r="C27" s="25">
        <f t="shared" si="0"/>
        <v>6.5</v>
      </c>
      <c r="D27" s="25">
        <v>4</v>
      </c>
      <c r="E27" s="25">
        <f t="shared" si="1"/>
        <v>5.2</v>
      </c>
      <c r="F27" s="25" t="s">
        <v>429</v>
      </c>
      <c r="G27" s="20">
        <v>0</v>
      </c>
      <c r="EZL27" s="36" t="s">
        <v>619</v>
      </c>
      <c r="EZM27" s="46">
        <v>200</v>
      </c>
      <c r="EZN27" s="16" t="s">
        <v>429</v>
      </c>
    </row>
    <row r="28" spans="1:7 4068:4070" ht="28.8" x14ac:dyDescent="0.3">
      <c r="A28" s="36" t="s">
        <v>443</v>
      </c>
      <c r="B28" s="25">
        <v>17</v>
      </c>
      <c r="C28" s="25">
        <f t="shared" si="0"/>
        <v>22.1</v>
      </c>
      <c r="D28" s="25">
        <v>15</v>
      </c>
      <c r="E28" s="25">
        <f t="shared" si="1"/>
        <v>19.5</v>
      </c>
      <c r="F28" s="25" t="s">
        <v>429</v>
      </c>
      <c r="G28" s="20">
        <v>0</v>
      </c>
      <c r="EZL28" s="36" t="s">
        <v>620</v>
      </c>
      <c r="EZM28" s="46">
        <v>200</v>
      </c>
      <c r="EZN28" s="16" t="s">
        <v>429</v>
      </c>
    </row>
    <row r="29" spans="1:7 4068:4070" ht="28.8" x14ac:dyDescent="0.3">
      <c r="A29" s="36" t="s">
        <v>503</v>
      </c>
      <c r="B29" s="25">
        <v>15</v>
      </c>
      <c r="C29" s="25">
        <f t="shared" si="0"/>
        <v>19.5</v>
      </c>
      <c r="D29" s="25">
        <v>10</v>
      </c>
      <c r="E29" s="25">
        <f t="shared" si="1"/>
        <v>13</v>
      </c>
      <c r="F29" s="25" t="s">
        <v>429</v>
      </c>
      <c r="G29" s="20">
        <v>0</v>
      </c>
      <c r="EZL29" s="36" t="s">
        <v>443</v>
      </c>
      <c r="EZM29" s="46">
        <v>200</v>
      </c>
      <c r="EZN29" s="16" t="s">
        <v>429</v>
      </c>
    </row>
    <row r="30" spans="1:7 4068:4070" ht="28.8" x14ac:dyDescent="0.3">
      <c r="A30" s="36" t="s">
        <v>444</v>
      </c>
      <c r="B30" s="25">
        <v>45</v>
      </c>
      <c r="C30" s="25">
        <f t="shared" si="0"/>
        <v>58.5</v>
      </c>
      <c r="D30" s="25">
        <v>40</v>
      </c>
      <c r="E30" s="25">
        <f t="shared" si="1"/>
        <v>52</v>
      </c>
      <c r="F30" s="25" t="s">
        <v>429</v>
      </c>
      <c r="G30" s="20">
        <v>0</v>
      </c>
      <c r="EZL30" s="36" t="s">
        <v>611</v>
      </c>
      <c r="EZM30" s="46">
        <v>200</v>
      </c>
      <c r="EZN30" s="16" t="s">
        <v>429</v>
      </c>
    </row>
    <row r="31" spans="1:7 4068:4070" ht="28.8" x14ac:dyDescent="0.3">
      <c r="A31" s="36" t="s">
        <v>504</v>
      </c>
      <c r="B31" s="25">
        <v>75</v>
      </c>
      <c r="C31" s="25">
        <f t="shared" si="0"/>
        <v>97.5</v>
      </c>
      <c r="D31" s="25">
        <v>70</v>
      </c>
      <c r="E31" s="25">
        <f t="shared" si="1"/>
        <v>91</v>
      </c>
      <c r="F31" s="25" t="s">
        <v>429</v>
      </c>
      <c r="G31" s="20">
        <v>0</v>
      </c>
      <c r="EZL31" s="36" t="s">
        <v>444</v>
      </c>
      <c r="EZM31" s="46">
        <v>200</v>
      </c>
      <c r="EZN31" s="16" t="s">
        <v>429</v>
      </c>
    </row>
    <row r="32" spans="1:7 4068:4070" ht="28.8" x14ac:dyDescent="0.3">
      <c r="A32" s="36" t="s">
        <v>445</v>
      </c>
      <c r="B32" s="25">
        <v>4</v>
      </c>
      <c r="C32" s="25">
        <f t="shared" si="0"/>
        <v>5.2</v>
      </c>
      <c r="D32" s="25">
        <v>3</v>
      </c>
      <c r="E32" s="25">
        <f t="shared" si="1"/>
        <v>3.9000000000000004</v>
      </c>
      <c r="F32" s="25" t="s">
        <v>429</v>
      </c>
      <c r="G32" s="20">
        <v>0</v>
      </c>
      <c r="EZL32" s="36" t="s">
        <v>621</v>
      </c>
      <c r="EZM32" s="46">
        <v>200</v>
      </c>
      <c r="EZN32" s="16" t="s">
        <v>429</v>
      </c>
    </row>
    <row r="33" spans="1:7 4068:4070" ht="28.8" x14ac:dyDescent="0.3">
      <c r="A33" s="36" t="s">
        <v>446</v>
      </c>
      <c r="B33" s="25">
        <v>25</v>
      </c>
      <c r="C33" s="25">
        <f t="shared" si="0"/>
        <v>32.5</v>
      </c>
      <c r="D33" s="25">
        <v>22</v>
      </c>
      <c r="E33" s="25">
        <f t="shared" si="1"/>
        <v>28.6</v>
      </c>
      <c r="F33" s="25" t="s">
        <v>429</v>
      </c>
      <c r="G33" s="20">
        <v>0</v>
      </c>
      <c r="EZL33" s="36" t="s">
        <v>445</v>
      </c>
      <c r="EZM33" s="46">
        <v>200</v>
      </c>
      <c r="EZN33" s="16" t="s">
        <v>429</v>
      </c>
    </row>
    <row r="34" spans="1:7 4068:4070" ht="28.8" x14ac:dyDescent="0.3">
      <c r="A34" s="36" t="s">
        <v>447</v>
      </c>
      <c r="B34" s="25">
        <v>25</v>
      </c>
      <c r="C34" s="25">
        <f t="shared" si="0"/>
        <v>32.5</v>
      </c>
      <c r="D34" s="25">
        <v>22</v>
      </c>
      <c r="E34" s="25">
        <f t="shared" si="1"/>
        <v>28.6</v>
      </c>
      <c r="F34" s="25" t="s">
        <v>429</v>
      </c>
      <c r="G34" s="20">
        <v>0</v>
      </c>
      <c r="EZL34" s="36" t="s">
        <v>446</v>
      </c>
      <c r="EZM34" s="46">
        <v>200</v>
      </c>
      <c r="EZN34" s="16" t="s">
        <v>429</v>
      </c>
    </row>
    <row r="35" spans="1:7 4068:4070" ht="28.8" x14ac:dyDescent="0.3">
      <c r="A35" s="36" t="s">
        <v>448</v>
      </c>
      <c r="B35" s="25">
        <v>16</v>
      </c>
      <c r="C35" s="25">
        <f t="shared" si="0"/>
        <v>20.8</v>
      </c>
      <c r="D35" s="25">
        <v>15</v>
      </c>
      <c r="E35" s="25">
        <f t="shared" si="1"/>
        <v>19.5</v>
      </c>
      <c r="F35" s="25" t="s">
        <v>429</v>
      </c>
      <c r="G35" s="20">
        <v>0</v>
      </c>
      <c r="EZL35" s="36" t="s">
        <v>447</v>
      </c>
      <c r="EZM35" s="46">
        <v>200</v>
      </c>
      <c r="EZN35" s="16" t="s">
        <v>429</v>
      </c>
    </row>
    <row r="36" spans="1:7 4068:4070" ht="28.8" x14ac:dyDescent="0.3">
      <c r="A36" s="36" t="s">
        <v>449</v>
      </c>
      <c r="B36" s="25">
        <v>15</v>
      </c>
      <c r="C36" s="25">
        <f t="shared" si="0"/>
        <v>19.5</v>
      </c>
      <c r="D36" s="25">
        <v>12</v>
      </c>
      <c r="E36" s="25">
        <f t="shared" si="1"/>
        <v>15.600000000000001</v>
      </c>
      <c r="F36" s="25" t="s">
        <v>429</v>
      </c>
      <c r="G36" s="20">
        <v>0</v>
      </c>
      <c r="EZL36" s="36" t="s">
        <v>448</v>
      </c>
      <c r="EZM36" s="46">
        <v>200</v>
      </c>
      <c r="EZN36" s="16" t="s">
        <v>429</v>
      </c>
    </row>
    <row r="37" spans="1:7 4068:4070" ht="28.8" x14ac:dyDescent="0.3">
      <c r="A37" s="36" t="s">
        <v>505</v>
      </c>
      <c r="B37" s="25">
        <v>25</v>
      </c>
      <c r="C37" s="25">
        <f t="shared" si="0"/>
        <v>32.5</v>
      </c>
      <c r="D37" s="25">
        <v>8</v>
      </c>
      <c r="E37" s="25">
        <f t="shared" si="1"/>
        <v>10.4</v>
      </c>
      <c r="F37" s="25" t="s">
        <v>429</v>
      </c>
      <c r="G37" s="20">
        <v>0</v>
      </c>
      <c r="EZL37" s="36" t="s">
        <v>449</v>
      </c>
      <c r="EZM37" s="46">
        <v>200</v>
      </c>
      <c r="EZN37" s="16" t="s">
        <v>429</v>
      </c>
    </row>
    <row r="38" spans="1:7 4068:4070" ht="28.8" x14ac:dyDescent="0.3">
      <c r="A38" s="36" t="s">
        <v>450</v>
      </c>
      <c r="B38" s="25">
        <v>25</v>
      </c>
      <c r="C38" s="25">
        <f t="shared" si="0"/>
        <v>32.5</v>
      </c>
      <c r="D38" s="25">
        <v>13</v>
      </c>
      <c r="E38" s="25">
        <f t="shared" si="1"/>
        <v>16.900000000000002</v>
      </c>
      <c r="F38" s="25" t="s">
        <v>429</v>
      </c>
      <c r="G38" s="20">
        <v>0</v>
      </c>
      <c r="EZL38" s="36" t="s">
        <v>622</v>
      </c>
      <c r="EZM38" s="46">
        <v>200</v>
      </c>
      <c r="EZN38" s="16" t="s">
        <v>429</v>
      </c>
    </row>
    <row r="39" spans="1:7 4068:4070" ht="28.8" x14ac:dyDescent="0.3">
      <c r="A39" s="36" t="s">
        <v>451</v>
      </c>
      <c r="B39" s="25">
        <v>80</v>
      </c>
      <c r="C39" s="25">
        <f t="shared" si="0"/>
        <v>104</v>
      </c>
      <c r="D39" s="25">
        <v>60</v>
      </c>
      <c r="E39" s="25">
        <f t="shared" si="1"/>
        <v>78</v>
      </c>
      <c r="F39" s="25" t="s">
        <v>429</v>
      </c>
      <c r="G39" s="20">
        <v>0</v>
      </c>
      <c r="EZL39" s="36" t="s">
        <v>450</v>
      </c>
      <c r="EZM39" s="46">
        <v>200</v>
      </c>
      <c r="EZN39" s="16" t="s">
        <v>429</v>
      </c>
    </row>
    <row r="40" spans="1:7 4068:4070" ht="28.8" x14ac:dyDescent="0.3">
      <c r="A40" s="36" t="s">
        <v>452</v>
      </c>
      <c r="B40" s="25">
        <v>40</v>
      </c>
      <c r="C40" s="25">
        <f t="shared" si="0"/>
        <v>52</v>
      </c>
      <c r="D40" s="25">
        <v>25</v>
      </c>
      <c r="E40" s="25">
        <f t="shared" si="1"/>
        <v>32.5</v>
      </c>
      <c r="F40" s="25" t="s">
        <v>429</v>
      </c>
      <c r="G40" s="20">
        <v>0</v>
      </c>
      <c r="EZL40" s="36" t="s">
        <v>451</v>
      </c>
      <c r="EZM40" s="46">
        <v>200</v>
      </c>
      <c r="EZN40" s="16" t="s">
        <v>429</v>
      </c>
    </row>
    <row r="41" spans="1:7 4068:4070" ht="28.8" x14ac:dyDescent="0.3">
      <c r="A41" s="36" t="s">
        <v>453</v>
      </c>
      <c r="B41" s="25">
        <v>45</v>
      </c>
      <c r="C41" s="25">
        <f t="shared" si="0"/>
        <v>58.5</v>
      </c>
      <c r="D41" s="25">
        <v>35</v>
      </c>
      <c r="E41" s="25">
        <f t="shared" si="1"/>
        <v>45.5</v>
      </c>
      <c r="F41" s="25" t="s">
        <v>429</v>
      </c>
      <c r="G41" s="20">
        <v>0</v>
      </c>
      <c r="EZL41" s="36" t="s">
        <v>452</v>
      </c>
      <c r="EZM41" s="46">
        <v>200</v>
      </c>
      <c r="EZN41" s="16" t="s">
        <v>429</v>
      </c>
    </row>
    <row r="42" spans="1:7 4068:4070" ht="28.8" x14ac:dyDescent="0.3">
      <c r="A42" s="36" t="s">
        <v>454</v>
      </c>
      <c r="B42" s="25">
        <v>130</v>
      </c>
      <c r="C42" s="25">
        <f t="shared" si="0"/>
        <v>169</v>
      </c>
      <c r="D42" s="25">
        <v>100</v>
      </c>
      <c r="E42" s="25">
        <f t="shared" si="1"/>
        <v>130</v>
      </c>
      <c r="F42" s="25" t="s">
        <v>429</v>
      </c>
      <c r="G42" s="20">
        <v>0</v>
      </c>
      <c r="EZL42" s="36" t="s">
        <v>453</v>
      </c>
      <c r="EZM42" s="46">
        <v>200</v>
      </c>
      <c r="EZN42" s="16" t="s">
        <v>429</v>
      </c>
    </row>
    <row r="43" spans="1:7 4068:4070" ht="28.8" x14ac:dyDescent="0.3">
      <c r="A43" s="36" t="s">
        <v>455</v>
      </c>
      <c r="B43" s="25">
        <v>9</v>
      </c>
      <c r="C43" s="25">
        <f t="shared" si="0"/>
        <v>11.700000000000001</v>
      </c>
      <c r="D43" s="25">
        <v>5</v>
      </c>
      <c r="E43" s="25">
        <f t="shared" si="1"/>
        <v>6.5</v>
      </c>
      <c r="F43" s="25" t="s">
        <v>429</v>
      </c>
      <c r="G43" s="20">
        <v>0</v>
      </c>
      <c r="EZL43" s="36" t="s">
        <v>454</v>
      </c>
      <c r="EZM43" s="46">
        <v>200</v>
      </c>
      <c r="EZN43" s="16" t="s">
        <v>429</v>
      </c>
    </row>
    <row r="44" spans="1:7 4068:4070" ht="28.8" x14ac:dyDescent="0.3">
      <c r="A44" s="36" t="s">
        <v>456</v>
      </c>
      <c r="B44" s="25">
        <v>13</v>
      </c>
      <c r="C44" s="25">
        <f t="shared" si="0"/>
        <v>16.900000000000002</v>
      </c>
      <c r="D44" s="25">
        <v>8</v>
      </c>
      <c r="E44" s="25">
        <f t="shared" si="1"/>
        <v>10.4</v>
      </c>
      <c r="F44" s="25" t="s">
        <v>429</v>
      </c>
      <c r="G44" s="20">
        <v>0</v>
      </c>
      <c r="EZL44" s="36" t="s">
        <v>455</v>
      </c>
      <c r="EZM44" s="46">
        <v>200</v>
      </c>
      <c r="EZN44" s="16" t="s">
        <v>429</v>
      </c>
    </row>
    <row r="45" spans="1:7 4068:4070" ht="28.8" x14ac:dyDescent="0.3">
      <c r="A45" s="36" t="s">
        <v>457</v>
      </c>
      <c r="B45" s="25">
        <v>17</v>
      </c>
      <c r="C45" s="25">
        <f t="shared" si="0"/>
        <v>22.1</v>
      </c>
      <c r="D45" s="25">
        <v>12</v>
      </c>
      <c r="E45" s="25">
        <f t="shared" si="1"/>
        <v>15.600000000000001</v>
      </c>
      <c r="F45" s="25" t="s">
        <v>429</v>
      </c>
      <c r="G45" s="20">
        <v>0</v>
      </c>
      <c r="EZL45" s="36" t="s">
        <v>456</v>
      </c>
      <c r="EZM45" s="46">
        <v>200</v>
      </c>
      <c r="EZN45" s="16" t="s">
        <v>429</v>
      </c>
    </row>
    <row r="46" spans="1:7 4068:4070" ht="28.8" x14ac:dyDescent="0.3">
      <c r="A46" s="36" t="s">
        <v>506</v>
      </c>
      <c r="B46" s="25">
        <v>35</v>
      </c>
      <c r="C46" s="25">
        <f t="shared" si="0"/>
        <v>45.5</v>
      </c>
      <c r="D46" s="25">
        <v>30</v>
      </c>
      <c r="E46" s="25">
        <f t="shared" si="1"/>
        <v>39</v>
      </c>
      <c r="F46" s="25" t="s">
        <v>429</v>
      </c>
      <c r="G46" s="20">
        <v>0</v>
      </c>
      <c r="EZL46" s="36" t="s">
        <v>457</v>
      </c>
      <c r="EZM46" s="46">
        <v>200</v>
      </c>
      <c r="EZN46" s="16" t="s">
        <v>429</v>
      </c>
    </row>
    <row r="47" spans="1:7 4068:4070" ht="28.8" x14ac:dyDescent="0.3">
      <c r="A47" s="36" t="s">
        <v>458</v>
      </c>
      <c r="B47" s="25">
        <v>65</v>
      </c>
      <c r="C47" s="25">
        <f t="shared" si="0"/>
        <v>84.5</v>
      </c>
      <c r="D47" s="25">
        <v>60</v>
      </c>
      <c r="E47" s="25">
        <f t="shared" si="1"/>
        <v>78</v>
      </c>
      <c r="F47" s="25" t="s">
        <v>429</v>
      </c>
      <c r="G47" s="20">
        <v>0</v>
      </c>
      <c r="EZL47" s="36" t="s">
        <v>623</v>
      </c>
      <c r="EZM47" s="46">
        <v>200</v>
      </c>
      <c r="EZN47" s="16" t="s">
        <v>429</v>
      </c>
    </row>
    <row r="48" spans="1:7 4068:4070" ht="28.8" x14ac:dyDescent="0.3">
      <c r="A48" s="36" t="s">
        <v>459</v>
      </c>
      <c r="B48" s="25">
        <v>90</v>
      </c>
      <c r="C48" s="25">
        <f t="shared" si="0"/>
        <v>117</v>
      </c>
      <c r="D48" s="25">
        <v>80</v>
      </c>
      <c r="E48" s="25">
        <f t="shared" si="1"/>
        <v>104</v>
      </c>
      <c r="F48" s="25" t="s">
        <v>429</v>
      </c>
      <c r="G48" s="20">
        <v>0</v>
      </c>
      <c r="EZL48" s="36" t="s">
        <v>458</v>
      </c>
      <c r="EZM48" s="46">
        <v>200</v>
      </c>
      <c r="EZN48" s="16" t="s">
        <v>429</v>
      </c>
    </row>
    <row r="49" spans="1:7 4068:4070" ht="28.8" x14ac:dyDescent="0.3">
      <c r="A49" s="36" t="s">
        <v>460</v>
      </c>
      <c r="B49" s="25">
        <v>250</v>
      </c>
      <c r="C49" s="25">
        <f t="shared" si="0"/>
        <v>325</v>
      </c>
      <c r="D49" s="25">
        <v>200</v>
      </c>
      <c r="E49" s="25">
        <f t="shared" si="1"/>
        <v>260</v>
      </c>
      <c r="F49" s="25" t="s">
        <v>429</v>
      </c>
      <c r="G49" s="20">
        <v>0</v>
      </c>
      <c r="EZL49" s="36" t="s">
        <v>459</v>
      </c>
      <c r="EZM49" s="46">
        <v>200</v>
      </c>
      <c r="EZN49" s="16" t="s">
        <v>429</v>
      </c>
    </row>
    <row r="50" spans="1:7 4068:4070" ht="28.8" x14ac:dyDescent="0.3">
      <c r="A50" s="36" t="s">
        <v>461</v>
      </c>
      <c r="B50" s="25">
        <v>25</v>
      </c>
      <c r="C50" s="25">
        <f t="shared" si="0"/>
        <v>32.5</v>
      </c>
      <c r="D50" s="25">
        <v>18</v>
      </c>
      <c r="E50" s="25">
        <f t="shared" si="1"/>
        <v>23.400000000000002</v>
      </c>
      <c r="F50" s="25" t="s">
        <v>429</v>
      </c>
      <c r="G50" s="20">
        <v>0</v>
      </c>
      <c r="EZL50" s="36" t="s">
        <v>460</v>
      </c>
      <c r="EZM50" s="46">
        <v>200</v>
      </c>
      <c r="EZN50" s="16" t="s">
        <v>429</v>
      </c>
    </row>
    <row r="51" spans="1:7 4068:4070" ht="28.8" x14ac:dyDescent="0.3">
      <c r="A51" s="36" t="s">
        <v>462</v>
      </c>
      <c r="B51" s="25">
        <v>45</v>
      </c>
      <c r="C51" s="25">
        <f t="shared" si="0"/>
        <v>58.5</v>
      </c>
      <c r="D51" s="25">
        <v>35</v>
      </c>
      <c r="E51" s="25">
        <f t="shared" si="1"/>
        <v>45.5</v>
      </c>
      <c r="F51" s="25" t="s">
        <v>429</v>
      </c>
      <c r="G51" s="20">
        <v>0</v>
      </c>
      <c r="EZL51" s="36" t="s">
        <v>461</v>
      </c>
      <c r="EZM51" s="46">
        <v>200</v>
      </c>
      <c r="EZN51" s="16" t="s">
        <v>429</v>
      </c>
    </row>
    <row r="52" spans="1:7 4068:4070" ht="28.8" x14ac:dyDescent="0.3">
      <c r="A52" s="36" t="s">
        <v>463</v>
      </c>
      <c r="B52" s="25">
        <v>160</v>
      </c>
      <c r="C52" s="25">
        <f t="shared" si="0"/>
        <v>208</v>
      </c>
      <c r="D52" s="25">
        <v>130</v>
      </c>
      <c r="E52" s="25">
        <f t="shared" si="1"/>
        <v>169</v>
      </c>
      <c r="F52" s="25" t="s">
        <v>429</v>
      </c>
      <c r="G52" s="20">
        <v>0</v>
      </c>
      <c r="EZL52" s="36" t="s">
        <v>462</v>
      </c>
      <c r="EZM52" s="46">
        <v>200</v>
      </c>
      <c r="EZN52" s="16" t="s">
        <v>429</v>
      </c>
    </row>
    <row r="53" spans="1:7 4068:4070" ht="28.8" x14ac:dyDescent="0.3">
      <c r="A53" s="36" t="s">
        <v>464</v>
      </c>
      <c r="B53" s="25">
        <v>65</v>
      </c>
      <c r="C53" s="25">
        <f t="shared" si="0"/>
        <v>84.5</v>
      </c>
      <c r="D53" s="25">
        <v>50</v>
      </c>
      <c r="E53" s="25">
        <f t="shared" si="1"/>
        <v>65</v>
      </c>
      <c r="F53" s="25" t="s">
        <v>429</v>
      </c>
      <c r="G53" s="20">
        <v>0</v>
      </c>
      <c r="EZL53" s="36" t="s">
        <v>463</v>
      </c>
      <c r="EZM53" s="46">
        <v>200</v>
      </c>
      <c r="EZN53" s="16" t="s">
        <v>429</v>
      </c>
    </row>
    <row r="54" spans="1:7 4068:4070" ht="28.8" x14ac:dyDescent="0.3">
      <c r="A54" s="36" t="s">
        <v>465</v>
      </c>
      <c r="B54" s="25">
        <v>40</v>
      </c>
      <c r="C54" s="25">
        <f t="shared" si="0"/>
        <v>52</v>
      </c>
      <c r="D54" s="25">
        <v>30</v>
      </c>
      <c r="E54" s="25">
        <f t="shared" si="1"/>
        <v>39</v>
      </c>
      <c r="F54" s="25" t="s">
        <v>429</v>
      </c>
      <c r="G54" s="20">
        <v>0</v>
      </c>
      <c r="EZL54" s="36" t="s">
        <v>464</v>
      </c>
      <c r="EZM54" s="46">
        <v>200</v>
      </c>
      <c r="EZN54" s="16" t="s">
        <v>429</v>
      </c>
    </row>
    <row r="55" spans="1:7 4068:4070" ht="28.8" x14ac:dyDescent="0.3">
      <c r="A55" s="36" t="s">
        <v>466</v>
      </c>
      <c r="B55" s="25">
        <v>75</v>
      </c>
      <c r="C55" s="25">
        <f t="shared" si="0"/>
        <v>97.5</v>
      </c>
      <c r="D55" s="25">
        <v>50</v>
      </c>
      <c r="E55" s="25">
        <f t="shared" si="1"/>
        <v>65</v>
      </c>
      <c r="F55" s="25" t="s">
        <v>429</v>
      </c>
      <c r="G55" s="20">
        <v>0</v>
      </c>
      <c r="EZL55" s="36" t="s">
        <v>465</v>
      </c>
      <c r="EZM55" s="46">
        <v>200</v>
      </c>
      <c r="EZN55" s="16" t="s">
        <v>429</v>
      </c>
    </row>
    <row r="56" spans="1:7 4068:4070" ht="28.8" x14ac:dyDescent="0.3">
      <c r="A56" s="44" t="s">
        <v>467</v>
      </c>
      <c r="B56" s="27">
        <v>80</v>
      </c>
      <c r="C56" s="27">
        <f t="shared" si="0"/>
        <v>104</v>
      </c>
      <c r="D56" s="27">
        <v>70</v>
      </c>
      <c r="E56" s="27">
        <f t="shared" si="1"/>
        <v>91</v>
      </c>
      <c r="F56" s="27" t="s">
        <v>429</v>
      </c>
      <c r="G56" s="45">
        <v>0</v>
      </c>
      <c r="EZL56" s="36" t="s">
        <v>466</v>
      </c>
      <c r="EZM56" s="46">
        <v>200</v>
      </c>
      <c r="EZN56" s="16" t="s">
        <v>429</v>
      </c>
    </row>
    <row r="57" spans="1:7 4068:4070" x14ac:dyDescent="0.3">
      <c r="EZL57" s="44" t="s">
        <v>467</v>
      </c>
      <c r="EZM57" s="46">
        <v>200</v>
      </c>
      <c r="EZN57" s="16" t="s">
        <v>429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21" workbookViewId="0">
      <selection activeCell="B27" sqref="B27"/>
    </sheetView>
  </sheetViews>
  <sheetFormatPr defaultRowHeight="14.4" x14ac:dyDescent="0.3"/>
  <cols>
    <col min="1" max="1" width="67.5546875" style="16" customWidth="1"/>
    <col min="2" max="2" width="39" style="16" customWidth="1"/>
  </cols>
  <sheetData>
    <row r="1" spans="1:2" x14ac:dyDescent="0.3">
      <c r="A1" s="40" t="s">
        <v>427</v>
      </c>
      <c r="B1" s="43" t="s">
        <v>476</v>
      </c>
    </row>
    <row r="2" spans="1:2" x14ac:dyDescent="0.3">
      <c r="A2" s="36" t="s">
        <v>428</v>
      </c>
      <c r="B2" s="20">
        <v>0</v>
      </c>
    </row>
    <row r="3" spans="1:2" x14ac:dyDescent="0.3">
      <c r="A3" s="36" t="s">
        <v>494</v>
      </c>
      <c r="B3" s="20">
        <v>0</v>
      </c>
    </row>
    <row r="4" spans="1:2" x14ac:dyDescent="0.3">
      <c r="A4" s="36" t="s">
        <v>430</v>
      </c>
      <c r="B4" s="20">
        <v>0</v>
      </c>
    </row>
    <row r="5" spans="1:2" x14ac:dyDescent="0.3">
      <c r="A5" s="36" t="s">
        <v>431</v>
      </c>
      <c r="B5" s="20">
        <v>0</v>
      </c>
    </row>
    <row r="6" spans="1:2" x14ac:dyDescent="0.3">
      <c r="A6" s="36" t="s">
        <v>495</v>
      </c>
      <c r="B6" s="20">
        <v>0</v>
      </c>
    </row>
    <row r="7" spans="1:2" x14ac:dyDescent="0.3">
      <c r="A7" s="36" t="s">
        <v>432</v>
      </c>
      <c r="B7" s="20">
        <v>0</v>
      </c>
    </row>
    <row r="8" spans="1:2" x14ac:dyDescent="0.3">
      <c r="A8" s="36" t="s">
        <v>433</v>
      </c>
      <c r="B8" s="20">
        <v>0</v>
      </c>
    </row>
    <row r="9" spans="1:2" x14ac:dyDescent="0.3">
      <c r="A9" s="37" t="s">
        <v>493</v>
      </c>
      <c r="B9" s="20">
        <v>0</v>
      </c>
    </row>
    <row r="10" spans="1:2" x14ac:dyDescent="0.3">
      <c r="A10" s="37" t="s">
        <v>434</v>
      </c>
      <c r="B10" s="20">
        <v>0</v>
      </c>
    </row>
    <row r="11" spans="1:2" x14ac:dyDescent="0.3">
      <c r="A11" s="37" t="s">
        <v>435</v>
      </c>
      <c r="B11" s="20">
        <v>0</v>
      </c>
    </row>
    <row r="12" spans="1:2" x14ac:dyDescent="0.3">
      <c r="A12" s="37" t="s">
        <v>436</v>
      </c>
      <c r="B12" s="20">
        <v>0</v>
      </c>
    </row>
    <row r="13" spans="1:2" x14ac:dyDescent="0.3">
      <c r="A13" s="38" t="s">
        <v>437</v>
      </c>
      <c r="B13" s="20">
        <v>0</v>
      </c>
    </row>
    <row r="14" spans="1:2" x14ac:dyDescent="0.3">
      <c r="A14" s="36" t="s">
        <v>438</v>
      </c>
      <c r="B14" s="20">
        <v>0</v>
      </c>
    </row>
    <row r="15" spans="1:2" x14ac:dyDescent="0.3">
      <c r="A15" s="38" t="s">
        <v>496</v>
      </c>
      <c r="B15" s="20">
        <v>0</v>
      </c>
    </row>
    <row r="16" spans="1:2" x14ac:dyDescent="0.3">
      <c r="A16" s="39" t="s">
        <v>439</v>
      </c>
      <c r="B16" s="20">
        <v>0</v>
      </c>
    </row>
    <row r="17" spans="1:2" x14ac:dyDescent="0.3">
      <c r="A17" s="36" t="s">
        <v>497</v>
      </c>
      <c r="B17" s="20">
        <v>0</v>
      </c>
    </row>
    <row r="18" spans="1:2" x14ac:dyDescent="0.3">
      <c r="A18" s="36" t="s">
        <v>440</v>
      </c>
      <c r="B18" s="20">
        <v>0</v>
      </c>
    </row>
    <row r="19" spans="1:2" x14ac:dyDescent="0.3">
      <c r="A19" s="36" t="s">
        <v>498</v>
      </c>
      <c r="B19" s="20">
        <v>0</v>
      </c>
    </row>
    <row r="20" spans="1:2" x14ac:dyDescent="0.3">
      <c r="A20" s="36" t="s">
        <v>499</v>
      </c>
      <c r="B20" s="20">
        <v>0</v>
      </c>
    </row>
    <row r="21" spans="1:2" x14ac:dyDescent="0.3">
      <c r="A21" s="36" t="s">
        <v>441</v>
      </c>
      <c r="B21" s="20">
        <v>0</v>
      </c>
    </row>
    <row r="22" spans="1:2" x14ac:dyDescent="0.3">
      <c r="A22" s="36" t="s">
        <v>500</v>
      </c>
      <c r="B22" s="20">
        <v>0</v>
      </c>
    </row>
    <row r="23" spans="1:2" x14ac:dyDescent="0.3">
      <c r="A23" s="36" t="s">
        <v>442</v>
      </c>
      <c r="B23" s="20">
        <v>0</v>
      </c>
    </row>
    <row r="24" spans="1:2" x14ac:dyDescent="0.3">
      <c r="A24" s="36" t="s">
        <v>501</v>
      </c>
      <c r="B24" s="20">
        <v>0</v>
      </c>
    </row>
    <row r="25" spans="1:2" x14ac:dyDescent="0.3">
      <c r="A25" s="36" t="s">
        <v>502</v>
      </c>
      <c r="B25" s="20">
        <v>0</v>
      </c>
    </row>
    <row r="26" spans="1:2" x14ac:dyDescent="0.3">
      <c r="A26" s="36" t="s">
        <v>443</v>
      </c>
      <c r="B26" s="20">
        <v>0</v>
      </c>
    </row>
    <row r="27" spans="1:2" x14ac:dyDescent="0.3">
      <c r="A27" s="36" t="s">
        <v>503</v>
      </c>
      <c r="B27" s="20">
        <v>0</v>
      </c>
    </row>
    <row r="28" spans="1:2" x14ac:dyDescent="0.3">
      <c r="A28" s="36" t="s">
        <v>444</v>
      </c>
      <c r="B28" s="20">
        <v>0</v>
      </c>
    </row>
    <row r="29" spans="1:2" x14ac:dyDescent="0.3">
      <c r="A29" s="36" t="s">
        <v>504</v>
      </c>
      <c r="B29" s="20">
        <v>0</v>
      </c>
    </row>
    <row r="30" spans="1:2" x14ac:dyDescent="0.3">
      <c r="A30" s="36" t="s">
        <v>445</v>
      </c>
      <c r="B30" s="20">
        <v>0</v>
      </c>
    </row>
    <row r="31" spans="1:2" x14ac:dyDescent="0.3">
      <c r="A31" s="36" t="s">
        <v>446</v>
      </c>
      <c r="B31" s="20">
        <v>0</v>
      </c>
    </row>
    <row r="32" spans="1:2" x14ac:dyDescent="0.3">
      <c r="A32" s="36" t="s">
        <v>447</v>
      </c>
      <c r="B32" s="20">
        <v>0</v>
      </c>
    </row>
    <row r="33" spans="1:2" x14ac:dyDescent="0.3">
      <c r="A33" s="36" t="s">
        <v>448</v>
      </c>
      <c r="B33" s="20">
        <v>0</v>
      </c>
    </row>
    <row r="34" spans="1:2" x14ac:dyDescent="0.3">
      <c r="A34" s="36" t="s">
        <v>449</v>
      </c>
      <c r="B34" s="20">
        <v>0</v>
      </c>
    </row>
    <row r="35" spans="1:2" x14ac:dyDescent="0.3">
      <c r="A35" s="36" t="s">
        <v>505</v>
      </c>
      <c r="B35" s="20">
        <v>0</v>
      </c>
    </row>
    <row r="36" spans="1:2" x14ac:dyDescent="0.3">
      <c r="A36" s="36" t="s">
        <v>450</v>
      </c>
      <c r="B36" s="20">
        <v>0</v>
      </c>
    </row>
    <row r="37" spans="1:2" x14ac:dyDescent="0.3">
      <c r="A37" s="36" t="s">
        <v>451</v>
      </c>
      <c r="B37" s="20">
        <v>0</v>
      </c>
    </row>
    <row r="38" spans="1:2" x14ac:dyDescent="0.3">
      <c r="A38" s="36" t="s">
        <v>452</v>
      </c>
      <c r="B38" s="20">
        <v>0</v>
      </c>
    </row>
    <row r="39" spans="1:2" x14ac:dyDescent="0.3">
      <c r="A39" s="36" t="s">
        <v>453</v>
      </c>
      <c r="B39" s="20">
        <v>0</v>
      </c>
    </row>
    <row r="40" spans="1:2" x14ac:dyDescent="0.3">
      <c r="A40" s="36" t="s">
        <v>454</v>
      </c>
      <c r="B40" s="20">
        <v>0</v>
      </c>
    </row>
    <row r="41" spans="1:2" x14ac:dyDescent="0.3">
      <c r="A41" s="36" t="s">
        <v>455</v>
      </c>
      <c r="B41" s="20">
        <v>0</v>
      </c>
    </row>
    <row r="42" spans="1:2" x14ac:dyDescent="0.3">
      <c r="A42" s="36" t="s">
        <v>456</v>
      </c>
      <c r="B42" s="20">
        <v>0</v>
      </c>
    </row>
    <row r="43" spans="1:2" x14ac:dyDescent="0.3">
      <c r="A43" s="36" t="s">
        <v>457</v>
      </c>
      <c r="B43" s="20">
        <v>0</v>
      </c>
    </row>
    <row r="44" spans="1:2" x14ac:dyDescent="0.3">
      <c r="A44" s="36" t="s">
        <v>506</v>
      </c>
      <c r="B44" s="20">
        <v>0</v>
      </c>
    </row>
    <row r="45" spans="1:2" x14ac:dyDescent="0.3">
      <c r="A45" s="36" t="s">
        <v>458</v>
      </c>
      <c r="B45" s="20">
        <v>0</v>
      </c>
    </row>
    <row r="46" spans="1:2" x14ac:dyDescent="0.3">
      <c r="A46" s="36" t="s">
        <v>459</v>
      </c>
      <c r="B46" s="20">
        <v>0</v>
      </c>
    </row>
    <row r="47" spans="1:2" x14ac:dyDescent="0.3">
      <c r="A47" s="36" t="s">
        <v>460</v>
      </c>
      <c r="B47" s="20">
        <v>0</v>
      </c>
    </row>
    <row r="48" spans="1:2" x14ac:dyDescent="0.3">
      <c r="A48" s="36" t="s">
        <v>461</v>
      </c>
      <c r="B48" s="20">
        <v>0</v>
      </c>
    </row>
    <row r="49" spans="1:2" x14ac:dyDescent="0.3">
      <c r="A49" s="36" t="s">
        <v>462</v>
      </c>
      <c r="B49" s="20">
        <v>0</v>
      </c>
    </row>
    <row r="50" spans="1:2" x14ac:dyDescent="0.3">
      <c r="A50" s="36" t="s">
        <v>463</v>
      </c>
      <c r="B50" s="20">
        <v>0</v>
      </c>
    </row>
    <row r="51" spans="1:2" x14ac:dyDescent="0.3">
      <c r="A51" s="36" t="s">
        <v>464</v>
      </c>
      <c r="B51" s="20">
        <v>0</v>
      </c>
    </row>
    <row r="52" spans="1:2" x14ac:dyDescent="0.3">
      <c r="A52" s="36" t="s">
        <v>465</v>
      </c>
      <c r="B52" s="20">
        <v>0</v>
      </c>
    </row>
    <row r="53" spans="1:2" x14ac:dyDescent="0.3">
      <c r="A53" s="36" t="s">
        <v>466</v>
      </c>
      <c r="B53" s="20">
        <v>0</v>
      </c>
    </row>
    <row r="54" spans="1:2" x14ac:dyDescent="0.3">
      <c r="A54" s="44" t="s">
        <v>467</v>
      </c>
      <c r="B54" s="45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defaultRowHeight="14.4" x14ac:dyDescent="0.3"/>
  <cols>
    <col min="1" max="1" width="22.109375" customWidth="1"/>
  </cols>
  <sheetData>
    <row r="2" spans="1:1" ht="31.2" x14ac:dyDescent="0.3">
      <c r="A2" s="55" t="s">
        <v>553</v>
      </c>
    </row>
    <row r="3" spans="1:1" x14ac:dyDescent="0.3">
      <c r="A3" t="s">
        <v>554</v>
      </c>
    </row>
    <row r="4" spans="1:1" x14ac:dyDescent="0.3">
      <c r="A4" t="s">
        <v>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RowHeight="14.4" x14ac:dyDescent="0.3"/>
  <cols>
    <col min="1" max="1" width="38.109375" customWidth="1"/>
    <col min="2" max="2" width="29.6640625" customWidth="1"/>
  </cols>
  <sheetData>
    <row r="1" spans="1:2" x14ac:dyDescent="0.3">
      <c r="A1" s="15" t="s">
        <v>511</v>
      </c>
      <c r="B1" t="s">
        <v>512</v>
      </c>
    </row>
    <row r="2" spans="1:2" x14ac:dyDescent="0.3">
      <c r="A2" s="15" t="s">
        <v>411</v>
      </c>
      <c r="B2" t="s">
        <v>416</v>
      </c>
    </row>
    <row r="3" spans="1:2" x14ac:dyDescent="0.3">
      <c r="A3" s="15" t="s">
        <v>593</v>
      </c>
      <c r="B3" t="s">
        <v>417</v>
      </c>
    </row>
    <row r="4" spans="1:2" x14ac:dyDescent="0.3">
      <c r="A4" s="15" t="s">
        <v>594</v>
      </c>
      <c r="B4" t="s">
        <v>418</v>
      </c>
    </row>
    <row r="5" spans="1:2" x14ac:dyDescent="0.3">
      <c r="A5" s="15" t="s">
        <v>595</v>
      </c>
      <c r="B5" t="s">
        <v>419</v>
      </c>
    </row>
    <row r="6" spans="1:2" x14ac:dyDescent="0.3">
      <c r="A6" s="15" t="s">
        <v>596</v>
      </c>
      <c r="B6" t="s">
        <v>420</v>
      </c>
    </row>
    <row r="7" spans="1:2" ht="28.8" x14ac:dyDescent="0.3">
      <c r="A7" s="15" t="s">
        <v>412</v>
      </c>
      <c r="B7" t="s">
        <v>421</v>
      </c>
    </row>
    <row r="8" spans="1:2" x14ac:dyDescent="0.3">
      <c r="A8" s="15" t="s">
        <v>556</v>
      </c>
      <c r="B8" t="s">
        <v>422</v>
      </c>
    </row>
    <row r="9" spans="1:2" x14ac:dyDescent="0.3">
      <c r="A9" s="15" t="s">
        <v>413</v>
      </c>
      <c r="B9" t="s">
        <v>423</v>
      </c>
    </row>
    <row r="10" spans="1:2" ht="28.8" x14ac:dyDescent="0.3">
      <c r="A10" s="15" t="s">
        <v>414</v>
      </c>
      <c r="B10" t="s">
        <v>424</v>
      </c>
    </row>
    <row r="11" spans="1:2" x14ac:dyDescent="0.3">
      <c r="A11" s="15" t="s">
        <v>415</v>
      </c>
      <c r="B11" t="s">
        <v>425</v>
      </c>
    </row>
    <row r="12" spans="1:2" x14ac:dyDescent="0.3">
      <c r="A12" s="15" t="s">
        <v>597</v>
      </c>
      <c r="B12" t="s">
        <v>426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7" sqref="A17"/>
    </sheetView>
  </sheetViews>
  <sheetFormatPr defaultRowHeight="14.4" x14ac:dyDescent="0.3"/>
  <cols>
    <col min="1" max="1" width="46" customWidth="1"/>
  </cols>
  <sheetData>
    <row r="1" spans="1:1" x14ac:dyDescent="0.3">
      <c r="A1" t="s">
        <v>581</v>
      </c>
    </row>
    <row r="2" spans="1:1" ht="21.6" customHeight="1" x14ac:dyDescent="0.3">
      <c r="A2" s="15" t="s">
        <v>579</v>
      </c>
    </row>
    <row r="3" spans="1:1" ht="20.399999999999999" customHeight="1" x14ac:dyDescent="0.3">
      <c r="A3" s="15" t="s">
        <v>470</v>
      </c>
    </row>
    <row r="4" spans="1:1" x14ac:dyDescent="0.3">
      <c r="A4" s="15" t="s">
        <v>469</v>
      </c>
    </row>
    <row r="5" spans="1:1" ht="21.6" customHeight="1" x14ac:dyDescent="0.3">
      <c r="A5" s="15" t="s">
        <v>471</v>
      </c>
    </row>
    <row r="6" spans="1:1" ht="21.6" customHeight="1" x14ac:dyDescent="0.3">
      <c r="A6" s="15" t="s">
        <v>578</v>
      </c>
    </row>
    <row r="7" spans="1:1" ht="21.6" customHeight="1" x14ac:dyDescent="0.3">
      <c r="A7" s="15" t="s">
        <v>557</v>
      </c>
    </row>
    <row r="8" spans="1:1" ht="21.6" customHeight="1" x14ac:dyDescent="0.3">
      <c r="A8" s="15" t="s">
        <v>577</v>
      </c>
    </row>
    <row r="9" spans="1:1" ht="21.6" customHeight="1" x14ac:dyDescent="0.3">
      <c r="A9" s="15" t="s">
        <v>582</v>
      </c>
    </row>
    <row r="10" spans="1:1" ht="21.6" customHeight="1" x14ac:dyDescent="0.3">
      <c r="A10" s="15" t="s">
        <v>588</v>
      </c>
    </row>
    <row r="11" spans="1:1" ht="21.6" customHeight="1" x14ac:dyDescent="0.3">
      <c r="A11" s="15" t="s">
        <v>410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2" sqref="A2:A9"/>
    </sheetView>
  </sheetViews>
  <sheetFormatPr defaultRowHeight="14.4" x14ac:dyDescent="0.3"/>
  <cols>
    <col min="1" max="1" width="28.5546875" customWidth="1"/>
  </cols>
  <sheetData>
    <row r="2" spans="1:1" x14ac:dyDescent="0.3">
      <c r="A2" t="s">
        <v>591</v>
      </c>
    </row>
    <row r="3" spans="1:1" x14ac:dyDescent="0.3">
      <c r="A3" t="s">
        <v>405</v>
      </c>
    </row>
    <row r="4" spans="1:1" x14ac:dyDescent="0.3">
      <c r="A4" t="s">
        <v>406</v>
      </c>
    </row>
    <row r="5" spans="1:1" x14ac:dyDescent="0.3">
      <c r="A5" t="s">
        <v>590</v>
      </c>
    </row>
    <row r="6" spans="1:1" x14ac:dyDescent="0.3">
      <c r="A6" t="s">
        <v>407</v>
      </c>
    </row>
    <row r="7" spans="1:1" x14ac:dyDescent="0.3">
      <c r="A7" t="s">
        <v>408</v>
      </c>
    </row>
    <row r="8" spans="1:1" x14ac:dyDescent="0.3">
      <c r="A8" t="s">
        <v>409</v>
      </c>
    </row>
    <row r="9" spans="1:1" x14ac:dyDescent="0.3">
      <c r="A9" t="s">
        <v>477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5"/>
  <sheetViews>
    <sheetView zoomScale="77" zoomScaleNormal="77" workbookViewId="0"/>
  </sheetViews>
  <sheetFormatPr defaultRowHeight="14.4" x14ac:dyDescent="0.3"/>
  <cols>
    <col min="1" max="1" width="137.6640625" customWidth="1"/>
    <col min="2" max="2" width="43" customWidth="1"/>
  </cols>
  <sheetData>
    <row r="1" spans="1:1" x14ac:dyDescent="0.3">
      <c r="A1" s="11"/>
    </row>
    <row r="2" spans="1:1" ht="15.6" x14ac:dyDescent="0.3">
      <c r="A2" s="1" t="s">
        <v>8</v>
      </c>
    </row>
    <row r="3" spans="1:1" ht="15.6" x14ac:dyDescent="0.3">
      <c r="A3" s="2" t="s">
        <v>9</v>
      </c>
    </row>
    <row r="4" spans="1:1" ht="15.6" x14ac:dyDescent="0.3">
      <c r="A4" s="3" t="s">
        <v>10</v>
      </c>
    </row>
    <row r="5" spans="1:1" ht="15.6" x14ac:dyDescent="0.3">
      <c r="A5" s="2" t="s">
        <v>11</v>
      </c>
    </row>
    <row r="6" spans="1:1" ht="15.6" x14ac:dyDescent="0.3">
      <c r="A6" s="3" t="s">
        <v>12</v>
      </c>
    </row>
    <row r="7" spans="1:1" ht="15.6" x14ac:dyDescent="0.3">
      <c r="A7" s="2" t="s">
        <v>13</v>
      </c>
    </row>
    <row r="8" spans="1:1" ht="15.6" x14ac:dyDescent="0.3">
      <c r="A8" s="4" t="s">
        <v>14</v>
      </c>
    </row>
    <row r="9" spans="1:1" ht="15.6" x14ac:dyDescent="0.3">
      <c r="A9" s="2" t="s">
        <v>164</v>
      </c>
    </row>
    <row r="10" spans="1:1" ht="15.6" x14ac:dyDescent="0.3">
      <c r="A10" s="3" t="s">
        <v>391</v>
      </c>
    </row>
    <row r="11" spans="1:1" ht="15.6" x14ac:dyDescent="0.3">
      <c r="A11" s="3" t="s">
        <v>390</v>
      </c>
    </row>
    <row r="12" spans="1:1" ht="15.6" x14ac:dyDescent="0.3">
      <c r="A12" s="2" t="s">
        <v>389</v>
      </c>
    </row>
    <row r="13" spans="1:1" ht="15.6" x14ac:dyDescent="0.3">
      <c r="A13" s="2" t="s">
        <v>388</v>
      </c>
    </row>
    <row r="14" spans="1:1" ht="15.6" x14ac:dyDescent="0.3">
      <c r="A14" s="2" t="s">
        <v>387</v>
      </c>
    </row>
    <row r="15" spans="1:1" ht="15.6" x14ac:dyDescent="0.3">
      <c r="A15" s="2" t="s">
        <v>386</v>
      </c>
    </row>
    <row r="16" spans="1:1" ht="15.6" x14ac:dyDescent="0.3">
      <c r="A16" s="3" t="s">
        <v>385</v>
      </c>
    </row>
    <row r="17" spans="1:1" ht="15.6" x14ac:dyDescent="0.3">
      <c r="A17" s="2" t="s">
        <v>384</v>
      </c>
    </row>
    <row r="18" spans="1:1" ht="15.6" x14ac:dyDescent="0.3">
      <c r="A18" s="2" t="s">
        <v>383</v>
      </c>
    </row>
    <row r="19" spans="1:1" ht="15.6" x14ac:dyDescent="0.3">
      <c r="A19" s="3" t="s">
        <v>382</v>
      </c>
    </row>
    <row r="20" spans="1:1" ht="15.6" x14ac:dyDescent="0.3">
      <c r="A20" s="2" t="s">
        <v>381</v>
      </c>
    </row>
    <row r="21" spans="1:1" ht="15.6" x14ac:dyDescent="0.3">
      <c r="A21" s="3" t="s">
        <v>380</v>
      </c>
    </row>
    <row r="22" spans="1:1" ht="15.6" x14ac:dyDescent="0.3">
      <c r="A22" s="3" t="s">
        <v>379</v>
      </c>
    </row>
    <row r="23" spans="1:1" ht="15.6" x14ac:dyDescent="0.3">
      <c r="A23" s="2" t="s">
        <v>378</v>
      </c>
    </row>
    <row r="24" spans="1:1" ht="15.6" x14ac:dyDescent="0.3">
      <c r="A24" s="2" t="s">
        <v>377</v>
      </c>
    </row>
    <row r="25" spans="1:1" ht="15.6" x14ac:dyDescent="0.3">
      <c r="A25" s="3" t="s">
        <v>376</v>
      </c>
    </row>
    <row r="26" spans="1:1" ht="15.6" x14ac:dyDescent="0.3">
      <c r="A26" s="2" t="s">
        <v>375</v>
      </c>
    </row>
    <row r="27" spans="1:1" ht="15.6" x14ac:dyDescent="0.3">
      <c r="A27" s="3" t="s">
        <v>374</v>
      </c>
    </row>
    <row r="28" spans="1:1" ht="15.6" x14ac:dyDescent="0.3">
      <c r="A28" s="2" t="s">
        <v>373</v>
      </c>
    </row>
    <row r="29" spans="1:1" ht="15.6" x14ac:dyDescent="0.3">
      <c r="A29" s="2" t="s">
        <v>372</v>
      </c>
    </row>
    <row r="30" spans="1:1" ht="15.6" x14ac:dyDescent="0.3">
      <c r="A30" s="2" t="s">
        <v>371</v>
      </c>
    </row>
    <row r="31" spans="1:1" ht="15.6" x14ac:dyDescent="0.3">
      <c r="A31" s="3" t="s">
        <v>370</v>
      </c>
    </row>
    <row r="32" spans="1:1" ht="15.6" x14ac:dyDescent="0.3">
      <c r="A32" s="2" t="s">
        <v>369</v>
      </c>
    </row>
    <row r="33" spans="1:1" ht="15.6" x14ac:dyDescent="0.3">
      <c r="A33" s="2" t="s">
        <v>368</v>
      </c>
    </row>
    <row r="34" spans="1:1" ht="15.6" x14ac:dyDescent="0.3">
      <c r="A34" s="2" t="s">
        <v>367</v>
      </c>
    </row>
    <row r="35" spans="1:1" ht="15.6" x14ac:dyDescent="0.3">
      <c r="A35" s="2" t="s">
        <v>366</v>
      </c>
    </row>
    <row r="36" spans="1:1" ht="15.6" x14ac:dyDescent="0.3">
      <c r="A36" s="3" t="s">
        <v>365</v>
      </c>
    </row>
    <row r="37" spans="1:1" ht="15.6" x14ac:dyDescent="0.3">
      <c r="A37" s="3" t="s">
        <v>364</v>
      </c>
    </row>
    <row r="38" spans="1:1" ht="15.6" x14ac:dyDescent="0.3">
      <c r="A38" s="2" t="s">
        <v>363</v>
      </c>
    </row>
    <row r="39" spans="1:1" ht="15.6" x14ac:dyDescent="0.3">
      <c r="A39" s="4" t="s">
        <v>362</v>
      </c>
    </row>
    <row r="40" spans="1:1" ht="15.6" x14ac:dyDescent="0.3">
      <c r="A40" s="14" t="s">
        <v>361</v>
      </c>
    </row>
    <row r="41" spans="1:1" ht="15.6" x14ac:dyDescent="0.3">
      <c r="A41" s="14" t="s">
        <v>360</v>
      </c>
    </row>
    <row r="42" spans="1:1" ht="15.6" x14ac:dyDescent="0.3">
      <c r="A42" s="3" t="s">
        <v>359</v>
      </c>
    </row>
    <row r="43" spans="1:1" ht="15.6" x14ac:dyDescent="0.3">
      <c r="A43" s="2" t="s">
        <v>358</v>
      </c>
    </row>
    <row r="44" spans="1:1" ht="15.6" x14ac:dyDescent="0.3">
      <c r="A44" s="5" t="s">
        <v>15</v>
      </c>
    </row>
    <row r="45" spans="1:1" ht="15.6" x14ac:dyDescent="0.3">
      <c r="A45" s="3" t="s">
        <v>357</v>
      </c>
    </row>
    <row r="46" spans="1:1" ht="15.6" x14ac:dyDescent="0.3">
      <c r="A46" s="3" t="s">
        <v>356</v>
      </c>
    </row>
    <row r="47" spans="1:1" ht="15.6" x14ac:dyDescent="0.3">
      <c r="A47" s="2" t="s">
        <v>355</v>
      </c>
    </row>
    <row r="48" spans="1:1" ht="15.6" x14ac:dyDescent="0.3">
      <c r="A48" s="3" t="s">
        <v>354</v>
      </c>
    </row>
    <row r="49" spans="1:1" ht="15.6" x14ac:dyDescent="0.3">
      <c r="A49" s="2" t="s">
        <v>353</v>
      </c>
    </row>
    <row r="50" spans="1:1" ht="15.6" x14ac:dyDescent="0.3">
      <c r="A50" s="2" t="s">
        <v>352</v>
      </c>
    </row>
    <row r="51" spans="1:1" ht="15.6" x14ac:dyDescent="0.3">
      <c r="A51" s="3" t="s">
        <v>351</v>
      </c>
    </row>
    <row r="52" spans="1:1" ht="15.6" x14ac:dyDescent="0.3">
      <c r="A52" s="13" t="s">
        <v>350</v>
      </c>
    </row>
    <row r="53" spans="1:1" ht="15.6" x14ac:dyDescent="0.3">
      <c r="A53" s="12" t="s">
        <v>349</v>
      </c>
    </row>
    <row r="54" spans="1:1" ht="15.6" x14ac:dyDescent="0.3">
      <c r="A54" s="8" t="s">
        <v>348</v>
      </c>
    </row>
    <row r="55" spans="1:1" ht="15.6" x14ac:dyDescent="0.3">
      <c r="A55" s="7" t="s">
        <v>347</v>
      </c>
    </row>
    <row r="56" spans="1:1" ht="15.6" x14ac:dyDescent="0.3">
      <c r="A56" s="8" t="s">
        <v>346</v>
      </c>
    </row>
    <row r="57" spans="1:1" ht="15.6" x14ac:dyDescent="0.3">
      <c r="A57" s="8" t="s">
        <v>345</v>
      </c>
    </row>
    <row r="58" spans="1:1" ht="15.6" x14ac:dyDescent="0.3">
      <c r="A58" s="7" t="s">
        <v>344</v>
      </c>
    </row>
    <row r="59" spans="1:1" ht="15.6" x14ac:dyDescent="0.3">
      <c r="A59" s="7" t="s">
        <v>343</v>
      </c>
    </row>
    <row r="60" spans="1:1" ht="15.6" x14ac:dyDescent="0.3">
      <c r="A60" s="7" t="s">
        <v>342</v>
      </c>
    </row>
    <row r="61" spans="1:1" ht="15.6" x14ac:dyDescent="0.3">
      <c r="A61" s="8" t="s">
        <v>341</v>
      </c>
    </row>
    <row r="62" spans="1:1" ht="15.6" x14ac:dyDescent="0.3">
      <c r="A62" s="7" t="s">
        <v>340</v>
      </c>
    </row>
    <row r="63" spans="1:1" ht="15.6" x14ac:dyDescent="0.3">
      <c r="A63" s="7" t="s">
        <v>339</v>
      </c>
    </row>
    <row r="64" spans="1:1" ht="15.6" x14ac:dyDescent="0.3">
      <c r="A64" s="7" t="s">
        <v>338</v>
      </c>
    </row>
    <row r="65" spans="1:1" ht="15.6" x14ac:dyDescent="0.3">
      <c r="A65" s="8" t="s">
        <v>337</v>
      </c>
    </row>
    <row r="66" spans="1:1" ht="15.6" x14ac:dyDescent="0.3">
      <c r="A66" s="8" t="s">
        <v>336</v>
      </c>
    </row>
    <row r="67" spans="1:1" ht="15.6" x14ac:dyDescent="0.3">
      <c r="A67" s="8" t="s">
        <v>335</v>
      </c>
    </row>
    <row r="68" spans="1:1" ht="15.6" x14ac:dyDescent="0.3">
      <c r="A68" s="8" t="s">
        <v>334</v>
      </c>
    </row>
    <row r="69" spans="1:1" ht="15.6" x14ac:dyDescent="0.3">
      <c r="A69" s="8" t="s">
        <v>333</v>
      </c>
    </row>
    <row r="70" spans="1:1" ht="15.6" x14ac:dyDescent="0.3">
      <c r="A70" s="8" t="s">
        <v>332</v>
      </c>
    </row>
    <row r="71" spans="1:1" ht="15.6" x14ac:dyDescent="0.3">
      <c r="A71" s="8" t="s">
        <v>331</v>
      </c>
    </row>
    <row r="72" spans="1:1" ht="15.6" x14ac:dyDescent="0.3">
      <c r="A72" s="8" t="s">
        <v>330</v>
      </c>
    </row>
    <row r="73" spans="1:1" ht="15.6" x14ac:dyDescent="0.3">
      <c r="A73" s="8" t="s">
        <v>329</v>
      </c>
    </row>
    <row r="74" spans="1:1" ht="15.6" x14ac:dyDescent="0.3">
      <c r="A74" s="8" t="s">
        <v>328</v>
      </c>
    </row>
    <row r="75" spans="1:1" ht="15.6" x14ac:dyDescent="0.3">
      <c r="A75" s="8" t="s">
        <v>327</v>
      </c>
    </row>
    <row r="76" spans="1:1" ht="15.6" x14ac:dyDescent="0.3">
      <c r="A76" s="7" t="s">
        <v>326</v>
      </c>
    </row>
    <row r="77" spans="1:1" ht="15.6" x14ac:dyDescent="0.3">
      <c r="A77" s="7" t="s">
        <v>325</v>
      </c>
    </row>
    <row r="78" spans="1:1" ht="15.6" x14ac:dyDescent="0.3">
      <c r="A78" s="8" t="s">
        <v>324</v>
      </c>
    </row>
    <row r="79" spans="1:1" ht="15.6" x14ac:dyDescent="0.3">
      <c r="A79" s="8" t="s">
        <v>323</v>
      </c>
    </row>
    <row r="80" spans="1:1" ht="15.6" x14ac:dyDescent="0.3">
      <c r="A80" s="7" t="s">
        <v>322</v>
      </c>
    </row>
    <row r="81" spans="1:1" ht="15.6" x14ac:dyDescent="0.3">
      <c r="A81" s="8" t="s">
        <v>321</v>
      </c>
    </row>
    <row r="82" spans="1:1" ht="15.6" x14ac:dyDescent="0.3">
      <c r="A82" s="7" t="s">
        <v>320</v>
      </c>
    </row>
    <row r="83" spans="1:1" ht="15.6" x14ac:dyDescent="0.3">
      <c r="A83" s="7" t="s">
        <v>319</v>
      </c>
    </row>
    <row r="84" spans="1:1" ht="15.6" x14ac:dyDescent="0.3">
      <c r="A84" s="8" t="s">
        <v>318</v>
      </c>
    </row>
    <row r="85" spans="1:1" ht="15.6" x14ac:dyDescent="0.3">
      <c r="A85" s="8" t="s">
        <v>317</v>
      </c>
    </row>
    <row r="86" spans="1:1" ht="15.6" x14ac:dyDescent="0.3">
      <c r="A86" s="7" t="s">
        <v>316</v>
      </c>
    </row>
    <row r="87" spans="1:1" ht="15.6" x14ac:dyDescent="0.3">
      <c r="A87" s="8" t="s">
        <v>315</v>
      </c>
    </row>
    <row r="88" spans="1:1" ht="15.6" x14ac:dyDescent="0.3">
      <c r="A88" s="8" t="s">
        <v>314</v>
      </c>
    </row>
    <row r="89" spans="1:1" ht="15.6" x14ac:dyDescent="0.3">
      <c r="A89" s="8" t="s">
        <v>313</v>
      </c>
    </row>
    <row r="90" spans="1:1" ht="15.6" x14ac:dyDescent="0.3">
      <c r="A90" s="8" t="s">
        <v>312</v>
      </c>
    </row>
    <row r="91" spans="1:1" ht="15.6" x14ac:dyDescent="0.3">
      <c r="A91" s="7" t="s">
        <v>311</v>
      </c>
    </row>
    <row r="92" spans="1:1" ht="15.6" x14ac:dyDescent="0.3">
      <c r="A92" s="8" t="s">
        <v>310</v>
      </c>
    </row>
    <row r="93" spans="1:1" ht="15.6" x14ac:dyDescent="0.3">
      <c r="A93" s="8" t="s">
        <v>309</v>
      </c>
    </row>
    <row r="94" spans="1:1" ht="15.6" x14ac:dyDescent="0.3">
      <c r="A94" s="8" t="s">
        <v>308</v>
      </c>
    </row>
    <row r="95" spans="1:1" ht="15.6" x14ac:dyDescent="0.3">
      <c r="A95" s="8" t="s">
        <v>307</v>
      </c>
    </row>
    <row r="96" spans="1:1" ht="15.6" x14ac:dyDescent="0.3">
      <c r="A96" s="8" t="s">
        <v>306</v>
      </c>
    </row>
    <row r="97" spans="1:1" ht="15.6" x14ac:dyDescent="0.3">
      <c r="A97" s="8" t="s">
        <v>305</v>
      </c>
    </row>
    <row r="98" spans="1:1" ht="15.6" x14ac:dyDescent="0.3">
      <c r="A98" s="8" t="s">
        <v>304</v>
      </c>
    </row>
    <row r="99" spans="1:1" ht="15.6" x14ac:dyDescent="0.3">
      <c r="A99" s="7" t="s">
        <v>303</v>
      </c>
    </row>
    <row r="100" spans="1:1" ht="15.6" x14ac:dyDescent="0.3">
      <c r="A100" s="8" t="s">
        <v>302</v>
      </c>
    </row>
    <row r="101" spans="1:1" ht="15.6" x14ac:dyDescent="0.3">
      <c r="A101" s="8" t="s">
        <v>301</v>
      </c>
    </row>
    <row r="102" spans="1:1" ht="15.6" x14ac:dyDescent="0.3">
      <c r="A102" s="7" t="s">
        <v>299</v>
      </c>
    </row>
    <row r="103" spans="1:1" ht="15.6" x14ac:dyDescent="0.3">
      <c r="A103" s="8" t="s">
        <v>300</v>
      </c>
    </row>
    <row r="104" spans="1:1" ht="15.6" x14ac:dyDescent="0.3">
      <c r="A104" s="8" t="s">
        <v>298</v>
      </c>
    </row>
    <row r="105" spans="1:1" ht="15.6" x14ac:dyDescent="0.3">
      <c r="A105" s="7" t="s">
        <v>297</v>
      </c>
    </row>
    <row r="106" spans="1:1" ht="15.6" x14ac:dyDescent="0.3">
      <c r="A106" s="8" t="s">
        <v>296</v>
      </c>
    </row>
    <row r="107" spans="1:1" ht="15.6" x14ac:dyDescent="0.3">
      <c r="A107" s="8" t="s">
        <v>295</v>
      </c>
    </row>
    <row r="108" spans="1:1" ht="15.6" x14ac:dyDescent="0.3">
      <c r="A108" s="7" t="s">
        <v>294</v>
      </c>
    </row>
    <row r="109" spans="1:1" ht="15.6" x14ac:dyDescent="0.3">
      <c r="A109" s="8" t="s">
        <v>293</v>
      </c>
    </row>
    <row r="110" spans="1:1" ht="15.6" x14ac:dyDescent="0.3">
      <c r="A110" s="7" t="s">
        <v>292</v>
      </c>
    </row>
    <row r="111" spans="1:1" ht="15.6" x14ac:dyDescent="0.3">
      <c r="A111" s="8" t="s">
        <v>291</v>
      </c>
    </row>
    <row r="112" spans="1:1" ht="15.6" x14ac:dyDescent="0.3">
      <c r="A112" s="8" t="s">
        <v>290</v>
      </c>
    </row>
    <row r="113" spans="1:1" ht="15.6" x14ac:dyDescent="0.3">
      <c r="A113" s="7" t="s">
        <v>289</v>
      </c>
    </row>
    <row r="114" spans="1:1" ht="15.6" x14ac:dyDescent="0.3">
      <c r="A114" s="8" t="s">
        <v>288</v>
      </c>
    </row>
    <row r="115" spans="1:1" ht="15.6" x14ac:dyDescent="0.3">
      <c r="A115" s="7" t="s">
        <v>287</v>
      </c>
    </row>
    <row r="116" spans="1:1" ht="15.6" x14ac:dyDescent="0.3">
      <c r="A116" s="7" t="s">
        <v>286</v>
      </c>
    </row>
    <row r="117" spans="1:1" ht="15.6" x14ac:dyDescent="0.3">
      <c r="A117" s="7" t="s">
        <v>285</v>
      </c>
    </row>
    <row r="118" spans="1:1" ht="15.6" x14ac:dyDescent="0.3">
      <c r="A118" s="7" t="s">
        <v>284</v>
      </c>
    </row>
    <row r="119" spans="1:1" ht="15.6" x14ac:dyDescent="0.3">
      <c r="A119" s="7" t="s">
        <v>283</v>
      </c>
    </row>
    <row r="120" spans="1:1" ht="15.6" x14ac:dyDescent="0.3">
      <c r="A120" s="8" t="s">
        <v>282</v>
      </c>
    </row>
    <row r="121" spans="1:1" ht="15.6" x14ac:dyDescent="0.3">
      <c r="A121" s="8" t="s">
        <v>281</v>
      </c>
    </row>
    <row r="122" spans="1:1" ht="15.6" x14ac:dyDescent="0.3">
      <c r="A122" s="8" t="s">
        <v>280</v>
      </c>
    </row>
    <row r="123" spans="1:1" ht="15.6" x14ac:dyDescent="0.3">
      <c r="A123" s="7" t="s">
        <v>279</v>
      </c>
    </row>
    <row r="124" spans="1:1" ht="15.6" x14ac:dyDescent="0.3">
      <c r="A124" s="8" t="s">
        <v>278</v>
      </c>
    </row>
    <row r="125" spans="1:1" ht="15.6" x14ac:dyDescent="0.3">
      <c r="A125" s="8" t="s">
        <v>277</v>
      </c>
    </row>
    <row r="126" spans="1:1" ht="15.6" x14ac:dyDescent="0.3">
      <c r="A126" s="8" t="s">
        <v>276</v>
      </c>
    </row>
    <row r="127" spans="1:1" ht="15.6" x14ac:dyDescent="0.3">
      <c r="A127" s="7" t="s">
        <v>275</v>
      </c>
    </row>
    <row r="128" spans="1:1" ht="15.6" x14ac:dyDescent="0.3">
      <c r="A128" s="8" t="s">
        <v>274</v>
      </c>
    </row>
    <row r="129" spans="1:1" ht="15.6" x14ac:dyDescent="0.3">
      <c r="A129" s="8" t="s">
        <v>273</v>
      </c>
    </row>
    <row r="130" spans="1:1" ht="15.6" x14ac:dyDescent="0.3">
      <c r="A130" s="8" t="s">
        <v>272</v>
      </c>
    </row>
    <row r="131" spans="1:1" ht="15.6" x14ac:dyDescent="0.3">
      <c r="A131" s="8" t="s">
        <v>271</v>
      </c>
    </row>
    <row r="132" spans="1:1" ht="15.6" x14ac:dyDescent="0.3">
      <c r="A132" s="7" t="s">
        <v>270</v>
      </c>
    </row>
    <row r="133" spans="1:1" ht="15.6" x14ac:dyDescent="0.3">
      <c r="A133" s="8" t="s">
        <v>269</v>
      </c>
    </row>
    <row r="134" spans="1:1" ht="15.6" x14ac:dyDescent="0.3">
      <c r="A134" s="7" t="s">
        <v>268</v>
      </c>
    </row>
    <row r="135" spans="1:1" ht="15.6" x14ac:dyDescent="0.3">
      <c r="A135" s="7" t="s">
        <v>267</v>
      </c>
    </row>
    <row r="136" spans="1:1" ht="15.6" x14ac:dyDescent="0.3">
      <c r="A136" s="8" t="s">
        <v>266</v>
      </c>
    </row>
    <row r="137" spans="1:1" ht="15.6" x14ac:dyDescent="0.3">
      <c r="A137" s="8" t="s">
        <v>264</v>
      </c>
    </row>
    <row r="138" spans="1:1" ht="15.6" x14ac:dyDescent="0.3">
      <c r="A138" s="8" t="s">
        <v>265</v>
      </c>
    </row>
    <row r="139" spans="1:1" ht="15.6" x14ac:dyDescent="0.3">
      <c r="A139" s="8" t="s">
        <v>263</v>
      </c>
    </row>
    <row r="140" spans="1:1" ht="15.6" x14ac:dyDescent="0.3">
      <c r="A140" s="7" t="s">
        <v>262</v>
      </c>
    </row>
    <row r="141" spans="1:1" ht="15.6" x14ac:dyDescent="0.3">
      <c r="A141" s="8" t="s">
        <v>261</v>
      </c>
    </row>
    <row r="142" spans="1:1" ht="15.6" x14ac:dyDescent="0.3">
      <c r="A142" s="8" t="s">
        <v>260</v>
      </c>
    </row>
    <row r="143" spans="1:1" ht="15.6" x14ac:dyDescent="0.3">
      <c r="A143" s="8" t="s">
        <v>259</v>
      </c>
    </row>
    <row r="144" spans="1:1" ht="15.6" x14ac:dyDescent="0.3">
      <c r="A144" s="8" t="s">
        <v>258</v>
      </c>
    </row>
    <row r="145" spans="1:1" ht="15.6" x14ac:dyDescent="0.3">
      <c r="A145" s="7" t="s">
        <v>257</v>
      </c>
    </row>
    <row r="146" spans="1:1" ht="15.6" x14ac:dyDescent="0.3">
      <c r="A146" s="7" t="s">
        <v>256</v>
      </c>
    </row>
    <row r="147" spans="1:1" ht="15.6" x14ac:dyDescent="0.3">
      <c r="A147" s="8" t="s">
        <v>255</v>
      </c>
    </row>
    <row r="148" spans="1:1" ht="15.6" x14ac:dyDescent="0.3">
      <c r="A148" s="8" t="s">
        <v>254</v>
      </c>
    </row>
    <row r="149" spans="1:1" ht="15.6" x14ac:dyDescent="0.3">
      <c r="A149" s="8" t="s">
        <v>253</v>
      </c>
    </row>
    <row r="150" spans="1:1" ht="15.6" x14ac:dyDescent="0.3">
      <c r="A150" s="8" t="s">
        <v>252</v>
      </c>
    </row>
    <row r="151" spans="1:1" ht="15.6" x14ac:dyDescent="0.3">
      <c r="A151" s="8" t="s">
        <v>251</v>
      </c>
    </row>
    <row r="152" spans="1:1" ht="15.6" x14ac:dyDescent="0.3">
      <c r="A152" s="8" t="s">
        <v>250</v>
      </c>
    </row>
    <row r="153" spans="1:1" ht="15.6" x14ac:dyDescent="0.3">
      <c r="A153" s="8" t="s">
        <v>249</v>
      </c>
    </row>
    <row r="154" spans="1:1" ht="15.6" x14ac:dyDescent="0.3">
      <c r="A154" s="7" t="s">
        <v>248</v>
      </c>
    </row>
    <row r="155" spans="1:1" ht="15.6" x14ac:dyDescent="0.3">
      <c r="A155" s="8" t="s">
        <v>247</v>
      </c>
    </row>
    <row r="156" spans="1:1" ht="15.6" x14ac:dyDescent="0.3">
      <c r="A156" s="7" t="s">
        <v>246</v>
      </c>
    </row>
    <row r="157" spans="1:1" ht="15.6" x14ac:dyDescent="0.3">
      <c r="A157" s="8" t="s">
        <v>245</v>
      </c>
    </row>
    <row r="158" spans="1:1" ht="15.6" x14ac:dyDescent="0.3">
      <c r="A158" s="8" t="s">
        <v>243</v>
      </c>
    </row>
    <row r="159" spans="1:1" ht="15.6" x14ac:dyDescent="0.3">
      <c r="A159" s="7" t="s">
        <v>242</v>
      </c>
    </row>
    <row r="160" spans="1:1" ht="15.6" x14ac:dyDescent="0.3">
      <c r="A160" s="8" t="s">
        <v>241</v>
      </c>
    </row>
    <row r="161" spans="1:1" ht="15.6" x14ac:dyDescent="0.3">
      <c r="A161" s="7" t="s">
        <v>240</v>
      </c>
    </row>
    <row r="162" spans="1:1" ht="15.6" x14ac:dyDescent="0.3">
      <c r="A162" s="8" t="s">
        <v>244</v>
      </c>
    </row>
    <row r="163" spans="1:1" ht="15.6" x14ac:dyDescent="0.3">
      <c r="A163" s="8" t="s">
        <v>239</v>
      </c>
    </row>
    <row r="164" spans="1:1" ht="15.6" x14ac:dyDescent="0.3">
      <c r="A164" s="7" t="s">
        <v>238</v>
      </c>
    </row>
    <row r="165" spans="1:1" ht="15.6" x14ac:dyDescent="0.3">
      <c r="A165" s="8" t="s">
        <v>237</v>
      </c>
    </row>
    <row r="166" spans="1:1" ht="15.6" x14ac:dyDescent="0.3">
      <c r="A166" s="7" t="s">
        <v>236</v>
      </c>
    </row>
    <row r="167" spans="1:1" ht="15.6" x14ac:dyDescent="0.3">
      <c r="A167" s="8" t="s">
        <v>235</v>
      </c>
    </row>
    <row r="168" spans="1:1" ht="15.6" x14ac:dyDescent="0.3">
      <c r="A168" s="7" t="s">
        <v>234</v>
      </c>
    </row>
    <row r="169" spans="1:1" ht="15.6" x14ac:dyDescent="0.3">
      <c r="A169" s="8" t="s">
        <v>233</v>
      </c>
    </row>
    <row r="170" spans="1:1" ht="15.6" x14ac:dyDescent="0.3">
      <c r="A170" s="7" t="s">
        <v>232</v>
      </c>
    </row>
    <row r="171" spans="1:1" ht="15.6" x14ac:dyDescent="0.3">
      <c r="A171" s="8" t="s">
        <v>231</v>
      </c>
    </row>
    <row r="172" spans="1:1" ht="15.6" x14ac:dyDescent="0.3">
      <c r="A172" s="7" t="s">
        <v>230</v>
      </c>
    </row>
    <row r="173" spans="1:1" ht="15.6" x14ac:dyDescent="0.3">
      <c r="A173" s="7" t="s">
        <v>229</v>
      </c>
    </row>
    <row r="174" spans="1:1" ht="15.6" x14ac:dyDescent="0.3">
      <c r="A174" s="7" t="s">
        <v>228</v>
      </c>
    </row>
    <row r="175" spans="1:1" ht="15.6" x14ac:dyDescent="0.3">
      <c r="A175" s="8" t="s">
        <v>227</v>
      </c>
    </row>
    <row r="176" spans="1:1" ht="15.6" x14ac:dyDescent="0.3">
      <c r="A176" s="7" t="s">
        <v>226</v>
      </c>
    </row>
    <row r="177" spans="1:1" ht="15.6" x14ac:dyDescent="0.3">
      <c r="A177" s="7" t="s">
        <v>225</v>
      </c>
    </row>
    <row r="178" spans="1:1" ht="15.6" x14ac:dyDescent="0.3">
      <c r="A178" s="7" t="s">
        <v>224</v>
      </c>
    </row>
    <row r="179" spans="1:1" ht="15.6" x14ac:dyDescent="0.3">
      <c r="A179" s="8" t="s">
        <v>223</v>
      </c>
    </row>
    <row r="180" spans="1:1" ht="15.6" x14ac:dyDescent="0.3">
      <c r="A180" s="7" t="s">
        <v>222</v>
      </c>
    </row>
    <row r="181" spans="1:1" ht="15.6" x14ac:dyDescent="0.3">
      <c r="A181" s="7" t="s">
        <v>221</v>
      </c>
    </row>
    <row r="182" spans="1:1" ht="15.6" x14ac:dyDescent="0.3">
      <c r="A182" s="8" t="s">
        <v>220</v>
      </c>
    </row>
    <row r="183" spans="1:1" ht="15.6" x14ac:dyDescent="0.3">
      <c r="A183" s="7" t="s">
        <v>219</v>
      </c>
    </row>
    <row r="184" spans="1:1" ht="15.6" x14ac:dyDescent="0.3">
      <c r="A184" s="8" t="s">
        <v>218</v>
      </c>
    </row>
    <row r="185" spans="1:1" ht="15.6" x14ac:dyDescent="0.3">
      <c r="A185" s="8" t="s">
        <v>216</v>
      </c>
    </row>
    <row r="186" spans="1:1" ht="15.6" x14ac:dyDescent="0.3">
      <c r="A186" s="8" t="s">
        <v>217</v>
      </c>
    </row>
    <row r="187" spans="1:1" ht="15.6" x14ac:dyDescent="0.3">
      <c r="A187" s="7" t="s">
        <v>215</v>
      </c>
    </row>
    <row r="188" spans="1:1" ht="15.6" x14ac:dyDescent="0.3">
      <c r="A188" s="8" t="s">
        <v>214</v>
      </c>
    </row>
    <row r="189" spans="1:1" ht="15.6" x14ac:dyDescent="0.3">
      <c r="A189" s="7" t="s">
        <v>213</v>
      </c>
    </row>
    <row r="190" spans="1:1" ht="15.6" x14ac:dyDescent="0.3">
      <c r="A190" s="8" t="s">
        <v>212</v>
      </c>
    </row>
    <row r="191" spans="1:1" ht="15.6" x14ac:dyDescent="0.3">
      <c r="A191" s="7" t="s">
        <v>211</v>
      </c>
    </row>
    <row r="192" spans="1:1" ht="15.6" x14ac:dyDescent="0.3">
      <c r="A192" s="8" t="s">
        <v>210</v>
      </c>
    </row>
    <row r="193" spans="1:1" ht="15.6" x14ac:dyDescent="0.3">
      <c r="A193" s="7" t="s">
        <v>209</v>
      </c>
    </row>
    <row r="194" spans="1:1" ht="15.6" x14ac:dyDescent="0.3">
      <c r="A194" s="8" t="s">
        <v>208</v>
      </c>
    </row>
    <row r="195" spans="1:1" ht="15.6" x14ac:dyDescent="0.3">
      <c r="A195" s="8" t="s">
        <v>207</v>
      </c>
    </row>
    <row r="196" spans="1:1" ht="15.6" x14ac:dyDescent="0.3">
      <c r="A196" s="8" t="s">
        <v>206</v>
      </c>
    </row>
    <row r="197" spans="1:1" ht="15.6" x14ac:dyDescent="0.3">
      <c r="A197" s="8" t="s">
        <v>205</v>
      </c>
    </row>
    <row r="198" spans="1:1" ht="15.6" x14ac:dyDescent="0.3">
      <c r="A198" s="7" t="s">
        <v>204</v>
      </c>
    </row>
    <row r="199" spans="1:1" ht="15.6" x14ac:dyDescent="0.3">
      <c r="A199" s="8" t="s">
        <v>203</v>
      </c>
    </row>
    <row r="200" spans="1:1" ht="15.6" x14ac:dyDescent="0.3">
      <c r="A200" s="8" t="s">
        <v>202</v>
      </c>
    </row>
    <row r="201" spans="1:1" ht="15.6" x14ac:dyDescent="0.3">
      <c r="A201" s="7" t="s">
        <v>201</v>
      </c>
    </row>
    <row r="202" spans="1:1" ht="15.6" x14ac:dyDescent="0.3">
      <c r="A202" s="7" t="s">
        <v>200</v>
      </c>
    </row>
    <row r="203" spans="1:1" ht="15.6" x14ac:dyDescent="0.3">
      <c r="A203" s="7" t="s">
        <v>199</v>
      </c>
    </row>
    <row r="204" spans="1:1" ht="15.6" x14ac:dyDescent="0.3">
      <c r="A204" s="7" t="s">
        <v>198</v>
      </c>
    </row>
    <row r="205" spans="1:1" ht="15.6" x14ac:dyDescent="0.3">
      <c r="A205" s="7" t="s">
        <v>197</v>
      </c>
    </row>
    <row r="206" spans="1:1" ht="15.6" x14ac:dyDescent="0.3">
      <c r="A206" s="7" t="s">
        <v>196</v>
      </c>
    </row>
    <row r="207" spans="1:1" ht="15.6" x14ac:dyDescent="0.3">
      <c r="A207" s="7" t="s">
        <v>195</v>
      </c>
    </row>
    <row r="208" spans="1:1" ht="15.6" x14ac:dyDescent="0.3">
      <c r="A208" s="7" t="s">
        <v>194</v>
      </c>
    </row>
    <row r="209" spans="1:1" ht="15.6" x14ac:dyDescent="0.3">
      <c r="A209" s="7" t="s">
        <v>193</v>
      </c>
    </row>
    <row r="210" spans="1:1" ht="15.6" x14ac:dyDescent="0.3">
      <c r="A210" s="7" t="s">
        <v>192</v>
      </c>
    </row>
    <row r="211" spans="1:1" ht="15.6" x14ac:dyDescent="0.3">
      <c r="A211" s="7" t="s">
        <v>191</v>
      </c>
    </row>
    <row r="212" spans="1:1" ht="15.6" x14ac:dyDescent="0.3">
      <c r="A212" s="7" t="s">
        <v>190</v>
      </c>
    </row>
    <row r="213" spans="1:1" ht="15.6" x14ac:dyDescent="0.3">
      <c r="A213" s="7" t="s">
        <v>189</v>
      </c>
    </row>
    <row r="214" spans="1:1" ht="15.6" x14ac:dyDescent="0.3">
      <c r="A214" s="8" t="s">
        <v>188</v>
      </c>
    </row>
    <row r="215" spans="1:1" ht="15.6" x14ac:dyDescent="0.3">
      <c r="A215" s="7" t="s">
        <v>187</v>
      </c>
    </row>
    <row r="216" spans="1:1" ht="15.6" x14ac:dyDescent="0.3">
      <c r="A216" s="7" t="s">
        <v>186</v>
      </c>
    </row>
    <row r="217" spans="1:1" ht="15.6" x14ac:dyDescent="0.3">
      <c r="A217" s="7" t="s">
        <v>185</v>
      </c>
    </row>
    <row r="218" spans="1:1" ht="15.6" x14ac:dyDescent="0.3">
      <c r="A218" s="8" t="s">
        <v>184</v>
      </c>
    </row>
    <row r="219" spans="1:1" ht="15.6" x14ac:dyDescent="0.3">
      <c r="A219" s="7" t="s">
        <v>183</v>
      </c>
    </row>
    <row r="220" spans="1:1" ht="15.6" x14ac:dyDescent="0.3">
      <c r="A220" s="7" t="s">
        <v>182</v>
      </c>
    </row>
    <row r="221" spans="1:1" ht="15.6" x14ac:dyDescent="0.3">
      <c r="A221" s="7" t="s">
        <v>181</v>
      </c>
    </row>
    <row r="222" spans="1:1" ht="15.6" x14ac:dyDescent="0.3">
      <c r="A222" s="7" t="s">
        <v>180</v>
      </c>
    </row>
    <row r="223" spans="1:1" ht="15.6" x14ac:dyDescent="0.3">
      <c r="A223" s="7" t="s">
        <v>179</v>
      </c>
    </row>
    <row r="224" spans="1:1" ht="15.6" x14ac:dyDescent="0.3">
      <c r="A224" s="7" t="s">
        <v>178</v>
      </c>
    </row>
    <row r="225" spans="1:1" ht="15.6" x14ac:dyDescent="0.3">
      <c r="A225" s="7" t="s">
        <v>177</v>
      </c>
    </row>
    <row r="226" spans="1:1" ht="15.6" x14ac:dyDescent="0.3">
      <c r="A226" s="8" t="s">
        <v>176</v>
      </c>
    </row>
    <row r="227" spans="1:1" ht="15.6" x14ac:dyDescent="0.3">
      <c r="A227" s="7" t="s">
        <v>175</v>
      </c>
    </row>
    <row r="228" spans="1:1" ht="15.6" x14ac:dyDescent="0.3">
      <c r="A228" s="7" t="s">
        <v>174</v>
      </c>
    </row>
    <row r="229" spans="1:1" ht="15.6" x14ac:dyDescent="0.3">
      <c r="A229" s="7" t="s">
        <v>173</v>
      </c>
    </row>
    <row r="230" spans="1:1" ht="15.6" x14ac:dyDescent="0.3">
      <c r="A230" s="7" t="s">
        <v>172</v>
      </c>
    </row>
    <row r="231" spans="1:1" ht="15.6" x14ac:dyDescent="0.3">
      <c r="A231" s="7" t="s">
        <v>171</v>
      </c>
    </row>
    <row r="232" spans="1:1" ht="15.6" x14ac:dyDescent="0.3">
      <c r="A232" s="7" t="s">
        <v>170</v>
      </c>
    </row>
    <row r="233" spans="1:1" ht="15.6" x14ac:dyDescent="0.3">
      <c r="A233" s="7" t="s">
        <v>169</v>
      </c>
    </row>
    <row r="234" spans="1:1" ht="15.6" x14ac:dyDescent="0.3">
      <c r="A234" s="7" t="s">
        <v>168</v>
      </c>
    </row>
    <row r="235" spans="1:1" ht="15.6" x14ac:dyDescent="0.3">
      <c r="A235" s="7" t="s">
        <v>167</v>
      </c>
    </row>
    <row r="236" spans="1:1" ht="15.6" x14ac:dyDescent="0.3">
      <c r="A236" s="8" t="s">
        <v>166</v>
      </c>
    </row>
    <row r="237" spans="1:1" ht="15.6" x14ac:dyDescent="0.3">
      <c r="A237" s="7" t="s">
        <v>165</v>
      </c>
    </row>
    <row r="238" spans="1:1" ht="15.6" x14ac:dyDescent="0.3">
      <c r="A238" s="8" t="s">
        <v>16</v>
      </c>
    </row>
    <row r="239" spans="1:1" ht="15.6" x14ac:dyDescent="0.3">
      <c r="A239" s="7" t="s">
        <v>17</v>
      </c>
    </row>
    <row r="240" spans="1:1" ht="15.6" x14ac:dyDescent="0.3">
      <c r="A240" s="8" t="s">
        <v>18</v>
      </c>
    </row>
    <row r="241" spans="1:1" ht="15.6" x14ac:dyDescent="0.3">
      <c r="A241" s="7" t="s">
        <v>19</v>
      </c>
    </row>
    <row r="242" spans="1:1" ht="15.6" x14ac:dyDescent="0.3">
      <c r="A242" s="7" t="s">
        <v>20</v>
      </c>
    </row>
    <row r="243" spans="1:1" ht="15.6" x14ac:dyDescent="0.3">
      <c r="A243" s="7" t="s">
        <v>21</v>
      </c>
    </row>
    <row r="244" spans="1:1" ht="15.6" x14ac:dyDescent="0.3">
      <c r="A244" s="7" t="s">
        <v>22</v>
      </c>
    </row>
    <row r="245" spans="1:1" ht="15.6" x14ac:dyDescent="0.3">
      <c r="A245" s="7" t="s">
        <v>23</v>
      </c>
    </row>
    <row r="246" spans="1:1" ht="15.6" x14ac:dyDescent="0.3">
      <c r="A246" s="7" t="s">
        <v>24</v>
      </c>
    </row>
    <row r="247" spans="1:1" ht="15.6" x14ac:dyDescent="0.3">
      <c r="A247" s="7" t="s">
        <v>25</v>
      </c>
    </row>
    <row r="248" spans="1:1" ht="15.6" x14ac:dyDescent="0.3">
      <c r="A248" s="7" t="s">
        <v>26</v>
      </c>
    </row>
    <row r="249" spans="1:1" ht="15.6" x14ac:dyDescent="0.3">
      <c r="A249" s="7" t="s">
        <v>27</v>
      </c>
    </row>
    <row r="250" spans="1:1" ht="15.6" x14ac:dyDescent="0.3">
      <c r="A250" s="7" t="s">
        <v>28</v>
      </c>
    </row>
    <row r="251" spans="1:1" ht="15.6" x14ac:dyDescent="0.3">
      <c r="A251" s="7" t="s">
        <v>29</v>
      </c>
    </row>
    <row r="252" spans="1:1" ht="15.6" x14ac:dyDescent="0.3">
      <c r="A252" s="7" t="s">
        <v>30</v>
      </c>
    </row>
    <row r="253" spans="1:1" ht="15.6" x14ac:dyDescent="0.3">
      <c r="A253" s="7" t="s">
        <v>31</v>
      </c>
    </row>
    <row r="254" spans="1:1" ht="15.6" x14ac:dyDescent="0.3">
      <c r="A254" s="7" t="s">
        <v>32</v>
      </c>
    </row>
    <row r="255" spans="1:1" ht="15.6" x14ac:dyDescent="0.3">
      <c r="A255" s="7" t="s">
        <v>33</v>
      </c>
    </row>
    <row r="256" spans="1:1" ht="15.6" x14ac:dyDescent="0.3">
      <c r="A256" s="7" t="s">
        <v>34</v>
      </c>
    </row>
    <row r="257" spans="1:1" ht="15.6" x14ac:dyDescent="0.3">
      <c r="A257" s="7" t="s">
        <v>35</v>
      </c>
    </row>
    <row r="258" spans="1:1" ht="15.6" x14ac:dyDescent="0.3">
      <c r="A258" s="7" t="s">
        <v>36</v>
      </c>
    </row>
    <row r="259" spans="1:1" ht="15.6" x14ac:dyDescent="0.3">
      <c r="A259" s="8" t="s">
        <v>37</v>
      </c>
    </row>
    <row r="260" spans="1:1" ht="15.6" x14ac:dyDescent="0.3">
      <c r="A260" s="7" t="s">
        <v>38</v>
      </c>
    </row>
    <row r="261" spans="1:1" ht="15.6" x14ac:dyDescent="0.3">
      <c r="A261" s="7" t="s">
        <v>39</v>
      </c>
    </row>
    <row r="262" spans="1:1" ht="15.6" x14ac:dyDescent="0.3">
      <c r="A262" s="7" t="s">
        <v>40</v>
      </c>
    </row>
    <row r="263" spans="1:1" ht="15.6" x14ac:dyDescent="0.3">
      <c r="A263" s="7" t="s">
        <v>41</v>
      </c>
    </row>
    <row r="264" spans="1:1" ht="15.6" x14ac:dyDescent="0.3">
      <c r="A264" s="7" t="s">
        <v>42</v>
      </c>
    </row>
    <row r="265" spans="1:1" ht="15.6" x14ac:dyDescent="0.3">
      <c r="A265" s="7" t="s">
        <v>43</v>
      </c>
    </row>
    <row r="266" spans="1:1" ht="15.6" x14ac:dyDescent="0.3">
      <c r="A266" s="7" t="s">
        <v>44</v>
      </c>
    </row>
    <row r="267" spans="1:1" ht="15.6" x14ac:dyDescent="0.3">
      <c r="A267" s="7" t="s">
        <v>45</v>
      </c>
    </row>
    <row r="268" spans="1:1" ht="15.6" x14ac:dyDescent="0.3">
      <c r="A268" s="7" t="s">
        <v>46</v>
      </c>
    </row>
    <row r="269" spans="1:1" ht="15.6" x14ac:dyDescent="0.3">
      <c r="A269" s="7" t="s">
        <v>47</v>
      </c>
    </row>
    <row r="270" spans="1:1" ht="15.6" x14ac:dyDescent="0.3">
      <c r="A270" s="7" t="s">
        <v>48</v>
      </c>
    </row>
    <row r="271" spans="1:1" ht="15.6" x14ac:dyDescent="0.3">
      <c r="A271" s="8" t="s">
        <v>49</v>
      </c>
    </row>
    <row r="272" spans="1:1" ht="15.6" x14ac:dyDescent="0.3">
      <c r="A272" s="7" t="s">
        <v>50</v>
      </c>
    </row>
    <row r="273" spans="1:1" ht="15.6" x14ac:dyDescent="0.3">
      <c r="A273" s="7" t="s">
        <v>51</v>
      </c>
    </row>
    <row r="274" spans="1:1" ht="15.6" x14ac:dyDescent="0.3">
      <c r="A274" s="7" t="s">
        <v>52</v>
      </c>
    </row>
    <row r="275" spans="1:1" ht="15.6" x14ac:dyDescent="0.3">
      <c r="A275" s="7" t="s">
        <v>53</v>
      </c>
    </row>
    <row r="276" spans="1:1" ht="15.6" x14ac:dyDescent="0.3">
      <c r="A276" s="8" t="s">
        <v>54</v>
      </c>
    </row>
    <row r="277" spans="1:1" ht="15.6" x14ac:dyDescent="0.3">
      <c r="A277" s="7" t="s">
        <v>55</v>
      </c>
    </row>
    <row r="278" spans="1:1" ht="15.6" x14ac:dyDescent="0.3">
      <c r="A278" s="8" t="s">
        <v>56</v>
      </c>
    </row>
    <row r="279" spans="1:1" ht="15.6" x14ac:dyDescent="0.3">
      <c r="A279" s="7" t="s">
        <v>57</v>
      </c>
    </row>
    <row r="280" spans="1:1" ht="15.6" x14ac:dyDescent="0.3">
      <c r="A280" s="7" t="s">
        <v>58</v>
      </c>
    </row>
    <row r="281" spans="1:1" ht="15.6" x14ac:dyDescent="0.3">
      <c r="A281" s="7" t="s">
        <v>59</v>
      </c>
    </row>
    <row r="282" spans="1:1" ht="15.6" x14ac:dyDescent="0.3">
      <c r="A282" s="7" t="s">
        <v>60</v>
      </c>
    </row>
    <row r="283" spans="1:1" ht="15.6" x14ac:dyDescent="0.3">
      <c r="A283" s="7" t="s">
        <v>61</v>
      </c>
    </row>
    <row r="284" spans="1:1" ht="15.6" x14ac:dyDescent="0.3">
      <c r="A284" s="7" t="s">
        <v>62</v>
      </c>
    </row>
    <row r="285" spans="1:1" ht="15.6" x14ac:dyDescent="0.3">
      <c r="A285" s="7" t="s">
        <v>63</v>
      </c>
    </row>
    <row r="286" spans="1:1" ht="15.6" x14ac:dyDescent="0.3">
      <c r="A286" s="7" t="s">
        <v>64</v>
      </c>
    </row>
    <row r="287" spans="1:1" ht="15.6" x14ac:dyDescent="0.3">
      <c r="A287" s="7" t="s">
        <v>65</v>
      </c>
    </row>
    <row r="288" spans="1:1" ht="15.6" x14ac:dyDescent="0.3">
      <c r="A288" s="7" t="s">
        <v>66</v>
      </c>
    </row>
    <row r="289" spans="1:1" ht="15.6" x14ac:dyDescent="0.3">
      <c r="A289" s="7" t="s">
        <v>67</v>
      </c>
    </row>
    <row r="290" spans="1:1" ht="15.6" x14ac:dyDescent="0.3">
      <c r="A290" s="7" t="s">
        <v>68</v>
      </c>
    </row>
    <row r="291" spans="1:1" ht="15.6" x14ac:dyDescent="0.3">
      <c r="A291" s="7" t="s">
        <v>69</v>
      </c>
    </row>
    <row r="292" spans="1:1" ht="15.6" x14ac:dyDescent="0.3">
      <c r="A292" s="7" t="s">
        <v>70</v>
      </c>
    </row>
    <row r="293" spans="1:1" ht="15.6" x14ac:dyDescent="0.3">
      <c r="A293" s="7" t="s">
        <v>71</v>
      </c>
    </row>
    <row r="294" spans="1:1" ht="15.6" x14ac:dyDescent="0.3">
      <c r="A294" s="7" t="s">
        <v>72</v>
      </c>
    </row>
    <row r="295" spans="1:1" ht="15.6" x14ac:dyDescent="0.3">
      <c r="A295" s="8" t="s">
        <v>73</v>
      </c>
    </row>
    <row r="296" spans="1:1" ht="15.6" x14ac:dyDescent="0.3">
      <c r="A296" s="7" t="s">
        <v>74</v>
      </c>
    </row>
    <row r="297" spans="1:1" ht="15.6" x14ac:dyDescent="0.3">
      <c r="A297" s="7" t="s">
        <v>75</v>
      </c>
    </row>
    <row r="298" spans="1:1" ht="15.6" x14ac:dyDescent="0.3">
      <c r="A298" s="7" t="s">
        <v>76</v>
      </c>
    </row>
    <row r="299" spans="1:1" ht="15.6" x14ac:dyDescent="0.3">
      <c r="A299" s="8" t="s">
        <v>77</v>
      </c>
    </row>
    <row r="300" spans="1:1" ht="15.6" x14ac:dyDescent="0.3">
      <c r="A300" s="7" t="s">
        <v>78</v>
      </c>
    </row>
    <row r="301" spans="1:1" ht="15.6" x14ac:dyDescent="0.3">
      <c r="A301" s="7" t="s">
        <v>79</v>
      </c>
    </row>
    <row r="302" spans="1:1" ht="15.6" x14ac:dyDescent="0.3">
      <c r="A302" s="7" t="s">
        <v>80</v>
      </c>
    </row>
    <row r="303" spans="1:1" ht="15.6" x14ac:dyDescent="0.3">
      <c r="A303" s="7" t="s">
        <v>81</v>
      </c>
    </row>
    <row r="304" spans="1:1" ht="15.6" x14ac:dyDescent="0.3">
      <c r="A304" s="7" t="s">
        <v>82</v>
      </c>
    </row>
    <row r="305" spans="1:1" ht="15.6" x14ac:dyDescent="0.3">
      <c r="A305" s="8" t="s">
        <v>83</v>
      </c>
    </row>
    <row r="306" spans="1:1" ht="15.6" x14ac:dyDescent="0.3">
      <c r="A306" s="8" t="s">
        <v>84</v>
      </c>
    </row>
    <row r="307" spans="1:1" ht="15.6" x14ac:dyDescent="0.3">
      <c r="A307" s="8" t="s">
        <v>85</v>
      </c>
    </row>
    <row r="308" spans="1:1" ht="15.6" x14ac:dyDescent="0.3">
      <c r="A308" s="8" t="s">
        <v>86</v>
      </c>
    </row>
    <row r="309" spans="1:1" ht="15.6" x14ac:dyDescent="0.3">
      <c r="A309" s="7" t="s">
        <v>87</v>
      </c>
    </row>
    <row r="310" spans="1:1" ht="15.6" x14ac:dyDescent="0.3">
      <c r="A310" s="7" t="s">
        <v>88</v>
      </c>
    </row>
    <row r="311" spans="1:1" ht="15.6" x14ac:dyDescent="0.3">
      <c r="A311" s="7" t="s">
        <v>89</v>
      </c>
    </row>
    <row r="312" spans="1:1" ht="15.6" x14ac:dyDescent="0.3">
      <c r="A312" s="8" t="s">
        <v>90</v>
      </c>
    </row>
    <row r="313" spans="1:1" ht="15.6" x14ac:dyDescent="0.3">
      <c r="A313" s="7" t="s">
        <v>91</v>
      </c>
    </row>
    <row r="314" spans="1:1" ht="15.6" x14ac:dyDescent="0.3">
      <c r="A314" s="7" t="s">
        <v>92</v>
      </c>
    </row>
    <row r="315" spans="1:1" ht="15.6" x14ac:dyDescent="0.3">
      <c r="A315" s="8" t="s">
        <v>93</v>
      </c>
    </row>
    <row r="316" spans="1:1" ht="15.6" x14ac:dyDescent="0.3">
      <c r="A316" s="8" t="s">
        <v>94</v>
      </c>
    </row>
    <row r="317" spans="1:1" ht="15.6" x14ac:dyDescent="0.3">
      <c r="A317" s="8" t="s">
        <v>95</v>
      </c>
    </row>
    <row r="318" spans="1:1" ht="15.6" x14ac:dyDescent="0.3">
      <c r="A318" s="7" t="s">
        <v>96</v>
      </c>
    </row>
    <row r="319" spans="1:1" ht="15.6" x14ac:dyDescent="0.3">
      <c r="A319" s="8" t="s">
        <v>97</v>
      </c>
    </row>
    <row r="320" spans="1:1" ht="15.6" x14ac:dyDescent="0.3">
      <c r="A320" s="7" t="s">
        <v>98</v>
      </c>
    </row>
    <row r="321" spans="1:1" ht="15.6" x14ac:dyDescent="0.3">
      <c r="A321" s="7" t="s">
        <v>99</v>
      </c>
    </row>
    <row r="322" spans="1:1" ht="15.6" x14ac:dyDescent="0.3">
      <c r="A322" s="7" t="s">
        <v>100</v>
      </c>
    </row>
    <row r="323" spans="1:1" ht="15.6" x14ac:dyDescent="0.3">
      <c r="A323" s="7" t="s">
        <v>101</v>
      </c>
    </row>
    <row r="324" spans="1:1" ht="15.6" x14ac:dyDescent="0.3">
      <c r="A324" s="7" t="s">
        <v>102</v>
      </c>
    </row>
    <row r="325" spans="1:1" ht="15.6" x14ac:dyDescent="0.3">
      <c r="A325" s="7" t="s">
        <v>103</v>
      </c>
    </row>
    <row r="326" spans="1:1" ht="15.6" x14ac:dyDescent="0.3">
      <c r="A326" s="7" t="s">
        <v>104</v>
      </c>
    </row>
    <row r="327" spans="1:1" ht="15.6" x14ac:dyDescent="0.3">
      <c r="A327" s="7" t="s">
        <v>105</v>
      </c>
    </row>
    <row r="328" spans="1:1" ht="15.6" x14ac:dyDescent="0.3">
      <c r="A328" s="7" t="s">
        <v>106</v>
      </c>
    </row>
    <row r="329" spans="1:1" ht="15.6" x14ac:dyDescent="0.3">
      <c r="A329" s="7" t="s">
        <v>107</v>
      </c>
    </row>
    <row r="330" spans="1:1" ht="15.6" x14ac:dyDescent="0.3">
      <c r="A330" s="8" t="s">
        <v>108</v>
      </c>
    </row>
    <row r="331" spans="1:1" ht="15.6" x14ac:dyDescent="0.3">
      <c r="A331" s="7" t="s">
        <v>109</v>
      </c>
    </row>
    <row r="332" spans="1:1" ht="15.6" x14ac:dyDescent="0.3">
      <c r="A332" s="7" t="s">
        <v>110</v>
      </c>
    </row>
    <row r="333" spans="1:1" ht="15.6" x14ac:dyDescent="0.3">
      <c r="A333" s="8" t="s">
        <v>111</v>
      </c>
    </row>
    <row r="334" spans="1:1" ht="15.6" x14ac:dyDescent="0.3">
      <c r="A334" s="7" t="s">
        <v>112</v>
      </c>
    </row>
    <row r="335" spans="1:1" ht="15.6" x14ac:dyDescent="0.3">
      <c r="A335" s="8" t="s">
        <v>113</v>
      </c>
    </row>
    <row r="336" spans="1:1" ht="15.6" x14ac:dyDescent="0.3">
      <c r="A336" s="7" t="s">
        <v>114</v>
      </c>
    </row>
    <row r="337" spans="1:1" ht="15.6" x14ac:dyDescent="0.3">
      <c r="A337" s="8" t="s">
        <v>115</v>
      </c>
    </row>
    <row r="338" spans="1:1" ht="15.6" x14ac:dyDescent="0.3">
      <c r="A338" s="8" t="s">
        <v>116</v>
      </c>
    </row>
    <row r="339" spans="1:1" ht="15.6" x14ac:dyDescent="0.3">
      <c r="A339" s="9" t="s">
        <v>117</v>
      </c>
    </row>
    <row r="340" spans="1:1" ht="15.6" x14ac:dyDescent="0.3">
      <c r="A340" s="10" t="s">
        <v>118</v>
      </c>
    </row>
    <row r="341" spans="1:1" ht="15.6" x14ac:dyDescent="0.3">
      <c r="A341" s="3" t="s">
        <v>119</v>
      </c>
    </row>
    <row r="342" spans="1:1" ht="15.6" x14ac:dyDescent="0.3">
      <c r="A342" s="2" t="s">
        <v>120</v>
      </c>
    </row>
    <row r="343" spans="1:1" ht="15.6" x14ac:dyDescent="0.3">
      <c r="A343" s="3" t="s">
        <v>121</v>
      </c>
    </row>
    <row r="344" spans="1:1" ht="15.6" x14ac:dyDescent="0.3">
      <c r="A344" s="3" t="s">
        <v>122</v>
      </c>
    </row>
    <row r="345" spans="1:1" ht="15.6" x14ac:dyDescent="0.3">
      <c r="A345" s="2" t="s">
        <v>123</v>
      </c>
    </row>
    <row r="346" spans="1:1" ht="15.6" x14ac:dyDescent="0.3">
      <c r="A346" s="2" t="s">
        <v>124</v>
      </c>
    </row>
    <row r="347" spans="1:1" ht="15.6" x14ac:dyDescent="0.3">
      <c r="A347" s="3" t="s">
        <v>125</v>
      </c>
    </row>
    <row r="348" spans="1:1" ht="15.6" x14ac:dyDescent="0.3">
      <c r="A348" s="3" t="s">
        <v>126</v>
      </c>
    </row>
    <row r="349" spans="1:1" ht="15.6" x14ac:dyDescent="0.3">
      <c r="A349" s="3" t="s">
        <v>127</v>
      </c>
    </row>
    <row r="350" spans="1:1" ht="15.6" x14ac:dyDescent="0.3">
      <c r="A350" s="3" t="s">
        <v>128</v>
      </c>
    </row>
    <row r="351" spans="1:1" ht="15.6" x14ac:dyDescent="0.3">
      <c r="A351" s="2" t="s">
        <v>129</v>
      </c>
    </row>
    <row r="352" spans="1:1" ht="15.6" x14ac:dyDescent="0.3">
      <c r="A352" s="2" t="s">
        <v>130</v>
      </c>
    </row>
    <row r="353" spans="1:1" ht="15.6" x14ac:dyDescent="0.3">
      <c r="A353" s="2" t="s">
        <v>131</v>
      </c>
    </row>
    <row r="354" spans="1:1" ht="15.6" x14ac:dyDescent="0.3">
      <c r="A354" s="2" t="s">
        <v>132</v>
      </c>
    </row>
    <row r="355" spans="1:1" ht="15.6" x14ac:dyDescent="0.3">
      <c r="A355" s="3" t="s">
        <v>133</v>
      </c>
    </row>
    <row r="356" spans="1:1" ht="15.6" x14ac:dyDescent="0.3">
      <c r="A356" s="2" t="s">
        <v>134</v>
      </c>
    </row>
    <row r="357" spans="1:1" ht="15.6" x14ac:dyDescent="0.3">
      <c r="A357" s="3" t="s">
        <v>135</v>
      </c>
    </row>
    <row r="358" spans="1:1" ht="15.6" x14ac:dyDescent="0.3">
      <c r="A358" s="3" t="s">
        <v>136</v>
      </c>
    </row>
    <row r="359" spans="1:1" ht="15.6" x14ac:dyDescent="0.3">
      <c r="A359" s="3" t="s">
        <v>137</v>
      </c>
    </row>
    <row r="360" spans="1:1" ht="15.6" x14ac:dyDescent="0.3">
      <c r="A360" s="3" t="s">
        <v>138</v>
      </c>
    </row>
    <row r="361" spans="1:1" ht="15.6" x14ac:dyDescent="0.3">
      <c r="A361" s="3" t="s">
        <v>139</v>
      </c>
    </row>
    <row r="362" spans="1:1" ht="15.6" x14ac:dyDescent="0.3">
      <c r="A362" s="2" t="s">
        <v>140</v>
      </c>
    </row>
    <row r="363" spans="1:1" ht="15.6" x14ac:dyDescent="0.3">
      <c r="A363" s="2" t="s">
        <v>141</v>
      </c>
    </row>
    <row r="364" spans="1:1" ht="15.6" x14ac:dyDescent="0.3">
      <c r="A364" s="2" t="s">
        <v>142</v>
      </c>
    </row>
    <row r="365" spans="1:1" ht="15.6" x14ac:dyDescent="0.3">
      <c r="A365" s="2" t="s">
        <v>143</v>
      </c>
    </row>
    <row r="366" spans="1:1" ht="15.6" x14ac:dyDescent="0.3">
      <c r="A366" s="2" t="s">
        <v>144</v>
      </c>
    </row>
    <row r="367" spans="1:1" ht="15.6" x14ac:dyDescent="0.3">
      <c r="A367" s="2" t="s">
        <v>145</v>
      </c>
    </row>
    <row r="368" spans="1:1" ht="15.6" x14ac:dyDescent="0.3">
      <c r="A368" s="2" t="s">
        <v>146</v>
      </c>
    </row>
    <row r="369" spans="1:1" ht="15.6" x14ac:dyDescent="0.3">
      <c r="A369" s="2" t="s">
        <v>147</v>
      </c>
    </row>
    <row r="370" spans="1:1" ht="15.6" x14ac:dyDescent="0.3">
      <c r="A370" s="2" t="s">
        <v>148</v>
      </c>
    </row>
    <row r="371" spans="1:1" ht="15.6" x14ac:dyDescent="0.3">
      <c r="A371" s="2" t="s">
        <v>149</v>
      </c>
    </row>
    <row r="372" spans="1:1" ht="15.6" x14ac:dyDescent="0.3">
      <c r="A372" s="6" t="s">
        <v>150</v>
      </c>
    </row>
    <row r="373" spans="1:1" ht="15.6" x14ac:dyDescent="0.3">
      <c r="A373" s="10" t="s">
        <v>151</v>
      </c>
    </row>
    <row r="374" spans="1:1" ht="15.6" x14ac:dyDescent="0.3">
      <c r="A374" s="3" t="s">
        <v>152</v>
      </c>
    </row>
    <row r="375" spans="1:1" ht="15.6" x14ac:dyDescent="0.3">
      <c r="A375" s="2" t="s">
        <v>153</v>
      </c>
    </row>
    <row r="376" spans="1:1" ht="15.6" x14ac:dyDescent="0.3">
      <c r="A376" s="3" t="s">
        <v>154</v>
      </c>
    </row>
    <row r="377" spans="1:1" ht="15.6" x14ac:dyDescent="0.3">
      <c r="A377" s="3" t="s">
        <v>155</v>
      </c>
    </row>
    <row r="378" spans="1:1" ht="15.6" x14ac:dyDescent="0.3">
      <c r="A378" s="2" t="s">
        <v>156</v>
      </c>
    </row>
    <row r="379" spans="1:1" ht="15.6" x14ac:dyDescent="0.3">
      <c r="A379" s="3" t="s">
        <v>157</v>
      </c>
    </row>
    <row r="380" spans="1:1" ht="15.6" x14ac:dyDescent="0.3">
      <c r="A380" s="2" t="s">
        <v>158</v>
      </c>
    </row>
    <row r="381" spans="1:1" ht="15.6" x14ac:dyDescent="0.3">
      <c r="A381" s="2" t="s">
        <v>159</v>
      </c>
    </row>
    <row r="382" spans="1:1" ht="15.6" x14ac:dyDescent="0.3">
      <c r="A382" s="2" t="s">
        <v>160</v>
      </c>
    </row>
    <row r="383" spans="1:1" ht="15.6" x14ac:dyDescent="0.3">
      <c r="A383" s="3" t="s">
        <v>161</v>
      </c>
    </row>
    <row r="384" spans="1:1" ht="15.6" x14ac:dyDescent="0.3">
      <c r="A384" s="3" t="s">
        <v>162</v>
      </c>
    </row>
    <row r="385" spans="1:1" ht="15.6" x14ac:dyDescent="0.3">
      <c r="A385" s="6" t="s">
        <v>163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F19" sqref="F18:F19"/>
    </sheetView>
  </sheetViews>
  <sheetFormatPr defaultRowHeight="14.4" x14ac:dyDescent="0.3"/>
  <cols>
    <col min="1" max="1" width="44.6640625" customWidth="1"/>
  </cols>
  <sheetData>
    <row r="2" spans="1:1" x14ac:dyDescent="0.3">
      <c r="A2" t="s">
        <v>403</v>
      </c>
    </row>
    <row r="3" spans="1:1" x14ac:dyDescent="0.3">
      <c r="A3" t="s">
        <v>513</v>
      </c>
    </row>
    <row r="4" spans="1:1" x14ac:dyDescent="0.3">
      <c r="A4" t="s">
        <v>404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A9" sqref="A9:A13"/>
    </sheetView>
  </sheetViews>
  <sheetFormatPr defaultRowHeight="14.4" x14ac:dyDescent="0.3"/>
  <cols>
    <col min="1" max="1" width="34.6640625" customWidth="1"/>
    <col min="2" max="2" width="21.33203125" customWidth="1"/>
  </cols>
  <sheetData>
    <row r="2" spans="1:2" x14ac:dyDescent="0.3">
      <c r="A2" s="17" t="s">
        <v>540</v>
      </c>
      <c r="B2" s="17" t="s">
        <v>514</v>
      </c>
    </row>
    <row r="3" spans="1:2" x14ac:dyDescent="0.3">
      <c r="A3" s="17" t="s">
        <v>541</v>
      </c>
      <c r="B3" s="17" t="s">
        <v>543</v>
      </c>
    </row>
    <row r="4" spans="1:2" x14ac:dyDescent="0.3">
      <c r="A4" s="17" t="s">
        <v>542</v>
      </c>
      <c r="B4" s="17" t="s">
        <v>515</v>
      </c>
    </row>
    <row r="5" spans="1:2" x14ac:dyDescent="0.3">
      <c r="A5" s="17"/>
      <c r="B5" s="17"/>
    </row>
    <row r="6" spans="1:2" x14ac:dyDescent="0.3">
      <c r="A6" s="17"/>
      <c r="B6" s="18"/>
    </row>
    <row r="7" spans="1:2" x14ac:dyDescent="0.3">
      <c r="A7" s="17"/>
      <c r="B7" s="18"/>
    </row>
    <row r="8" spans="1:2" x14ac:dyDescent="0.3">
      <c r="A8" s="17"/>
      <c r="B8" s="18"/>
    </row>
    <row r="9" spans="1:2" x14ac:dyDescent="0.3">
      <c r="B9" s="18" t="s">
        <v>544</v>
      </c>
    </row>
    <row r="10" spans="1:2" x14ac:dyDescent="0.3">
      <c r="B10" s="18" t="s">
        <v>545</v>
      </c>
    </row>
    <row r="11" spans="1:2" x14ac:dyDescent="0.3">
      <c r="B11" s="18" t="s">
        <v>547</v>
      </c>
    </row>
    <row r="12" spans="1:2" x14ac:dyDescent="0.3">
      <c r="B12" s="18" t="s">
        <v>549</v>
      </c>
    </row>
    <row r="13" spans="1:2" ht="28.8" x14ac:dyDescent="0.3">
      <c r="B13" s="18" t="s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301"/>
  <sheetViews>
    <sheetView tabSelected="1" zoomScale="81" zoomScaleNormal="81" workbookViewId="0">
      <pane xSplit="3" ySplit="1" topLeftCell="O29" activePane="bottomRight" state="frozen"/>
      <selection activeCell="EZQ12" sqref="EZQ12"/>
      <selection pane="topRight" activeCell="EZQ12" sqref="EZQ12"/>
      <selection pane="bottomLeft" activeCell="EZQ12" sqref="EZQ12"/>
      <selection pane="bottomRight" activeCell="P29" sqref="P29"/>
    </sheetView>
  </sheetViews>
  <sheetFormatPr defaultColWidth="9.109375" defaultRowHeight="14.4" x14ac:dyDescent="0.3"/>
  <cols>
    <col min="1" max="8" width="25.6640625" style="61" customWidth="1"/>
    <col min="9" max="9" width="25.6640625" style="93" customWidth="1"/>
    <col min="10" max="18" width="25.6640625" style="61" customWidth="1"/>
    <col min="19" max="19" width="25.6640625" style="62" customWidth="1"/>
    <col min="20" max="25" width="25.6640625" style="61" customWidth="1"/>
    <col min="26" max="26" width="25.6640625" style="62" customWidth="1"/>
    <col min="27" max="27" width="25.6640625" style="61" customWidth="1"/>
    <col min="28" max="33" width="25.6640625" style="95" customWidth="1"/>
    <col min="34" max="35" width="25.6640625" style="61" customWidth="1"/>
    <col min="36" max="36" width="25.6640625" style="62" customWidth="1"/>
    <col min="37" max="37" width="25.6640625" style="108" customWidth="1"/>
    <col min="38" max="16384" width="9.109375" style="92"/>
  </cols>
  <sheetData>
    <row r="1" spans="1:37" s="174" customFormat="1" ht="85.5" customHeight="1" thickBot="1" x14ac:dyDescent="0.35">
      <c r="A1" s="114" t="s">
        <v>511</v>
      </c>
      <c r="B1" s="115" t="s">
        <v>589</v>
      </c>
      <c r="C1" s="116" t="s">
        <v>0</v>
      </c>
      <c r="D1" s="116" t="s">
        <v>1</v>
      </c>
      <c r="E1" s="116" t="s">
        <v>551</v>
      </c>
      <c r="F1" s="116" t="s">
        <v>2</v>
      </c>
      <c r="G1" s="116" t="s">
        <v>558</v>
      </c>
      <c r="H1" s="116" t="s">
        <v>4</v>
      </c>
      <c r="I1" s="117" t="s">
        <v>607</v>
      </c>
      <c r="J1" s="118" t="s">
        <v>559</v>
      </c>
      <c r="K1" s="118" t="s">
        <v>561</v>
      </c>
      <c r="L1" s="118" t="s">
        <v>585</v>
      </c>
      <c r="M1" s="118" t="s">
        <v>560</v>
      </c>
      <c r="N1" s="119" t="s">
        <v>608</v>
      </c>
      <c r="O1" s="119" t="s">
        <v>602</v>
      </c>
      <c r="P1" s="119" t="s">
        <v>7</v>
      </c>
      <c r="Q1" s="119" t="s">
        <v>518</v>
      </c>
      <c r="R1" s="121" t="s">
        <v>481</v>
      </c>
      <c r="S1" s="169" t="s">
        <v>480</v>
      </c>
      <c r="T1" s="121" t="s">
        <v>482</v>
      </c>
      <c r="U1" s="121" t="s">
        <v>483</v>
      </c>
      <c r="V1" s="170" t="s">
        <v>574</v>
      </c>
      <c r="W1" s="170" t="s">
        <v>603</v>
      </c>
      <c r="X1" s="170" t="s">
        <v>604</v>
      </c>
      <c r="Y1" s="170" t="s">
        <v>575</v>
      </c>
      <c r="Z1" s="171" t="s">
        <v>486</v>
      </c>
      <c r="AA1" s="170" t="s">
        <v>487</v>
      </c>
      <c r="AB1" s="115" t="s">
        <v>507</v>
      </c>
      <c r="AC1" s="125" t="s">
        <v>569</v>
      </c>
      <c r="AD1" s="125" t="s">
        <v>605</v>
      </c>
      <c r="AE1" s="125" t="s">
        <v>606</v>
      </c>
      <c r="AF1" s="125" t="s">
        <v>568</v>
      </c>
      <c r="AG1" s="125" t="s">
        <v>570</v>
      </c>
      <c r="AH1" s="126" t="s">
        <v>563</v>
      </c>
      <c r="AI1" s="126" t="s">
        <v>566</v>
      </c>
      <c r="AJ1" s="127" t="s">
        <v>567</v>
      </c>
      <c r="AK1" s="172" t="s">
        <v>586</v>
      </c>
    </row>
    <row r="2" spans="1:37" s="83" customFormat="1" ht="43.8" thickTop="1" x14ac:dyDescent="0.3">
      <c r="A2" s="134" t="s">
        <v>413</v>
      </c>
      <c r="B2" s="194" t="s">
        <v>624</v>
      </c>
      <c r="C2" s="196" t="s">
        <v>625</v>
      </c>
      <c r="D2" s="135" t="s">
        <v>403</v>
      </c>
      <c r="E2" s="135" t="s">
        <v>537</v>
      </c>
      <c r="F2" s="135" t="s">
        <v>477</v>
      </c>
      <c r="G2" s="135" t="s">
        <v>626</v>
      </c>
      <c r="H2" s="135"/>
      <c r="I2" s="138">
        <v>39613</v>
      </c>
      <c r="J2" s="135" t="s">
        <v>579</v>
      </c>
      <c r="K2" s="135" t="s">
        <v>583</v>
      </c>
      <c r="L2" s="135" t="s">
        <v>627</v>
      </c>
      <c r="M2" s="135"/>
      <c r="N2" s="138">
        <v>44197</v>
      </c>
      <c r="O2" s="138">
        <v>44286</v>
      </c>
      <c r="P2" s="135" t="s">
        <v>610</v>
      </c>
      <c r="Q2" s="135" t="s">
        <v>401</v>
      </c>
      <c r="R2" s="135" t="s">
        <v>453</v>
      </c>
      <c r="S2" s="70">
        <f>INDEX(Tablica1[[SOLITARNO-ADULTNA, SUBADULTNA I NEODREĐENO]:[SVE DOBI-HIBERNACIJA/ESTIVACIJA]],MATCH(R2,Tablica1[KATEGORIJA],0),MATCH(E2,Tablica1[[#Headers],[SOLITARNO-ADULTNA, SUBADULTNA I NEODREĐENO]:[SVE DOBI-HIBERNACIJA/ESTIVACIJA]],0))</f>
        <v>45</v>
      </c>
      <c r="T2" s="69">
        <f t="shared" ref="T2:T65" si="0">_xlfn.DAYS(O2,N2)</f>
        <v>89</v>
      </c>
      <c r="U2" s="70">
        <f>T2*S2</f>
        <v>4005</v>
      </c>
      <c r="V2" s="142" t="s">
        <v>485</v>
      </c>
      <c r="W2" s="138"/>
      <c r="X2" s="138"/>
      <c r="Y2" s="135"/>
      <c r="Z2" s="70">
        <f>+INDEX(Tablica5[PROŠIRENA SKRB],MATCH(ZAPLIJENE!R2,Tablica5[KATEGORIJA],0))</f>
        <v>200</v>
      </c>
      <c r="AA2" s="70">
        <f>Y2*Z2</f>
        <v>0</v>
      </c>
      <c r="AB2" s="79">
        <f>U2+AA2</f>
        <v>4005</v>
      </c>
      <c r="AC2" s="175"/>
      <c r="AD2" s="176"/>
      <c r="AE2" s="176"/>
      <c r="AF2" s="177">
        <f>_xlfn.DAYS(AE2,AD2)</f>
        <v>0</v>
      </c>
      <c r="AG2" s="178">
        <f>+AF2*S2</f>
        <v>0</v>
      </c>
      <c r="AH2" s="162" t="s">
        <v>555</v>
      </c>
      <c r="AI2" s="167"/>
      <c r="AJ2" s="163">
        <f>INDEX(EUTANAZIJA!$B$4:$B$6,MATCH(ZAPLIJENE!AH2,EUTANAZIJA!$A$4:$A$6,0))</f>
        <v>0</v>
      </c>
      <c r="AK2" s="82">
        <f t="shared" ref="AK2:AK65" si="1">+AB2-AG2+AJ2</f>
        <v>4005</v>
      </c>
    </row>
    <row r="3" spans="1:37" ht="43.2" x14ac:dyDescent="0.3">
      <c r="A3" s="141" t="s">
        <v>413</v>
      </c>
      <c r="B3" s="194" t="s">
        <v>628</v>
      </c>
      <c r="C3" s="196" t="s">
        <v>629</v>
      </c>
      <c r="D3" s="142" t="s">
        <v>403</v>
      </c>
      <c r="E3" s="142" t="s">
        <v>537</v>
      </c>
      <c r="F3" s="142" t="s">
        <v>405</v>
      </c>
      <c r="G3" s="196" t="s">
        <v>630</v>
      </c>
      <c r="H3" s="142"/>
      <c r="I3" s="144">
        <v>42469</v>
      </c>
      <c r="J3" s="142" t="s">
        <v>471</v>
      </c>
      <c r="K3" s="142" t="s">
        <v>583</v>
      </c>
      <c r="L3" s="142" t="s">
        <v>631</v>
      </c>
      <c r="M3" s="142"/>
      <c r="N3" s="144">
        <v>44197</v>
      </c>
      <c r="O3" s="138">
        <v>44286</v>
      </c>
      <c r="P3" s="142" t="s">
        <v>610</v>
      </c>
      <c r="Q3" s="142" t="s">
        <v>401</v>
      </c>
      <c r="R3" s="142" t="s">
        <v>616</v>
      </c>
      <c r="S3" s="88">
        <f>INDEX(Tablica1[[SOLITARNO-ADULTNA, SUBADULTNA I NEODREĐENO]:[SVE DOBI-HIBERNACIJA/ESTIVACIJA]],MATCH(R3,Tablica1[KATEGORIJA],0),MATCH(E3,Tablica1[[#Headers],[SOLITARNO-ADULTNA, SUBADULTNA I NEODREĐENO]:[SVE DOBI-HIBERNACIJA/ESTIVACIJA]],0))</f>
        <v>10</v>
      </c>
      <c r="T3" s="60">
        <f t="shared" si="0"/>
        <v>89</v>
      </c>
      <c r="U3" s="88">
        <f t="shared" ref="U3:U66" si="2">T3*S3</f>
        <v>890</v>
      </c>
      <c r="V3" s="142" t="s">
        <v>485</v>
      </c>
      <c r="W3" s="144"/>
      <c r="X3" s="144"/>
      <c r="Y3" s="142"/>
      <c r="Z3" s="70">
        <f>+INDEX(Tablica5[PROŠIRENA SKRB],MATCH(ZAPLIJENE!R3,Tablica5[KATEGORIJA],0))</f>
        <v>200</v>
      </c>
      <c r="AA3" s="88">
        <f t="shared" ref="AA3:AA66" si="3">Y3*Z3</f>
        <v>0</v>
      </c>
      <c r="AB3" s="179">
        <f t="shared" ref="AB3:AB66" si="4">U3+AA3</f>
        <v>890</v>
      </c>
      <c r="AC3" s="180"/>
      <c r="AD3" s="159"/>
      <c r="AE3" s="159"/>
      <c r="AF3" s="181">
        <f t="shared" ref="AF3:AF66" si="5">_xlfn.DAYS(AE3,AD3)</f>
        <v>0</v>
      </c>
      <c r="AG3" s="182">
        <f t="shared" ref="AG3:AG66" si="6">+AF3*S3</f>
        <v>0</v>
      </c>
      <c r="AH3" s="164" t="s">
        <v>555</v>
      </c>
      <c r="AI3" s="168"/>
      <c r="AJ3" s="163">
        <f>INDEX(EUTANAZIJA!$B$4:$B$6,MATCH(ZAPLIJENE!AH3,EUTANAZIJA!$A$4:$A$6,0))</f>
        <v>0</v>
      </c>
      <c r="AK3" s="91">
        <f t="shared" si="1"/>
        <v>890</v>
      </c>
    </row>
    <row r="4" spans="1:37" ht="43.2" x14ac:dyDescent="0.3">
      <c r="A4" s="141" t="s">
        <v>413</v>
      </c>
      <c r="B4" s="194" t="s">
        <v>632</v>
      </c>
      <c r="C4" s="196" t="s">
        <v>633</v>
      </c>
      <c r="D4" s="142" t="s">
        <v>403</v>
      </c>
      <c r="E4" s="142" t="s">
        <v>537</v>
      </c>
      <c r="F4" s="142" t="s">
        <v>477</v>
      </c>
      <c r="G4" s="135"/>
      <c r="H4" s="142"/>
      <c r="I4" s="144">
        <v>42669</v>
      </c>
      <c r="J4" s="142" t="s">
        <v>471</v>
      </c>
      <c r="K4" s="142" t="s">
        <v>583</v>
      </c>
      <c r="L4" s="142" t="s">
        <v>634</v>
      </c>
      <c r="M4" s="196" t="s">
        <v>635</v>
      </c>
      <c r="N4" s="144">
        <v>44197</v>
      </c>
      <c r="O4" s="138">
        <v>44286</v>
      </c>
      <c r="P4" s="142" t="s">
        <v>610</v>
      </c>
      <c r="Q4" s="142" t="s">
        <v>401</v>
      </c>
      <c r="R4" s="142" t="s">
        <v>435</v>
      </c>
      <c r="S4" s="88">
        <f>INDEX(Tablica1[[SOLITARNO-ADULTNA, SUBADULTNA I NEODREĐENO]:[SVE DOBI-HIBERNACIJA/ESTIVACIJA]],MATCH(R4,Tablica1[KATEGORIJA],0),MATCH(E4,Tablica1[[#Headers],[SOLITARNO-ADULTNA, SUBADULTNA I NEODREĐENO]:[SVE DOBI-HIBERNACIJA/ESTIVACIJA]],0))</f>
        <v>15</v>
      </c>
      <c r="T4" s="60">
        <f t="shared" si="0"/>
        <v>89</v>
      </c>
      <c r="U4" s="88">
        <f t="shared" si="2"/>
        <v>1335</v>
      </c>
      <c r="V4" s="142" t="s">
        <v>485</v>
      </c>
      <c r="W4" s="144"/>
      <c r="X4" s="144"/>
      <c r="Y4" s="142"/>
      <c r="Z4" s="70">
        <f>+INDEX(Tablica5[PROŠIRENA SKRB],MATCH(ZAPLIJENE!R4,Tablica5[KATEGORIJA],0))</f>
        <v>200</v>
      </c>
      <c r="AA4" s="88">
        <f t="shared" si="3"/>
        <v>0</v>
      </c>
      <c r="AB4" s="179">
        <f t="shared" si="4"/>
        <v>1335</v>
      </c>
      <c r="AC4" s="180"/>
      <c r="AD4" s="159"/>
      <c r="AE4" s="159"/>
      <c r="AF4" s="181">
        <f t="shared" si="5"/>
        <v>0</v>
      </c>
      <c r="AG4" s="182">
        <f t="shared" si="6"/>
        <v>0</v>
      </c>
      <c r="AH4" s="164" t="s">
        <v>555</v>
      </c>
      <c r="AI4" s="168"/>
      <c r="AJ4" s="163">
        <f>INDEX(EUTANAZIJA!$B$4:$B$6,MATCH(ZAPLIJENE!AH4,EUTANAZIJA!$A$4:$A$6,0))</f>
        <v>0</v>
      </c>
      <c r="AK4" s="91">
        <f t="shared" si="1"/>
        <v>1335</v>
      </c>
    </row>
    <row r="5" spans="1:37" ht="43.2" x14ac:dyDescent="0.3">
      <c r="A5" s="141" t="s">
        <v>413</v>
      </c>
      <c r="B5" s="194" t="s">
        <v>644</v>
      </c>
      <c r="C5" s="196" t="s">
        <v>643</v>
      </c>
      <c r="D5" s="142" t="s">
        <v>403</v>
      </c>
      <c r="E5" s="142" t="s">
        <v>546</v>
      </c>
      <c r="F5" s="142" t="s">
        <v>477</v>
      </c>
      <c r="G5" s="135"/>
      <c r="H5" s="142"/>
      <c r="I5" s="144">
        <v>42698</v>
      </c>
      <c r="J5" s="142" t="s">
        <v>471</v>
      </c>
      <c r="K5" s="142" t="s">
        <v>583</v>
      </c>
      <c r="L5" s="142" t="s">
        <v>637</v>
      </c>
      <c r="M5" s="196" t="s">
        <v>638</v>
      </c>
      <c r="N5" s="144">
        <v>44197</v>
      </c>
      <c r="O5" s="138">
        <v>44286</v>
      </c>
      <c r="P5" s="142" t="s">
        <v>610</v>
      </c>
      <c r="Q5" s="142" t="s">
        <v>401</v>
      </c>
      <c r="R5" s="142" t="s">
        <v>431</v>
      </c>
      <c r="S5" s="88">
        <f>INDEX(Tablica1[[SOLITARNO-ADULTNA, SUBADULTNA I NEODREĐENO]:[SVE DOBI-HIBERNACIJA/ESTIVACIJA]],MATCH(R5,Tablica1[KATEGORIJA],0),MATCH(E5,Tablica1[[#Headers],[SOLITARNO-ADULTNA, SUBADULTNA I NEODREĐENO]:[SVE DOBI-HIBERNACIJA/ESTIVACIJA]],0))</f>
        <v>35</v>
      </c>
      <c r="T5" s="60">
        <f t="shared" si="0"/>
        <v>89</v>
      </c>
      <c r="U5" s="88">
        <f t="shared" si="2"/>
        <v>3115</v>
      </c>
      <c r="V5" s="142" t="s">
        <v>485</v>
      </c>
      <c r="W5" s="144"/>
      <c r="X5" s="144"/>
      <c r="Y5" s="142"/>
      <c r="Z5" s="70">
        <f>+INDEX(Tablica5[PROŠIRENA SKRB],MATCH(ZAPLIJENE!R5,Tablica5[KATEGORIJA],0))</f>
        <v>200</v>
      </c>
      <c r="AA5" s="88">
        <f t="shared" si="3"/>
        <v>0</v>
      </c>
      <c r="AB5" s="179">
        <f t="shared" si="4"/>
        <v>3115</v>
      </c>
      <c r="AC5" s="180"/>
      <c r="AD5" s="159"/>
      <c r="AE5" s="159"/>
      <c r="AF5" s="181">
        <f t="shared" si="5"/>
        <v>0</v>
      </c>
      <c r="AG5" s="182">
        <f t="shared" si="6"/>
        <v>0</v>
      </c>
      <c r="AH5" s="164" t="s">
        <v>555</v>
      </c>
      <c r="AI5" s="168"/>
      <c r="AJ5" s="163">
        <f>INDEX(EUTANAZIJA!$B$4:$B$6,MATCH(ZAPLIJENE!AH5,EUTANAZIJA!$A$4:$A$6,0))</f>
        <v>0</v>
      </c>
      <c r="AK5" s="91">
        <f t="shared" si="1"/>
        <v>3115</v>
      </c>
    </row>
    <row r="6" spans="1:37" ht="43.2" x14ac:dyDescent="0.3">
      <c r="A6" s="141" t="s">
        <v>413</v>
      </c>
      <c r="B6" s="194" t="s">
        <v>639</v>
      </c>
      <c r="C6" s="196" t="s">
        <v>640</v>
      </c>
      <c r="D6" s="142" t="s">
        <v>513</v>
      </c>
      <c r="E6" s="142" t="s">
        <v>537</v>
      </c>
      <c r="F6" s="142" t="s">
        <v>477</v>
      </c>
      <c r="G6" s="135"/>
      <c r="H6" s="142"/>
      <c r="I6" s="144">
        <v>42629</v>
      </c>
      <c r="J6" s="142" t="s">
        <v>471</v>
      </c>
      <c r="K6" s="142" t="s">
        <v>583</v>
      </c>
      <c r="L6" s="142" t="s">
        <v>634</v>
      </c>
      <c r="M6" s="196" t="s">
        <v>641</v>
      </c>
      <c r="N6" s="144">
        <v>44197</v>
      </c>
      <c r="O6" s="138">
        <v>44286</v>
      </c>
      <c r="P6" s="142" t="s">
        <v>610</v>
      </c>
      <c r="Q6" s="142" t="s">
        <v>401</v>
      </c>
      <c r="R6" s="142" t="s">
        <v>435</v>
      </c>
      <c r="S6" s="88">
        <f>INDEX(Tablica1[[SOLITARNO-ADULTNA, SUBADULTNA I NEODREĐENO]:[SVE DOBI-HIBERNACIJA/ESTIVACIJA]],MATCH(R6,Tablica1[KATEGORIJA],0),MATCH(E6,Tablica1[[#Headers],[SOLITARNO-ADULTNA, SUBADULTNA I NEODREĐENO]:[SVE DOBI-HIBERNACIJA/ESTIVACIJA]],0))</f>
        <v>15</v>
      </c>
      <c r="T6" s="60">
        <f t="shared" si="0"/>
        <v>89</v>
      </c>
      <c r="U6" s="88">
        <f t="shared" si="2"/>
        <v>1335</v>
      </c>
      <c r="V6" s="142" t="s">
        <v>485</v>
      </c>
      <c r="W6" s="144"/>
      <c r="X6" s="144"/>
      <c r="Y6" s="142"/>
      <c r="Z6" s="70">
        <f>+INDEX(Tablica5[PROŠIRENA SKRB],MATCH(ZAPLIJENE!R6,Tablica5[KATEGORIJA],0))</f>
        <v>200</v>
      </c>
      <c r="AA6" s="88">
        <f t="shared" si="3"/>
        <v>0</v>
      </c>
      <c r="AB6" s="179">
        <f t="shared" si="4"/>
        <v>1335</v>
      </c>
      <c r="AC6" s="180"/>
      <c r="AD6" s="159"/>
      <c r="AE6" s="159"/>
      <c r="AF6" s="181">
        <f t="shared" si="5"/>
        <v>0</v>
      </c>
      <c r="AG6" s="182">
        <f t="shared" si="6"/>
        <v>0</v>
      </c>
      <c r="AH6" s="164" t="s">
        <v>555</v>
      </c>
      <c r="AI6" s="168"/>
      <c r="AJ6" s="163">
        <f>INDEX(EUTANAZIJA!$B$4:$B$6,MATCH(ZAPLIJENE!AH6,EUTANAZIJA!$A$4:$A$6,0))</f>
        <v>0</v>
      </c>
      <c r="AK6" s="91">
        <f t="shared" si="1"/>
        <v>1335</v>
      </c>
    </row>
    <row r="7" spans="1:37" ht="43.2" x14ac:dyDescent="0.3">
      <c r="A7" s="141" t="s">
        <v>413</v>
      </c>
      <c r="B7" s="194" t="s">
        <v>642</v>
      </c>
      <c r="C7" s="196" t="s">
        <v>640</v>
      </c>
      <c r="D7" s="142" t="s">
        <v>513</v>
      </c>
      <c r="E7" s="142" t="s">
        <v>537</v>
      </c>
      <c r="F7" s="142" t="s">
        <v>477</v>
      </c>
      <c r="G7" s="135"/>
      <c r="H7" s="142"/>
      <c r="I7" s="144">
        <v>42669</v>
      </c>
      <c r="J7" s="142" t="s">
        <v>471</v>
      </c>
      <c r="K7" s="142" t="s">
        <v>583</v>
      </c>
      <c r="L7" s="142" t="s">
        <v>634</v>
      </c>
      <c r="M7" s="196" t="s">
        <v>635</v>
      </c>
      <c r="N7" s="144">
        <v>44197</v>
      </c>
      <c r="O7" s="138">
        <v>44286</v>
      </c>
      <c r="P7" s="142" t="s">
        <v>610</v>
      </c>
      <c r="Q7" s="142" t="s">
        <v>401</v>
      </c>
      <c r="R7" s="142" t="s">
        <v>435</v>
      </c>
      <c r="S7" s="88">
        <f>INDEX(Tablica1[[SOLITARNO-ADULTNA, SUBADULTNA I NEODREĐENO]:[SVE DOBI-HIBERNACIJA/ESTIVACIJA]],MATCH(R7,Tablica1[KATEGORIJA],0),MATCH(E7,Tablica1[[#Headers],[SOLITARNO-ADULTNA, SUBADULTNA I NEODREĐENO]:[SVE DOBI-HIBERNACIJA/ESTIVACIJA]],0))</f>
        <v>15</v>
      </c>
      <c r="T7" s="60">
        <f t="shared" si="0"/>
        <v>89</v>
      </c>
      <c r="U7" s="88">
        <f t="shared" si="2"/>
        <v>1335</v>
      </c>
      <c r="V7" s="142" t="s">
        <v>485</v>
      </c>
      <c r="W7" s="144"/>
      <c r="X7" s="144"/>
      <c r="Y7" s="142"/>
      <c r="Z7" s="70">
        <f>+INDEX(Tablica5[PROŠIRENA SKRB],MATCH(ZAPLIJENE!R7,Tablica5[KATEGORIJA],0))</f>
        <v>200</v>
      </c>
      <c r="AA7" s="88">
        <f t="shared" si="3"/>
        <v>0</v>
      </c>
      <c r="AB7" s="179">
        <f t="shared" si="4"/>
        <v>1335</v>
      </c>
      <c r="AC7" s="180"/>
      <c r="AD7" s="159"/>
      <c r="AE7" s="159"/>
      <c r="AF7" s="181">
        <f t="shared" si="5"/>
        <v>0</v>
      </c>
      <c r="AG7" s="182">
        <f t="shared" si="6"/>
        <v>0</v>
      </c>
      <c r="AH7" s="164" t="s">
        <v>555</v>
      </c>
      <c r="AI7" s="168"/>
      <c r="AJ7" s="163">
        <f>INDEX(EUTANAZIJA!$B$4:$B$6,MATCH(ZAPLIJENE!AH7,EUTANAZIJA!$A$4:$A$6,0))</f>
        <v>0</v>
      </c>
      <c r="AK7" s="91">
        <f t="shared" si="1"/>
        <v>1335</v>
      </c>
    </row>
    <row r="8" spans="1:37" ht="43.2" x14ac:dyDescent="0.3">
      <c r="A8" s="141" t="s">
        <v>413</v>
      </c>
      <c r="B8" s="194" t="s">
        <v>644</v>
      </c>
      <c r="C8" s="196" t="s">
        <v>643</v>
      </c>
      <c r="D8" s="142" t="s">
        <v>403</v>
      </c>
      <c r="E8" s="142" t="s">
        <v>546</v>
      </c>
      <c r="F8" s="142" t="s">
        <v>477</v>
      </c>
      <c r="G8" s="135"/>
      <c r="H8" s="142"/>
      <c r="I8" s="144">
        <v>42698</v>
      </c>
      <c r="J8" s="142" t="s">
        <v>471</v>
      </c>
      <c r="K8" s="142" t="s">
        <v>583</v>
      </c>
      <c r="L8" s="142" t="s">
        <v>637</v>
      </c>
      <c r="M8" s="196" t="s">
        <v>638</v>
      </c>
      <c r="N8" s="144">
        <v>44197</v>
      </c>
      <c r="O8" s="138">
        <v>44286</v>
      </c>
      <c r="P8" s="142" t="s">
        <v>610</v>
      </c>
      <c r="Q8" s="142" t="s">
        <v>401</v>
      </c>
      <c r="R8" s="142" t="s">
        <v>431</v>
      </c>
      <c r="S8" s="88">
        <f>INDEX(Tablica1[[SOLITARNO-ADULTNA, SUBADULTNA I NEODREĐENO]:[SVE DOBI-HIBERNACIJA/ESTIVACIJA]],MATCH(R8,Tablica1[KATEGORIJA],0),MATCH(E8,Tablica1[[#Headers],[SOLITARNO-ADULTNA, SUBADULTNA I NEODREĐENO]:[SVE DOBI-HIBERNACIJA/ESTIVACIJA]],0))</f>
        <v>35</v>
      </c>
      <c r="T8" s="60">
        <f t="shared" si="0"/>
        <v>89</v>
      </c>
      <c r="U8" s="88">
        <f t="shared" si="2"/>
        <v>3115</v>
      </c>
      <c r="V8" s="142" t="s">
        <v>485</v>
      </c>
      <c r="W8" s="144"/>
      <c r="X8" s="144"/>
      <c r="Y8" s="142"/>
      <c r="Z8" s="70">
        <f>+INDEX(Tablica5[PROŠIRENA SKRB],MATCH(ZAPLIJENE!R8,Tablica5[KATEGORIJA],0))</f>
        <v>200</v>
      </c>
      <c r="AA8" s="88">
        <f t="shared" si="3"/>
        <v>0</v>
      </c>
      <c r="AB8" s="179">
        <f t="shared" si="4"/>
        <v>3115</v>
      </c>
      <c r="AC8" s="180"/>
      <c r="AD8" s="159"/>
      <c r="AE8" s="159"/>
      <c r="AF8" s="181">
        <f>_xlfn.DAYS(AE8,AD8)</f>
        <v>0</v>
      </c>
      <c r="AG8" s="182">
        <f t="shared" si="6"/>
        <v>0</v>
      </c>
      <c r="AH8" s="164" t="s">
        <v>555</v>
      </c>
      <c r="AI8" s="168"/>
      <c r="AJ8" s="163">
        <f>INDEX(EUTANAZIJA!$B$4:$B$6,MATCH(ZAPLIJENE!AH8,EUTANAZIJA!$A$4:$A$6,0))</f>
        <v>0</v>
      </c>
      <c r="AK8" s="91">
        <f t="shared" si="1"/>
        <v>3115</v>
      </c>
    </row>
    <row r="9" spans="1:37" ht="43.2" x14ac:dyDescent="0.3">
      <c r="A9" s="141" t="s">
        <v>413</v>
      </c>
      <c r="B9" s="194" t="s">
        <v>644</v>
      </c>
      <c r="C9" s="196" t="s">
        <v>643</v>
      </c>
      <c r="D9" s="142" t="s">
        <v>403</v>
      </c>
      <c r="E9" s="142" t="s">
        <v>546</v>
      </c>
      <c r="F9" s="142" t="s">
        <v>477</v>
      </c>
      <c r="G9" s="135"/>
      <c r="H9" s="142"/>
      <c r="I9" s="144">
        <v>42698</v>
      </c>
      <c r="J9" s="142" t="s">
        <v>471</v>
      </c>
      <c r="K9" s="142" t="s">
        <v>583</v>
      </c>
      <c r="L9" s="142" t="s">
        <v>637</v>
      </c>
      <c r="M9" s="196" t="s">
        <v>638</v>
      </c>
      <c r="N9" s="144">
        <v>44197</v>
      </c>
      <c r="O9" s="138">
        <v>44286</v>
      </c>
      <c r="P9" s="142" t="s">
        <v>610</v>
      </c>
      <c r="Q9" s="142" t="s">
        <v>401</v>
      </c>
      <c r="R9" s="142" t="s">
        <v>430</v>
      </c>
      <c r="S9" s="88">
        <f>INDEX(Tablica1[[SOLITARNO-ADULTNA, SUBADULTNA I NEODREĐENO]:[SVE DOBI-HIBERNACIJA/ESTIVACIJA]],MATCH(R9,Tablica1[KATEGORIJA],0),MATCH(E9,Tablica1[[#Headers],[SOLITARNO-ADULTNA, SUBADULTNA I NEODREĐENO]:[SVE DOBI-HIBERNACIJA/ESTIVACIJA]],0))</f>
        <v>22</v>
      </c>
      <c r="T9" s="60">
        <f t="shared" si="0"/>
        <v>89</v>
      </c>
      <c r="U9" s="88">
        <f t="shared" si="2"/>
        <v>1958</v>
      </c>
      <c r="V9" s="142" t="s">
        <v>485</v>
      </c>
      <c r="W9" s="144"/>
      <c r="X9" s="144"/>
      <c r="Y9" s="142"/>
      <c r="Z9" s="70">
        <f>+INDEX(Tablica5[PROŠIRENA SKRB],MATCH(ZAPLIJENE!R9,Tablica5[KATEGORIJA],0))</f>
        <v>200</v>
      </c>
      <c r="AA9" s="88">
        <f t="shared" si="3"/>
        <v>0</v>
      </c>
      <c r="AB9" s="179">
        <f t="shared" si="4"/>
        <v>1958</v>
      </c>
      <c r="AC9" s="180"/>
      <c r="AD9" s="159"/>
      <c r="AE9" s="159"/>
      <c r="AF9" s="181">
        <f t="shared" si="5"/>
        <v>0</v>
      </c>
      <c r="AG9" s="182">
        <f t="shared" si="6"/>
        <v>0</v>
      </c>
      <c r="AH9" s="164" t="s">
        <v>555</v>
      </c>
      <c r="AI9" s="168"/>
      <c r="AJ9" s="163">
        <f>INDEX(EUTANAZIJA!$B$4:$B$6,MATCH(ZAPLIJENE!AH9,EUTANAZIJA!$A$4:$A$6,0))</f>
        <v>0</v>
      </c>
      <c r="AK9" s="91">
        <f t="shared" si="1"/>
        <v>1958</v>
      </c>
    </row>
    <row r="10" spans="1:37" ht="43.2" x14ac:dyDescent="0.3">
      <c r="A10" s="141" t="s">
        <v>413</v>
      </c>
      <c r="B10" s="194" t="s">
        <v>644</v>
      </c>
      <c r="C10" s="196" t="s">
        <v>643</v>
      </c>
      <c r="D10" s="142" t="s">
        <v>403</v>
      </c>
      <c r="E10" s="142" t="s">
        <v>546</v>
      </c>
      <c r="F10" s="142" t="s">
        <v>477</v>
      </c>
      <c r="G10" s="135"/>
      <c r="H10" s="142"/>
      <c r="I10" s="144">
        <v>42698</v>
      </c>
      <c r="J10" s="142" t="s">
        <v>471</v>
      </c>
      <c r="K10" s="142" t="s">
        <v>583</v>
      </c>
      <c r="L10" s="142" t="s">
        <v>637</v>
      </c>
      <c r="M10" s="196" t="s">
        <v>638</v>
      </c>
      <c r="N10" s="144">
        <v>44197</v>
      </c>
      <c r="O10" s="138">
        <v>44286</v>
      </c>
      <c r="P10" s="142" t="s">
        <v>610</v>
      </c>
      <c r="Q10" s="142" t="s">
        <v>401</v>
      </c>
      <c r="R10" s="142" t="s">
        <v>430</v>
      </c>
      <c r="S10" s="88">
        <f>INDEX(Tablica1[[SOLITARNO-ADULTNA, SUBADULTNA I NEODREĐENO]:[SVE DOBI-HIBERNACIJA/ESTIVACIJA]],MATCH(R10,Tablica1[KATEGORIJA],0),MATCH(E10,Tablica1[[#Headers],[SOLITARNO-ADULTNA, SUBADULTNA I NEODREĐENO]:[SVE DOBI-HIBERNACIJA/ESTIVACIJA]],0))</f>
        <v>22</v>
      </c>
      <c r="T10" s="60">
        <f t="shared" si="0"/>
        <v>89</v>
      </c>
      <c r="U10" s="88">
        <f t="shared" si="2"/>
        <v>1958</v>
      </c>
      <c r="V10" s="142" t="s">
        <v>485</v>
      </c>
      <c r="W10" s="144"/>
      <c r="X10" s="144"/>
      <c r="Y10" s="142"/>
      <c r="Z10" s="70">
        <f>+INDEX(Tablica5[PROŠIRENA SKRB],MATCH(ZAPLIJENE!R10,Tablica5[KATEGORIJA],0))</f>
        <v>200</v>
      </c>
      <c r="AA10" s="88">
        <f t="shared" si="3"/>
        <v>0</v>
      </c>
      <c r="AB10" s="179">
        <f t="shared" si="4"/>
        <v>1958</v>
      </c>
      <c r="AC10" s="180"/>
      <c r="AD10" s="159"/>
      <c r="AE10" s="159"/>
      <c r="AF10" s="181">
        <f t="shared" si="5"/>
        <v>0</v>
      </c>
      <c r="AG10" s="182">
        <f t="shared" si="6"/>
        <v>0</v>
      </c>
      <c r="AH10" s="164" t="s">
        <v>555</v>
      </c>
      <c r="AI10" s="168"/>
      <c r="AJ10" s="163">
        <f>INDEX(EUTANAZIJA!$B$4:$B$6,MATCH(ZAPLIJENE!AH10,EUTANAZIJA!$A$4:$A$6,0))</f>
        <v>0</v>
      </c>
      <c r="AK10" s="91">
        <f t="shared" si="1"/>
        <v>1958</v>
      </c>
    </row>
    <row r="11" spans="1:37" ht="43.2" x14ac:dyDescent="0.3">
      <c r="A11" s="141" t="s">
        <v>413</v>
      </c>
      <c r="B11" s="194" t="s">
        <v>644</v>
      </c>
      <c r="C11" s="196" t="s">
        <v>643</v>
      </c>
      <c r="D11" s="142" t="s">
        <v>403</v>
      </c>
      <c r="E11" s="142" t="s">
        <v>546</v>
      </c>
      <c r="F11" s="142" t="s">
        <v>477</v>
      </c>
      <c r="G11" s="135"/>
      <c r="H11" s="142"/>
      <c r="I11" s="144">
        <v>42698</v>
      </c>
      <c r="J11" s="142" t="s">
        <v>471</v>
      </c>
      <c r="K11" s="142" t="s">
        <v>583</v>
      </c>
      <c r="L11" s="142" t="s">
        <v>637</v>
      </c>
      <c r="M11" s="196" t="s">
        <v>638</v>
      </c>
      <c r="N11" s="138">
        <v>44197</v>
      </c>
      <c r="O11" s="138">
        <v>44286</v>
      </c>
      <c r="P11" s="142" t="s">
        <v>610</v>
      </c>
      <c r="Q11" s="142" t="s">
        <v>401</v>
      </c>
      <c r="R11" s="142" t="s">
        <v>430</v>
      </c>
      <c r="S11" s="88">
        <f>INDEX(Tablica1[[SOLITARNO-ADULTNA, SUBADULTNA I NEODREĐENO]:[SVE DOBI-HIBERNACIJA/ESTIVACIJA]],MATCH(R11,Tablica1[KATEGORIJA],0),MATCH(E11,Tablica1[[#Headers],[SOLITARNO-ADULTNA, SUBADULTNA I NEODREĐENO]:[SVE DOBI-HIBERNACIJA/ESTIVACIJA]],0))</f>
        <v>22</v>
      </c>
      <c r="T11" s="60">
        <f t="shared" si="0"/>
        <v>89</v>
      </c>
      <c r="U11" s="88">
        <f t="shared" si="2"/>
        <v>1958</v>
      </c>
      <c r="V11" s="142" t="s">
        <v>485</v>
      </c>
      <c r="W11" s="144"/>
      <c r="X11" s="144"/>
      <c r="Y11" s="142"/>
      <c r="Z11" s="70">
        <f>+INDEX(Tablica5[PROŠIRENA SKRB],MATCH(ZAPLIJENE!R11,Tablica5[KATEGORIJA],0))</f>
        <v>200</v>
      </c>
      <c r="AA11" s="88">
        <f t="shared" si="3"/>
        <v>0</v>
      </c>
      <c r="AB11" s="179">
        <f t="shared" si="4"/>
        <v>1958</v>
      </c>
      <c r="AC11" s="180"/>
      <c r="AD11" s="159"/>
      <c r="AE11" s="159"/>
      <c r="AF11" s="181">
        <f t="shared" si="5"/>
        <v>0</v>
      </c>
      <c r="AG11" s="182">
        <f t="shared" si="6"/>
        <v>0</v>
      </c>
      <c r="AH11" s="164" t="s">
        <v>555</v>
      </c>
      <c r="AI11" s="168"/>
      <c r="AJ11" s="163">
        <f>INDEX(EUTANAZIJA!$B$4:$B$6,MATCH(ZAPLIJENE!AH11,EUTANAZIJA!$A$4:$A$6,0))</f>
        <v>0</v>
      </c>
      <c r="AK11" s="91">
        <f t="shared" si="1"/>
        <v>1958</v>
      </c>
    </row>
    <row r="12" spans="1:37" ht="43.2" x14ac:dyDescent="0.3">
      <c r="A12" s="141" t="s">
        <v>413</v>
      </c>
      <c r="B12" s="194" t="s">
        <v>644</v>
      </c>
      <c r="C12" s="196" t="s">
        <v>643</v>
      </c>
      <c r="D12" s="142" t="s">
        <v>403</v>
      </c>
      <c r="E12" s="142" t="s">
        <v>546</v>
      </c>
      <c r="F12" s="142" t="s">
        <v>477</v>
      </c>
      <c r="G12" s="135"/>
      <c r="H12" s="142"/>
      <c r="I12" s="144">
        <v>42698</v>
      </c>
      <c r="J12" s="142" t="s">
        <v>471</v>
      </c>
      <c r="K12" s="142" t="s">
        <v>583</v>
      </c>
      <c r="L12" s="142" t="s">
        <v>637</v>
      </c>
      <c r="M12" s="196" t="s">
        <v>638</v>
      </c>
      <c r="N12" s="138">
        <v>44197</v>
      </c>
      <c r="O12" s="138">
        <v>44286</v>
      </c>
      <c r="P12" s="142" t="s">
        <v>610</v>
      </c>
      <c r="Q12" s="142" t="s">
        <v>401</v>
      </c>
      <c r="R12" s="142" t="s">
        <v>430</v>
      </c>
      <c r="S12" s="88">
        <f>INDEX(Tablica1[[SOLITARNO-ADULTNA, SUBADULTNA I NEODREĐENO]:[SVE DOBI-HIBERNACIJA/ESTIVACIJA]],MATCH(R12,Tablica1[KATEGORIJA],0),MATCH(E12,Tablica1[[#Headers],[SOLITARNO-ADULTNA, SUBADULTNA I NEODREĐENO]:[SVE DOBI-HIBERNACIJA/ESTIVACIJA]],0))</f>
        <v>22</v>
      </c>
      <c r="T12" s="60">
        <f t="shared" si="0"/>
        <v>89</v>
      </c>
      <c r="U12" s="88">
        <f t="shared" si="2"/>
        <v>1958</v>
      </c>
      <c r="V12" s="142" t="s">
        <v>485</v>
      </c>
      <c r="W12" s="144"/>
      <c r="X12" s="144"/>
      <c r="Y12" s="142"/>
      <c r="Z12" s="70">
        <f>+INDEX(Tablica5[PROŠIRENA SKRB],MATCH(ZAPLIJENE!R12,Tablica5[KATEGORIJA],0))</f>
        <v>200</v>
      </c>
      <c r="AA12" s="88">
        <f t="shared" si="3"/>
        <v>0</v>
      </c>
      <c r="AB12" s="179">
        <f t="shared" si="4"/>
        <v>1958</v>
      </c>
      <c r="AC12" s="180"/>
      <c r="AD12" s="159"/>
      <c r="AE12" s="159"/>
      <c r="AF12" s="181">
        <f t="shared" si="5"/>
        <v>0</v>
      </c>
      <c r="AG12" s="182">
        <f t="shared" si="6"/>
        <v>0</v>
      </c>
      <c r="AH12" s="164" t="s">
        <v>555</v>
      </c>
      <c r="AI12" s="168"/>
      <c r="AJ12" s="163">
        <f>INDEX(EUTANAZIJA!$B$4:$B$6,MATCH(ZAPLIJENE!AH12,EUTANAZIJA!$A$4:$A$6,0))</f>
        <v>0</v>
      </c>
      <c r="AK12" s="91">
        <f t="shared" si="1"/>
        <v>1958</v>
      </c>
    </row>
    <row r="13" spans="1:37" ht="43.2" x14ac:dyDescent="0.3">
      <c r="A13" s="141" t="s">
        <v>413</v>
      </c>
      <c r="B13" s="194" t="s">
        <v>644</v>
      </c>
      <c r="C13" s="196" t="s">
        <v>643</v>
      </c>
      <c r="D13" s="142" t="s">
        <v>513</v>
      </c>
      <c r="E13" s="142" t="s">
        <v>546</v>
      </c>
      <c r="F13" s="142" t="s">
        <v>477</v>
      </c>
      <c r="G13" s="135"/>
      <c r="H13" s="142"/>
      <c r="I13" s="144">
        <v>42698</v>
      </c>
      <c r="J13" s="142" t="s">
        <v>471</v>
      </c>
      <c r="K13" s="142" t="s">
        <v>583</v>
      </c>
      <c r="L13" s="142" t="s">
        <v>637</v>
      </c>
      <c r="M13" s="196" t="s">
        <v>638</v>
      </c>
      <c r="N13" s="138">
        <v>44197</v>
      </c>
      <c r="O13" s="138">
        <v>44286</v>
      </c>
      <c r="P13" s="142" t="s">
        <v>610</v>
      </c>
      <c r="Q13" s="142" t="s">
        <v>401</v>
      </c>
      <c r="R13" s="142" t="s">
        <v>430</v>
      </c>
      <c r="S13" s="88">
        <f>INDEX(Tablica1[[SOLITARNO-ADULTNA, SUBADULTNA I NEODREĐENO]:[SVE DOBI-HIBERNACIJA/ESTIVACIJA]],MATCH(R13,Tablica1[KATEGORIJA],0),MATCH(E13,Tablica1[[#Headers],[SOLITARNO-ADULTNA, SUBADULTNA I NEODREĐENO]:[SVE DOBI-HIBERNACIJA/ESTIVACIJA]],0))</f>
        <v>22</v>
      </c>
      <c r="T13" s="60">
        <f t="shared" si="0"/>
        <v>89</v>
      </c>
      <c r="U13" s="88">
        <f t="shared" si="2"/>
        <v>1958</v>
      </c>
      <c r="V13" s="142" t="s">
        <v>485</v>
      </c>
      <c r="W13" s="144"/>
      <c r="X13" s="144"/>
      <c r="Y13" s="142"/>
      <c r="Z13" s="70">
        <f>+INDEX(Tablica5[PROŠIRENA SKRB],MATCH(ZAPLIJENE!R13,Tablica5[KATEGORIJA],0))</f>
        <v>200</v>
      </c>
      <c r="AA13" s="88">
        <f t="shared" si="3"/>
        <v>0</v>
      </c>
      <c r="AB13" s="179">
        <f t="shared" si="4"/>
        <v>1958</v>
      </c>
      <c r="AC13" s="180"/>
      <c r="AD13" s="159"/>
      <c r="AE13" s="159"/>
      <c r="AF13" s="181">
        <f t="shared" si="5"/>
        <v>0</v>
      </c>
      <c r="AG13" s="182">
        <f t="shared" si="6"/>
        <v>0</v>
      </c>
      <c r="AH13" s="164" t="s">
        <v>555</v>
      </c>
      <c r="AI13" s="168"/>
      <c r="AJ13" s="163">
        <f>INDEX(EUTANAZIJA!$B$4:$B$6,MATCH(ZAPLIJENE!AH13,EUTANAZIJA!$A$4:$A$6,0))</f>
        <v>0</v>
      </c>
      <c r="AK13" s="91">
        <f t="shared" si="1"/>
        <v>1958</v>
      </c>
    </row>
    <row r="14" spans="1:37" ht="43.2" x14ac:dyDescent="0.3">
      <c r="A14" s="141" t="s">
        <v>413</v>
      </c>
      <c r="B14" s="194" t="s">
        <v>644</v>
      </c>
      <c r="C14" s="196" t="s">
        <v>643</v>
      </c>
      <c r="D14" s="142" t="s">
        <v>513</v>
      </c>
      <c r="E14" s="142" t="s">
        <v>546</v>
      </c>
      <c r="F14" s="142" t="s">
        <v>477</v>
      </c>
      <c r="G14" s="135"/>
      <c r="H14" s="142"/>
      <c r="I14" s="144">
        <v>42698</v>
      </c>
      <c r="J14" s="142" t="s">
        <v>471</v>
      </c>
      <c r="K14" s="142" t="s">
        <v>583</v>
      </c>
      <c r="L14" s="142" t="s">
        <v>637</v>
      </c>
      <c r="M14" s="196" t="s">
        <v>638</v>
      </c>
      <c r="N14" s="138">
        <v>44197</v>
      </c>
      <c r="O14" s="138">
        <v>44286</v>
      </c>
      <c r="P14" s="142" t="s">
        <v>610</v>
      </c>
      <c r="Q14" s="142" t="s">
        <v>401</v>
      </c>
      <c r="R14" s="142" t="s">
        <v>430</v>
      </c>
      <c r="S14" s="88">
        <f>INDEX(Tablica1[[SOLITARNO-ADULTNA, SUBADULTNA I NEODREĐENO]:[SVE DOBI-HIBERNACIJA/ESTIVACIJA]],MATCH(R14,Tablica1[KATEGORIJA],0),MATCH(E14,Tablica1[[#Headers],[SOLITARNO-ADULTNA, SUBADULTNA I NEODREĐENO]:[SVE DOBI-HIBERNACIJA/ESTIVACIJA]],0))</f>
        <v>22</v>
      </c>
      <c r="T14" s="60">
        <f t="shared" si="0"/>
        <v>89</v>
      </c>
      <c r="U14" s="88">
        <f t="shared" si="2"/>
        <v>1958</v>
      </c>
      <c r="V14" s="142" t="s">
        <v>485</v>
      </c>
      <c r="W14" s="144"/>
      <c r="X14" s="144"/>
      <c r="Y14" s="142"/>
      <c r="Z14" s="70">
        <f>+INDEX(Tablica5[PROŠIRENA SKRB],MATCH(ZAPLIJENE!R14,Tablica5[KATEGORIJA],0))</f>
        <v>200</v>
      </c>
      <c r="AA14" s="88">
        <f t="shared" si="3"/>
        <v>0</v>
      </c>
      <c r="AB14" s="179">
        <f t="shared" si="4"/>
        <v>1958</v>
      </c>
      <c r="AC14" s="180"/>
      <c r="AD14" s="159"/>
      <c r="AE14" s="159"/>
      <c r="AF14" s="181">
        <f t="shared" si="5"/>
        <v>0</v>
      </c>
      <c r="AG14" s="182">
        <f t="shared" si="6"/>
        <v>0</v>
      </c>
      <c r="AH14" s="164" t="s">
        <v>555</v>
      </c>
      <c r="AI14" s="168"/>
      <c r="AJ14" s="163">
        <f>INDEX(EUTANAZIJA!$B$4:$B$6,MATCH(ZAPLIJENE!AH14,EUTANAZIJA!$A$4:$A$6,0))</f>
        <v>0</v>
      </c>
      <c r="AK14" s="91">
        <f t="shared" si="1"/>
        <v>1958</v>
      </c>
    </row>
    <row r="15" spans="1:37" ht="43.2" x14ac:dyDescent="0.3">
      <c r="A15" s="141" t="s">
        <v>413</v>
      </c>
      <c r="B15" s="194" t="s">
        <v>636</v>
      </c>
      <c r="C15" s="197" t="s">
        <v>645</v>
      </c>
      <c r="D15" s="142" t="s">
        <v>403</v>
      </c>
      <c r="E15" s="142" t="s">
        <v>546</v>
      </c>
      <c r="F15" s="142" t="s">
        <v>477</v>
      </c>
      <c r="G15" s="135"/>
      <c r="H15" s="142"/>
      <c r="I15" s="144">
        <v>42698</v>
      </c>
      <c r="J15" s="142" t="s">
        <v>471</v>
      </c>
      <c r="K15" s="142" t="s">
        <v>583</v>
      </c>
      <c r="L15" s="142" t="s">
        <v>637</v>
      </c>
      <c r="M15" s="196" t="s">
        <v>638</v>
      </c>
      <c r="N15" s="138">
        <v>44197</v>
      </c>
      <c r="O15" s="138">
        <v>44286</v>
      </c>
      <c r="P15" s="142" t="s">
        <v>610</v>
      </c>
      <c r="Q15" s="142" t="s">
        <v>401</v>
      </c>
      <c r="R15" s="142" t="s">
        <v>430</v>
      </c>
      <c r="S15" s="88">
        <f>INDEX(Tablica1[[SOLITARNO-ADULTNA, SUBADULTNA I NEODREĐENO]:[SVE DOBI-HIBERNACIJA/ESTIVACIJA]],MATCH(R15,Tablica1[KATEGORIJA],0),MATCH(E15,Tablica1[[#Headers],[SOLITARNO-ADULTNA, SUBADULTNA I NEODREĐENO]:[SVE DOBI-HIBERNACIJA/ESTIVACIJA]],0))</f>
        <v>22</v>
      </c>
      <c r="T15" s="60">
        <f t="shared" si="0"/>
        <v>89</v>
      </c>
      <c r="U15" s="88">
        <f t="shared" si="2"/>
        <v>1958</v>
      </c>
      <c r="V15" s="142" t="s">
        <v>485</v>
      </c>
      <c r="W15" s="144"/>
      <c r="X15" s="144"/>
      <c r="Y15" s="142"/>
      <c r="Z15" s="70">
        <f>+INDEX(Tablica5[PROŠIRENA SKRB],MATCH(ZAPLIJENE!R15,Tablica5[KATEGORIJA],0))</f>
        <v>200</v>
      </c>
      <c r="AA15" s="88">
        <f t="shared" si="3"/>
        <v>0</v>
      </c>
      <c r="AB15" s="179">
        <f t="shared" si="4"/>
        <v>1958</v>
      </c>
      <c r="AC15" s="180"/>
      <c r="AD15" s="159"/>
      <c r="AE15" s="159"/>
      <c r="AF15" s="181">
        <f t="shared" si="5"/>
        <v>0</v>
      </c>
      <c r="AG15" s="182">
        <f t="shared" si="6"/>
        <v>0</v>
      </c>
      <c r="AH15" s="164" t="s">
        <v>555</v>
      </c>
      <c r="AI15" s="168"/>
      <c r="AJ15" s="163">
        <f>INDEX(EUTANAZIJA!$B$4:$B$6,MATCH(ZAPLIJENE!AH15,EUTANAZIJA!$A$4:$A$6,0))</f>
        <v>0</v>
      </c>
      <c r="AK15" s="91">
        <f t="shared" si="1"/>
        <v>1958</v>
      </c>
    </row>
    <row r="16" spans="1:37" ht="43.2" x14ac:dyDescent="0.3">
      <c r="A16" s="141" t="s">
        <v>413</v>
      </c>
      <c r="B16" s="194" t="s">
        <v>636</v>
      </c>
      <c r="C16" s="196" t="s">
        <v>645</v>
      </c>
      <c r="D16" s="142" t="s">
        <v>403</v>
      </c>
      <c r="E16" s="142" t="s">
        <v>546</v>
      </c>
      <c r="F16" s="142" t="s">
        <v>477</v>
      </c>
      <c r="G16" s="135"/>
      <c r="H16" s="142"/>
      <c r="I16" s="144">
        <v>42698</v>
      </c>
      <c r="J16" s="142" t="s">
        <v>471</v>
      </c>
      <c r="K16" s="142" t="s">
        <v>583</v>
      </c>
      <c r="L16" s="142" t="s">
        <v>637</v>
      </c>
      <c r="M16" s="196" t="s">
        <v>638</v>
      </c>
      <c r="N16" s="138">
        <v>44197</v>
      </c>
      <c r="O16" s="138">
        <v>44286</v>
      </c>
      <c r="P16" s="142" t="s">
        <v>610</v>
      </c>
      <c r="Q16" s="142" t="s">
        <v>401</v>
      </c>
      <c r="R16" s="142" t="s">
        <v>430</v>
      </c>
      <c r="S16" s="88">
        <f>INDEX(Tablica1[[SOLITARNO-ADULTNA, SUBADULTNA I NEODREĐENO]:[SVE DOBI-HIBERNACIJA/ESTIVACIJA]],MATCH(R16,Tablica1[KATEGORIJA],0),MATCH(E16,Tablica1[[#Headers],[SOLITARNO-ADULTNA, SUBADULTNA I NEODREĐENO]:[SVE DOBI-HIBERNACIJA/ESTIVACIJA]],0))</f>
        <v>22</v>
      </c>
      <c r="T16" s="60">
        <f t="shared" si="0"/>
        <v>89</v>
      </c>
      <c r="U16" s="88">
        <f t="shared" si="2"/>
        <v>1958</v>
      </c>
      <c r="V16" s="142" t="s">
        <v>485</v>
      </c>
      <c r="W16" s="144"/>
      <c r="X16" s="144"/>
      <c r="Y16" s="142"/>
      <c r="Z16" s="70">
        <f>+INDEX(Tablica5[PROŠIRENA SKRB],MATCH(ZAPLIJENE!R16,Tablica5[KATEGORIJA],0))</f>
        <v>200</v>
      </c>
      <c r="AA16" s="88">
        <f t="shared" si="3"/>
        <v>0</v>
      </c>
      <c r="AB16" s="179">
        <f t="shared" si="4"/>
        <v>1958</v>
      </c>
      <c r="AC16" s="180"/>
      <c r="AD16" s="159"/>
      <c r="AE16" s="159"/>
      <c r="AF16" s="181">
        <f t="shared" si="5"/>
        <v>0</v>
      </c>
      <c r="AG16" s="182">
        <f t="shared" si="6"/>
        <v>0</v>
      </c>
      <c r="AH16" s="164" t="s">
        <v>555</v>
      </c>
      <c r="AI16" s="168"/>
      <c r="AJ16" s="163">
        <f>INDEX(EUTANAZIJA!$B$4:$B$6,MATCH(ZAPLIJENE!AH16,EUTANAZIJA!$A$4:$A$6,0))</f>
        <v>0</v>
      </c>
      <c r="AK16" s="91">
        <f t="shared" si="1"/>
        <v>1958</v>
      </c>
    </row>
    <row r="17" spans="1:37" ht="43.2" x14ac:dyDescent="0.3">
      <c r="A17" s="141" t="s">
        <v>413</v>
      </c>
      <c r="B17" s="194" t="s">
        <v>636</v>
      </c>
      <c r="C17" s="196" t="s">
        <v>645</v>
      </c>
      <c r="D17" s="142" t="s">
        <v>403</v>
      </c>
      <c r="E17" s="142" t="s">
        <v>546</v>
      </c>
      <c r="F17" s="142" t="s">
        <v>477</v>
      </c>
      <c r="G17" s="135"/>
      <c r="H17" s="142"/>
      <c r="I17" s="144">
        <v>42698</v>
      </c>
      <c r="J17" s="142" t="s">
        <v>471</v>
      </c>
      <c r="K17" s="142" t="s">
        <v>583</v>
      </c>
      <c r="L17" s="142" t="s">
        <v>637</v>
      </c>
      <c r="M17" s="196" t="s">
        <v>638</v>
      </c>
      <c r="N17" s="138">
        <v>44197</v>
      </c>
      <c r="O17" s="138">
        <v>44286</v>
      </c>
      <c r="P17" s="142" t="s">
        <v>610</v>
      </c>
      <c r="Q17" s="142" t="s">
        <v>401</v>
      </c>
      <c r="R17" s="142" t="s">
        <v>430</v>
      </c>
      <c r="S17" s="88">
        <f>INDEX(Tablica1[[SOLITARNO-ADULTNA, SUBADULTNA I NEODREĐENO]:[SVE DOBI-HIBERNACIJA/ESTIVACIJA]],MATCH(R17,Tablica1[KATEGORIJA],0),MATCH(E17,Tablica1[[#Headers],[SOLITARNO-ADULTNA, SUBADULTNA I NEODREĐENO]:[SVE DOBI-HIBERNACIJA/ESTIVACIJA]],0))</f>
        <v>22</v>
      </c>
      <c r="T17" s="60">
        <f t="shared" si="0"/>
        <v>89</v>
      </c>
      <c r="U17" s="88">
        <f t="shared" si="2"/>
        <v>1958</v>
      </c>
      <c r="V17" s="142" t="s">
        <v>485</v>
      </c>
      <c r="W17" s="144"/>
      <c r="X17" s="144"/>
      <c r="Y17" s="142"/>
      <c r="Z17" s="70">
        <f>+INDEX(Tablica5[PROŠIRENA SKRB],MATCH(ZAPLIJENE!R17,Tablica5[KATEGORIJA],0))</f>
        <v>200</v>
      </c>
      <c r="AA17" s="88">
        <f t="shared" si="3"/>
        <v>0</v>
      </c>
      <c r="AB17" s="179">
        <f t="shared" si="4"/>
        <v>1958</v>
      </c>
      <c r="AC17" s="180"/>
      <c r="AD17" s="159"/>
      <c r="AE17" s="159"/>
      <c r="AF17" s="181">
        <f t="shared" si="5"/>
        <v>0</v>
      </c>
      <c r="AG17" s="182">
        <f t="shared" si="6"/>
        <v>0</v>
      </c>
      <c r="AH17" s="164" t="s">
        <v>555</v>
      </c>
      <c r="AI17" s="168"/>
      <c r="AJ17" s="163">
        <f>INDEX(EUTANAZIJA!$B$4:$B$6,MATCH(ZAPLIJENE!AH17,EUTANAZIJA!$A$4:$A$6,0))</f>
        <v>0</v>
      </c>
      <c r="AK17" s="91">
        <f t="shared" si="1"/>
        <v>1958</v>
      </c>
    </row>
    <row r="18" spans="1:37" ht="43.2" x14ac:dyDescent="0.3">
      <c r="A18" s="141" t="s">
        <v>413</v>
      </c>
      <c r="B18" s="194" t="s">
        <v>636</v>
      </c>
      <c r="C18" s="196" t="s">
        <v>645</v>
      </c>
      <c r="D18" s="142" t="s">
        <v>403</v>
      </c>
      <c r="E18" s="142" t="s">
        <v>546</v>
      </c>
      <c r="F18" s="142" t="s">
        <v>477</v>
      </c>
      <c r="G18" s="135"/>
      <c r="H18" s="142"/>
      <c r="I18" s="144">
        <v>42698</v>
      </c>
      <c r="J18" s="142" t="s">
        <v>471</v>
      </c>
      <c r="K18" s="142" t="s">
        <v>583</v>
      </c>
      <c r="L18" s="142" t="s">
        <v>637</v>
      </c>
      <c r="M18" s="196" t="s">
        <v>638</v>
      </c>
      <c r="N18" s="138">
        <v>44197</v>
      </c>
      <c r="O18" s="138">
        <v>44286</v>
      </c>
      <c r="P18" s="142" t="s">
        <v>610</v>
      </c>
      <c r="Q18" s="142" t="s">
        <v>401</v>
      </c>
      <c r="R18" s="142" t="s">
        <v>430</v>
      </c>
      <c r="S18" s="88">
        <f>INDEX(Tablica1[[SOLITARNO-ADULTNA, SUBADULTNA I NEODREĐENO]:[SVE DOBI-HIBERNACIJA/ESTIVACIJA]],MATCH(R18,Tablica1[KATEGORIJA],0),MATCH(E18,Tablica1[[#Headers],[SOLITARNO-ADULTNA, SUBADULTNA I NEODREĐENO]:[SVE DOBI-HIBERNACIJA/ESTIVACIJA]],0))</f>
        <v>22</v>
      </c>
      <c r="T18" s="60">
        <f t="shared" si="0"/>
        <v>89</v>
      </c>
      <c r="U18" s="88">
        <f t="shared" si="2"/>
        <v>1958</v>
      </c>
      <c r="V18" s="142" t="s">
        <v>485</v>
      </c>
      <c r="W18" s="144"/>
      <c r="X18" s="144"/>
      <c r="Y18" s="142"/>
      <c r="Z18" s="70">
        <f>+INDEX(Tablica5[PROŠIRENA SKRB],MATCH(ZAPLIJENE!R18,Tablica5[KATEGORIJA],0))</f>
        <v>200</v>
      </c>
      <c r="AA18" s="88">
        <f t="shared" si="3"/>
        <v>0</v>
      </c>
      <c r="AB18" s="179">
        <f t="shared" si="4"/>
        <v>1958</v>
      </c>
      <c r="AC18" s="180"/>
      <c r="AD18" s="159"/>
      <c r="AE18" s="159"/>
      <c r="AF18" s="181">
        <f t="shared" si="5"/>
        <v>0</v>
      </c>
      <c r="AG18" s="182">
        <f t="shared" si="6"/>
        <v>0</v>
      </c>
      <c r="AH18" s="164" t="s">
        <v>555</v>
      </c>
      <c r="AI18" s="168"/>
      <c r="AJ18" s="163">
        <f>INDEX(EUTANAZIJA!$B$4:$B$6,MATCH(ZAPLIJENE!AH18,EUTANAZIJA!$A$4:$A$6,0))</f>
        <v>0</v>
      </c>
      <c r="AK18" s="91">
        <f t="shared" si="1"/>
        <v>1958</v>
      </c>
    </row>
    <row r="19" spans="1:37" ht="43.2" x14ac:dyDescent="0.3">
      <c r="A19" s="141" t="s">
        <v>413</v>
      </c>
      <c r="B19" s="194" t="s">
        <v>636</v>
      </c>
      <c r="C19" s="196" t="s">
        <v>645</v>
      </c>
      <c r="D19" s="142" t="s">
        <v>403</v>
      </c>
      <c r="E19" s="142" t="s">
        <v>546</v>
      </c>
      <c r="F19" s="142" t="s">
        <v>477</v>
      </c>
      <c r="G19" s="135"/>
      <c r="H19" s="142"/>
      <c r="I19" s="144">
        <v>42698</v>
      </c>
      <c r="J19" s="142" t="s">
        <v>471</v>
      </c>
      <c r="K19" s="142" t="s">
        <v>583</v>
      </c>
      <c r="L19" s="142" t="s">
        <v>637</v>
      </c>
      <c r="M19" s="196" t="s">
        <v>638</v>
      </c>
      <c r="N19" s="138">
        <v>44197</v>
      </c>
      <c r="O19" s="138">
        <v>44286</v>
      </c>
      <c r="P19" s="142" t="s">
        <v>610</v>
      </c>
      <c r="Q19" s="142" t="s">
        <v>401</v>
      </c>
      <c r="R19" s="142" t="s">
        <v>430</v>
      </c>
      <c r="S19" s="88">
        <f>INDEX(Tablica1[[SOLITARNO-ADULTNA, SUBADULTNA I NEODREĐENO]:[SVE DOBI-HIBERNACIJA/ESTIVACIJA]],MATCH(R19,Tablica1[KATEGORIJA],0),MATCH(E19,Tablica1[[#Headers],[SOLITARNO-ADULTNA, SUBADULTNA I NEODREĐENO]:[SVE DOBI-HIBERNACIJA/ESTIVACIJA]],0))</f>
        <v>22</v>
      </c>
      <c r="T19" s="60">
        <f t="shared" si="0"/>
        <v>89</v>
      </c>
      <c r="U19" s="88">
        <f t="shared" si="2"/>
        <v>1958</v>
      </c>
      <c r="V19" s="142" t="s">
        <v>485</v>
      </c>
      <c r="W19" s="144"/>
      <c r="X19" s="144"/>
      <c r="Y19" s="142"/>
      <c r="Z19" s="70">
        <f>+INDEX(Tablica5[PROŠIRENA SKRB],MATCH(ZAPLIJENE!R19,Tablica5[KATEGORIJA],0))</f>
        <v>200</v>
      </c>
      <c r="AA19" s="88">
        <f t="shared" si="3"/>
        <v>0</v>
      </c>
      <c r="AB19" s="179">
        <f t="shared" si="4"/>
        <v>1958</v>
      </c>
      <c r="AC19" s="180"/>
      <c r="AD19" s="159"/>
      <c r="AE19" s="159"/>
      <c r="AF19" s="181">
        <f t="shared" si="5"/>
        <v>0</v>
      </c>
      <c r="AG19" s="182">
        <f t="shared" si="6"/>
        <v>0</v>
      </c>
      <c r="AH19" s="164" t="s">
        <v>555</v>
      </c>
      <c r="AI19" s="168"/>
      <c r="AJ19" s="163">
        <f>INDEX(EUTANAZIJA!$B$4:$B$6,MATCH(ZAPLIJENE!AH19,EUTANAZIJA!$A$4:$A$6,0))</f>
        <v>0</v>
      </c>
      <c r="AK19" s="91">
        <f t="shared" si="1"/>
        <v>1958</v>
      </c>
    </row>
    <row r="20" spans="1:37" ht="43.2" x14ac:dyDescent="0.3">
      <c r="A20" s="141" t="s">
        <v>413</v>
      </c>
      <c r="B20" s="194" t="s">
        <v>636</v>
      </c>
      <c r="C20" s="196" t="s">
        <v>645</v>
      </c>
      <c r="D20" s="142" t="s">
        <v>403</v>
      </c>
      <c r="E20" s="142" t="s">
        <v>546</v>
      </c>
      <c r="F20" s="142" t="s">
        <v>477</v>
      </c>
      <c r="G20" s="135"/>
      <c r="H20" s="142"/>
      <c r="I20" s="144">
        <v>42698</v>
      </c>
      <c r="J20" s="142" t="s">
        <v>471</v>
      </c>
      <c r="K20" s="142" t="s">
        <v>583</v>
      </c>
      <c r="L20" s="142" t="s">
        <v>637</v>
      </c>
      <c r="M20" s="196" t="s">
        <v>638</v>
      </c>
      <c r="N20" s="138">
        <v>44197</v>
      </c>
      <c r="O20" s="138">
        <v>44286</v>
      </c>
      <c r="P20" s="142" t="s">
        <v>610</v>
      </c>
      <c r="Q20" s="142" t="s">
        <v>401</v>
      </c>
      <c r="R20" s="142" t="s">
        <v>430</v>
      </c>
      <c r="S20" s="88">
        <f>INDEX(Tablica1[[SOLITARNO-ADULTNA, SUBADULTNA I NEODREĐENO]:[SVE DOBI-HIBERNACIJA/ESTIVACIJA]],MATCH(R20,Tablica1[KATEGORIJA],0),MATCH(E20,Tablica1[[#Headers],[SOLITARNO-ADULTNA, SUBADULTNA I NEODREĐENO]:[SVE DOBI-HIBERNACIJA/ESTIVACIJA]],0))</f>
        <v>22</v>
      </c>
      <c r="T20" s="60">
        <f t="shared" si="0"/>
        <v>89</v>
      </c>
      <c r="U20" s="88">
        <f t="shared" si="2"/>
        <v>1958</v>
      </c>
      <c r="V20" s="142" t="s">
        <v>485</v>
      </c>
      <c r="W20" s="144"/>
      <c r="X20" s="144"/>
      <c r="Y20" s="142"/>
      <c r="Z20" s="70">
        <f>+INDEX(Tablica5[PROŠIRENA SKRB],MATCH(ZAPLIJENE!R20,Tablica5[KATEGORIJA],0))</f>
        <v>200</v>
      </c>
      <c r="AA20" s="88">
        <f t="shared" si="3"/>
        <v>0</v>
      </c>
      <c r="AB20" s="179">
        <f t="shared" si="4"/>
        <v>1958</v>
      </c>
      <c r="AC20" s="180"/>
      <c r="AD20" s="159"/>
      <c r="AE20" s="159"/>
      <c r="AF20" s="181">
        <f t="shared" si="5"/>
        <v>0</v>
      </c>
      <c r="AG20" s="182">
        <f t="shared" si="6"/>
        <v>0</v>
      </c>
      <c r="AH20" s="164" t="s">
        <v>555</v>
      </c>
      <c r="AI20" s="168"/>
      <c r="AJ20" s="163">
        <f>INDEX(EUTANAZIJA!$B$4:$B$6,MATCH(ZAPLIJENE!AH20,EUTANAZIJA!$A$4:$A$6,0))</f>
        <v>0</v>
      </c>
      <c r="AK20" s="91">
        <f t="shared" si="1"/>
        <v>1958</v>
      </c>
    </row>
    <row r="21" spans="1:37" ht="43.2" x14ac:dyDescent="0.3">
      <c r="A21" s="141" t="s">
        <v>413</v>
      </c>
      <c r="B21" s="194" t="s">
        <v>636</v>
      </c>
      <c r="C21" s="196" t="s">
        <v>645</v>
      </c>
      <c r="D21" s="142" t="s">
        <v>403</v>
      </c>
      <c r="E21" s="142" t="s">
        <v>546</v>
      </c>
      <c r="F21" s="142" t="s">
        <v>477</v>
      </c>
      <c r="G21" s="135"/>
      <c r="H21" s="142"/>
      <c r="I21" s="144">
        <v>42698</v>
      </c>
      <c r="J21" s="142" t="s">
        <v>471</v>
      </c>
      <c r="K21" s="142" t="s">
        <v>583</v>
      </c>
      <c r="L21" s="142" t="s">
        <v>637</v>
      </c>
      <c r="M21" s="196" t="s">
        <v>638</v>
      </c>
      <c r="N21" s="138">
        <v>44197</v>
      </c>
      <c r="O21" s="138">
        <v>44286</v>
      </c>
      <c r="P21" s="142" t="s">
        <v>610</v>
      </c>
      <c r="Q21" s="142" t="s">
        <v>401</v>
      </c>
      <c r="R21" s="142" t="s">
        <v>430</v>
      </c>
      <c r="S21" s="88">
        <f>INDEX(Tablica1[[SOLITARNO-ADULTNA, SUBADULTNA I NEODREĐENO]:[SVE DOBI-HIBERNACIJA/ESTIVACIJA]],MATCH(R21,Tablica1[KATEGORIJA],0),MATCH(E21,Tablica1[[#Headers],[SOLITARNO-ADULTNA, SUBADULTNA I NEODREĐENO]:[SVE DOBI-HIBERNACIJA/ESTIVACIJA]],0))</f>
        <v>22</v>
      </c>
      <c r="T21" s="60">
        <f t="shared" si="0"/>
        <v>89</v>
      </c>
      <c r="U21" s="88">
        <f t="shared" si="2"/>
        <v>1958</v>
      </c>
      <c r="V21" s="142" t="s">
        <v>485</v>
      </c>
      <c r="W21" s="144"/>
      <c r="X21" s="144"/>
      <c r="Y21" s="142"/>
      <c r="Z21" s="70">
        <f>+INDEX(Tablica5[PROŠIRENA SKRB],MATCH(ZAPLIJENE!R21,Tablica5[KATEGORIJA],0))</f>
        <v>200</v>
      </c>
      <c r="AA21" s="88">
        <f t="shared" si="3"/>
        <v>0</v>
      </c>
      <c r="AB21" s="179">
        <f t="shared" si="4"/>
        <v>1958</v>
      </c>
      <c r="AC21" s="180" t="s">
        <v>554</v>
      </c>
      <c r="AD21" s="198">
        <v>44197</v>
      </c>
      <c r="AE21" s="198">
        <v>44286</v>
      </c>
      <c r="AF21" s="181">
        <f t="shared" si="5"/>
        <v>89</v>
      </c>
      <c r="AG21" s="182">
        <f t="shared" si="6"/>
        <v>1958</v>
      </c>
      <c r="AH21" s="164" t="s">
        <v>555</v>
      </c>
      <c r="AI21" s="168"/>
      <c r="AJ21" s="163">
        <f>INDEX(EUTANAZIJA!$B$4:$B$6,MATCH(ZAPLIJENE!AH21,EUTANAZIJA!$A$4:$A$6,0))</f>
        <v>0</v>
      </c>
      <c r="AK21" s="91">
        <f t="shared" si="1"/>
        <v>0</v>
      </c>
    </row>
    <row r="22" spans="1:37" ht="43.2" x14ac:dyDescent="0.3">
      <c r="A22" s="141" t="s">
        <v>413</v>
      </c>
      <c r="B22" s="194" t="s">
        <v>636</v>
      </c>
      <c r="C22" s="196" t="s">
        <v>645</v>
      </c>
      <c r="D22" s="142" t="s">
        <v>403</v>
      </c>
      <c r="E22" s="142" t="s">
        <v>546</v>
      </c>
      <c r="F22" s="142" t="s">
        <v>477</v>
      </c>
      <c r="G22" s="135"/>
      <c r="H22" s="142"/>
      <c r="I22" s="144">
        <v>42698</v>
      </c>
      <c r="J22" s="142" t="s">
        <v>471</v>
      </c>
      <c r="K22" s="142" t="s">
        <v>583</v>
      </c>
      <c r="L22" s="142" t="s">
        <v>637</v>
      </c>
      <c r="M22" s="196" t="s">
        <v>638</v>
      </c>
      <c r="N22" s="138">
        <v>44197</v>
      </c>
      <c r="O22" s="138">
        <v>44286</v>
      </c>
      <c r="P22" s="142" t="s">
        <v>610</v>
      </c>
      <c r="Q22" s="142" t="s">
        <v>401</v>
      </c>
      <c r="R22" s="142" t="s">
        <v>430</v>
      </c>
      <c r="S22" s="88">
        <f>INDEX(Tablica1[[SOLITARNO-ADULTNA, SUBADULTNA I NEODREĐENO]:[SVE DOBI-HIBERNACIJA/ESTIVACIJA]],MATCH(R22,Tablica1[KATEGORIJA],0),MATCH(E22,Tablica1[[#Headers],[SOLITARNO-ADULTNA, SUBADULTNA I NEODREĐENO]:[SVE DOBI-HIBERNACIJA/ESTIVACIJA]],0))</f>
        <v>22</v>
      </c>
      <c r="T22" s="60">
        <f t="shared" si="0"/>
        <v>89</v>
      </c>
      <c r="U22" s="88">
        <f t="shared" si="2"/>
        <v>1958</v>
      </c>
      <c r="V22" s="142" t="s">
        <v>485</v>
      </c>
      <c r="W22" s="144"/>
      <c r="X22" s="144"/>
      <c r="Y22" s="142"/>
      <c r="Z22" s="70">
        <f>+INDEX(Tablica5[PROŠIRENA SKRB],MATCH(ZAPLIJENE!R22,Tablica5[KATEGORIJA],0))</f>
        <v>200</v>
      </c>
      <c r="AA22" s="88">
        <f t="shared" si="3"/>
        <v>0</v>
      </c>
      <c r="AB22" s="179">
        <f t="shared" si="4"/>
        <v>1958</v>
      </c>
      <c r="AC22" s="180" t="s">
        <v>554</v>
      </c>
      <c r="AD22" s="198">
        <v>44197</v>
      </c>
      <c r="AE22" s="198">
        <v>44286</v>
      </c>
      <c r="AF22" s="181">
        <f t="shared" si="5"/>
        <v>89</v>
      </c>
      <c r="AG22" s="182">
        <f t="shared" si="6"/>
        <v>1958</v>
      </c>
      <c r="AH22" s="164" t="s">
        <v>555</v>
      </c>
      <c r="AI22" s="168"/>
      <c r="AJ22" s="163">
        <f>INDEX(EUTANAZIJA!$B$4:$B$6,MATCH(ZAPLIJENE!AH22,EUTANAZIJA!$A$4:$A$6,0))</f>
        <v>0</v>
      </c>
      <c r="AK22" s="91">
        <f t="shared" si="1"/>
        <v>0</v>
      </c>
    </row>
    <row r="23" spans="1:37" ht="43.2" x14ac:dyDescent="0.3">
      <c r="A23" s="141" t="s">
        <v>413</v>
      </c>
      <c r="B23" s="194" t="s">
        <v>636</v>
      </c>
      <c r="C23" s="196" t="s">
        <v>645</v>
      </c>
      <c r="D23" s="142" t="s">
        <v>403</v>
      </c>
      <c r="E23" s="142" t="s">
        <v>546</v>
      </c>
      <c r="F23" s="142" t="s">
        <v>477</v>
      </c>
      <c r="G23" s="135"/>
      <c r="H23" s="142"/>
      <c r="I23" s="144">
        <v>42698</v>
      </c>
      <c r="J23" s="142" t="s">
        <v>471</v>
      </c>
      <c r="K23" s="142" t="s">
        <v>583</v>
      </c>
      <c r="L23" s="142" t="s">
        <v>637</v>
      </c>
      <c r="M23" s="196" t="s">
        <v>638</v>
      </c>
      <c r="N23" s="138">
        <v>44197</v>
      </c>
      <c r="O23" s="138">
        <v>44286</v>
      </c>
      <c r="P23" s="142" t="s">
        <v>610</v>
      </c>
      <c r="Q23" s="142" t="s">
        <v>401</v>
      </c>
      <c r="R23" s="142" t="s">
        <v>430</v>
      </c>
      <c r="S23" s="88">
        <f>INDEX(Tablica1[[SOLITARNO-ADULTNA, SUBADULTNA I NEODREĐENO]:[SVE DOBI-HIBERNACIJA/ESTIVACIJA]],MATCH(R23,Tablica1[KATEGORIJA],0),MATCH(E23,Tablica1[[#Headers],[SOLITARNO-ADULTNA, SUBADULTNA I NEODREĐENO]:[SVE DOBI-HIBERNACIJA/ESTIVACIJA]],0))</f>
        <v>22</v>
      </c>
      <c r="T23" s="60">
        <f t="shared" si="0"/>
        <v>89</v>
      </c>
      <c r="U23" s="88">
        <f t="shared" si="2"/>
        <v>1958</v>
      </c>
      <c r="V23" s="142" t="s">
        <v>485</v>
      </c>
      <c r="W23" s="144"/>
      <c r="X23" s="144"/>
      <c r="Y23" s="142"/>
      <c r="Z23" s="70">
        <f>+INDEX(Tablica5[PROŠIRENA SKRB],MATCH(ZAPLIJENE!R23,Tablica5[KATEGORIJA],0))</f>
        <v>200</v>
      </c>
      <c r="AA23" s="88">
        <f t="shared" si="3"/>
        <v>0</v>
      </c>
      <c r="AB23" s="179">
        <f t="shared" si="4"/>
        <v>1958</v>
      </c>
      <c r="AC23" s="180" t="s">
        <v>554</v>
      </c>
      <c r="AD23" s="198">
        <v>44197</v>
      </c>
      <c r="AE23" s="198">
        <v>44286</v>
      </c>
      <c r="AF23" s="181">
        <f t="shared" si="5"/>
        <v>89</v>
      </c>
      <c r="AG23" s="182">
        <f t="shared" si="6"/>
        <v>1958</v>
      </c>
      <c r="AH23" s="164" t="s">
        <v>555</v>
      </c>
      <c r="AI23" s="168"/>
      <c r="AJ23" s="163">
        <f>INDEX(EUTANAZIJA!$B$4:$B$6,MATCH(ZAPLIJENE!AH23,EUTANAZIJA!$A$4:$A$6,0))</f>
        <v>0</v>
      </c>
      <c r="AK23" s="91">
        <f t="shared" si="1"/>
        <v>0</v>
      </c>
    </row>
    <row r="24" spans="1:37" ht="43.2" x14ac:dyDescent="0.3">
      <c r="A24" s="141" t="s">
        <v>413</v>
      </c>
      <c r="B24" s="194" t="s">
        <v>636</v>
      </c>
      <c r="C24" s="196" t="s">
        <v>645</v>
      </c>
      <c r="D24" s="142" t="s">
        <v>403</v>
      </c>
      <c r="E24" s="142" t="s">
        <v>546</v>
      </c>
      <c r="F24" s="142" t="s">
        <v>477</v>
      </c>
      <c r="G24" s="135"/>
      <c r="H24" s="142"/>
      <c r="I24" s="144">
        <v>42698</v>
      </c>
      <c r="J24" s="142" t="s">
        <v>471</v>
      </c>
      <c r="K24" s="142" t="s">
        <v>583</v>
      </c>
      <c r="L24" s="142" t="s">
        <v>637</v>
      </c>
      <c r="M24" s="196" t="s">
        <v>638</v>
      </c>
      <c r="N24" s="138">
        <v>44197</v>
      </c>
      <c r="O24" s="138">
        <v>44286</v>
      </c>
      <c r="P24" s="142" t="s">
        <v>610</v>
      </c>
      <c r="Q24" s="142" t="s">
        <v>401</v>
      </c>
      <c r="R24" s="142" t="s">
        <v>430</v>
      </c>
      <c r="S24" s="88">
        <f>INDEX(Tablica1[[SOLITARNO-ADULTNA, SUBADULTNA I NEODREĐENO]:[SVE DOBI-HIBERNACIJA/ESTIVACIJA]],MATCH(R24,Tablica1[KATEGORIJA],0),MATCH(E24,Tablica1[[#Headers],[SOLITARNO-ADULTNA, SUBADULTNA I NEODREĐENO]:[SVE DOBI-HIBERNACIJA/ESTIVACIJA]],0))</f>
        <v>22</v>
      </c>
      <c r="T24" s="60">
        <f t="shared" si="0"/>
        <v>89</v>
      </c>
      <c r="U24" s="88">
        <f t="shared" si="2"/>
        <v>1958</v>
      </c>
      <c r="V24" s="142" t="s">
        <v>485</v>
      </c>
      <c r="W24" s="144"/>
      <c r="X24" s="144"/>
      <c r="Y24" s="142"/>
      <c r="Z24" s="70">
        <f>+INDEX(Tablica5[PROŠIRENA SKRB],MATCH(ZAPLIJENE!R24,Tablica5[KATEGORIJA],0))</f>
        <v>200</v>
      </c>
      <c r="AA24" s="88">
        <f t="shared" si="3"/>
        <v>0</v>
      </c>
      <c r="AB24" s="179">
        <f t="shared" si="4"/>
        <v>1958</v>
      </c>
      <c r="AC24" s="180" t="s">
        <v>554</v>
      </c>
      <c r="AD24" s="198">
        <v>44197</v>
      </c>
      <c r="AE24" s="198">
        <v>44286</v>
      </c>
      <c r="AF24" s="181">
        <f t="shared" si="5"/>
        <v>89</v>
      </c>
      <c r="AG24" s="182">
        <f t="shared" si="6"/>
        <v>1958</v>
      </c>
      <c r="AH24" s="164" t="s">
        <v>555</v>
      </c>
      <c r="AI24" s="168"/>
      <c r="AJ24" s="163">
        <f>INDEX(EUTANAZIJA!$B$4:$B$6,MATCH(ZAPLIJENE!AH24,EUTANAZIJA!$A$4:$A$6,0))</f>
        <v>0</v>
      </c>
      <c r="AK24" s="91">
        <f t="shared" si="1"/>
        <v>0</v>
      </c>
    </row>
    <row r="25" spans="1:37" ht="43.2" x14ac:dyDescent="0.3">
      <c r="A25" s="141" t="s">
        <v>413</v>
      </c>
      <c r="B25" s="194" t="s">
        <v>636</v>
      </c>
      <c r="C25" s="196" t="s">
        <v>645</v>
      </c>
      <c r="D25" s="142" t="s">
        <v>403</v>
      </c>
      <c r="E25" s="142" t="s">
        <v>546</v>
      </c>
      <c r="F25" s="142" t="s">
        <v>477</v>
      </c>
      <c r="G25" s="135"/>
      <c r="H25" s="142"/>
      <c r="I25" s="144">
        <v>42698</v>
      </c>
      <c r="J25" s="142" t="s">
        <v>471</v>
      </c>
      <c r="K25" s="142" t="s">
        <v>583</v>
      </c>
      <c r="L25" s="142" t="s">
        <v>637</v>
      </c>
      <c r="M25" s="196" t="s">
        <v>638</v>
      </c>
      <c r="N25" s="138">
        <v>44197</v>
      </c>
      <c r="O25" s="138">
        <v>44286</v>
      </c>
      <c r="P25" s="142" t="s">
        <v>610</v>
      </c>
      <c r="Q25" s="142" t="s">
        <v>401</v>
      </c>
      <c r="R25" s="142" t="s">
        <v>430</v>
      </c>
      <c r="S25" s="88">
        <f>INDEX(Tablica1[[SOLITARNO-ADULTNA, SUBADULTNA I NEODREĐENO]:[SVE DOBI-HIBERNACIJA/ESTIVACIJA]],MATCH(R25,Tablica1[KATEGORIJA],0),MATCH(E25,Tablica1[[#Headers],[SOLITARNO-ADULTNA, SUBADULTNA I NEODREĐENO]:[SVE DOBI-HIBERNACIJA/ESTIVACIJA]],0))</f>
        <v>22</v>
      </c>
      <c r="T25" s="60">
        <f t="shared" si="0"/>
        <v>89</v>
      </c>
      <c r="U25" s="88">
        <f t="shared" si="2"/>
        <v>1958</v>
      </c>
      <c r="V25" s="142" t="s">
        <v>485</v>
      </c>
      <c r="W25" s="144"/>
      <c r="X25" s="144"/>
      <c r="Y25" s="142"/>
      <c r="Z25" s="70">
        <f>+INDEX(Tablica5[PROŠIRENA SKRB],MATCH(ZAPLIJENE!R25,Tablica5[KATEGORIJA],0))</f>
        <v>200</v>
      </c>
      <c r="AA25" s="88">
        <f t="shared" si="3"/>
        <v>0</v>
      </c>
      <c r="AB25" s="179">
        <f t="shared" si="4"/>
        <v>1958</v>
      </c>
      <c r="AC25" s="180" t="s">
        <v>554</v>
      </c>
      <c r="AD25" s="198">
        <v>44197</v>
      </c>
      <c r="AE25" s="198">
        <v>44286</v>
      </c>
      <c r="AF25" s="181">
        <f t="shared" si="5"/>
        <v>89</v>
      </c>
      <c r="AG25" s="182">
        <f t="shared" si="6"/>
        <v>1958</v>
      </c>
      <c r="AH25" s="164" t="s">
        <v>555</v>
      </c>
      <c r="AI25" s="168"/>
      <c r="AJ25" s="163">
        <f>INDEX(EUTANAZIJA!$B$4:$B$6,MATCH(ZAPLIJENE!AH25,EUTANAZIJA!$A$4:$A$6,0))</f>
        <v>0</v>
      </c>
      <c r="AK25" s="91">
        <f t="shared" si="1"/>
        <v>0</v>
      </c>
    </row>
    <row r="26" spans="1:37" ht="43.2" x14ac:dyDescent="0.3">
      <c r="A26" s="141" t="s">
        <v>413</v>
      </c>
      <c r="B26" s="194" t="s">
        <v>636</v>
      </c>
      <c r="C26" s="196" t="s">
        <v>645</v>
      </c>
      <c r="D26" s="142" t="s">
        <v>403</v>
      </c>
      <c r="E26" s="142" t="s">
        <v>546</v>
      </c>
      <c r="F26" s="142" t="s">
        <v>477</v>
      </c>
      <c r="G26" s="135"/>
      <c r="H26" s="142"/>
      <c r="I26" s="144">
        <v>42698</v>
      </c>
      <c r="J26" s="142" t="s">
        <v>471</v>
      </c>
      <c r="K26" s="142" t="s">
        <v>583</v>
      </c>
      <c r="L26" s="142" t="s">
        <v>637</v>
      </c>
      <c r="M26" s="196" t="s">
        <v>638</v>
      </c>
      <c r="N26" s="138">
        <v>44197</v>
      </c>
      <c r="O26" s="138">
        <v>44286</v>
      </c>
      <c r="P26" s="142" t="s">
        <v>610</v>
      </c>
      <c r="Q26" s="142" t="s">
        <v>401</v>
      </c>
      <c r="R26" s="142" t="s">
        <v>430</v>
      </c>
      <c r="S26" s="88">
        <f>INDEX(Tablica1[[SOLITARNO-ADULTNA, SUBADULTNA I NEODREĐENO]:[SVE DOBI-HIBERNACIJA/ESTIVACIJA]],MATCH(R26,Tablica1[KATEGORIJA],0),MATCH(E26,Tablica1[[#Headers],[SOLITARNO-ADULTNA, SUBADULTNA I NEODREĐENO]:[SVE DOBI-HIBERNACIJA/ESTIVACIJA]],0))</f>
        <v>22</v>
      </c>
      <c r="T26" s="60">
        <f t="shared" si="0"/>
        <v>89</v>
      </c>
      <c r="U26" s="88">
        <f t="shared" si="2"/>
        <v>1958</v>
      </c>
      <c r="V26" s="142" t="s">
        <v>485</v>
      </c>
      <c r="W26" s="144"/>
      <c r="X26" s="144"/>
      <c r="Y26" s="142"/>
      <c r="Z26" s="70">
        <f>+INDEX(Tablica5[PROŠIRENA SKRB],MATCH(ZAPLIJENE!R26,Tablica5[KATEGORIJA],0))</f>
        <v>200</v>
      </c>
      <c r="AA26" s="88">
        <f t="shared" si="3"/>
        <v>0</v>
      </c>
      <c r="AB26" s="179">
        <f t="shared" si="4"/>
        <v>1958</v>
      </c>
      <c r="AC26" s="180" t="s">
        <v>554</v>
      </c>
      <c r="AD26" s="198">
        <v>44197</v>
      </c>
      <c r="AE26" s="198">
        <v>44286</v>
      </c>
      <c r="AF26" s="181">
        <f t="shared" si="5"/>
        <v>89</v>
      </c>
      <c r="AG26" s="182">
        <f t="shared" si="6"/>
        <v>1958</v>
      </c>
      <c r="AH26" s="164" t="s">
        <v>555</v>
      </c>
      <c r="AI26" s="168"/>
      <c r="AJ26" s="163">
        <f>INDEX(EUTANAZIJA!$B$4:$B$6,MATCH(ZAPLIJENE!AH26,EUTANAZIJA!$A$4:$A$6,0))</f>
        <v>0</v>
      </c>
      <c r="AK26" s="91">
        <f t="shared" si="1"/>
        <v>0</v>
      </c>
    </row>
    <row r="27" spans="1:37" ht="43.2" x14ac:dyDescent="0.3">
      <c r="A27" s="141" t="s">
        <v>413</v>
      </c>
      <c r="B27" s="194" t="s">
        <v>636</v>
      </c>
      <c r="C27" s="196" t="s">
        <v>645</v>
      </c>
      <c r="D27" s="142" t="s">
        <v>403</v>
      </c>
      <c r="E27" s="142" t="s">
        <v>546</v>
      </c>
      <c r="F27" s="142" t="s">
        <v>477</v>
      </c>
      <c r="G27" s="135"/>
      <c r="H27" s="142"/>
      <c r="I27" s="144">
        <v>42698</v>
      </c>
      <c r="J27" s="142" t="s">
        <v>471</v>
      </c>
      <c r="K27" s="142" t="s">
        <v>583</v>
      </c>
      <c r="L27" s="142" t="s">
        <v>637</v>
      </c>
      <c r="M27" s="196" t="s">
        <v>638</v>
      </c>
      <c r="N27" s="138">
        <v>44197</v>
      </c>
      <c r="O27" s="138">
        <v>44286</v>
      </c>
      <c r="P27" s="142" t="s">
        <v>610</v>
      </c>
      <c r="Q27" s="142" t="s">
        <v>401</v>
      </c>
      <c r="R27" s="142" t="s">
        <v>430</v>
      </c>
      <c r="S27" s="88">
        <f>INDEX(Tablica1[[SOLITARNO-ADULTNA, SUBADULTNA I NEODREĐENO]:[SVE DOBI-HIBERNACIJA/ESTIVACIJA]],MATCH(R27,Tablica1[KATEGORIJA],0),MATCH(E27,Tablica1[[#Headers],[SOLITARNO-ADULTNA, SUBADULTNA I NEODREĐENO]:[SVE DOBI-HIBERNACIJA/ESTIVACIJA]],0))</f>
        <v>22</v>
      </c>
      <c r="T27" s="60">
        <f t="shared" si="0"/>
        <v>89</v>
      </c>
      <c r="U27" s="88">
        <f t="shared" si="2"/>
        <v>1958</v>
      </c>
      <c r="V27" s="142" t="s">
        <v>485</v>
      </c>
      <c r="W27" s="144"/>
      <c r="X27" s="144"/>
      <c r="Y27" s="142"/>
      <c r="Z27" s="70">
        <f>+INDEX(Tablica5[PROŠIRENA SKRB],MATCH(ZAPLIJENE!R27,Tablica5[KATEGORIJA],0))</f>
        <v>200</v>
      </c>
      <c r="AA27" s="88">
        <f t="shared" si="3"/>
        <v>0</v>
      </c>
      <c r="AB27" s="179">
        <f t="shared" si="4"/>
        <v>1958</v>
      </c>
      <c r="AC27" s="180" t="s">
        <v>554</v>
      </c>
      <c r="AD27" s="198">
        <v>44197</v>
      </c>
      <c r="AE27" s="198">
        <v>44286</v>
      </c>
      <c r="AF27" s="181">
        <f t="shared" si="5"/>
        <v>89</v>
      </c>
      <c r="AG27" s="182">
        <f t="shared" si="6"/>
        <v>1958</v>
      </c>
      <c r="AH27" s="164" t="s">
        <v>555</v>
      </c>
      <c r="AI27" s="168"/>
      <c r="AJ27" s="163">
        <f>INDEX(EUTANAZIJA!$B$4:$B$6,MATCH(ZAPLIJENE!AH27,EUTANAZIJA!$A$4:$A$6,0))</f>
        <v>0</v>
      </c>
      <c r="AK27" s="91">
        <f t="shared" si="1"/>
        <v>0</v>
      </c>
    </row>
    <row r="28" spans="1:37" ht="43.2" x14ac:dyDescent="0.3">
      <c r="A28" s="141" t="s">
        <v>413</v>
      </c>
      <c r="B28" s="194" t="s">
        <v>636</v>
      </c>
      <c r="C28" s="196" t="s">
        <v>645</v>
      </c>
      <c r="D28" s="142" t="s">
        <v>403</v>
      </c>
      <c r="E28" s="142" t="s">
        <v>546</v>
      </c>
      <c r="F28" s="142" t="s">
        <v>477</v>
      </c>
      <c r="G28" s="135"/>
      <c r="H28" s="142"/>
      <c r="I28" s="144">
        <v>42698</v>
      </c>
      <c r="J28" s="142" t="s">
        <v>471</v>
      </c>
      <c r="K28" s="142" t="s">
        <v>583</v>
      </c>
      <c r="L28" s="142" t="s">
        <v>637</v>
      </c>
      <c r="M28" s="196" t="s">
        <v>638</v>
      </c>
      <c r="N28" s="138">
        <v>44197</v>
      </c>
      <c r="O28" s="138">
        <v>44286</v>
      </c>
      <c r="P28" s="142" t="s">
        <v>610</v>
      </c>
      <c r="Q28" s="142" t="s">
        <v>401</v>
      </c>
      <c r="R28" s="142" t="s">
        <v>430</v>
      </c>
      <c r="S28" s="88">
        <f>INDEX(Tablica1[[SOLITARNO-ADULTNA, SUBADULTNA I NEODREĐENO]:[SVE DOBI-HIBERNACIJA/ESTIVACIJA]],MATCH(R28,Tablica1[KATEGORIJA],0),MATCH(E28,Tablica1[[#Headers],[SOLITARNO-ADULTNA, SUBADULTNA I NEODREĐENO]:[SVE DOBI-HIBERNACIJA/ESTIVACIJA]],0))</f>
        <v>22</v>
      </c>
      <c r="T28" s="60">
        <f t="shared" si="0"/>
        <v>89</v>
      </c>
      <c r="U28" s="88">
        <f t="shared" si="2"/>
        <v>1958</v>
      </c>
      <c r="V28" s="142" t="s">
        <v>485</v>
      </c>
      <c r="W28" s="144"/>
      <c r="X28" s="144"/>
      <c r="Y28" s="142"/>
      <c r="Z28" s="70">
        <f>+INDEX(Tablica5[PROŠIRENA SKRB],MATCH(ZAPLIJENE!R28,Tablica5[KATEGORIJA],0))</f>
        <v>200</v>
      </c>
      <c r="AA28" s="88">
        <f t="shared" si="3"/>
        <v>0</v>
      </c>
      <c r="AB28" s="179">
        <f t="shared" si="4"/>
        <v>1958</v>
      </c>
      <c r="AC28" s="180" t="s">
        <v>554</v>
      </c>
      <c r="AD28" s="198">
        <v>44197</v>
      </c>
      <c r="AE28" s="198">
        <v>44286</v>
      </c>
      <c r="AF28" s="181">
        <f t="shared" si="5"/>
        <v>89</v>
      </c>
      <c r="AG28" s="182">
        <f t="shared" si="6"/>
        <v>1958</v>
      </c>
      <c r="AH28" s="164" t="s">
        <v>555</v>
      </c>
      <c r="AI28" s="168"/>
      <c r="AJ28" s="163">
        <f>INDEX(EUTANAZIJA!$B$4:$B$6,MATCH(ZAPLIJENE!AH28,EUTANAZIJA!$A$4:$A$6,0))</f>
        <v>0</v>
      </c>
      <c r="AK28" s="91">
        <f t="shared" si="1"/>
        <v>0</v>
      </c>
    </row>
    <row r="29" spans="1:37" ht="43.2" x14ac:dyDescent="0.3">
      <c r="A29" s="141" t="s">
        <v>413</v>
      </c>
      <c r="B29" s="194" t="s">
        <v>636</v>
      </c>
      <c r="C29" s="196" t="s">
        <v>645</v>
      </c>
      <c r="D29" s="142" t="s">
        <v>403</v>
      </c>
      <c r="E29" s="142" t="s">
        <v>546</v>
      </c>
      <c r="F29" s="142" t="s">
        <v>477</v>
      </c>
      <c r="G29" s="135"/>
      <c r="H29" s="142"/>
      <c r="I29" s="144">
        <v>42698</v>
      </c>
      <c r="J29" s="142" t="s">
        <v>471</v>
      </c>
      <c r="K29" s="142" t="s">
        <v>583</v>
      </c>
      <c r="L29" s="142" t="s">
        <v>637</v>
      </c>
      <c r="M29" s="196" t="s">
        <v>638</v>
      </c>
      <c r="N29" s="138">
        <v>44197</v>
      </c>
      <c r="O29" s="138">
        <v>44286</v>
      </c>
      <c r="P29" s="142" t="s">
        <v>610</v>
      </c>
      <c r="Q29" s="142" t="s">
        <v>401</v>
      </c>
      <c r="R29" s="142" t="s">
        <v>430</v>
      </c>
      <c r="S29" s="88">
        <f>INDEX(Tablica1[[SOLITARNO-ADULTNA, SUBADULTNA I NEODREĐENO]:[SVE DOBI-HIBERNACIJA/ESTIVACIJA]],MATCH(R29,Tablica1[KATEGORIJA],0),MATCH(E29,Tablica1[[#Headers],[SOLITARNO-ADULTNA, SUBADULTNA I NEODREĐENO]:[SVE DOBI-HIBERNACIJA/ESTIVACIJA]],0))</f>
        <v>22</v>
      </c>
      <c r="T29" s="60">
        <f t="shared" si="0"/>
        <v>89</v>
      </c>
      <c r="U29" s="88">
        <f t="shared" si="2"/>
        <v>1958</v>
      </c>
      <c r="V29" s="142" t="s">
        <v>485</v>
      </c>
      <c r="W29" s="144"/>
      <c r="X29" s="144"/>
      <c r="Y29" s="142"/>
      <c r="Z29" s="70">
        <f>+INDEX(Tablica5[PROŠIRENA SKRB],MATCH(ZAPLIJENE!R29,Tablica5[KATEGORIJA],0))</f>
        <v>200</v>
      </c>
      <c r="AA29" s="88">
        <f t="shared" si="3"/>
        <v>0</v>
      </c>
      <c r="AB29" s="179">
        <f t="shared" si="4"/>
        <v>1958</v>
      </c>
      <c r="AC29" s="180" t="s">
        <v>554</v>
      </c>
      <c r="AD29" s="198">
        <v>44197</v>
      </c>
      <c r="AE29" s="198">
        <v>44286</v>
      </c>
      <c r="AF29" s="181">
        <f t="shared" si="5"/>
        <v>89</v>
      </c>
      <c r="AG29" s="182">
        <f t="shared" si="6"/>
        <v>1958</v>
      </c>
      <c r="AH29" s="164" t="s">
        <v>555</v>
      </c>
      <c r="AI29" s="168"/>
      <c r="AJ29" s="163">
        <f>INDEX(EUTANAZIJA!$B$4:$B$6,MATCH(ZAPLIJENE!AH29,EUTANAZIJA!$A$4:$A$6,0))</f>
        <v>0</v>
      </c>
      <c r="AK29" s="91">
        <f t="shared" si="1"/>
        <v>0</v>
      </c>
    </row>
    <row r="30" spans="1:37" ht="43.2" x14ac:dyDescent="0.3">
      <c r="A30" s="141" t="s">
        <v>413</v>
      </c>
      <c r="B30" s="194" t="s">
        <v>636</v>
      </c>
      <c r="C30" s="196" t="s">
        <v>645</v>
      </c>
      <c r="D30" s="142" t="s">
        <v>403</v>
      </c>
      <c r="E30" s="142" t="s">
        <v>546</v>
      </c>
      <c r="F30" s="142" t="s">
        <v>477</v>
      </c>
      <c r="G30" s="135"/>
      <c r="H30" s="142"/>
      <c r="I30" s="144">
        <v>42698</v>
      </c>
      <c r="J30" s="142" t="s">
        <v>471</v>
      </c>
      <c r="K30" s="142" t="s">
        <v>583</v>
      </c>
      <c r="L30" s="142" t="s">
        <v>637</v>
      </c>
      <c r="M30" s="196" t="s">
        <v>638</v>
      </c>
      <c r="N30" s="138">
        <v>44197</v>
      </c>
      <c r="O30" s="138">
        <v>44286</v>
      </c>
      <c r="P30" s="142" t="s">
        <v>610</v>
      </c>
      <c r="Q30" s="142" t="s">
        <v>401</v>
      </c>
      <c r="R30" s="142" t="s">
        <v>430</v>
      </c>
      <c r="S30" s="88">
        <f>INDEX(Tablica1[[SOLITARNO-ADULTNA, SUBADULTNA I NEODREĐENO]:[SVE DOBI-HIBERNACIJA/ESTIVACIJA]],MATCH(R30,Tablica1[KATEGORIJA],0),MATCH(E30,Tablica1[[#Headers],[SOLITARNO-ADULTNA, SUBADULTNA I NEODREĐENO]:[SVE DOBI-HIBERNACIJA/ESTIVACIJA]],0))</f>
        <v>22</v>
      </c>
      <c r="T30" s="60">
        <f t="shared" si="0"/>
        <v>89</v>
      </c>
      <c r="U30" s="88">
        <f t="shared" si="2"/>
        <v>1958</v>
      </c>
      <c r="V30" s="142" t="s">
        <v>485</v>
      </c>
      <c r="W30" s="144"/>
      <c r="X30" s="144"/>
      <c r="Y30" s="142"/>
      <c r="Z30" s="70">
        <f>+INDEX(Tablica5[PROŠIRENA SKRB],MATCH(ZAPLIJENE!R30,Tablica5[KATEGORIJA],0))</f>
        <v>200</v>
      </c>
      <c r="AA30" s="88">
        <f t="shared" si="3"/>
        <v>0</v>
      </c>
      <c r="AB30" s="179">
        <f t="shared" si="4"/>
        <v>1958</v>
      </c>
      <c r="AC30" s="180" t="s">
        <v>554</v>
      </c>
      <c r="AD30" s="198">
        <v>44197</v>
      </c>
      <c r="AE30" s="198">
        <v>44286</v>
      </c>
      <c r="AF30" s="181">
        <f t="shared" si="5"/>
        <v>89</v>
      </c>
      <c r="AG30" s="182">
        <f t="shared" si="6"/>
        <v>1958</v>
      </c>
      <c r="AH30" s="164" t="s">
        <v>555</v>
      </c>
      <c r="AI30" s="168"/>
      <c r="AJ30" s="163">
        <f>INDEX(EUTANAZIJA!$B$4:$B$6,MATCH(ZAPLIJENE!AH30,EUTANAZIJA!$A$4:$A$6,0))</f>
        <v>0</v>
      </c>
      <c r="AK30" s="91">
        <f t="shared" si="1"/>
        <v>0</v>
      </c>
    </row>
    <row r="31" spans="1:37" ht="43.2" x14ac:dyDescent="0.3">
      <c r="A31" s="141" t="s">
        <v>413</v>
      </c>
      <c r="B31" s="194" t="s">
        <v>636</v>
      </c>
      <c r="C31" s="196" t="s">
        <v>645</v>
      </c>
      <c r="D31" s="142" t="s">
        <v>513</v>
      </c>
      <c r="E31" s="142" t="s">
        <v>546</v>
      </c>
      <c r="F31" s="142" t="s">
        <v>477</v>
      </c>
      <c r="G31" s="135"/>
      <c r="H31" s="142"/>
      <c r="I31" s="144">
        <v>42698</v>
      </c>
      <c r="J31" s="142" t="s">
        <v>471</v>
      </c>
      <c r="K31" s="142" t="s">
        <v>583</v>
      </c>
      <c r="L31" s="142" t="s">
        <v>637</v>
      </c>
      <c r="M31" s="196" t="s">
        <v>638</v>
      </c>
      <c r="N31" s="138">
        <v>44197</v>
      </c>
      <c r="O31" s="138">
        <v>44286</v>
      </c>
      <c r="P31" s="142" t="s">
        <v>610</v>
      </c>
      <c r="Q31" s="142" t="s">
        <v>401</v>
      </c>
      <c r="R31" s="142" t="s">
        <v>430</v>
      </c>
      <c r="S31" s="88">
        <f>INDEX(Tablica1[[SOLITARNO-ADULTNA, SUBADULTNA I NEODREĐENO]:[SVE DOBI-HIBERNACIJA/ESTIVACIJA]],MATCH(R31,Tablica1[KATEGORIJA],0),MATCH(E31,Tablica1[[#Headers],[SOLITARNO-ADULTNA, SUBADULTNA I NEODREĐENO]:[SVE DOBI-HIBERNACIJA/ESTIVACIJA]],0))</f>
        <v>22</v>
      </c>
      <c r="T31" s="60">
        <f t="shared" si="0"/>
        <v>89</v>
      </c>
      <c r="U31" s="88">
        <f t="shared" si="2"/>
        <v>1958</v>
      </c>
      <c r="V31" s="142" t="s">
        <v>485</v>
      </c>
      <c r="W31" s="144"/>
      <c r="X31" s="144"/>
      <c r="Y31" s="142"/>
      <c r="Z31" s="70">
        <f>+INDEX(Tablica5[PROŠIRENA SKRB],MATCH(ZAPLIJENE!R31,Tablica5[KATEGORIJA],0))</f>
        <v>200</v>
      </c>
      <c r="AA31" s="88">
        <f t="shared" si="3"/>
        <v>0</v>
      </c>
      <c r="AB31" s="179">
        <f t="shared" si="4"/>
        <v>1958</v>
      </c>
      <c r="AC31" s="180" t="s">
        <v>554</v>
      </c>
      <c r="AD31" s="198">
        <v>44197</v>
      </c>
      <c r="AE31" s="198">
        <v>44286</v>
      </c>
      <c r="AF31" s="181">
        <f t="shared" si="5"/>
        <v>89</v>
      </c>
      <c r="AG31" s="182">
        <f t="shared" si="6"/>
        <v>1958</v>
      </c>
      <c r="AH31" s="164" t="s">
        <v>555</v>
      </c>
      <c r="AI31" s="168"/>
      <c r="AJ31" s="163">
        <f>INDEX(EUTANAZIJA!$B$4:$B$6,MATCH(ZAPLIJENE!AH31,EUTANAZIJA!$A$4:$A$6,0))</f>
        <v>0</v>
      </c>
      <c r="AK31" s="91">
        <f t="shared" si="1"/>
        <v>0</v>
      </c>
    </row>
    <row r="32" spans="1:37" ht="43.2" x14ac:dyDescent="0.3">
      <c r="A32" s="141" t="s">
        <v>413</v>
      </c>
      <c r="B32" s="194" t="s">
        <v>636</v>
      </c>
      <c r="C32" s="196" t="s">
        <v>645</v>
      </c>
      <c r="D32" s="142" t="s">
        <v>403</v>
      </c>
      <c r="E32" s="142" t="s">
        <v>546</v>
      </c>
      <c r="F32" s="142" t="s">
        <v>477</v>
      </c>
      <c r="G32" s="135"/>
      <c r="H32" s="142"/>
      <c r="I32" s="144">
        <v>42698</v>
      </c>
      <c r="J32" s="142" t="s">
        <v>471</v>
      </c>
      <c r="K32" s="142" t="s">
        <v>583</v>
      </c>
      <c r="L32" s="142" t="s">
        <v>637</v>
      </c>
      <c r="M32" s="196" t="s">
        <v>638</v>
      </c>
      <c r="N32" s="138">
        <v>44197</v>
      </c>
      <c r="O32" s="138">
        <v>44286</v>
      </c>
      <c r="P32" s="142" t="s">
        <v>610</v>
      </c>
      <c r="Q32" s="142" t="s">
        <v>401</v>
      </c>
      <c r="R32" s="142" t="s">
        <v>430</v>
      </c>
      <c r="S32" s="88">
        <f>INDEX(Tablica1[[SOLITARNO-ADULTNA, SUBADULTNA I NEODREĐENO]:[SVE DOBI-HIBERNACIJA/ESTIVACIJA]],MATCH(R32,Tablica1[KATEGORIJA],0),MATCH(E32,Tablica1[[#Headers],[SOLITARNO-ADULTNA, SUBADULTNA I NEODREĐENO]:[SVE DOBI-HIBERNACIJA/ESTIVACIJA]],0))</f>
        <v>22</v>
      </c>
      <c r="T32" s="60">
        <f t="shared" si="0"/>
        <v>89</v>
      </c>
      <c r="U32" s="88">
        <f t="shared" si="2"/>
        <v>1958</v>
      </c>
      <c r="V32" s="142" t="s">
        <v>485</v>
      </c>
      <c r="W32" s="144"/>
      <c r="X32" s="144"/>
      <c r="Y32" s="142"/>
      <c r="Z32" s="70">
        <f>+INDEX(Tablica5[PROŠIRENA SKRB],MATCH(ZAPLIJENE!R32,Tablica5[KATEGORIJA],0))</f>
        <v>200</v>
      </c>
      <c r="AA32" s="88">
        <f t="shared" si="3"/>
        <v>0</v>
      </c>
      <c r="AB32" s="179">
        <f t="shared" si="4"/>
        <v>1958</v>
      </c>
      <c r="AC32" s="180" t="s">
        <v>554</v>
      </c>
      <c r="AD32" s="198">
        <v>44197</v>
      </c>
      <c r="AE32" s="198">
        <v>44286</v>
      </c>
      <c r="AF32" s="181">
        <f t="shared" si="5"/>
        <v>89</v>
      </c>
      <c r="AG32" s="182">
        <f t="shared" si="6"/>
        <v>1958</v>
      </c>
      <c r="AH32" s="164" t="s">
        <v>555</v>
      </c>
      <c r="AI32" s="168"/>
      <c r="AJ32" s="163">
        <f>INDEX(EUTANAZIJA!$B$4:$B$6,MATCH(ZAPLIJENE!AH32,EUTANAZIJA!$A$4:$A$6,0))</f>
        <v>0</v>
      </c>
      <c r="AK32" s="91">
        <f t="shared" si="1"/>
        <v>0</v>
      </c>
    </row>
    <row r="33" spans="1:37" ht="43.2" x14ac:dyDescent="0.3">
      <c r="A33" s="141" t="s">
        <v>413</v>
      </c>
      <c r="B33" s="194" t="s">
        <v>636</v>
      </c>
      <c r="C33" s="196" t="s">
        <v>645</v>
      </c>
      <c r="D33" s="142" t="s">
        <v>403</v>
      </c>
      <c r="E33" s="142" t="s">
        <v>546</v>
      </c>
      <c r="F33" s="142" t="s">
        <v>477</v>
      </c>
      <c r="G33" s="135"/>
      <c r="H33" s="142"/>
      <c r="I33" s="144">
        <v>42698</v>
      </c>
      <c r="J33" s="142" t="s">
        <v>471</v>
      </c>
      <c r="K33" s="142" t="s">
        <v>583</v>
      </c>
      <c r="L33" s="142" t="s">
        <v>637</v>
      </c>
      <c r="M33" s="196" t="s">
        <v>638</v>
      </c>
      <c r="N33" s="138">
        <v>44197</v>
      </c>
      <c r="O33" s="138">
        <v>44286</v>
      </c>
      <c r="P33" s="142" t="s">
        <v>610</v>
      </c>
      <c r="Q33" s="142" t="s">
        <v>401</v>
      </c>
      <c r="R33" s="142" t="s">
        <v>430</v>
      </c>
      <c r="S33" s="88">
        <f>INDEX(Tablica1[[SOLITARNO-ADULTNA, SUBADULTNA I NEODREĐENO]:[SVE DOBI-HIBERNACIJA/ESTIVACIJA]],MATCH(R33,Tablica1[KATEGORIJA],0),MATCH(E33,Tablica1[[#Headers],[SOLITARNO-ADULTNA, SUBADULTNA I NEODREĐENO]:[SVE DOBI-HIBERNACIJA/ESTIVACIJA]],0))</f>
        <v>22</v>
      </c>
      <c r="T33" s="60">
        <f t="shared" si="0"/>
        <v>89</v>
      </c>
      <c r="U33" s="88">
        <f t="shared" si="2"/>
        <v>1958</v>
      </c>
      <c r="V33" s="142" t="s">
        <v>485</v>
      </c>
      <c r="W33" s="144"/>
      <c r="X33" s="144"/>
      <c r="Y33" s="142"/>
      <c r="Z33" s="70">
        <f>+INDEX(Tablica5[PROŠIRENA SKRB],MATCH(ZAPLIJENE!R33,Tablica5[KATEGORIJA],0))</f>
        <v>200</v>
      </c>
      <c r="AA33" s="88">
        <f t="shared" si="3"/>
        <v>0</v>
      </c>
      <c r="AB33" s="179">
        <f t="shared" si="4"/>
        <v>1958</v>
      </c>
      <c r="AC33" s="180" t="s">
        <v>554</v>
      </c>
      <c r="AD33" s="198">
        <v>44197</v>
      </c>
      <c r="AE33" s="198">
        <v>44286</v>
      </c>
      <c r="AF33" s="181">
        <f t="shared" si="5"/>
        <v>89</v>
      </c>
      <c r="AG33" s="182">
        <f t="shared" si="6"/>
        <v>1958</v>
      </c>
      <c r="AH33" s="164" t="s">
        <v>555</v>
      </c>
      <c r="AI33" s="168"/>
      <c r="AJ33" s="163">
        <f>INDEX(EUTANAZIJA!$B$4:$B$6,MATCH(ZAPLIJENE!AH33,EUTANAZIJA!$A$4:$A$6,0))</f>
        <v>0</v>
      </c>
      <c r="AK33" s="91">
        <f t="shared" si="1"/>
        <v>0</v>
      </c>
    </row>
    <row r="34" spans="1:37" ht="43.2" x14ac:dyDescent="0.3">
      <c r="A34" s="141" t="s">
        <v>413</v>
      </c>
      <c r="B34" s="194" t="s">
        <v>636</v>
      </c>
      <c r="C34" s="196" t="s">
        <v>645</v>
      </c>
      <c r="D34" s="142" t="s">
        <v>403</v>
      </c>
      <c r="E34" s="142" t="s">
        <v>546</v>
      </c>
      <c r="F34" s="142" t="s">
        <v>477</v>
      </c>
      <c r="G34" s="135"/>
      <c r="H34" s="142"/>
      <c r="I34" s="144">
        <v>42698</v>
      </c>
      <c r="J34" s="142" t="s">
        <v>471</v>
      </c>
      <c r="K34" s="142" t="s">
        <v>583</v>
      </c>
      <c r="L34" s="142" t="s">
        <v>637</v>
      </c>
      <c r="M34" s="196" t="s">
        <v>638</v>
      </c>
      <c r="N34" s="138">
        <v>44197</v>
      </c>
      <c r="O34" s="138">
        <v>44286</v>
      </c>
      <c r="P34" s="142" t="s">
        <v>610</v>
      </c>
      <c r="Q34" s="142" t="s">
        <v>401</v>
      </c>
      <c r="R34" s="142" t="s">
        <v>430</v>
      </c>
      <c r="S34" s="88">
        <f>INDEX(Tablica1[[SOLITARNO-ADULTNA, SUBADULTNA I NEODREĐENO]:[SVE DOBI-HIBERNACIJA/ESTIVACIJA]],MATCH(R34,Tablica1[KATEGORIJA],0),MATCH(E34,Tablica1[[#Headers],[SOLITARNO-ADULTNA, SUBADULTNA I NEODREĐENO]:[SVE DOBI-HIBERNACIJA/ESTIVACIJA]],0))</f>
        <v>22</v>
      </c>
      <c r="T34" s="60">
        <f t="shared" si="0"/>
        <v>89</v>
      </c>
      <c r="U34" s="88">
        <f t="shared" si="2"/>
        <v>1958</v>
      </c>
      <c r="V34" s="142" t="s">
        <v>485</v>
      </c>
      <c r="W34" s="144"/>
      <c r="X34" s="144"/>
      <c r="Y34" s="142"/>
      <c r="Z34" s="70">
        <f>+INDEX(Tablica5[PROŠIRENA SKRB],MATCH(ZAPLIJENE!R34,Tablica5[KATEGORIJA],0))</f>
        <v>200</v>
      </c>
      <c r="AA34" s="88">
        <f t="shared" si="3"/>
        <v>0</v>
      </c>
      <c r="AB34" s="179">
        <f t="shared" si="4"/>
        <v>1958</v>
      </c>
      <c r="AC34" s="180" t="s">
        <v>554</v>
      </c>
      <c r="AD34" s="198">
        <v>44197</v>
      </c>
      <c r="AE34" s="198">
        <v>44286</v>
      </c>
      <c r="AF34" s="181">
        <f t="shared" si="5"/>
        <v>89</v>
      </c>
      <c r="AG34" s="182">
        <f t="shared" si="6"/>
        <v>1958</v>
      </c>
      <c r="AH34" s="164" t="s">
        <v>555</v>
      </c>
      <c r="AI34" s="168"/>
      <c r="AJ34" s="163">
        <f>INDEX(EUTANAZIJA!$B$4:$B$6,MATCH(ZAPLIJENE!AH34,EUTANAZIJA!$A$4:$A$6,0))</f>
        <v>0</v>
      </c>
      <c r="AK34" s="91">
        <f t="shared" si="1"/>
        <v>0</v>
      </c>
    </row>
    <row r="35" spans="1:37" ht="43.2" x14ac:dyDescent="0.3">
      <c r="A35" s="141" t="s">
        <v>413</v>
      </c>
      <c r="B35" s="194" t="s">
        <v>636</v>
      </c>
      <c r="C35" s="196" t="s">
        <v>645</v>
      </c>
      <c r="D35" s="142" t="s">
        <v>513</v>
      </c>
      <c r="E35" s="142" t="s">
        <v>546</v>
      </c>
      <c r="F35" s="142" t="s">
        <v>477</v>
      </c>
      <c r="G35" s="135"/>
      <c r="H35" s="142"/>
      <c r="I35" s="144">
        <v>42698</v>
      </c>
      <c r="J35" s="142" t="s">
        <v>471</v>
      </c>
      <c r="K35" s="142" t="s">
        <v>583</v>
      </c>
      <c r="L35" s="142" t="s">
        <v>637</v>
      </c>
      <c r="M35" s="196" t="s">
        <v>638</v>
      </c>
      <c r="N35" s="138">
        <v>44197</v>
      </c>
      <c r="O35" s="138">
        <v>44286</v>
      </c>
      <c r="P35" s="142" t="s">
        <v>610</v>
      </c>
      <c r="Q35" s="142" t="s">
        <v>401</v>
      </c>
      <c r="R35" s="142" t="s">
        <v>430</v>
      </c>
      <c r="S35" s="88">
        <f>INDEX(Tablica1[[SOLITARNO-ADULTNA, SUBADULTNA I NEODREĐENO]:[SVE DOBI-HIBERNACIJA/ESTIVACIJA]],MATCH(R35,Tablica1[KATEGORIJA],0),MATCH(E35,Tablica1[[#Headers],[SOLITARNO-ADULTNA, SUBADULTNA I NEODREĐENO]:[SVE DOBI-HIBERNACIJA/ESTIVACIJA]],0))</f>
        <v>22</v>
      </c>
      <c r="T35" s="60">
        <f t="shared" si="0"/>
        <v>89</v>
      </c>
      <c r="U35" s="88">
        <f t="shared" si="2"/>
        <v>1958</v>
      </c>
      <c r="V35" s="142" t="s">
        <v>485</v>
      </c>
      <c r="W35" s="144"/>
      <c r="X35" s="144"/>
      <c r="Y35" s="142"/>
      <c r="Z35" s="70">
        <f>+INDEX(Tablica5[PROŠIRENA SKRB],MATCH(ZAPLIJENE!R35,Tablica5[KATEGORIJA],0))</f>
        <v>200</v>
      </c>
      <c r="AA35" s="88">
        <f t="shared" si="3"/>
        <v>0</v>
      </c>
      <c r="AB35" s="179">
        <f t="shared" si="4"/>
        <v>1958</v>
      </c>
      <c r="AC35" s="180" t="s">
        <v>554</v>
      </c>
      <c r="AD35" s="198">
        <v>44197</v>
      </c>
      <c r="AE35" s="198">
        <v>44286</v>
      </c>
      <c r="AF35" s="181">
        <f t="shared" si="5"/>
        <v>89</v>
      </c>
      <c r="AG35" s="182">
        <f t="shared" si="6"/>
        <v>1958</v>
      </c>
      <c r="AH35" s="164" t="s">
        <v>555</v>
      </c>
      <c r="AI35" s="168"/>
      <c r="AJ35" s="163">
        <f>INDEX(EUTANAZIJA!$B$4:$B$6,MATCH(ZAPLIJENE!AH35,EUTANAZIJA!$A$4:$A$6,0))</f>
        <v>0</v>
      </c>
      <c r="AK35" s="91">
        <f t="shared" si="1"/>
        <v>0</v>
      </c>
    </row>
    <row r="36" spans="1:37" x14ac:dyDescent="0.3">
      <c r="A36" s="141"/>
      <c r="B36" s="142"/>
      <c r="C36" s="143"/>
      <c r="D36" s="142"/>
      <c r="E36" s="142"/>
      <c r="F36" s="142"/>
      <c r="G36" s="135"/>
      <c r="H36" s="142"/>
      <c r="I36" s="146"/>
      <c r="J36" s="142"/>
      <c r="K36" s="142"/>
      <c r="L36" s="142"/>
      <c r="M36" s="142"/>
      <c r="N36" s="142"/>
      <c r="O36" s="144"/>
      <c r="P36" s="142"/>
      <c r="Q36" s="142"/>
      <c r="R36" s="142"/>
      <c r="S36" s="88" t="e">
        <f>INDEX(Tablica1[[SOLITARNO-ADULTNA, SUBADULTNA I NEODREĐENO]:[SVE DOBI-HIBERNACIJA/ESTIVACIJA]],MATCH(R36,Tablica1[KATEGORIJA],0),MATCH(E36,Tablica1[[#Headers],[SOLITARNO-ADULTNA, SUBADULTNA I NEODREĐENO]:[SVE DOBI-HIBERNACIJA/ESTIVACIJA]],0))</f>
        <v>#N/A</v>
      </c>
      <c r="T36" s="60">
        <f t="shared" si="0"/>
        <v>0</v>
      </c>
      <c r="U36" s="88" t="e">
        <f t="shared" si="2"/>
        <v>#N/A</v>
      </c>
      <c r="V36" s="142"/>
      <c r="W36" s="144"/>
      <c r="X36" s="144"/>
      <c r="Y36" s="142"/>
      <c r="Z36" s="70" t="e">
        <f>+INDEX(Tablica5[PROŠIRENA SKRB],MATCH(ZAPLIJENE!R36,Tablica5[KATEGORIJA],0))</f>
        <v>#N/A</v>
      </c>
      <c r="AA36" s="88" t="e">
        <f t="shared" si="3"/>
        <v>#N/A</v>
      </c>
      <c r="AB36" s="179" t="e">
        <f t="shared" si="4"/>
        <v>#N/A</v>
      </c>
      <c r="AC36" s="180"/>
      <c r="AD36" s="159"/>
      <c r="AE36" s="159"/>
      <c r="AF36" s="181">
        <f t="shared" si="5"/>
        <v>0</v>
      </c>
      <c r="AG36" s="182" t="e">
        <f t="shared" si="6"/>
        <v>#N/A</v>
      </c>
      <c r="AH36" s="164"/>
      <c r="AI36" s="168"/>
      <c r="AJ36" s="163" t="e">
        <f>INDEX(EUTANAZIJA!$B$4:$B$6,MATCH(ZAPLIJENE!AH36,EUTANAZIJA!$A$4:$A$6,0))</f>
        <v>#N/A</v>
      </c>
      <c r="AK36" s="91" t="e">
        <f t="shared" si="1"/>
        <v>#N/A</v>
      </c>
    </row>
    <row r="37" spans="1:37" x14ac:dyDescent="0.3">
      <c r="A37" s="141"/>
      <c r="B37" s="142"/>
      <c r="C37" s="143"/>
      <c r="D37" s="142"/>
      <c r="E37" s="142"/>
      <c r="F37" s="142"/>
      <c r="G37" s="135"/>
      <c r="H37" s="142"/>
      <c r="I37" s="146"/>
      <c r="J37" s="142"/>
      <c r="K37" s="142"/>
      <c r="L37" s="142"/>
      <c r="M37" s="142"/>
      <c r="N37" s="142"/>
      <c r="O37" s="144"/>
      <c r="P37" s="142"/>
      <c r="Q37" s="142"/>
      <c r="R37" s="142"/>
      <c r="S37" s="88" t="e">
        <f>INDEX(Tablica1[[SOLITARNO-ADULTNA, SUBADULTNA I NEODREĐENO]:[SVE DOBI-HIBERNACIJA/ESTIVACIJA]],MATCH(R37,Tablica1[KATEGORIJA],0),MATCH(E37,Tablica1[[#Headers],[SOLITARNO-ADULTNA, SUBADULTNA I NEODREĐENO]:[SVE DOBI-HIBERNACIJA/ESTIVACIJA]],0))</f>
        <v>#N/A</v>
      </c>
      <c r="T37" s="60">
        <f t="shared" si="0"/>
        <v>0</v>
      </c>
      <c r="U37" s="88" t="e">
        <f t="shared" si="2"/>
        <v>#N/A</v>
      </c>
      <c r="V37" s="142"/>
      <c r="W37" s="144"/>
      <c r="X37" s="144"/>
      <c r="Y37" s="142"/>
      <c r="Z37" s="70" t="e">
        <f>+INDEX(Tablica5[PROŠIRENA SKRB],MATCH(ZAPLIJENE!R37,Tablica5[KATEGORIJA],0))</f>
        <v>#N/A</v>
      </c>
      <c r="AA37" s="88" t="e">
        <f t="shared" si="3"/>
        <v>#N/A</v>
      </c>
      <c r="AB37" s="179" t="e">
        <f t="shared" si="4"/>
        <v>#N/A</v>
      </c>
      <c r="AC37" s="180"/>
      <c r="AD37" s="159"/>
      <c r="AE37" s="159"/>
      <c r="AF37" s="181">
        <f t="shared" si="5"/>
        <v>0</v>
      </c>
      <c r="AG37" s="182" t="e">
        <f t="shared" si="6"/>
        <v>#N/A</v>
      </c>
      <c r="AH37" s="164"/>
      <c r="AI37" s="168"/>
      <c r="AJ37" s="163" t="e">
        <f>INDEX(EUTANAZIJA!$B$4:$B$6,MATCH(ZAPLIJENE!AH37,EUTANAZIJA!$A$4:$A$6,0))</f>
        <v>#N/A</v>
      </c>
      <c r="AK37" s="91" t="e">
        <f t="shared" si="1"/>
        <v>#N/A</v>
      </c>
    </row>
    <row r="38" spans="1:37" x14ac:dyDescent="0.3">
      <c r="A38" s="141"/>
      <c r="B38" s="142"/>
      <c r="C38" s="143"/>
      <c r="D38" s="142"/>
      <c r="E38" s="142"/>
      <c r="F38" s="142"/>
      <c r="G38" s="135"/>
      <c r="H38" s="142"/>
      <c r="I38" s="146"/>
      <c r="J38" s="142"/>
      <c r="K38" s="142"/>
      <c r="L38" s="142"/>
      <c r="M38" s="142"/>
      <c r="N38" s="142"/>
      <c r="O38" s="144"/>
      <c r="P38" s="142"/>
      <c r="Q38" s="142"/>
      <c r="R38" s="142"/>
      <c r="S38" s="88" t="e">
        <f>INDEX(Tablica1[[SOLITARNO-ADULTNA, SUBADULTNA I NEODREĐENO]:[SVE DOBI-HIBERNACIJA/ESTIVACIJA]],MATCH(R38,Tablica1[KATEGORIJA],0),MATCH(E38,Tablica1[[#Headers],[SOLITARNO-ADULTNA, SUBADULTNA I NEODREĐENO]:[SVE DOBI-HIBERNACIJA/ESTIVACIJA]],0))</f>
        <v>#N/A</v>
      </c>
      <c r="T38" s="60">
        <f t="shared" si="0"/>
        <v>0</v>
      </c>
      <c r="U38" s="88" t="e">
        <f t="shared" si="2"/>
        <v>#N/A</v>
      </c>
      <c r="V38" s="142"/>
      <c r="W38" s="144"/>
      <c r="X38" s="144"/>
      <c r="Y38" s="142"/>
      <c r="Z38" s="70" t="e">
        <f>+INDEX(Tablica5[PROŠIRENA SKRB],MATCH(ZAPLIJENE!R38,Tablica5[KATEGORIJA],0))</f>
        <v>#N/A</v>
      </c>
      <c r="AA38" s="88" t="e">
        <f t="shared" si="3"/>
        <v>#N/A</v>
      </c>
      <c r="AB38" s="179" t="e">
        <f t="shared" si="4"/>
        <v>#N/A</v>
      </c>
      <c r="AC38" s="180"/>
      <c r="AD38" s="159"/>
      <c r="AE38" s="159"/>
      <c r="AF38" s="181">
        <f t="shared" si="5"/>
        <v>0</v>
      </c>
      <c r="AG38" s="182" t="e">
        <f t="shared" si="6"/>
        <v>#N/A</v>
      </c>
      <c r="AH38" s="164"/>
      <c r="AI38" s="168"/>
      <c r="AJ38" s="163" t="e">
        <f>INDEX(EUTANAZIJA!$B$4:$B$6,MATCH(ZAPLIJENE!AH38,EUTANAZIJA!$A$4:$A$6,0))</f>
        <v>#N/A</v>
      </c>
      <c r="AK38" s="91" t="e">
        <f t="shared" si="1"/>
        <v>#N/A</v>
      </c>
    </row>
    <row r="39" spans="1:37" x14ac:dyDescent="0.3">
      <c r="A39" s="141"/>
      <c r="B39" s="142"/>
      <c r="C39" s="143"/>
      <c r="D39" s="142"/>
      <c r="E39" s="142"/>
      <c r="F39" s="142"/>
      <c r="G39" s="135"/>
      <c r="H39" s="142"/>
      <c r="I39" s="146"/>
      <c r="J39" s="142"/>
      <c r="K39" s="142"/>
      <c r="L39" s="142"/>
      <c r="M39" s="142"/>
      <c r="N39" s="142"/>
      <c r="O39" s="144"/>
      <c r="P39" s="142"/>
      <c r="Q39" s="142"/>
      <c r="R39" s="142"/>
      <c r="S39" s="88" t="e">
        <f>INDEX(Tablica1[[SOLITARNO-ADULTNA, SUBADULTNA I NEODREĐENO]:[SVE DOBI-HIBERNACIJA/ESTIVACIJA]],MATCH(R39,Tablica1[KATEGORIJA],0),MATCH(E39,Tablica1[[#Headers],[SOLITARNO-ADULTNA, SUBADULTNA I NEODREĐENO]:[SVE DOBI-HIBERNACIJA/ESTIVACIJA]],0))</f>
        <v>#N/A</v>
      </c>
      <c r="T39" s="60">
        <f t="shared" si="0"/>
        <v>0</v>
      </c>
      <c r="U39" s="88" t="e">
        <f t="shared" si="2"/>
        <v>#N/A</v>
      </c>
      <c r="V39" s="142"/>
      <c r="W39" s="144"/>
      <c r="X39" s="144"/>
      <c r="Y39" s="142"/>
      <c r="Z39" s="70" t="e">
        <f>+INDEX(Tablica5[PROŠIRENA SKRB],MATCH(ZAPLIJENE!R39,Tablica5[KATEGORIJA],0))</f>
        <v>#N/A</v>
      </c>
      <c r="AA39" s="88" t="e">
        <f t="shared" si="3"/>
        <v>#N/A</v>
      </c>
      <c r="AB39" s="179" t="e">
        <f t="shared" si="4"/>
        <v>#N/A</v>
      </c>
      <c r="AC39" s="180"/>
      <c r="AD39" s="159"/>
      <c r="AE39" s="159"/>
      <c r="AF39" s="181">
        <f t="shared" si="5"/>
        <v>0</v>
      </c>
      <c r="AG39" s="182" t="e">
        <f t="shared" si="6"/>
        <v>#N/A</v>
      </c>
      <c r="AH39" s="164"/>
      <c r="AI39" s="168"/>
      <c r="AJ39" s="163" t="e">
        <f>INDEX(EUTANAZIJA!$B$4:$B$6,MATCH(ZAPLIJENE!AH39,EUTANAZIJA!$A$4:$A$6,0))</f>
        <v>#N/A</v>
      </c>
      <c r="AK39" s="91" t="e">
        <f t="shared" si="1"/>
        <v>#N/A</v>
      </c>
    </row>
    <row r="40" spans="1:37" x14ac:dyDescent="0.3">
      <c r="A40" s="141"/>
      <c r="B40" s="142"/>
      <c r="C40" s="143"/>
      <c r="D40" s="142"/>
      <c r="E40" s="142"/>
      <c r="F40" s="142"/>
      <c r="G40" s="135"/>
      <c r="H40" s="142"/>
      <c r="I40" s="146"/>
      <c r="J40" s="142"/>
      <c r="K40" s="142"/>
      <c r="L40" s="142"/>
      <c r="M40" s="142"/>
      <c r="N40" s="142"/>
      <c r="O40" s="144"/>
      <c r="P40" s="142"/>
      <c r="Q40" s="142"/>
      <c r="R40" s="142"/>
      <c r="S40" s="88" t="e">
        <f>INDEX(Tablica1[[SOLITARNO-ADULTNA, SUBADULTNA I NEODREĐENO]:[SVE DOBI-HIBERNACIJA/ESTIVACIJA]],MATCH(R40,Tablica1[KATEGORIJA],0),MATCH(E40,Tablica1[[#Headers],[SOLITARNO-ADULTNA, SUBADULTNA I NEODREĐENO]:[SVE DOBI-HIBERNACIJA/ESTIVACIJA]],0))</f>
        <v>#N/A</v>
      </c>
      <c r="T40" s="60">
        <f t="shared" si="0"/>
        <v>0</v>
      </c>
      <c r="U40" s="88" t="e">
        <f t="shared" si="2"/>
        <v>#N/A</v>
      </c>
      <c r="V40" s="142"/>
      <c r="W40" s="144"/>
      <c r="X40" s="144"/>
      <c r="Y40" s="142"/>
      <c r="Z40" s="70" t="e">
        <f>+INDEX(Tablica5[PROŠIRENA SKRB],MATCH(ZAPLIJENE!R40,Tablica5[KATEGORIJA],0))</f>
        <v>#N/A</v>
      </c>
      <c r="AA40" s="88" t="e">
        <f t="shared" si="3"/>
        <v>#N/A</v>
      </c>
      <c r="AB40" s="179" t="e">
        <f t="shared" si="4"/>
        <v>#N/A</v>
      </c>
      <c r="AC40" s="180"/>
      <c r="AD40" s="159"/>
      <c r="AE40" s="159"/>
      <c r="AF40" s="181">
        <f t="shared" si="5"/>
        <v>0</v>
      </c>
      <c r="AG40" s="182" t="e">
        <f t="shared" si="6"/>
        <v>#N/A</v>
      </c>
      <c r="AH40" s="164"/>
      <c r="AI40" s="168"/>
      <c r="AJ40" s="163" t="e">
        <f>INDEX(EUTANAZIJA!$B$4:$B$6,MATCH(ZAPLIJENE!AH40,EUTANAZIJA!$A$4:$A$6,0))</f>
        <v>#N/A</v>
      </c>
      <c r="AK40" s="91" t="e">
        <f t="shared" si="1"/>
        <v>#N/A</v>
      </c>
    </row>
    <row r="41" spans="1:37" x14ac:dyDescent="0.3">
      <c r="A41" s="141"/>
      <c r="B41" s="142"/>
      <c r="C41" s="143"/>
      <c r="D41" s="142"/>
      <c r="E41" s="142"/>
      <c r="F41" s="142"/>
      <c r="G41" s="135"/>
      <c r="H41" s="142"/>
      <c r="I41" s="146"/>
      <c r="J41" s="142"/>
      <c r="K41" s="142"/>
      <c r="L41" s="142"/>
      <c r="M41" s="142"/>
      <c r="N41" s="142"/>
      <c r="O41" s="144"/>
      <c r="P41" s="142"/>
      <c r="Q41" s="142"/>
      <c r="R41" s="142"/>
      <c r="S41" s="88" t="e">
        <f>INDEX(Tablica1[[SOLITARNO-ADULTNA, SUBADULTNA I NEODREĐENO]:[SVE DOBI-HIBERNACIJA/ESTIVACIJA]],MATCH(R41,Tablica1[KATEGORIJA],0),MATCH(E41,Tablica1[[#Headers],[SOLITARNO-ADULTNA, SUBADULTNA I NEODREĐENO]:[SVE DOBI-HIBERNACIJA/ESTIVACIJA]],0))</f>
        <v>#N/A</v>
      </c>
      <c r="T41" s="60">
        <f t="shared" si="0"/>
        <v>0</v>
      </c>
      <c r="U41" s="88" t="e">
        <f t="shared" si="2"/>
        <v>#N/A</v>
      </c>
      <c r="V41" s="142"/>
      <c r="W41" s="144"/>
      <c r="X41" s="144"/>
      <c r="Y41" s="142"/>
      <c r="Z41" s="70" t="e">
        <f>+INDEX(Tablica5[PROŠIRENA SKRB],MATCH(ZAPLIJENE!R41,Tablica5[KATEGORIJA],0))</f>
        <v>#N/A</v>
      </c>
      <c r="AA41" s="88" t="e">
        <f t="shared" si="3"/>
        <v>#N/A</v>
      </c>
      <c r="AB41" s="179" t="e">
        <f t="shared" si="4"/>
        <v>#N/A</v>
      </c>
      <c r="AC41" s="180"/>
      <c r="AD41" s="159"/>
      <c r="AE41" s="159"/>
      <c r="AF41" s="181">
        <f t="shared" si="5"/>
        <v>0</v>
      </c>
      <c r="AG41" s="182" t="e">
        <f t="shared" si="6"/>
        <v>#N/A</v>
      </c>
      <c r="AH41" s="164"/>
      <c r="AI41" s="168"/>
      <c r="AJ41" s="163" t="e">
        <f>INDEX(EUTANAZIJA!$B$4:$B$6,MATCH(ZAPLIJENE!AH41,EUTANAZIJA!$A$4:$A$6,0))</f>
        <v>#N/A</v>
      </c>
      <c r="AK41" s="91" t="e">
        <f t="shared" si="1"/>
        <v>#N/A</v>
      </c>
    </row>
    <row r="42" spans="1:37" x14ac:dyDescent="0.3">
      <c r="A42" s="141"/>
      <c r="B42" s="142"/>
      <c r="C42" s="143"/>
      <c r="D42" s="142"/>
      <c r="E42" s="142"/>
      <c r="F42" s="142"/>
      <c r="G42" s="135"/>
      <c r="H42" s="142"/>
      <c r="I42" s="146"/>
      <c r="J42" s="142"/>
      <c r="K42" s="142"/>
      <c r="L42" s="142"/>
      <c r="M42" s="142"/>
      <c r="N42" s="142"/>
      <c r="O42" s="144"/>
      <c r="P42" s="142"/>
      <c r="Q42" s="142"/>
      <c r="R42" s="142"/>
      <c r="S42" s="88" t="e">
        <f>INDEX(Tablica1[[SOLITARNO-ADULTNA, SUBADULTNA I NEODREĐENO]:[SVE DOBI-HIBERNACIJA/ESTIVACIJA]],MATCH(R42,Tablica1[KATEGORIJA],0),MATCH(E42,Tablica1[[#Headers],[SOLITARNO-ADULTNA, SUBADULTNA I NEODREĐENO]:[SVE DOBI-HIBERNACIJA/ESTIVACIJA]],0))</f>
        <v>#N/A</v>
      </c>
      <c r="T42" s="60">
        <f t="shared" si="0"/>
        <v>0</v>
      </c>
      <c r="U42" s="88" t="e">
        <f t="shared" si="2"/>
        <v>#N/A</v>
      </c>
      <c r="V42" s="142"/>
      <c r="W42" s="144"/>
      <c r="X42" s="144"/>
      <c r="Y42" s="142"/>
      <c r="Z42" s="70" t="e">
        <f>+INDEX(Tablica5[PROŠIRENA SKRB],MATCH(ZAPLIJENE!R42,Tablica5[KATEGORIJA],0))</f>
        <v>#N/A</v>
      </c>
      <c r="AA42" s="88" t="e">
        <f t="shared" si="3"/>
        <v>#N/A</v>
      </c>
      <c r="AB42" s="179" t="e">
        <f t="shared" si="4"/>
        <v>#N/A</v>
      </c>
      <c r="AC42" s="180"/>
      <c r="AD42" s="159"/>
      <c r="AE42" s="159"/>
      <c r="AF42" s="181">
        <f t="shared" si="5"/>
        <v>0</v>
      </c>
      <c r="AG42" s="182" t="e">
        <f t="shared" si="6"/>
        <v>#N/A</v>
      </c>
      <c r="AH42" s="164"/>
      <c r="AI42" s="168"/>
      <c r="AJ42" s="163" t="e">
        <f>INDEX(EUTANAZIJA!$B$4:$B$6,MATCH(ZAPLIJENE!AH42,EUTANAZIJA!$A$4:$A$6,0))</f>
        <v>#N/A</v>
      </c>
      <c r="AK42" s="91" t="e">
        <f t="shared" si="1"/>
        <v>#N/A</v>
      </c>
    </row>
    <row r="43" spans="1:37" x14ac:dyDescent="0.3">
      <c r="A43" s="141"/>
      <c r="B43" s="142"/>
      <c r="C43" s="143"/>
      <c r="D43" s="142"/>
      <c r="E43" s="142"/>
      <c r="F43" s="142"/>
      <c r="G43" s="135"/>
      <c r="H43" s="142"/>
      <c r="I43" s="146"/>
      <c r="J43" s="142"/>
      <c r="K43" s="142"/>
      <c r="L43" s="142"/>
      <c r="M43" s="142"/>
      <c r="N43" s="142"/>
      <c r="O43" s="144"/>
      <c r="P43" s="142"/>
      <c r="Q43" s="142"/>
      <c r="R43" s="142"/>
      <c r="S43" s="88" t="e">
        <f>INDEX(Tablica1[[SOLITARNO-ADULTNA, SUBADULTNA I NEODREĐENO]:[SVE DOBI-HIBERNACIJA/ESTIVACIJA]],MATCH(R43,Tablica1[KATEGORIJA],0),MATCH(E43,Tablica1[[#Headers],[SOLITARNO-ADULTNA, SUBADULTNA I NEODREĐENO]:[SVE DOBI-HIBERNACIJA/ESTIVACIJA]],0))</f>
        <v>#N/A</v>
      </c>
      <c r="T43" s="60">
        <f t="shared" si="0"/>
        <v>0</v>
      </c>
      <c r="U43" s="88" t="e">
        <f t="shared" si="2"/>
        <v>#N/A</v>
      </c>
      <c r="V43" s="142"/>
      <c r="W43" s="144"/>
      <c r="X43" s="144"/>
      <c r="Y43" s="142"/>
      <c r="Z43" s="70" t="e">
        <f>+INDEX(Tablica5[PROŠIRENA SKRB],MATCH(ZAPLIJENE!R43,Tablica5[KATEGORIJA],0))</f>
        <v>#N/A</v>
      </c>
      <c r="AA43" s="88" t="e">
        <f t="shared" si="3"/>
        <v>#N/A</v>
      </c>
      <c r="AB43" s="179" t="e">
        <f t="shared" si="4"/>
        <v>#N/A</v>
      </c>
      <c r="AC43" s="180"/>
      <c r="AD43" s="159"/>
      <c r="AE43" s="159"/>
      <c r="AF43" s="181">
        <f t="shared" si="5"/>
        <v>0</v>
      </c>
      <c r="AG43" s="182" t="e">
        <f t="shared" si="6"/>
        <v>#N/A</v>
      </c>
      <c r="AH43" s="164"/>
      <c r="AI43" s="168"/>
      <c r="AJ43" s="163" t="e">
        <f>INDEX(EUTANAZIJA!$B$4:$B$6,MATCH(ZAPLIJENE!AH43,EUTANAZIJA!$A$4:$A$6,0))</f>
        <v>#N/A</v>
      </c>
      <c r="AK43" s="91" t="e">
        <f t="shared" si="1"/>
        <v>#N/A</v>
      </c>
    </row>
    <row r="44" spans="1:37" x14ac:dyDescent="0.3">
      <c r="A44" s="141"/>
      <c r="B44" s="142"/>
      <c r="C44" s="143"/>
      <c r="D44" s="142"/>
      <c r="E44" s="142"/>
      <c r="F44" s="142"/>
      <c r="G44" s="135"/>
      <c r="H44" s="142"/>
      <c r="I44" s="146"/>
      <c r="J44" s="142"/>
      <c r="K44" s="142"/>
      <c r="L44" s="142"/>
      <c r="M44" s="142"/>
      <c r="N44" s="142"/>
      <c r="O44" s="144"/>
      <c r="P44" s="142"/>
      <c r="Q44" s="142"/>
      <c r="R44" s="142"/>
      <c r="S44" s="88" t="e">
        <f>INDEX(Tablica1[[SOLITARNO-ADULTNA, SUBADULTNA I NEODREĐENO]:[SVE DOBI-HIBERNACIJA/ESTIVACIJA]],MATCH(R44,Tablica1[KATEGORIJA],0),MATCH(E44,Tablica1[[#Headers],[SOLITARNO-ADULTNA, SUBADULTNA I NEODREĐENO]:[SVE DOBI-HIBERNACIJA/ESTIVACIJA]],0))</f>
        <v>#N/A</v>
      </c>
      <c r="T44" s="60">
        <f t="shared" si="0"/>
        <v>0</v>
      </c>
      <c r="U44" s="88" t="e">
        <f t="shared" si="2"/>
        <v>#N/A</v>
      </c>
      <c r="V44" s="142"/>
      <c r="W44" s="144"/>
      <c r="X44" s="144"/>
      <c r="Y44" s="142"/>
      <c r="Z44" s="70" t="e">
        <f>+INDEX(Tablica5[PROŠIRENA SKRB],MATCH(ZAPLIJENE!R44,Tablica5[KATEGORIJA],0))</f>
        <v>#N/A</v>
      </c>
      <c r="AA44" s="88" t="e">
        <f t="shared" si="3"/>
        <v>#N/A</v>
      </c>
      <c r="AB44" s="179" t="e">
        <f t="shared" si="4"/>
        <v>#N/A</v>
      </c>
      <c r="AC44" s="180"/>
      <c r="AD44" s="159"/>
      <c r="AE44" s="159"/>
      <c r="AF44" s="181">
        <f t="shared" si="5"/>
        <v>0</v>
      </c>
      <c r="AG44" s="182" t="e">
        <f t="shared" si="6"/>
        <v>#N/A</v>
      </c>
      <c r="AH44" s="164"/>
      <c r="AI44" s="168"/>
      <c r="AJ44" s="163" t="e">
        <f>INDEX(EUTANAZIJA!$B$4:$B$6,MATCH(ZAPLIJENE!AH44,EUTANAZIJA!$A$4:$A$6,0))</f>
        <v>#N/A</v>
      </c>
      <c r="AK44" s="91" t="e">
        <f t="shared" si="1"/>
        <v>#N/A</v>
      </c>
    </row>
    <row r="45" spans="1:37" x14ac:dyDescent="0.3">
      <c r="A45" s="141"/>
      <c r="B45" s="142"/>
      <c r="C45" s="143"/>
      <c r="D45" s="142"/>
      <c r="E45" s="142"/>
      <c r="F45" s="142"/>
      <c r="G45" s="135"/>
      <c r="H45" s="142"/>
      <c r="I45" s="146"/>
      <c r="J45" s="142"/>
      <c r="K45" s="142"/>
      <c r="L45" s="142"/>
      <c r="M45" s="142"/>
      <c r="N45" s="142"/>
      <c r="O45" s="144"/>
      <c r="P45" s="142"/>
      <c r="Q45" s="142"/>
      <c r="R45" s="142"/>
      <c r="S45" s="88" t="e">
        <f>INDEX(Tablica1[[SOLITARNO-ADULTNA, SUBADULTNA I NEODREĐENO]:[SVE DOBI-HIBERNACIJA/ESTIVACIJA]],MATCH(R45,Tablica1[KATEGORIJA],0),MATCH(E45,Tablica1[[#Headers],[SOLITARNO-ADULTNA, SUBADULTNA I NEODREĐENO]:[SVE DOBI-HIBERNACIJA/ESTIVACIJA]],0))</f>
        <v>#N/A</v>
      </c>
      <c r="T45" s="60">
        <f t="shared" si="0"/>
        <v>0</v>
      </c>
      <c r="U45" s="88" t="e">
        <f t="shared" si="2"/>
        <v>#N/A</v>
      </c>
      <c r="V45" s="142"/>
      <c r="W45" s="144"/>
      <c r="X45" s="144"/>
      <c r="Y45" s="142"/>
      <c r="Z45" s="70" t="e">
        <f>+INDEX(Tablica5[PROŠIRENA SKRB],MATCH(ZAPLIJENE!R45,Tablica5[KATEGORIJA],0))</f>
        <v>#N/A</v>
      </c>
      <c r="AA45" s="88" t="e">
        <f t="shared" si="3"/>
        <v>#N/A</v>
      </c>
      <c r="AB45" s="179" t="e">
        <f t="shared" si="4"/>
        <v>#N/A</v>
      </c>
      <c r="AC45" s="180"/>
      <c r="AD45" s="159"/>
      <c r="AE45" s="159"/>
      <c r="AF45" s="181">
        <f t="shared" si="5"/>
        <v>0</v>
      </c>
      <c r="AG45" s="182" t="e">
        <f t="shared" si="6"/>
        <v>#N/A</v>
      </c>
      <c r="AH45" s="164"/>
      <c r="AI45" s="168"/>
      <c r="AJ45" s="163" t="e">
        <f>INDEX(EUTANAZIJA!$B$4:$B$6,MATCH(ZAPLIJENE!AH45,EUTANAZIJA!$A$4:$A$6,0))</f>
        <v>#N/A</v>
      </c>
      <c r="AK45" s="91" t="e">
        <f t="shared" si="1"/>
        <v>#N/A</v>
      </c>
    </row>
    <row r="46" spans="1:37" x14ac:dyDescent="0.3">
      <c r="A46" s="141"/>
      <c r="B46" s="142"/>
      <c r="C46" s="143"/>
      <c r="D46" s="142"/>
      <c r="E46" s="142"/>
      <c r="F46" s="142"/>
      <c r="G46" s="135"/>
      <c r="H46" s="142"/>
      <c r="I46" s="146"/>
      <c r="J46" s="142"/>
      <c r="K46" s="142"/>
      <c r="L46" s="142"/>
      <c r="M46" s="142"/>
      <c r="N46" s="142"/>
      <c r="O46" s="144"/>
      <c r="P46" s="142"/>
      <c r="Q46" s="142"/>
      <c r="R46" s="142"/>
      <c r="S46" s="88" t="e">
        <f>INDEX(Tablica1[[SOLITARNO-ADULTNA, SUBADULTNA I NEODREĐENO]:[SVE DOBI-HIBERNACIJA/ESTIVACIJA]],MATCH(R46,Tablica1[KATEGORIJA],0),MATCH(E46,Tablica1[[#Headers],[SOLITARNO-ADULTNA, SUBADULTNA I NEODREĐENO]:[SVE DOBI-HIBERNACIJA/ESTIVACIJA]],0))</f>
        <v>#N/A</v>
      </c>
      <c r="T46" s="60">
        <f t="shared" si="0"/>
        <v>0</v>
      </c>
      <c r="U46" s="88" t="e">
        <f t="shared" si="2"/>
        <v>#N/A</v>
      </c>
      <c r="V46" s="142"/>
      <c r="W46" s="144"/>
      <c r="X46" s="144"/>
      <c r="Y46" s="142"/>
      <c r="Z46" s="70" t="e">
        <f>+INDEX(Tablica5[PROŠIRENA SKRB],MATCH(ZAPLIJENE!R46,Tablica5[KATEGORIJA],0))</f>
        <v>#N/A</v>
      </c>
      <c r="AA46" s="88" t="e">
        <f t="shared" si="3"/>
        <v>#N/A</v>
      </c>
      <c r="AB46" s="179" t="e">
        <f t="shared" si="4"/>
        <v>#N/A</v>
      </c>
      <c r="AC46" s="180"/>
      <c r="AD46" s="159"/>
      <c r="AE46" s="159"/>
      <c r="AF46" s="181">
        <f t="shared" si="5"/>
        <v>0</v>
      </c>
      <c r="AG46" s="182" t="e">
        <f t="shared" si="6"/>
        <v>#N/A</v>
      </c>
      <c r="AH46" s="164"/>
      <c r="AI46" s="168"/>
      <c r="AJ46" s="163" t="e">
        <f>INDEX(EUTANAZIJA!$B$4:$B$6,MATCH(ZAPLIJENE!AH46,EUTANAZIJA!$A$4:$A$6,0))</f>
        <v>#N/A</v>
      </c>
      <c r="AK46" s="91" t="e">
        <f t="shared" si="1"/>
        <v>#N/A</v>
      </c>
    </row>
    <row r="47" spans="1:37" x14ac:dyDescent="0.3">
      <c r="A47" s="141"/>
      <c r="B47" s="142"/>
      <c r="C47" s="143"/>
      <c r="D47" s="142"/>
      <c r="E47" s="142"/>
      <c r="F47" s="142"/>
      <c r="G47" s="135"/>
      <c r="H47" s="142"/>
      <c r="I47" s="146"/>
      <c r="J47" s="142"/>
      <c r="K47" s="142"/>
      <c r="L47" s="142"/>
      <c r="M47" s="142"/>
      <c r="N47" s="142"/>
      <c r="O47" s="144"/>
      <c r="P47" s="142"/>
      <c r="Q47" s="142"/>
      <c r="R47" s="142"/>
      <c r="S47" s="88" t="e">
        <f>INDEX(Tablica1[[SOLITARNO-ADULTNA, SUBADULTNA I NEODREĐENO]:[SVE DOBI-HIBERNACIJA/ESTIVACIJA]],MATCH(R47,Tablica1[KATEGORIJA],0),MATCH(E47,Tablica1[[#Headers],[SOLITARNO-ADULTNA, SUBADULTNA I NEODREĐENO]:[SVE DOBI-HIBERNACIJA/ESTIVACIJA]],0))</f>
        <v>#N/A</v>
      </c>
      <c r="T47" s="60">
        <f t="shared" si="0"/>
        <v>0</v>
      </c>
      <c r="U47" s="88" t="e">
        <f t="shared" si="2"/>
        <v>#N/A</v>
      </c>
      <c r="V47" s="142"/>
      <c r="W47" s="144"/>
      <c r="X47" s="144"/>
      <c r="Y47" s="142"/>
      <c r="Z47" s="70" t="e">
        <f>+INDEX(Tablica5[PROŠIRENA SKRB],MATCH(ZAPLIJENE!R47,Tablica5[KATEGORIJA],0))</f>
        <v>#N/A</v>
      </c>
      <c r="AA47" s="88" t="e">
        <f t="shared" si="3"/>
        <v>#N/A</v>
      </c>
      <c r="AB47" s="179" t="e">
        <f t="shared" si="4"/>
        <v>#N/A</v>
      </c>
      <c r="AC47" s="180"/>
      <c r="AD47" s="159"/>
      <c r="AE47" s="159"/>
      <c r="AF47" s="181">
        <f t="shared" si="5"/>
        <v>0</v>
      </c>
      <c r="AG47" s="182" t="e">
        <f t="shared" si="6"/>
        <v>#N/A</v>
      </c>
      <c r="AH47" s="164"/>
      <c r="AI47" s="168"/>
      <c r="AJ47" s="163" t="e">
        <f>INDEX(EUTANAZIJA!$B$4:$B$6,MATCH(ZAPLIJENE!AH47,EUTANAZIJA!$A$4:$A$6,0))</f>
        <v>#N/A</v>
      </c>
      <c r="AK47" s="91" t="e">
        <f t="shared" si="1"/>
        <v>#N/A</v>
      </c>
    </row>
    <row r="48" spans="1:37" x14ac:dyDescent="0.3">
      <c r="A48" s="141"/>
      <c r="B48" s="142"/>
      <c r="C48" s="143"/>
      <c r="D48" s="142"/>
      <c r="E48" s="142"/>
      <c r="F48" s="142"/>
      <c r="G48" s="135"/>
      <c r="H48" s="142"/>
      <c r="I48" s="146"/>
      <c r="J48" s="142"/>
      <c r="K48" s="142"/>
      <c r="L48" s="142"/>
      <c r="M48" s="142"/>
      <c r="N48" s="142"/>
      <c r="O48" s="144"/>
      <c r="P48" s="142"/>
      <c r="Q48" s="142"/>
      <c r="R48" s="142"/>
      <c r="S48" s="88" t="e">
        <f>INDEX(Tablica1[[SOLITARNO-ADULTNA, SUBADULTNA I NEODREĐENO]:[SVE DOBI-HIBERNACIJA/ESTIVACIJA]],MATCH(R48,Tablica1[KATEGORIJA],0),MATCH(E48,Tablica1[[#Headers],[SOLITARNO-ADULTNA, SUBADULTNA I NEODREĐENO]:[SVE DOBI-HIBERNACIJA/ESTIVACIJA]],0))</f>
        <v>#N/A</v>
      </c>
      <c r="T48" s="60">
        <f t="shared" si="0"/>
        <v>0</v>
      </c>
      <c r="U48" s="88" t="e">
        <f t="shared" si="2"/>
        <v>#N/A</v>
      </c>
      <c r="V48" s="142"/>
      <c r="W48" s="144"/>
      <c r="X48" s="144"/>
      <c r="Y48" s="142"/>
      <c r="Z48" s="70" t="e">
        <f>+INDEX(Tablica5[PROŠIRENA SKRB],MATCH(ZAPLIJENE!R48,Tablica5[KATEGORIJA],0))</f>
        <v>#N/A</v>
      </c>
      <c r="AA48" s="88" t="e">
        <f t="shared" si="3"/>
        <v>#N/A</v>
      </c>
      <c r="AB48" s="179" t="e">
        <f t="shared" si="4"/>
        <v>#N/A</v>
      </c>
      <c r="AC48" s="180"/>
      <c r="AD48" s="159"/>
      <c r="AE48" s="159"/>
      <c r="AF48" s="181">
        <f t="shared" si="5"/>
        <v>0</v>
      </c>
      <c r="AG48" s="182" t="e">
        <f t="shared" si="6"/>
        <v>#N/A</v>
      </c>
      <c r="AH48" s="164"/>
      <c r="AI48" s="168"/>
      <c r="AJ48" s="163" t="e">
        <f>INDEX(EUTANAZIJA!$B$4:$B$6,MATCH(ZAPLIJENE!AH48,EUTANAZIJA!$A$4:$A$6,0))</f>
        <v>#N/A</v>
      </c>
      <c r="AK48" s="91" t="e">
        <f t="shared" si="1"/>
        <v>#N/A</v>
      </c>
    </row>
    <row r="49" spans="1:37" x14ac:dyDescent="0.3">
      <c r="A49" s="141"/>
      <c r="B49" s="142"/>
      <c r="C49" s="143"/>
      <c r="D49" s="142"/>
      <c r="E49" s="142"/>
      <c r="F49" s="142"/>
      <c r="G49" s="135"/>
      <c r="H49" s="142"/>
      <c r="I49" s="146"/>
      <c r="J49" s="142"/>
      <c r="K49" s="142"/>
      <c r="L49" s="142"/>
      <c r="M49" s="142"/>
      <c r="N49" s="142"/>
      <c r="O49" s="144"/>
      <c r="P49" s="142"/>
      <c r="Q49" s="142"/>
      <c r="R49" s="142"/>
      <c r="S49" s="88" t="e">
        <f>INDEX(Tablica1[[SOLITARNO-ADULTNA, SUBADULTNA I NEODREĐENO]:[SVE DOBI-HIBERNACIJA/ESTIVACIJA]],MATCH(R49,Tablica1[KATEGORIJA],0),MATCH(E49,Tablica1[[#Headers],[SOLITARNO-ADULTNA, SUBADULTNA I NEODREĐENO]:[SVE DOBI-HIBERNACIJA/ESTIVACIJA]],0))</f>
        <v>#N/A</v>
      </c>
      <c r="T49" s="60">
        <f t="shared" si="0"/>
        <v>0</v>
      </c>
      <c r="U49" s="88" t="e">
        <f t="shared" si="2"/>
        <v>#N/A</v>
      </c>
      <c r="V49" s="142"/>
      <c r="W49" s="144"/>
      <c r="X49" s="144"/>
      <c r="Y49" s="142"/>
      <c r="Z49" s="70" t="e">
        <f>+INDEX(Tablica5[PROŠIRENA SKRB],MATCH(ZAPLIJENE!R49,Tablica5[KATEGORIJA],0))</f>
        <v>#N/A</v>
      </c>
      <c r="AA49" s="88" t="e">
        <f t="shared" si="3"/>
        <v>#N/A</v>
      </c>
      <c r="AB49" s="179" t="e">
        <f t="shared" si="4"/>
        <v>#N/A</v>
      </c>
      <c r="AC49" s="180"/>
      <c r="AD49" s="159"/>
      <c r="AE49" s="159"/>
      <c r="AF49" s="181">
        <f t="shared" si="5"/>
        <v>0</v>
      </c>
      <c r="AG49" s="182" t="e">
        <f t="shared" si="6"/>
        <v>#N/A</v>
      </c>
      <c r="AH49" s="164"/>
      <c r="AI49" s="168"/>
      <c r="AJ49" s="163" t="e">
        <f>INDEX(EUTANAZIJA!$B$4:$B$6,MATCH(ZAPLIJENE!AH49,EUTANAZIJA!$A$4:$A$6,0))</f>
        <v>#N/A</v>
      </c>
      <c r="AK49" s="91" t="e">
        <f t="shared" si="1"/>
        <v>#N/A</v>
      </c>
    </row>
    <row r="50" spans="1:37" x14ac:dyDescent="0.3">
      <c r="A50" s="141"/>
      <c r="B50" s="142"/>
      <c r="C50" s="143"/>
      <c r="D50" s="142"/>
      <c r="E50" s="142"/>
      <c r="F50" s="142"/>
      <c r="G50" s="135"/>
      <c r="H50" s="142"/>
      <c r="I50" s="146"/>
      <c r="J50" s="142"/>
      <c r="K50" s="142"/>
      <c r="L50" s="142"/>
      <c r="M50" s="142"/>
      <c r="N50" s="142"/>
      <c r="O50" s="144"/>
      <c r="P50" s="142"/>
      <c r="Q50" s="142"/>
      <c r="R50" s="142"/>
      <c r="S50" s="88" t="e">
        <f>INDEX(Tablica1[[SOLITARNO-ADULTNA, SUBADULTNA I NEODREĐENO]:[SVE DOBI-HIBERNACIJA/ESTIVACIJA]],MATCH(R50,Tablica1[KATEGORIJA],0),MATCH(E50,Tablica1[[#Headers],[SOLITARNO-ADULTNA, SUBADULTNA I NEODREĐENO]:[SVE DOBI-HIBERNACIJA/ESTIVACIJA]],0))</f>
        <v>#N/A</v>
      </c>
      <c r="T50" s="60">
        <f t="shared" si="0"/>
        <v>0</v>
      </c>
      <c r="U50" s="88" t="e">
        <f t="shared" si="2"/>
        <v>#N/A</v>
      </c>
      <c r="V50" s="142"/>
      <c r="W50" s="144"/>
      <c r="X50" s="144"/>
      <c r="Y50" s="142"/>
      <c r="Z50" s="70" t="e">
        <f>+INDEX(Tablica5[PROŠIRENA SKRB],MATCH(ZAPLIJENE!R50,Tablica5[KATEGORIJA],0))</f>
        <v>#N/A</v>
      </c>
      <c r="AA50" s="88" t="e">
        <f t="shared" si="3"/>
        <v>#N/A</v>
      </c>
      <c r="AB50" s="179" t="e">
        <f t="shared" si="4"/>
        <v>#N/A</v>
      </c>
      <c r="AC50" s="180"/>
      <c r="AD50" s="159"/>
      <c r="AE50" s="159"/>
      <c r="AF50" s="181">
        <f t="shared" si="5"/>
        <v>0</v>
      </c>
      <c r="AG50" s="182" t="e">
        <f t="shared" si="6"/>
        <v>#N/A</v>
      </c>
      <c r="AH50" s="164"/>
      <c r="AI50" s="168"/>
      <c r="AJ50" s="163" t="e">
        <f>INDEX(EUTANAZIJA!$B$4:$B$6,MATCH(ZAPLIJENE!AH50,EUTANAZIJA!$A$4:$A$6,0))</f>
        <v>#N/A</v>
      </c>
      <c r="AK50" s="91" t="e">
        <f t="shared" si="1"/>
        <v>#N/A</v>
      </c>
    </row>
    <row r="51" spans="1:37" x14ac:dyDescent="0.3">
      <c r="A51" s="141"/>
      <c r="B51" s="142"/>
      <c r="C51" s="143"/>
      <c r="D51" s="142"/>
      <c r="E51" s="142"/>
      <c r="F51" s="142"/>
      <c r="G51" s="135"/>
      <c r="H51" s="142"/>
      <c r="I51" s="146"/>
      <c r="J51" s="142"/>
      <c r="K51" s="142"/>
      <c r="L51" s="142"/>
      <c r="M51" s="142"/>
      <c r="N51" s="142"/>
      <c r="O51" s="144"/>
      <c r="P51" s="142"/>
      <c r="Q51" s="142"/>
      <c r="R51" s="142"/>
      <c r="S51" s="88" t="e">
        <f>INDEX(Tablica1[[SOLITARNO-ADULTNA, SUBADULTNA I NEODREĐENO]:[SVE DOBI-HIBERNACIJA/ESTIVACIJA]],MATCH(R51,Tablica1[KATEGORIJA],0),MATCH(E51,Tablica1[[#Headers],[SOLITARNO-ADULTNA, SUBADULTNA I NEODREĐENO]:[SVE DOBI-HIBERNACIJA/ESTIVACIJA]],0))</f>
        <v>#N/A</v>
      </c>
      <c r="T51" s="60">
        <f t="shared" si="0"/>
        <v>0</v>
      </c>
      <c r="U51" s="88" t="e">
        <f t="shared" si="2"/>
        <v>#N/A</v>
      </c>
      <c r="V51" s="142"/>
      <c r="W51" s="144"/>
      <c r="X51" s="144"/>
      <c r="Y51" s="142"/>
      <c r="Z51" s="70" t="e">
        <f>+INDEX(Tablica5[PROŠIRENA SKRB],MATCH(ZAPLIJENE!R51,Tablica5[KATEGORIJA],0))</f>
        <v>#N/A</v>
      </c>
      <c r="AA51" s="88" t="e">
        <f t="shared" si="3"/>
        <v>#N/A</v>
      </c>
      <c r="AB51" s="179" t="e">
        <f t="shared" si="4"/>
        <v>#N/A</v>
      </c>
      <c r="AC51" s="180"/>
      <c r="AD51" s="159"/>
      <c r="AE51" s="159"/>
      <c r="AF51" s="181">
        <f t="shared" si="5"/>
        <v>0</v>
      </c>
      <c r="AG51" s="182" t="e">
        <f t="shared" si="6"/>
        <v>#N/A</v>
      </c>
      <c r="AH51" s="164"/>
      <c r="AI51" s="168"/>
      <c r="AJ51" s="163" t="e">
        <f>INDEX(EUTANAZIJA!$B$4:$B$6,MATCH(ZAPLIJENE!AH51,EUTANAZIJA!$A$4:$A$6,0))</f>
        <v>#N/A</v>
      </c>
      <c r="AK51" s="91" t="e">
        <f t="shared" si="1"/>
        <v>#N/A</v>
      </c>
    </row>
    <row r="52" spans="1:37" x14ac:dyDescent="0.3">
      <c r="A52" s="141"/>
      <c r="B52" s="142"/>
      <c r="C52" s="143"/>
      <c r="D52" s="142"/>
      <c r="E52" s="142"/>
      <c r="F52" s="142"/>
      <c r="G52" s="135"/>
      <c r="H52" s="142"/>
      <c r="I52" s="146"/>
      <c r="J52" s="142"/>
      <c r="K52" s="142"/>
      <c r="L52" s="142"/>
      <c r="M52" s="142"/>
      <c r="N52" s="142"/>
      <c r="O52" s="144"/>
      <c r="P52" s="142"/>
      <c r="Q52" s="142"/>
      <c r="R52" s="142"/>
      <c r="S52" s="88" t="e">
        <f>INDEX(Tablica1[[SOLITARNO-ADULTNA, SUBADULTNA I NEODREĐENO]:[SVE DOBI-HIBERNACIJA/ESTIVACIJA]],MATCH(R52,Tablica1[KATEGORIJA],0),MATCH(E52,Tablica1[[#Headers],[SOLITARNO-ADULTNA, SUBADULTNA I NEODREĐENO]:[SVE DOBI-HIBERNACIJA/ESTIVACIJA]],0))</f>
        <v>#N/A</v>
      </c>
      <c r="T52" s="60">
        <f t="shared" si="0"/>
        <v>0</v>
      </c>
      <c r="U52" s="88" t="e">
        <f t="shared" si="2"/>
        <v>#N/A</v>
      </c>
      <c r="V52" s="142"/>
      <c r="W52" s="144"/>
      <c r="X52" s="144"/>
      <c r="Y52" s="142"/>
      <c r="Z52" s="70" t="e">
        <f>+INDEX(Tablica5[PROŠIRENA SKRB],MATCH(ZAPLIJENE!R52,Tablica5[KATEGORIJA],0))</f>
        <v>#N/A</v>
      </c>
      <c r="AA52" s="88" t="e">
        <f t="shared" si="3"/>
        <v>#N/A</v>
      </c>
      <c r="AB52" s="179" t="e">
        <f t="shared" si="4"/>
        <v>#N/A</v>
      </c>
      <c r="AC52" s="180"/>
      <c r="AD52" s="159"/>
      <c r="AE52" s="159"/>
      <c r="AF52" s="181">
        <f t="shared" si="5"/>
        <v>0</v>
      </c>
      <c r="AG52" s="182" t="e">
        <f t="shared" si="6"/>
        <v>#N/A</v>
      </c>
      <c r="AH52" s="164"/>
      <c r="AI52" s="168"/>
      <c r="AJ52" s="163" t="e">
        <f>INDEX(EUTANAZIJA!$B$4:$B$6,MATCH(ZAPLIJENE!AH52,EUTANAZIJA!$A$4:$A$6,0))</f>
        <v>#N/A</v>
      </c>
      <c r="AK52" s="91" t="e">
        <f t="shared" si="1"/>
        <v>#N/A</v>
      </c>
    </row>
    <row r="53" spans="1:37" x14ac:dyDescent="0.3">
      <c r="A53" s="141"/>
      <c r="B53" s="142"/>
      <c r="C53" s="143"/>
      <c r="D53" s="142"/>
      <c r="E53" s="142"/>
      <c r="F53" s="142"/>
      <c r="G53" s="135"/>
      <c r="H53" s="142"/>
      <c r="I53" s="146"/>
      <c r="J53" s="142"/>
      <c r="K53" s="142"/>
      <c r="L53" s="142"/>
      <c r="M53" s="142"/>
      <c r="N53" s="142"/>
      <c r="O53" s="144"/>
      <c r="P53" s="142"/>
      <c r="Q53" s="142"/>
      <c r="R53" s="142"/>
      <c r="S53" s="88" t="e">
        <f>INDEX(Tablica1[[SOLITARNO-ADULTNA, SUBADULTNA I NEODREĐENO]:[SVE DOBI-HIBERNACIJA/ESTIVACIJA]],MATCH(R53,Tablica1[KATEGORIJA],0),MATCH(E53,Tablica1[[#Headers],[SOLITARNO-ADULTNA, SUBADULTNA I NEODREĐENO]:[SVE DOBI-HIBERNACIJA/ESTIVACIJA]],0))</f>
        <v>#N/A</v>
      </c>
      <c r="T53" s="60">
        <f t="shared" si="0"/>
        <v>0</v>
      </c>
      <c r="U53" s="88" t="e">
        <f t="shared" si="2"/>
        <v>#N/A</v>
      </c>
      <c r="V53" s="142"/>
      <c r="W53" s="144"/>
      <c r="X53" s="144"/>
      <c r="Y53" s="142"/>
      <c r="Z53" s="70" t="e">
        <f>+INDEX(Tablica5[PROŠIRENA SKRB],MATCH(ZAPLIJENE!R53,Tablica5[KATEGORIJA],0))</f>
        <v>#N/A</v>
      </c>
      <c r="AA53" s="88" t="e">
        <f t="shared" si="3"/>
        <v>#N/A</v>
      </c>
      <c r="AB53" s="179" t="e">
        <f t="shared" si="4"/>
        <v>#N/A</v>
      </c>
      <c r="AC53" s="180"/>
      <c r="AD53" s="159"/>
      <c r="AE53" s="159"/>
      <c r="AF53" s="181">
        <f t="shared" si="5"/>
        <v>0</v>
      </c>
      <c r="AG53" s="182" t="e">
        <f t="shared" si="6"/>
        <v>#N/A</v>
      </c>
      <c r="AH53" s="164"/>
      <c r="AI53" s="168"/>
      <c r="AJ53" s="163" t="e">
        <f>INDEX(EUTANAZIJA!$B$4:$B$6,MATCH(ZAPLIJENE!AH53,EUTANAZIJA!$A$4:$A$6,0))</f>
        <v>#N/A</v>
      </c>
      <c r="AK53" s="91" t="e">
        <f t="shared" si="1"/>
        <v>#N/A</v>
      </c>
    </row>
    <row r="54" spans="1:37" x14ac:dyDescent="0.3">
      <c r="A54" s="141"/>
      <c r="B54" s="142"/>
      <c r="C54" s="143"/>
      <c r="D54" s="142"/>
      <c r="E54" s="142"/>
      <c r="F54" s="142"/>
      <c r="G54" s="135"/>
      <c r="H54" s="142"/>
      <c r="I54" s="146"/>
      <c r="J54" s="142"/>
      <c r="K54" s="142"/>
      <c r="L54" s="142"/>
      <c r="M54" s="142"/>
      <c r="N54" s="142"/>
      <c r="O54" s="144"/>
      <c r="P54" s="142"/>
      <c r="Q54" s="142"/>
      <c r="R54" s="142"/>
      <c r="S54" s="88" t="e">
        <f>INDEX(Tablica1[[SOLITARNO-ADULTNA, SUBADULTNA I NEODREĐENO]:[SVE DOBI-HIBERNACIJA/ESTIVACIJA]],MATCH(R54,Tablica1[KATEGORIJA],0),MATCH(E54,Tablica1[[#Headers],[SOLITARNO-ADULTNA, SUBADULTNA I NEODREĐENO]:[SVE DOBI-HIBERNACIJA/ESTIVACIJA]],0))</f>
        <v>#N/A</v>
      </c>
      <c r="T54" s="60">
        <f t="shared" si="0"/>
        <v>0</v>
      </c>
      <c r="U54" s="88" t="e">
        <f t="shared" si="2"/>
        <v>#N/A</v>
      </c>
      <c r="V54" s="142"/>
      <c r="W54" s="144"/>
      <c r="X54" s="144"/>
      <c r="Y54" s="142"/>
      <c r="Z54" s="70" t="e">
        <f>+INDEX(Tablica5[PROŠIRENA SKRB],MATCH(ZAPLIJENE!R54,Tablica5[KATEGORIJA],0))</f>
        <v>#N/A</v>
      </c>
      <c r="AA54" s="88" t="e">
        <f t="shared" si="3"/>
        <v>#N/A</v>
      </c>
      <c r="AB54" s="179" t="e">
        <f t="shared" si="4"/>
        <v>#N/A</v>
      </c>
      <c r="AC54" s="180"/>
      <c r="AD54" s="159"/>
      <c r="AE54" s="159"/>
      <c r="AF54" s="181">
        <f t="shared" si="5"/>
        <v>0</v>
      </c>
      <c r="AG54" s="182" t="e">
        <f t="shared" si="6"/>
        <v>#N/A</v>
      </c>
      <c r="AH54" s="164"/>
      <c r="AI54" s="168"/>
      <c r="AJ54" s="163" t="e">
        <f>INDEX(EUTANAZIJA!$B$4:$B$6,MATCH(ZAPLIJENE!AH54,EUTANAZIJA!$A$4:$A$6,0))</f>
        <v>#N/A</v>
      </c>
      <c r="AK54" s="91" t="e">
        <f t="shared" si="1"/>
        <v>#N/A</v>
      </c>
    </row>
    <row r="55" spans="1:37" x14ac:dyDescent="0.3">
      <c r="A55" s="141"/>
      <c r="B55" s="142"/>
      <c r="C55" s="143"/>
      <c r="D55" s="142"/>
      <c r="E55" s="142"/>
      <c r="F55" s="142"/>
      <c r="G55" s="135"/>
      <c r="H55" s="142"/>
      <c r="I55" s="146"/>
      <c r="J55" s="142"/>
      <c r="K55" s="142"/>
      <c r="L55" s="142"/>
      <c r="M55" s="142"/>
      <c r="N55" s="142"/>
      <c r="O55" s="144"/>
      <c r="P55" s="142"/>
      <c r="Q55" s="142"/>
      <c r="R55" s="142"/>
      <c r="S55" s="88" t="e">
        <f>INDEX(Tablica1[[SOLITARNO-ADULTNA, SUBADULTNA I NEODREĐENO]:[SVE DOBI-HIBERNACIJA/ESTIVACIJA]],MATCH(R55,Tablica1[KATEGORIJA],0),MATCH(E55,Tablica1[[#Headers],[SOLITARNO-ADULTNA, SUBADULTNA I NEODREĐENO]:[SVE DOBI-HIBERNACIJA/ESTIVACIJA]],0))</f>
        <v>#N/A</v>
      </c>
      <c r="T55" s="60">
        <f t="shared" si="0"/>
        <v>0</v>
      </c>
      <c r="U55" s="88" t="e">
        <f t="shared" si="2"/>
        <v>#N/A</v>
      </c>
      <c r="V55" s="142"/>
      <c r="W55" s="144"/>
      <c r="X55" s="144"/>
      <c r="Y55" s="142"/>
      <c r="Z55" s="70" t="e">
        <f>+INDEX(Tablica5[PROŠIRENA SKRB],MATCH(ZAPLIJENE!R55,Tablica5[KATEGORIJA],0))</f>
        <v>#N/A</v>
      </c>
      <c r="AA55" s="88" t="e">
        <f t="shared" si="3"/>
        <v>#N/A</v>
      </c>
      <c r="AB55" s="179" t="e">
        <f t="shared" si="4"/>
        <v>#N/A</v>
      </c>
      <c r="AC55" s="180"/>
      <c r="AD55" s="159"/>
      <c r="AE55" s="159"/>
      <c r="AF55" s="181">
        <f t="shared" si="5"/>
        <v>0</v>
      </c>
      <c r="AG55" s="182" t="e">
        <f t="shared" si="6"/>
        <v>#N/A</v>
      </c>
      <c r="AH55" s="164"/>
      <c r="AI55" s="168"/>
      <c r="AJ55" s="163" t="e">
        <f>INDEX(EUTANAZIJA!$B$4:$B$6,MATCH(ZAPLIJENE!AH55,EUTANAZIJA!$A$4:$A$6,0))</f>
        <v>#N/A</v>
      </c>
      <c r="AK55" s="91" t="e">
        <f t="shared" si="1"/>
        <v>#N/A</v>
      </c>
    </row>
    <row r="56" spans="1:37" x14ac:dyDescent="0.3">
      <c r="A56" s="141"/>
      <c r="B56" s="142"/>
      <c r="C56" s="143"/>
      <c r="D56" s="142"/>
      <c r="E56" s="142"/>
      <c r="F56" s="142"/>
      <c r="G56" s="135"/>
      <c r="H56" s="142"/>
      <c r="I56" s="146"/>
      <c r="J56" s="142"/>
      <c r="K56" s="142"/>
      <c r="L56" s="142"/>
      <c r="M56" s="142"/>
      <c r="N56" s="142"/>
      <c r="O56" s="144"/>
      <c r="P56" s="142"/>
      <c r="Q56" s="142"/>
      <c r="R56" s="142"/>
      <c r="S56" s="88" t="e">
        <f>INDEX(Tablica1[[SOLITARNO-ADULTNA, SUBADULTNA I NEODREĐENO]:[SVE DOBI-HIBERNACIJA/ESTIVACIJA]],MATCH(R56,Tablica1[KATEGORIJA],0),MATCH(E56,Tablica1[[#Headers],[SOLITARNO-ADULTNA, SUBADULTNA I NEODREĐENO]:[SVE DOBI-HIBERNACIJA/ESTIVACIJA]],0))</f>
        <v>#N/A</v>
      </c>
      <c r="T56" s="60">
        <f t="shared" si="0"/>
        <v>0</v>
      </c>
      <c r="U56" s="88" t="e">
        <f t="shared" si="2"/>
        <v>#N/A</v>
      </c>
      <c r="V56" s="142"/>
      <c r="W56" s="144"/>
      <c r="X56" s="144"/>
      <c r="Y56" s="142"/>
      <c r="Z56" s="70" t="e">
        <f>+INDEX(Tablica5[PROŠIRENA SKRB],MATCH(ZAPLIJENE!R56,Tablica5[KATEGORIJA],0))</f>
        <v>#N/A</v>
      </c>
      <c r="AA56" s="88" t="e">
        <f t="shared" si="3"/>
        <v>#N/A</v>
      </c>
      <c r="AB56" s="179" t="e">
        <f t="shared" si="4"/>
        <v>#N/A</v>
      </c>
      <c r="AC56" s="180"/>
      <c r="AD56" s="159"/>
      <c r="AE56" s="159"/>
      <c r="AF56" s="181">
        <f t="shared" si="5"/>
        <v>0</v>
      </c>
      <c r="AG56" s="182" t="e">
        <f t="shared" si="6"/>
        <v>#N/A</v>
      </c>
      <c r="AH56" s="164"/>
      <c r="AI56" s="168"/>
      <c r="AJ56" s="163" t="e">
        <f>INDEX(EUTANAZIJA!$B$4:$B$6,MATCH(ZAPLIJENE!AH56,EUTANAZIJA!$A$4:$A$6,0))</f>
        <v>#N/A</v>
      </c>
      <c r="AK56" s="91" t="e">
        <f t="shared" si="1"/>
        <v>#N/A</v>
      </c>
    </row>
    <row r="57" spans="1:37" x14ac:dyDescent="0.3">
      <c r="A57" s="141"/>
      <c r="B57" s="142"/>
      <c r="C57" s="143"/>
      <c r="D57" s="142"/>
      <c r="E57" s="142"/>
      <c r="F57" s="142"/>
      <c r="G57" s="135"/>
      <c r="H57" s="142"/>
      <c r="I57" s="146"/>
      <c r="J57" s="142"/>
      <c r="K57" s="142"/>
      <c r="L57" s="142"/>
      <c r="M57" s="142"/>
      <c r="N57" s="142"/>
      <c r="O57" s="144"/>
      <c r="P57" s="142"/>
      <c r="Q57" s="142"/>
      <c r="R57" s="142"/>
      <c r="S57" s="88" t="e">
        <f>INDEX(Tablica1[[SOLITARNO-ADULTNA, SUBADULTNA I NEODREĐENO]:[SVE DOBI-HIBERNACIJA/ESTIVACIJA]],MATCH(R57,Tablica1[KATEGORIJA],0),MATCH(E57,Tablica1[[#Headers],[SOLITARNO-ADULTNA, SUBADULTNA I NEODREĐENO]:[SVE DOBI-HIBERNACIJA/ESTIVACIJA]],0))</f>
        <v>#N/A</v>
      </c>
      <c r="T57" s="60">
        <f t="shared" si="0"/>
        <v>0</v>
      </c>
      <c r="U57" s="88" t="e">
        <f t="shared" si="2"/>
        <v>#N/A</v>
      </c>
      <c r="V57" s="142"/>
      <c r="W57" s="144"/>
      <c r="X57" s="144"/>
      <c r="Y57" s="142"/>
      <c r="Z57" s="70" t="e">
        <f>+INDEX(Tablica5[PROŠIRENA SKRB],MATCH(ZAPLIJENE!R57,Tablica5[KATEGORIJA],0))</f>
        <v>#N/A</v>
      </c>
      <c r="AA57" s="88" t="e">
        <f t="shared" si="3"/>
        <v>#N/A</v>
      </c>
      <c r="AB57" s="179" t="e">
        <f t="shared" si="4"/>
        <v>#N/A</v>
      </c>
      <c r="AC57" s="180"/>
      <c r="AD57" s="159"/>
      <c r="AE57" s="159"/>
      <c r="AF57" s="181">
        <f t="shared" si="5"/>
        <v>0</v>
      </c>
      <c r="AG57" s="182" t="e">
        <f t="shared" si="6"/>
        <v>#N/A</v>
      </c>
      <c r="AH57" s="164"/>
      <c r="AI57" s="168"/>
      <c r="AJ57" s="163" t="e">
        <f>INDEX(EUTANAZIJA!$B$4:$B$6,MATCH(ZAPLIJENE!AH57,EUTANAZIJA!$A$4:$A$6,0))</f>
        <v>#N/A</v>
      </c>
      <c r="AK57" s="91" t="e">
        <f t="shared" si="1"/>
        <v>#N/A</v>
      </c>
    </row>
    <row r="58" spans="1:37" x14ac:dyDescent="0.3">
      <c r="A58" s="141"/>
      <c r="B58" s="142"/>
      <c r="C58" s="143"/>
      <c r="D58" s="142"/>
      <c r="E58" s="142"/>
      <c r="F58" s="142"/>
      <c r="G58" s="135"/>
      <c r="H58" s="142"/>
      <c r="I58" s="146"/>
      <c r="J58" s="142"/>
      <c r="K58" s="142"/>
      <c r="L58" s="142"/>
      <c r="M58" s="142"/>
      <c r="N58" s="142"/>
      <c r="O58" s="144"/>
      <c r="P58" s="142"/>
      <c r="Q58" s="142"/>
      <c r="R58" s="142"/>
      <c r="S58" s="88" t="e">
        <f>INDEX(Tablica1[[SOLITARNO-ADULTNA, SUBADULTNA I NEODREĐENO]:[SVE DOBI-HIBERNACIJA/ESTIVACIJA]],MATCH(R58,Tablica1[KATEGORIJA],0),MATCH(E58,Tablica1[[#Headers],[SOLITARNO-ADULTNA, SUBADULTNA I NEODREĐENO]:[SVE DOBI-HIBERNACIJA/ESTIVACIJA]],0))</f>
        <v>#N/A</v>
      </c>
      <c r="T58" s="60">
        <f t="shared" si="0"/>
        <v>0</v>
      </c>
      <c r="U58" s="88" t="e">
        <f t="shared" si="2"/>
        <v>#N/A</v>
      </c>
      <c r="V58" s="142"/>
      <c r="W58" s="144"/>
      <c r="X58" s="144"/>
      <c r="Y58" s="142"/>
      <c r="Z58" s="70" t="e">
        <f>+INDEX(Tablica5[PROŠIRENA SKRB],MATCH(ZAPLIJENE!R58,Tablica5[KATEGORIJA],0))</f>
        <v>#N/A</v>
      </c>
      <c r="AA58" s="88" t="e">
        <f t="shared" si="3"/>
        <v>#N/A</v>
      </c>
      <c r="AB58" s="179" t="e">
        <f t="shared" si="4"/>
        <v>#N/A</v>
      </c>
      <c r="AC58" s="180"/>
      <c r="AD58" s="159"/>
      <c r="AE58" s="159"/>
      <c r="AF58" s="181">
        <f t="shared" si="5"/>
        <v>0</v>
      </c>
      <c r="AG58" s="182" t="e">
        <f t="shared" si="6"/>
        <v>#N/A</v>
      </c>
      <c r="AH58" s="164"/>
      <c r="AI58" s="168"/>
      <c r="AJ58" s="163" t="e">
        <f>INDEX(EUTANAZIJA!$B$4:$B$6,MATCH(ZAPLIJENE!AH58,EUTANAZIJA!$A$4:$A$6,0))</f>
        <v>#N/A</v>
      </c>
      <c r="AK58" s="91" t="e">
        <f t="shared" si="1"/>
        <v>#N/A</v>
      </c>
    </row>
    <row r="59" spans="1:37" x14ac:dyDescent="0.3">
      <c r="A59" s="141"/>
      <c r="B59" s="142"/>
      <c r="C59" s="143"/>
      <c r="D59" s="142"/>
      <c r="E59" s="142"/>
      <c r="F59" s="142"/>
      <c r="G59" s="135"/>
      <c r="H59" s="142"/>
      <c r="I59" s="146"/>
      <c r="J59" s="142"/>
      <c r="K59" s="142"/>
      <c r="L59" s="142"/>
      <c r="M59" s="142"/>
      <c r="N59" s="142"/>
      <c r="O59" s="144"/>
      <c r="P59" s="142"/>
      <c r="Q59" s="142"/>
      <c r="R59" s="142"/>
      <c r="S59" s="88" t="e">
        <f>INDEX(Tablica1[[SOLITARNO-ADULTNA, SUBADULTNA I NEODREĐENO]:[SVE DOBI-HIBERNACIJA/ESTIVACIJA]],MATCH(R59,Tablica1[KATEGORIJA],0),MATCH(E59,Tablica1[[#Headers],[SOLITARNO-ADULTNA, SUBADULTNA I NEODREĐENO]:[SVE DOBI-HIBERNACIJA/ESTIVACIJA]],0))</f>
        <v>#N/A</v>
      </c>
      <c r="T59" s="60">
        <f t="shared" si="0"/>
        <v>0</v>
      </c>
      <c r="U59" s="88" t="e">
        <f t="shared" si="2"/>
        <v>#N/A</v>
      </c>
      <c r="V59" s="142"/>
      <c r="W59" s="144"/>
      <c r="X59" s="144"/>
      <c r="Y59" s="142"/>
      <c r="Z59" s="70" t="e">
        <f>+INDEX(Tablica5[PROŠIRENA SKRB],MATCH(ZAPLIJENE!R59,Tablica5[KATEGORIJA],0))</f>
        <v>#N/A</v>
      </c>
      <c r="AA59" s="88" t="e">
        <f t="shared" si="3"/>
        <v>#N/A</v>
      </c>
      <c r="AB59" s="179" t="e">
        <f t="shared" si="4"/>
        <v>#N/A</v>
      </c>
      <c r="AC59" s="180"/>
      <c r="AD59" s="159"/>
      <c r="AE59" s="159"/>
      <c r="AF59" s="181">
        <f t="shared" si="5"/>
        <v>0</v>
      </c>
      <c r="AG59" s="182" t="e">
        <f t="shared" si="6"/>
        <v>#N/A</v>
      </c>
      <c r="AH59" s="164"/>
      <c r="AI59" s="168"/>
      <c r="AJ59" s="163" t="e">
        <f>INDEX(EUTANAZIJA!$B$4:$B$6,MATCH(ZAPLIJENE!AH59,EUTANAZIJA!$A$4:$A$6,0))</f>
        <v>#N/A</v>
      </c>
      <c r="AK59" s="91" t="e">
        <f t="shared" si="1"/>
        <v>#N/A</v>
      </c>
    </row>
    <row r="60" spans="1:37" x14ac:dyDescent="0.3">
      <c r="A60" s="141"/>
      <c r="B60" s="142"/>
      <c r="C60" s="143"/>
      <c r="D60" s="142"/>
      <c r="E60" s="142"/>
      <c r="F60" s="142"/>
      <c r="G60" s="135"/>
      <c r="H60" s="142"/>
      <c r="I60" s="146"/>
      <c r="J60" s="142"/>
      <c r="K60" s="142"/>
      <c r="L60" s="142"/>
      <c r="M60" s="142"/>
      <c r="N60" s="142"/>
      <c r="O60" s="144"/>
      <c r="P60" s="142"/>
      <c r="Q60" s="142"/>
      <c r="R60" s="142"/>
      <c r="S60" s="88" t="e">
        <f>INDEX(Tablica1[[SOLITARNO-ADULTNA, SUBADULTNA I NEODREĐENO]:[SVE DOBI-HIBERNACIJA/ESTIVACIJA]],MATCH(R60,Tablica1[KATEGORIJA],0),MATCH(E60,Tablica1[[#Headers],[SOLITARNO-ADULTNA, SUBADULTNA I NEODREĐENO]:[SVE DOBI-HIBERNACIJA/ESTIVACIJA]],0))</f>
        <v>#N/A</v>
      </c>
      <c r="T60" s="60">
        <f t="shared" si="0"/>
        <v>0</v>
      </c>
      <c r="U60" s="88" t="e">
        <f t="shared" si="2"/>
        <v>#N/A</v>
      </c>
      <c r="V60" s="142"/>
      <c r="W60" s="144"/>
      <c r="X60" s="144"/>
      <c r="Y60" s="142"/>
      <c r="Z60" s="70" t="e">
        <f>+INDEX(Tablica5[PROŠIRENA SKRB],MATCH(ZAPLIJENE!R60,Tablica5[KATEGORIJA],0))</f>
        <v>#N/A</v>
      </c>
      <c r="AA60" s="88" t="e">
        <f t="shared" si="3"/>
        <v>#N/A</v>
      </c>
      <c r="AB60" s="179" t="e">
        <f t="shared" si="4"/>
        <v>#N/A</v>
      </c>
      <c r="AC60" s="180"/>
      <c r="AD60" s="159"/>
      <c r="AE60" s="159"/>
      <c r="AF60" s="181">
        <f t="shared" si="5"/>
        <v>0</v>
      </c>
      <c r="AG60" s="182" t="e">
        <f t="shared" si="6"/>
        <v>#N/A</v>
      </c>
      <c r="AH60" s="164"/>
      <c r="AI60" s="168"/>
      <c r="AJ60" s="163" t="e">
        <f>INDEX(EUTANAZIJA!$B$4:$B$6,MATCH(ZAPLIJENE!AH60,EUTANAZIJA!$A$4:$A$6,0))</f>
        <v>#N/A</v>
      </c>
      <c r="AK60" s="91" t="e">
        <f t="shared" si="1"/>
        <v>#N/A</v>
      </c>
    </row>
    <row r="61" spans="1:37" x14ac:dyDescent="0.3">
      <c r="A61" s="141"/>
      <c r="B61" s="142"/>
      <c r="C61" s="143"/>
      <c r="D61" s="142"/>
      <c r="E61" s="142"/>
      <c r="F61" s="142"/>
      <c r="G61" s="135"/>
      <c r="H61" s="142"/>
      <c r="I61" s="146"/>
      <c r="J61" s="142"/>
      <c r="K61" s="142"/>
      <c r="L61" s="142"/>
      <c r="M61" s="142"/>
      <c r="N61" s="142"/>
      <c r="O61" s="144"/>
      <c r="P61" s="142"/>
      <c r="Q61" s="142"/>
      <c r="R61" s="142"/>
      <c r="S61" s="88" t="e">
        <f>INDEX(Tablica1[[SOLITARNO-ADULTNA, SUBADULTNA I NEODREĐENO]:[SVE DOBI-HIBERNACIJA/ESTIVACIJA]],MATCH(R61,Tablica1[KATEGORIJA],0),MATCH(E61,Tablica1[[#Headers],[SOLITARNO-ADULTNA, SUBADULTNA I NEODREĐENO]:[SVE DOBI-HIBERNACIJA/ESTIVACIJA]],0))</f>
        <v>#N/A</v>
      </c>
      <c r="T61" s="60">
        <f t="shared" si="0"/>
        <v>0</v>
      </c>
      <c r="U61" s="88" t="e">
        <f t="shared" si="2"/>
        <v>#N/A</v>
      </c>
      <c r="V61" s="142"/>
      <c r="W61" s="144"/>
      <c r="X61" s="144"/>
      <c r="Y61" s="142"/>
      <c r="Z61" s="70" t="e">
        <f>+INDEX(Tablica5[PROŠIRENA SKRB],MATCH(ZAPLIJENE!R61,Tablica5[KATEGORIJA],0))</f>
        <v>#N/A</v>
      </c>
      <c r="AA61" s="88" t="e">
        <f t="shared" si="3"/>
        <v>#N/A</v>
      </c>
      <c r="AB61" s="179" t="e">
        <f t="shared" si="4"/>
        <v>#N/A</v>
      </c>
      <c r="AC61" s="180"/>
      <c r="AD61" s="159"/>
      <c r="AE61" s="159"/>
      <c r="AF61" s="181">
        <f t="shared" si="5"/>
        <v>0</v>
      </c>
      <c r="AG61" s="182" t="e">
        <f t="shared" si="6"/>
        <v>#N/A</v>
      </c>
      <c r="AH61" s="164"/>
      <c r="AI61" s="168"/>
      <c r="AJ61" s="163" t="e">
        <f>INDEX(EUTANAZIJA!$B$4:$B$6,MATCH(ZAPLIJENE!AH61,EUTANAZIJA!$A$4:$A$6,0))</f>
        <v>#N/A</v>
      </c>
      <c r="AK61" s="91" t="e">
        <f t="shared" si="1"/>
        <v>#N/A</v>
      </c>
    </row>
    <row r="62" spans="1:37" x14ac:dyDescent="0.3">
      <c r="A62" s="141"/>
      <c r="B62" s="142"/>
      <c r="C62" s="143"/>
      <c r="D62" s="142"/>
      <c r="E62" s="142"/>
      <c r="F62" s="142"/>
      <c r="G62" s="135"/>
      <c r="H62" s="142"/>
      <c r="I62" s="146"/>
      <c r="J62" s="142"/>
      <c r="K62" s="142"/>
      <c r="L62" s="142"/>
      <c r="M62" s="142"/>
      <c r="N62" s="142"/>
      <c r="O62" s="144"/>
      <c r="P62" s="142"/>
      <c r="Q62" s="142"/>
      <c r="R62" s="142"/>
      <c r="S62" s="88" t="e">
        <f>INDEX(Tablica1[[SOLITARNO-ADULTNA, SUBADULTNA I NEODREĐENO]:[SVE DOBI-HIBERNACIJA/ESTIVACIJA]],MATCH(R62,Tablica1[KATEGORIJA],0),MATCH(E62,Tablica1[[#Headers],[SOLITARNO-ADULTNA, SUBADULTNA I NEODREĐENO]:[SVE DOBI-HIBERNACIJA/ESTIVACIJA]],0))</f>
        <v>#N/A</v>
      </c>
      <c r="T62" s="60">
        <f t="shared" si="0"/>
        <v>0</v>
      </c>
      <c r="U62" s="88" t="e">
        <f t="shared" si="2"/>
        <v>#N/A</v>
      </c>
      <c r="V62" s="142"/>
      <c r="W62" s="144"/>
      <c r="X62" s="144"/>
      <c r="Y62" s="142"/>
      <c r="Z62" s="70" t="e">
        <f>+INDEX(Tablica5[PROŠIRENA SKRB],MATCH(ZAPLIJENE!R62,Tablica5[KATEGORIJA],0))</f>
        <v>#N/A</v>
      </c>
      <c r="AA62" s="88" t="e">
        <f t="shared" si="3"/>
        <v>#N/A</v>
      </c>
      <c r="AB62" s="179" t="e">
        <f t="shared" si="4"/>
        <v>#N/A</v>
      </c>
      <c r="AC62" s="180"/>
      <c r="AD62" s="159"/>
      <c r="AE62" s="159"/>
      <c r="AF62" s="181">
        <f t="shared" si="5"/>
        <v>0</v>
      </c>
      <c r="AG62" s="182" t="e">
        <f t="shared" si="6"/>
        <v>#N/A</v>
      </c>
      <c r="AH62" s="164"/>
      <c r="AI62" s="168"/>
      <c r="AJ62" s="163" t="e">
        <f>INDEX(EUTANAZIJA!$B$4:$B$6,MATCH(ZAPLIJENE!AH62,EUTANAZIJA!$A$4:$A$6,0))</f>
        <v>#N/A</v>
      </c>
      <c r="AK62" s="91" t="e">
        <f t="shared" si="1"/>
        <v>#N/A</v>
      </c>
    </row>
    <row r="63" spans="1:37" x14ac:dyDescent="0.3">
      <c r="A63" s="141"/>
      <c r="B63" s="142"/>
      <c r="C63" s="143"/>
      <c r="D63" s="142"/>
      <c r="E63" s="142"/>
      <c r="F63" s="142"/>
      <c r="G63" s="135"/>
      <c r="H63" s="142"/>
      <c r="I63" s="146"/>
      <c r="J63" s="142"/>
      <c r="K63" s="142"/>
      <c r="L63" s="142"/>
      <c r="M63" s="142"/>
      <c r="N63" s="142"/>
      <c r="O63" s="144"/>
      <c r="P63" s="142"/>
      <c r="Q63" s="142"/>
      <c r="R63" s="142"/>
      <c r="S63" s="88" t="e">
        <f>INDEX(Tablica1[[SOLITARNO-ADULTNA, SUBADULTNA I NEODREĐENO]:[SVE DOBI-HIBERNACIJA/ESTIVACIJA]],MATCH(R63,Tablica1[KATEGORIJA],0),MATCH(E63,Tablica1[[#Headers],[SOLITARNO-ADULTNA, SUBADULTNA I NEODREĐENO]:[SVE DOBI-HIBERNACIJA/ESTIVACIJA]],0))</f>
        <v>#N/A</v>
      </c>
      <c r="T63" s="60">
        <f t="shared" si="0"/>
        <v>0</v>
      </c>
      <c r="U63" s="88" t="e">
        <f t="shared" si="2"/>
        <v>#N/A</v>
      </c>
      <c r="V63" s="142"/>
      <c r="W63" s="144"/>
      <c r="X63" s="144"/>
      <c r="Y63" s="142"/>
      <c r="Z63" s="70" t="e">
        <f>+INDEX(Tablica5[PROŠIRENA SKRB],MATCH(ZAPLIJENE!R63,Tablica5[KATEGORIJA],0))</f>
        <v>#N/A</v>
      </c>
      <c r="AA63" s="88" t="e">
        <f t="shared" si="3"/>
        <v>#N/A</v>
      </c>
      <c r="AB63" s="179" t="e">
        <f t="shared" si="4"/>
        <v>#N/A</v>
      </c>
      <c r="AC63" s="180"/>
      <c r="AD63" s="159"/>
      <c r="AE63" s="159"/>
      <c r="AF63" s="181">
        <f t="shared" si="5"/>
        <v>0</v>
      </c>
      <c r="AG63" s="182" t="e">
        <f t="shared" si="6"/>
        <v>#N/A</v>
      </c>
      <c r="AH63" s="164"/>
      <c r="AI63" s="168"/>
      <c r="AJ63" s="163" t="e">
        <f>INDEX(EUTANAZIJA!$B$4:$B$6,MATCH(ZAPLIJENE!AH63,EUTANAZIJA!$A$4:$A$6,0))</f>
        <v>#N/A</v>
      </c>
      <c r="AK63" s="91" t="e">
        <f t="shared" si="1"/>
        <v>#N/A</v>
      </c>
    </row>
    <row r="64" spans="1:37" x14ac:dyDescent="0.3">
      <c r="A64" s="141"/>
      <c r="B64" s="142"/>
      <c r="C64" s="143"/>
      <c r="D64" s="142"/>
      <c r="E64" s="142"/>
      <c r="F64" s="142"/>
      <c r="G64" s="135"/>
      <c r="H64" s="142"/>
      <c r="I64" s="146"/>
      <c r="J64" s="142"/>
      <c r="K64" s="142"/>
      <c r="L64" s="142"/>
      <c r="M64" s="142"/>
      <c r="N64" s="142"/>
      <c r="O64" s="144"/>
      <c r="P64" s="142"/>
      <c r="Q64" s="142"/>
      <c r="R64" s="142"/>
      <c r="S64" s="88" t="e">
        <f>INDEX(Tablica1[[SOLITARNO-ADULTNA, SUBADULTNA I NEODREĐENO]:[SVE DOBI-HIBERNACIJA/ESTIVACIJA]],MATCH(R64,Tablica1[KATEGORIJA],0),MATCH(E64,Tablica1[[#Headers],[SOLITARNO-ADULTNA, SUBADULTNA I NEODREĐENO]:[SVE DOBI-HIBERNACIJA/ESTIVACIJA]],0))</f>
        <v>#N/A</v>
      </c>
      <c r="T64" s="60">
        <f t="shared" si="0"/>
        <v>0</v>
      </c>
      <c r="U64" s="88" t="e">
        <f t="shared" si="2"/>
        <v>#N/A</v>
      </c>
      <c r="V64" s="142"/>
      <c r="W64" s="144"/>
      <c r="X64" s="144"/>
      <c r="Y64" s="142"/>
      <c r="Z64" s="70" t="e">
        <f>+INDEX(Tablica5[PROŠIRENA SKRB],MATCH(ZAPLIJENE!R64,Tablica5[KATEGORIJA],0))</f>
        <v>#N/A</v>
      </c>
      <c r="AA64" s="88" t="e">
        <f t="shared" si="3"/>
        <v>#N/A</v>
      </c>
      <c r="AB64" s="179" t="e">
        <f t="shared" si="4"/>
        <v>#N/A</v>
      </c>
      <c r="AC64" s="180"/>
      <c r="AD64" s="159"/>
      <c r="AE64" s="159"/>
      <c r="AF64" s="181">
        <f t="shared" si="5"/>
        <v>0</v>
      </c>
      <c r="AG64" s="182" t="e">
        <f t="shared" si="6"/>
        <v>#N/A</v>
      </c>
      <c r="AH64" s="164"/>
      <c r="AI64" s="168"/>
      <c r="AJ64" s="163" t="e">
        <f>INDEX(EUTANAZIJA!$B$4:$B$6,MATCH(ZAPLIJENE!AH64,EUTANAZIJA!$A$4:$A$6,0))</f>
        <v>#N/A</v>
      </c>
      <c r="AK64" s="91" t="e">
        <f t="shared" si="1"/>
        <v>#N/A</v>
      </c>
    </row>
    <row r="65" spans="1:37" x14ac:dyDescent="0.3">
      <c r="A65" s="141"/>
      <c r="B65" s="142"/>
      <c r="C65" s="143"/>
      <c r="D65" s="142"/>
      <c r="E65" s="142"/>
      <c r="F65" s="142"/>
      <c r="G65" s="135"/>
      <c r="H65" s="142"/>
      <c r="I65" s="146"/>
      <c r="J65" s="142"/>
      <c r="K65" s="142"/>
      <c r="L65" s="142"/>
      <c r="M65" s="142"/>
      <c r="N65" s="142"/>
      <c r="O65" s="144"/>
      <c r="P65" s="142"/>
      <c r="Q65" s="142"/>
      <c r="R65" s="142"/>
      <c r="S65" s="88" t="e">
        <f>INDEX(Tablica1[[SOLITARNO-ADULTNA, SUBADULTNA I NEODREĐENO]:[SVE DOBI-HIBERNACIJA/ESTIVACIJA]],MATCH(R65,Tablica1[KATEGORIJA],0),MATCH(E65,Tablica1[[#Headers],[SOLITARNO-ADULTNA, SUBADULTNA I NEODREĐENO]:[SVE DOBI-HIBERNACIJA/ESTIVACIJA]],0))</f>
        <v>#N/A</v>
      </c>
      <c r="T65" s="60">
        <f t="shared" si="0"/>
        <v>0</v>
      </c>
      <c r="U65" s="88" t="e">
        <f t="shared" si="2"/>
        <v>#N/A</v>
      </c>
      <c r="V65" s="142"/>
      <c r="W65" s="144"/>
      <c r="X65" s="144"/>
      <c r="Y65" s="142"/>
      <c r="Z65" s="70" t="e">
        <f>+INDEX(Tablica5[PROŠIRENA SKRB],MATCH(ZAPLIJENE!R65,Tablica5[KATEGORIJA],0))</f>
        <v>#N/A</v>
      </c>
      <c r="AA65" s="88" t="e">
        <f t="shared" si="3"/>
        <v>#N/A</v>
      </c>
      <c r="AB65" s="179" t="e">
        <f t="shared" si="4"/>
        <v>#N/A</v>
      </c>
      <c r="AC65" s="180"/>
      <c r="AD65" s="159"/>
      <c r="AE65" s="159"/>
      <c r="AF65" s="181">
        <f t="shared" si="5"/>
        <v>0</v>
      </c>
      <c r="AG65" s="182" t="e">
        <f t="shared" si="6"/>
        <v>#N/A</v>
      </c>
      <c r="AH65" s="164"/>
      <c r="AI65" s="168"/>
      <c r="AJ65" s="163" t="e">
        <f>INDEX(EUTANAZIJA!$B$4:$B$6,MATCH(ZAPLIJENE!AH65,EUTANAZIJA!$A$4:$A$6,0))</f>
        <v>#N/A</v>
      </c>
      <c r="AK65" s="91" t="e">
        <f t="shared" si="1"/>
        <v>#N/A</v>
      </c>
    </row>
    <row r="66" spans="1:37" x14ac:dyDescent="0.3">
      <c r="A66" s="141"/>
      <c r="B66" s="142"/>
      <c r="C66" s="143"/>
      <c r="D66" s="142"/>
      <c r="E66" s="142"/>
      <c r="F66" s="142"/>
      <c r="G66" s="135"/>
      <c r="H66" s="142"/>
      <c r="I66" s="146"/>
      <c r="J66" s="142"/>
      <c r="K66" s="142"/>
      <c r="L66" s="142"/>
      <c r="M66" s="142"/>
      <c r="N66" s="142"/>
      <c r="O66" s="144"/>
      <c r="P66" s="142"/>
      <c r="Q66" s="142"/>
      <c r="R66" s="142"/>
      <c r="S66" s="88" t="e">
        <f>INDEX(Tablica1[[SOLITARNO-ADULTNA, SUBADULTNA I NEODREĐENO]:[SVE DOBI-HIBERNACIJA/ESTIVACIJA]],MATCH(R66,Tablica1[KATEGORIJA],0),MATCH(E66,Tablica1[[#Headers],[SOLITARNO-ADULTNA, SUBADULTNA I NEODREĐENO]:[SVE DOBI-HIBERNACIJA/ESTIVACIJA]],0))</f>
        <v>#N/A</v>
      </c>
      <c r="T66" s="60">
        <f t="shared" ref="T66:T129" si="7">_xlfn.DAYS(O66,N66)</f>
        <v>0</v>
      </c>
      <c r="U66" s="88" t="e">
        <f t="shared" si="2"/>
        <v>#N/A</v>
      </c>
      <c r="V66" s="142"/>
      <c r="W66" s="144"/>
      <c r="X66" s="144"/>
      <c r="Y66" s="142"/>
      <c r="Z66" s="70" t="e">
        <f>+INDEX(Tablica5[PROŠIRENA SKRB],MATCH(ZAPLIJENE!R66,Tablica5[KATEGORIJA],0))</f>
        <v>#N/A</v>
      </c>
      <c r="AA66" s="88" t="e">
        <f t="shared" si="3"/>
        <v>#N/A</v>
      </c>
      <c r="AB66" s="179" t="e">
        <f t="shared" si="4"/>
        <v>#N/A</v>
      </c>
      <c r="AC66" s="180"/>
      <c r="AD66" s="159"/>
      <c r="AE66" s="159"/>
      <c r="AF66" s="181">
        <f t="shared" si="5"/>
        <v>0</v>
      </c>
      <c r="AG66" s="182" t="e">
        <f t="shared" si="6"/>
        <v>#N/A</v>
      </c>
      <c r="AH66" s="164"/>
      <c r="AI66" s="168"/>
      <c r="AJ66" s="163" t="e">
        <f>INDEX(EUTANAZIJA!$B$4:$B$6,MATCH(ZAPLIJENE!AH66,EUTANAZIJA!$A$4:$A$6,0))</f>
        <v>#N/A</v>
      </c>
      <c r="AK66" s="91" t="e">
        <f t="shared" ref="AK66:AK129" si="8">+AB66-AG66+AJ66</f>
        <v>#N/A</v>
      </c>
    </row>
    <row r="67" spans="1:37" x14ac:dyDescent="0.3">
      <c r="A67" s="141"/>
      <c r="B67" s="142"/>
      <c r="C67" s="143"/>
      <c r="D67" s="142"/>
      <c r="E67" s="142"/>
      <c r="F67" s="142"/>
      <c r="G67" s="135"/>
      <c r="H67" s="142"/>
      <c r="I67" s="146"/>
      <c r="J67" s="142"/>
      <c r="K67" s="142"/>
      <c r="L67" s="142"/>
      <c r="M67" s="142"/>
      <c r="N67" s="142"/>
      <c r="O67" s="144"/>
      <c r="P67" s="142"/>
      <c r="Q67" s="142"/>
      <c r="R67" s="142"/>
      <c r="S67" s="88" t="e">
        <f>INDEX(Tablica1[[SOLITARNO-ADULTNA, SUBADULTNA I NEODREĐENO]:[SVE DOBI-HIBERNACIJA/ESTIVACIJA]],MATCH(R67,Tablica1[KATEGORIJA],0),MATCH(E67,Tablica1[[#Headers],[SOLITARNO-ADULTNA, SUBADULTNA I NEODREĐENO]:[SVE DOBI-HIBERNACIJA/ESTIVACIJA]],0))</f>
        <v>#N/A</v>
      </c>
      <c r="T67" s="60">
        <f t="shared" si="7"/>
        <v>0</v>
      </c>
      <c r="U67" s="88" t="e">
        <f t="shared" ref="U67:U130" si="9">T67*S67</f>
        <v>#N/A</v>
      </c>
      <c r="V67" s="142"/>
      <c r="W67" s="144"/>
      <c r="X67" s="144"/>
      <c r="Y67" s="142"/>
      <c r="Z67" s="70" t="e">
        <f>+INDEX(Tablica5[PROŠIRENA SKRB],MATCH(ZAPLIJENE!R67,Tablica5[KATEGORIJA],0))</f>
        <v>#N/A</v>
      </c>
      <c r="AA67" s="88" t="e">
        <f t="shared" ref="AA67:AA130" si="10">Y67*Z67</f>
        <v>#N/A</v>
      </c>
      <c r="AB67" s="179" t="e">
        <f t="shared" ref="AB67:AB130" si="11">U67+AA67</f>
        <v>#N/A</v>
      </c>
      <c r="AC67" s="180"/>
      <c r="AD67" s="159"/>
      <c r="AE67" s="159"/>
      <c r="AF67" s="181">
        <f t="shared" ref="AF67:AF130" si="12">_xlfn.DAYS(AE67,AD67)</f>
        <v>0</v>
      </c>
      <c r="AG67" s="182" t="e">
        <f t="shared" ref="AG67:AG130" si="13">+AF67*S67</f>
        <v>#N/A</v>
      </c>
      <c r="AH67" s="164"/>
      <c r="AI67" s="168"/>
      <c r="AJ67" s="163" t="e">
        <f>INDEX(EUTANAZIJA!$B$4:$B$6,MATCH(ZAPLIJENE!AH67,EUTANAZIJA!$A$4:$A$6,0))</f>
        <v>#N/A</v>
      </c>
      <c r="AK67" s="91" t="e">
        <f t="shared" si="8"/>
        <v>#N/A</v>
      </c>
    </row>
    <row r="68" spans="1:37" x14ac:dyDescent="0.3">
      <c r="A68" s="141"/>
      <c r="B68" s="142"/>
      <c r="C68" s="143"/>
      <c r="D68" s="142"/>
      <c r="E68" s="142"/>
      <c r="F68" s="142"/>
      <c r="G68" s="135"/>
      <c r="H68" s="142"/>
      <c r="I68" s="146"/>
      <c r="J68" s="142"/>
      <c r="K68" s="142"/>
      <c r="L68" s="142"/>
      <c r="M68" s="142"/>
      <c r="N68" s="142"/>
      <c r="O68" s="144"/>
      <c r="P68" s="142"/>
      <c r="Q68" s="142"/>
      <c r="R68" s="142"/>
      <c r="S68" s="88" t="e">
        <f>INDEX(Tablica1[[SOLITARNO-ADULTNA, SUBADULTNA I NEODREĐENO]:[SVE DOBI-HIBERNACIJA/ESTIVACIJA]],MATCH(R68,Tablica1[KATEGORIJA],0),MATCH(E68,Tablica1[[#Headers],[SOLITARNO-ADULTNA, SUBADULTNA I NEODREĐENO]:[SVE DOBI-HIBERNACIJA/ESTIVACIJA]],0))</f>
        <v>#N/A</v>
      </c>
      <c r="T68" s="60">
        <f t="shared" si="7"/>
        <v>0</v>
      </c>
      <c r="U68" s="88" t="e">
        <f t="shared" si="9"/>
        <v>#N/A</v>
      </c>
      <c r="V68" s="142"/>
      <c r="W68" s="144"/>
      <c r="X68" s="144"/>
      <c r="Y68" s="142"/>
      <c r="Z68" s="70" t="e">
        <f>+INDEX(Tablica5[PROŠIRENA SKRB],MATCH(ZAPLIJENE!R68,Tablica5[KATEGORIJA],0))</f>
        <v>#N/A</v>
      </c>
      <c r="AA68" s="88" t="e">
        <f t="shared" si="10"/>
        <v>#N/A</v>
      </c>
      <c r="AB68" s="179" t="e">
        <f t="shared" si="11"/>
        <v>#N/A</v>
      </c>
      <c r="AC68" s="180"/>
      <c r="AD68" s="159"/>
      <c r="AE68" s="159"/>
      <c r="AF68" s="181">
        <f t="shared" si="12"/>
        <v>0</v>
      </c>
      <c r="AG68" s="182" t="e">
        <f t="shared" si="13"/>
        <v>#N/A</v>
      </c>
      <c r="AH68" s="164"/>
      <c r="AI68" s="168"/>
      <c r="AJ68" s="163" t="e">
        <f>INDEX(EUTANAZIJA!$B$4:$B$6,MATCH(ZAPLIJENE!AH68,EUTANAZIJA!$A$4:$A$6,0))</f>
        <v>#N/A</v>
      </c>
      <c r="AK68" s="91" t="e">
        <f t="shared" si="8"/>
        <v>#N/A</v>
      </c>
    </row>
    <row r="69" spans="1:37" x14ac:dyDescent="0.3">
      <c r="A69" s="141"/>
      <c r="B69" s="142"/>
      <c r="C69" s="143"/>
      <c r="D69" s="142"/>
      <c r="E69" s="142"/>
      <c r="F69" s="142"/>
      <c r="G69" s="135"/>
      <c r="H69" s="142"/>
      <c r="I69" s="146"/>
      <c r="J69" s="142"/>
      <c r="K69" s="142"/>
      <c r="L69" s="142"/>
      <c r="M69" s="142"/>
      <c r="N69" s="142"/>
      <c r="O69" s="144"/>
      <c r="P69" s="142"/>
      <c r="Q69" s="142"/>
      <c r="R69" s="142"/>
      <c r="S69" s="88" t="e">
        <f>INDEX(Tablica1[[SOLITARNO-ADULTNA, SUBADULTNA I NEODREĐENO]:[SVE DOBI-HIBERNACIJA/ESTIVACIJA]],MATCH(R69,Tablica1[KATEGORIJA],0),MATCH(E69,Tablica1[[#Headers],[SOLITARNO-ADULTNA, SUBADULTNA I NEODREĐENO]:[SVE DOBI-HIBERNACIJA/ESTIVACIJA]],0))</f>
        <v>#N/A</v>
      </c>
      <c r="T69" s="60">
        <f t="shared" si="7"/>
        <v>0</v>
      </c>
      <c r="U69" s="88" t="e">
        <f t="shared" si="9"/>
        <v>#N/A</v>
      </c>
      <c r="V69" s="142"/>
      <c r="W69" s="144"/>
      <c r="X69" s="144"/>
      <c r="Y69" s="142"/>
      <c r="Z69" s="70" t="e">
        <f>+INDEX(Tablica5[PROŠIRENA SKRB],MATCH(ZAPLIJENE!R69,Tablica5[KATEGORIJA],0))</f>
        <v>#N/A</v>
      </c>
      <c r="AA69" s="88" t="e">
        <f t="shared" si="10"/>
        <v>#N/A</v>
      </c>
      <c r="AB69" s="179" t="e">
        <f t="shared" si="11"/>
        <v>#N/A</v>
      </c>
      <c r="AC69" s="180"/>
      <c r="AD69" s="159"/>
      <c r="AE69" s="159"/>
      <c r="AF69" s="181">
        <f t="shared" si="12"/>
        <v>0</v>
      </c>
      <c r="AG69" s="182" t="e">
        <f t="shared" si="13"/>
        <v>#N/A</v>
      </c>
      <c r="AH69" s="164"/>
      <c r="AI69" s="168"/>
      <c r="AJ69" s="163" t="e">
        <f>INDEX(EUTANAZIJA!$B$4:$B$6,MATCH(ZAPLIJENE!AH69,EUTANAZIJA!$A$4:$A$6,0))</f>
        <v>#N/A</v>
      </c>
      <c r="AK69" s="91" t="e">
        <f t="shared" si="8"/>
        <v>#N/A</v>
      </c>
    </row>
    <row r="70" spans="1:37" x14ac:dyDescent="0.3">
      <c r="A70" s="141"/>
      <c r="B70" s="142"/>
      <c r="C70" s="143"/>
      <c r="D70" s="142"/>
      <c r="E70" s="142"/>
      <c r="F70" s="142"/>
      <c r="G70" s="135"/>
      <c r="H70" s="142"/>
      <c r="I70" s="146"/>
      <c r="J70" s="142"/>
      <c r="K70" s="142"/>
      <c r="L70" s="142"/>
      <c r="M70" s="142"/>
      <c r="N70" s="142"/>
      <c r="O70" s="144"/>
      <c r="P70" s="142"/>
      <c r="Q70" s="142"/>
      <c r="R70" s="142"/>
      <c r="S70" s="88" t="e">
        <f>INDEX(Tablica1[[SOLITARNO-ADULTNA, SUBADULTNA I NEODREĐENO]:[SVE DOBI-HIBERNACIJA/ESTIVACIJA]],MATCH(R70,Tablica1[KATEGORIJA],0),MATCH(E70,Tablica1[[#Headers],[SOLITARNO-ADULTNA, SUBADULTNA I NEODREĐENO]:[SVE DOBI-HIBERNACIJA/ESTIVACIJA]],0))</f>
        <v>#N/A</v>
      </c>
      <c r="T70" s="60">
        <f t="shared" si="7"/>
        <v>0</v>
      </c>
      <c r="U70" s="88" t="e">
        <f t="shared" si="9"/>
        <v>#N/A</v>
      </c>
      <c r="V70" s="142"/>
      <c r="W70" s="144"/>
      <c r="X70" s="144"/>
      <c r="Y70" s="142"/>
      <c r="Z70" s="70" t="e">
        <f>+INDEX(Tablica5[PROŠIRENA SKRB],MATCH(ZAPLIJENE!R70,Tablica5[KATEGORIJA],0))</f>
        <v>#N/A</v>
      </c>
      <c r="AA70" s="88" t="e">
        <f t="shared" si="10"/>
        <v>#N/A</v>
      </c>
      <c r="AB70" s="179" t="e">
        <f t="shared" si="11"/>
        <v>#N/A</v>
      </c>
      <c r="AC70" s="180"/>
      <c r="AD70" s="159"/>
      <c r="AE70" s="159"/>
      <c r="AF70" s="181">
        <f t="shared" si="12"/>
        <v>0</v>
      </c>
      <c r="AG70" s="182" t="e">
        <f t="shared" si="13"/>
        <v>#N/A</v>
      </c>
      <c r="AH70" s="164"/>
      <c r="AI70" s="168"/>
      <c r="AJ70" s="163" t="e">
        <f>INDEX(EUTANAZIJA!$B$4:$B$6,MATCH(ZAPLIJENE!AH70,EUTANAZIJA!$A$4:$A$6,0))</f>
        <v>#N/A</v>
      </c>
      <c r="AK70" s="91" t="e">
        <f t="shared" si="8"/>
        <v>#N/A</v>
      </c>
    </row>
    <row r="71" spans="1:37" x14ac:dyDescent="0.3">
      <c r="A71" s="141"/>
      <c r="B71" s="142"/>
      <c r="C71" s="143"/>
      <c r="D71" s="142"/>
      <c r="E71" s="142"/>
      <c r="F71" s="142"/>
      <c r="G71" s="135"/>
      <c r="H71" s="142"/>
      <c r="I71" s="146"/>
      <c r="J71" s="142"/>
      <c r="K71" s="142"/>
      <c r="L71" s="142"/>
      <c r="M71" s="142"/>
      <c r="N71" s="142"/>
      <c r="O71" s="144"/>
      <c r="P71" s="142"/>
      <c r="Q71" s="142"/>
      <c r="R71" s="142"/>
      <c r="S71" s="88" t="e">
        <f>INDEX(Tablica1[[SOLITARNO-ADULTNA, SUBADULTNA I NEODREĐENO]:[SVE DOBI-HIBERNACIJA/ESTIVACIJA]],MATCH(R71,Tablica1[KATEGORIJA],0),MATCH(E71,Tablica1[[#Headers],[SOLITARNO-ADULTNA, SUBADULTNA I NEODREĐENO]:[SVE DOBI-HIBERNACIJA/ESTIVACIJA]],0))</f>
        <v>#N/A</v>
      </c>
      <c r="T71" s="60">
        <f t="shared" si="7"/>
        <v>0</v>
      </c>
      <c r="U71" s="88" t="e">
        <f t="shared" si="9"/>
        <v>#N/A</v>
      </c>
      <c r="V71" s="142"/>
      <c r="W71" s="144"/>
      <c r="X71" s="144"/>
      <c r="Y71" s="142"/>
      <c r="Z71" s="70" t="e">
        <f>+INDEX(Tablica5[PROŠIRENA SKRB],MATCH(ZAPLIJENE!R71,Tablica5[KATEGORIJA],0))</f>
        <v>#N/A</v>
      </c>
      <c r="AA71" s="88" t="e">
        <f t="shared" si="10"/>
        <v>#N/A</v>
      </c>
      <c r="AB71" s="179" t="e">
        <f t="shared" si="11"/>
        <v>#N/A</v>
      </c>
      <c r="AC71" s="180"/>
      <c r="AD71" s="159"/>
      <c r="AE71" s="159"/>
      <c r="AF71" s="181">
        <f t="shared" si="12"/>
        <v>0</v>
      </c>
      <c r="AG71" s="182" t="e">
        <f t="shared" si="13"/>
        <v>#N/A</v>
      </c>
      <c r="AH71" s="164"/>
      <c r="AI71" s="168"/>
      <c r="AJ71" s="163" t="e">
        <f>INDEX(EUTANAZIJA!$B$4:$B$6,MATCH(ZAPLIJENE!AH71,EUTANAZIJA!$A$4:$A$6,0))</f>
        <v>#N/A</v>
      </c>
      <c r="AK71" s="91" t="e">
        <f t="shared" si="8"/>
        <v>#N/A</v>
      </c>
    </row>
    <row r="72" spans="1:37" x14ac:dyDescent="0.3">
      <c r="A72" s="141"/>
      <c r="B72" s="142"/>
      <c r="C72" s="143"/>
      <c r="D72" s="142"/>
      <c r="E72" s="142"/>
      <c r="F72" s="142"/>
      <c r="G72" s="135"/>
      <c r="H72" s="142"/>
      <c r="I72" s="146"/>
      <c r="J72" s="142"/>
      <c r="K72" s="142"/>
      <c r="L72" s="142"/>
      <c r="M72" s="142"/>
      <c r="N72" s="142"/>
      <c r="O72" s="144"/>
      <c r="P72" s="142"/>
      <c r="Q72" s="142"/>
      <c r="R72" s="142"/>
      <c r="S72" s="88" t="e">
        <f>INDEX(Tablica1[[SOLITARNO-ADULTNA, SUBADULTNA I NEODREĐENO]:[SVE DOBI-HIBERNACIJA/ESTIVACIJA]],MATCH(R72,Tablica1[KATEGORIJA],0),MATCH(E72,Tablica1[[#Headers],[SOLITARNO-ADULTNA, SUBADULTNA I NEODREĐENO]:[SVE DOBI-HIBERNACIJA/ESTIVACIJA]],0))</f>
        <v>#N/A</v>
      </c>
      <c r="T72" s="60">
        <f t="shared" si="7"/>
        <v>0</v>
      </c>
      <c r="U72" s="88" t="e">
        <f t="shared" si="9"/>
        <v>#N/A</v>
      </c>
      <c r="V72" s="142"/>
      <c r="W72" s="144"/>
      <c r="X72" s="144"/>
      <c r="Y72" s="142"/>
      <c r="Z72" s="70" t="e">
        <f>+INDEX(Tablica5[PROŠIRENA SKRB],MATCH(ZAPLIJENE!R72,Tablica5[KATEGORIJA],0))</f>
        <v>#N/A</v>
      </c>
      <c r="AA72" s="88" t="e">
        <f t="shared" si="10"/>
        <v>#N/A</v>
      </c>
      <c r="AB72" s="179" t="e">
        <f t="shared" si="11"/>
        <v>#N/A</v>
      </c>
      <c r="AC72" s="180"/>
      <c r="AD72" s="159"/>
      <c r="AE72" s="159"/>
      <c r="AF72" s="181">
        <f t="shared" si="12"/>
        <v>0</v>
      </c>
      <c r="AG72" s="182" t="e">
        <f t="shared" si="13"/>
        <v>#N/A</v>
      </c>
      <c r="AH72" s="164"/>
      <c r="AI72" s="168"/>
      <c r="AJ72" s="163" t="e">
        <f>INDEX(EUTANAZIJA!$B$4:$B$6,MATCH(ZAPLIJENE!AH72,EUTANAZIJA!$A$4:$A$6,0))</f>
        <v>#N/A</v>
      </c>
      <c r="AK72" s="91" t="e">
        <f t="shared" si="8"/>
        <v>#N/A</v>
      </c>
    </row>
    <row r="73" spans="1:37" x14ac:dyDescent="0.3">
      <c r="A73" s="141"/>
      <c r="B73" s="142"/>
      <c r="C73" s="143"/>
      <c r="D73" s="142"/>
      <c r="E73" s="142"/>
      <c r="F73" s="142"/>
      <c r="G73" s="135"/>
      <c r="H73" s="142"/>
      <c r="I73" s="146"/>
      <c r="J73" s="142"/>
      <c r="K73" s="142"/>
      <c r="L73" s="142"/>
      <c r="M73" s="142"/>
      <c r="N73" s="142"/>
      <c r="O73" s="144"/>
      <c r="P73" s="142"/>
      <c r="Q73" s="142"/>
      <c r="R73" s="142"/>
      <c r="S73" s="88" t="e">
        <f>INDEX(Tablica1[[SOLITARNO-ADULTNA, SUBADULTNA I NEODREĐENO]:[SVE DOBI-HIBERNACIJA/ESTIVACIJA]],MATCH(R73,Tablica1[KATEGORIJA],0),MATCH(E73,Tablica1[[#Headers],[SOLITARNO-ADULTNA, SUBADULTNA I NEODREĐENO]:[SVE DOBI-HIBERNACIJA/ESTIVACIJA]],0))</f>
        <v>#N/A</v>
      </c>
      <c r="T73" s="60">
        <f t="shared" si="7"/>
        <v>0</v>
      </c>
      <c r="U73" s="88" t="e">
        <f t="shared" si="9"/>
        <v>#N/A</v>
      </c>
      <c r="V73" s="142"/>
      <c r="W73" s="144"/>
      <c r="X73" s="144"/>
      <c r="Y73" s="142"/>
      <c r="Z73" s="70" t="e">
        <f>+INDEX(Tablica5[PROŠIRENA SKRB],MATCH(ZAPLIJENE!R73,Tablica5[KATEGORIJA],0))</f>
        <v>#N/A</v>
      </c>
      <c r="AA73" s="88" t="e">
        <f t="shared" si="10"/>
        <v>#N/A</v>
      </c>
      <c r="AB73" s="179" t="e">
        <f t="shared" si="11"/>
        <v>#N/A</v>
      </c>
      <c r="AC73" s="180"/>
      <c r="AD73" s="159"/>
      <c r="AE73" s="159"/>
      <c r="AF73" s="181">
        <f t="shared" si="12"/>
        <v>0</v>
      </c>
      <c r="AG73" s="182" t="e">
        <f t="shared" si="13"/>
        <v>#N/A</v>
      </c>
      <c r="AH73" s="164"/>
      <c r="AI73" s="168"/>
      <c r="AJ73" s="163" t="e">
        <f>INDEX(EUTANAZIJA!$B$4:$B$6,MATCH(ZAPLIJENE!AH73,EUTANAZIJA!$A$4:$A$6,0))</f>
        <v>#N/A</v>
      </c>
      <c r="AK73" s="91" t="e">
        <f t="shared" si="8"/>
        <v>#N/A</v>
      </c>
    </row>
    <row r="74" spans="1:37" x14ac:dyDescent="0.3">
      <c r="A74" s="141"/>
      <c r="B74" s="142"/>
      <c r="C74" s="143"/>
      <c r="D74" s="142"/>
      <c r="E74" s="142"/>
      <c r="F74" s="142"/>
      <c r="G74" s="135"/>
      <c r="H74" s="142"/>
      <c r="I74" s="146"/>
      <c r="J74" s="142"/>
      <c r="K74" s="142"/>
      <c r="L74" s="142"/>
      <c r="M74" s="142"/>
      <c r="N74" s="142"/>
      <c r="O74" s="144"/>
      <c r="P74" s="142"/>
      <c r="Q74" s="142"/>
      <c r="R74" s="142"/>
      <c r="S74" s="88" t="e">
        <f>INDEX(Tablica1[[SOLITARNO-ADULTNA, SUBADULTNA I NEODREĐENO]:[SVE DOBI-HIBERNACIJA/ESTIVACIJA]],MATCH(R74,Tablica1[KATEGORIJA],0),MATCH(E74,Tablica1[[#Headers],[SOLITARNO-ADULTNA, SUBADULTNA I NEODREĐENO]:[SVE DOBI-HIBERNACIJA/ESTIVACIJA]],0))</f>
        <v>#N/A</v>
      </c>
      <c r="T74" s="60">
        <f t="shared" si="7"/>
        <v>0</v>
      </c>
      <c r="U74" s="88" t="e">
        <f t="shared" si="9"/>
        <v>#N/A</v>
      </c>
      <c r="V74" s="142"/>
      <c r="W74" s="144"/>
      <c r="X74" s="144"/>
      <c r="Y74" s="142"/>
      <c r="Z74" s="70" t="e">
        <f>+INDEX(Tablica5[PROŠIRENA SKRB],MATCH(ZAPLIJENE!R74,Tablica5[KATEGORIJA],0))</f>
        <v>#N/A</v>
      </c>
      <c r="AA74" s="88" t="e">
        <f t="shared" si="10"/>
        <v>#N/A</v>
      </c>
      <c r="AB74" s="179" t="e">
        <f t="shared" si="11"/>
        <v>#N/A</v>
      </c>
      <c r="AC74" s="180"/>
      <c r="AD74" s="159"/>
      <c r="AE74" s="159"/>
      <c r="AF74" s="181">
        <f t="shared" si="12"/>
        <v>0</v>
      </c>
      <c r="AG74" s="182" t="e">
        <f t="shared" si="13"/>
        <v>#N/A</v>
      </c>
      <c r="AH74" s="164"/>
      <c r="AI74" s="168"/>
      <c r="AJ74" s="163" t="e">
        <f>INDEX(EUTANAZIJA!$B$4:$B$6,MATCH(ZAPLIJENE!AH74,EUTANAZIJA!$A$4:$A$6,0))</f>
        <v>#N/A</v>
      </c>
      <c r="AK74" s="91" t="e">
        <f t="shared" si="8"/>
        <v>#N/A</v>
      </c>
    </row>
    <row r="75" spans="1:37" x14ac:dyDescent="0.3">
      <c r="A75" s="141"/>
      <c r="B75" s="142"/>
      <c r="C75" s="143"/>
      <c r="D75" s="142"/>
      <c r="E75" s="142"/>
      <c r="F75" s="142"/>
      <c r="G75" s="135"/>
      <c r="H75" s="142"/>
      <c r="I75" s="146"/>
      <c r="J75" s="142"/>
      <c r="K75" s="142"/>
      <c r="L75" s="142"/>
      <c r="M75" s="142"/>
      <c r="N75" s="142"/>
      <c r="O75" s="144"/>
      <c r="P75" s="142"/>
      <c r="Q75" s="142"/>
      <c r="R75" s="142"/>
      <c r="S75" s="88" t="e">
        <f>INDEX(Tablica1[[SOLITARNO-ADULTNA, SUBADULTNA I NEODREĐENO]:[SVE DOBI-HIBERNACIJA/ESTIVACIJA]],MATCH(R75,Tablica1[KATEGORIJA],0),MATCH(E75,Tablica1[[#Headers],[SOLITARNO-ADULTNA, SUBADULTNA I NEODREĐENO]:[SVE DOBI-HIBERNACIJA/ESTIVACIJA]],0))</f>
        <v>#N/A</v>
      </c>
      <c r="T75" s="60">
        <f t="shared" si="7"/>
        <v>0</v>
      </c>
      <c r="U75" s="88" t="e">
        <f t="shared" si="9"/>
        <v>#N/A</v>
      </c>
      <c r="V75" s="142"/>
      <c r="W75" s="144"/>
      <c r="X75" s="144"/>
      <c r="Y75" s="142"/>
      <c r="Z75" s="70" t="e">
        <f>+INDEX(Tablica5[PROŠIRENA SKRB],MATCH(ZAPLIJENE!R75,Tablica5[KATEGORIJA],0))</f>
        <v>#N/A</v>
      </c>
      <c r="AA75" s="88" t="e">
        <f t="shared" si="10"/>
        <v>#N/A</v>
      </c>
      <c r="AB75" s="179" t="e">
        <f t="shared" si="11"/>
        <v>#N/A</v>
      </c>
      <c r="AC75" s="180"/>
      <c r="AD75" s="159"/>
      <c r="AE75" s="159"/>
      <c r="AF75" s="181">
        <f t="shared" si="12"/>
        <v>0</v>
      </c>
      <c r="AG75" s="182" t="e">
        <f t="shared" si="13"/>
        <v>#N/A</v>
      </c>
      <c r="AH75" s="164"/>
      <c r="AI75" s="168"/>
      <c r="AJ75" s="163" t="e">
        <f>INDEX(EUTANAZIJA!$B$4:$B$6,MATCH(ZAPLIJENE!AH75,EUTANAZIJA!$A$4:$A$6,0))</f>
        <v>#N/A</v>
      </c>
      <c r="AK75" s="91" t="e">
        <f t="shared" si="8"/>
        <v>#N/A</v>
      </c>
    </row>
    <row r="76" spans="1:37" x14ac:dyDescent="0.3">
      <c r="A76" s="141"/>
      <c r="B76" s="142"/>
      <c r="C76" s="143"/>
      <c r="D76" s="142"/>
      <c r="E76" s="142"/>
      <c r="F76" s="142"/>
      <c r="G76" s="135"/>
      <c r="H76" s="142"/>
      <c r="I76" s="146"/>
      <c r="J76" s="142"/>
      <c r="K76" s="142"/>
      <c r="L76" s="142"/>
      <c r="M76" s="142"/>
      <c r="N76" s="142"/>
      <c r="O76" s="144"/>
      <c r="P76" s="142"/>
      <c r="Q76" s="142"/>
      <c r="R76" s="142"/>
      <c r="S76" s="88" t="e">
        <f>INDEX(Tablica1[[SOLITARNO-ADULTNA, SUBADULTNA I NEODREĐENO]:[SVE DOBI-HIBERNACIJA/ESTIVACIJA]],MATCH(R76,Tablica1[KATEGORIJA],0),MATCH(E76,Tablica1[[#Headers],[SOLITARNO-ADULTNA, SUBADULTNA I NEODREĐENO]:[SVE DOBI-HIBERNACIJA/ESTIVACIJA]],0))</f>
        <v>#N/A</v>
      </c>
      <c r="T76" s="60">
        <f t="shared" si="7"/>
        <v>0</v>
      </c>
      <c r="U76" s="88" t="e">
        <f t="shared" si="9"/>
        <v>#N/A</v>
      </c>
      <c r="V76" s="142"/>
      <c r="W76" s="144"/>
      <c r="X76" s="144"/>
      <c r="Y76" s="142"/>
      <c r="Z76" s="70" t="e">
        <f>+INDEX(Tablica5[PROŠIRENA SKRB],MATCH(ZAPLIJENE!R76,Tablica5[KATEGORIJA],0))</f>
        <v>#N/A</v>
      </c>
      <c r="AA76" s="88" t="e">
        <f t="shared" si="10"/>
        <v>#N/A</v>
      </c>
      <c r="AB76" s="179" t="e">
        <f t="shared" si="11"/>
        <v>#N/A</v>
      </c>
      <c r="AC76" s="180"/>
      <c r="AD76" s="159"/>
      <c r="AE76" s="159"/>
      <c r="AF76" s="181">
        <f t="shared" si="12"/>
        <v>0</v>
      </c>
      <c r="AG76" s="182" t="e">
        <f t="shared" si="13"/>
        <v>#N/A</v>
      </c>
      <c r="AH76" s="164"/>
      <c r="AI76" s="168"/>
      <c r="AJ76" s="163" t="e">
        <f>INDEX(EUTANAZIJA!$B$4:$B$6,MATCH(ZAPLIJENE!AH76,EUTANAZIJA!$A$4:$A$6,0))</f>
        <v>#N/A</v>
      </c>
      <c r="AK76" s="91" t="e">
        <f t="shared" si="8"/>
        <v>#N/A</v>
      </c>
    </row>
    <row r="77" spans="1:37" x14ac:dyDescent="0.3">
      <c r="A77" s="141"/>
      <c r="B77" s="142"/>
      <c r="C77" s="143"/>
      <c r="D77" s="142"/>
      <c r="E77" s="142"/>
      <c r="F77" s="142"/>
      <c r="G77" s="135"/>
      <c r="H77" s="142"/>
      <c r="I77" s="146"/>
      <c r="J77" s="142"/>
      <c r="K77" s="142"/>
      <c r="L77" s="142"/>
      <c r="M77" s="142"/>
      <c r="N77" s="142"/>
      <c r="O77" s="144"/>
      <c r="P77" s="142"/>
      <c r="Q77" s="142"/>
      <c r="R77" s="142"/>
      <c r="S77" s="88" t="e">
        <f>INDEX(Tablica1[[SOLITARNO-ADULTNA, SUBADULTNA I NEODREĐENO]:[SVE DOBI-HIBERNACIJA/ESTIVACIJA]],MATCH(R77,Tablica1[KATEGORIJA],0),MATCH(E77,Tablica1[[#Headers],[SOLITARNO-ADULTNA, SUBADULTNA I NEODREĐENO]:[SVE DOBI-HIBERNACIJA/ESTIVACIJA]],0))</f>
        <v>#N/A</v>
      </c>
      <c r="T77" s="60">
        <f t="shared" si="7"/>
        <v>0</v>
      </c>
      <c r="U77" s="88" t="e">
        <f t="shared" si="9"/>
        <v>#N/A</v>
      </c>
      <c r="V77" s="142"/>
      <c r="W77" s="144"/>
      <c r="X77" s="144"/>
      <c r="Y77" s="142"/>
      <c r="Z77" s="70" t="e">
        <f>+INDEX(Tablica5[PROŠIRENA SKRB],MATCH(ZAPLIJENE!R77,Tablica5[KATEGORIJA],0))</f>
        <v>#N/A</v>
      </c>
      <c r="AA77" s="88" t="e">
        <f t="shared" si="10"/>
        <v>#N/A</v>
      </c>
      <c r="AB77" s="179" t="e">
        <f t="shared" si="11"/>
        <v>#N/A</v>
      </c>
      <c r="AC77" s="180"/>
      <c r="AD77" s="159"/>
      <c r="AE77" s="159"/>
      <c r="AF77" s="181">
        <f t="shared" si="12"/>
        <v>0</v>
      </c>
      <c r="AG77" s="182" t="e">
        <f t="shared" si="13"/>
        <v>#N/A</v>
      </c>
      <c r="AH77" s="164"/>
      <c r="AI77" s="168"/>
      <c r="AJ77" s="163" t="e">
        <f>INDEX(EUTANAZIJA!$B$4:$B$6,MATCH(ZAPLIJENE!AH77,EUTANAZIJA!$A$4:$A$6,0))</f>
        <v>#N/A</v>
      </c>
      <c r="AK77" s="91" t="e">
        <f t="shared" si="8"/>
        <v>#N/A</v>
      </c>
    </row>
    <row r="78" spans="1:37" x14ac:dyDescent="0.3">
      <c r="A78" s="141"/>
      <c r="B78" s="142"/>
      <c r="C78" s="143"/>
      <c r="D78" s="142"/>
      <c r="E78" s="142"/>
      <c r="F78" s="142"/>
      <c r="G78" s="135"/>
      <c r="H78" s="142"/>
      <c r="I78" s="146"/>
      <c r="J78" s="142"/>
      <c r="K78" s="142"/>
      <c r="L78" s="142"/>
      <c r="M78" s="142"/>
      <c r="N78" s="142"/>
      <c r="O78" s="144"/>
      <c r="P78" s="142"/>
      <c r="Q78" s="142"/>
      <c r="R78" s="142"/>
      <c r="S78" s="88" t="e">
        <f>INDEX(Tablica1[[SOLITARNO-ADULTNA, SUBADULTNA I NEODREĐENO]:[SVE DOBI-HIBERNACIJA/ESTIVACIJA]],MATCH(R78,Tablica1[KATEGORIJA],0),MATCH(E78,Tablica1[[#Headers],[SOLITARNO-ADULTNA, SUBADULTNA I NEODREĐENO]:[SVE DOBI-HIBERNACIJA/ESTIVACIJA]],0))</f>
        <v>#N/A</v>
      </c>
      <c r="T78" s="60">
        <f t="shared" si="7"/>
        <v>0</v>
      </c>
      <c r="U78" s="88" t="e">
        <f t="shared" si="9"/>
        <v>#N/A</v>
      </c>
      <c r="V78" s="142"/>
      <c r="W78" s="144"/>
      <c r="X78" s="144"/>
      <c r="Y78" s="142"/>
      <c r="Z78" s="70" t="e">
        <f>+INDEX(Tablica5[PROŠIRENA SKRB],MATCH(ZAPLIJENE!R78,Tablica5[KATEGORIJA],0))</f>
        <v>#N/A</v>
      </c>
      <c r="AA78" s="88" t="e">
        <f t="shared" si="10"/>
        <v>#N/A</v>
      </c>
      <c r="AB78" s="179" t="e">
        <f t="shared" si="11"/>
        <v>#N/A</v>
      </c>
      <c r="AC78" s="180"/>
      <c r="AD78" s="159"/>
      <c r="AE78" s="159"/>
      <c r="AF78" s="181">
        <f t="shared" si="12"/>
        <v>0</v>
      </c>
      <c r="AG78" s="182" t="e">
        <f t="shared" si="13"/>
        <v>#N/A</v>
      </c>
      <c r="AH78" s="164"/>
      <c r="AI78" s="168"/>
      <c r="AJ78" s="163" t="e">
        <f>INDEX(EUTANAZIJA!$B$4:$B$6,MATCH(ZAPLIJENE!AH78,EUTANAZIJA!$A$4:$A$6,0))</f>
        <v>#N/A</v>
      </c>
      <c r="AK78" s="91" t="e">
        <f t="shared" si="8"/>
        <v>#N/A</v>
      </c>
    </row>
    <row r="79" spans="1:37" x14ac:dyDescent="0.3">
      <c r="A79" s="141"/>
      <c r="B79" s="142"/>
      <c r="C79" s="143"/>
      <c r="D79" s="142"/>
      <c r="E79" s="142"/>
      <c r="F79" s="142"/>
      <c r="G79" s="135"/>
      <c r="H79" s="142"/>
      <c r="I79" s="146"/>
      <c r="J79" s="142"/>
      <c r="K79" s="142"/>
      <c r="L79" s="142"/>
      <c r="M79" s="142"/>
      <c r="N79" s="142"/>
      <c r="O79" s="144"/>
      <c r="P79" s="142"/>
      <c r="Q79" s="142"/>
      <c r="R79" s="142"/>
      <c r="S79" s="88" t="e">
        <f>INDEX(Tablica1[[SOLITARNO-ADULTNA, SUBADULTNA I NEODREĐENO]:[SVE DOBI-HIBERNACIJA/ESTIVACIJA]],MATCH(R79,Tablica1[KATEGORIJA],0),MATCH(E79,Tablica1[[#Headers],[SOLITARNO-ADULTNA, SUBADULTNA I NEODREĐENO]:[SVE DOBI-HIBERNACIJA/ESTIVACIJA]],0))</f>
        <v>#N/A</v>
      </c>
      <c r="T79" s="60">
        <f t="shared" si="7"/>
        <v>0</v>
      </c>
      <c r="U79" s="88" t="e">
        <f t="shared" si="9"/>
        <v>#N/A</v>
      </c>
      <c r="V79" s="142"/>
      <c r="W79" s="144"/>
      <c r="X79" s="144"/>
      <c r="Y79" s="142"/>
      <c r="Z79" s="70" t="e">
        <f>+INDEX(Tablica5[PROŠIRENA SKRB],MATCH(ZAPLIJENE!R79,Tablica5[KATEGORIJA],0))</f>
        <v>#N/A</v>
      </c>
      <c r="AA79" s="88" t="e">
        <f t="shared" si="10"/>
        <v>#N/A</v>
      </c>
      <c r="AB79" s="179" t="e">
        <f t="shared" si="11"/>
        <v>#N/A</v>
      </c>
      <c r="AC79" s="180"/>
      <c r="AD79" s="159"/>
      <c r="AE79" s="159"/>
      <c r="AF79" s="181">
        <f t="shared" si="12"/>
        <v>0</v>
      </c>
      <c r="AG79" s="182" t="e">
        <f t="shared" si="13"/>
        <v>#N/A</v>
      </c>
      <c r="AH79" s="164"/>
      <c r="AI79" s="168"/>
      <c r="AJ79" s="163" t="e">
        <f>INDEX(EUTANAZIJA!$B$4:$B$6,MATCH(ZAPLIJENE!AH79,EUTANAZIJA!$A$4:$A$6,0))</f>
        <v>#N/A</v>
      </c>
      <c r="AK79" s="91" t="e">
        <f t="shared" si="8"/>
        <v>#N/A</v>
      </c>
    </row>
    <row r="80" spans="1:37" x14ac:dyDescent="0.3">
      <c r="A80" s="141"/>
      <c r="B80" s="142"/>
      <c r="C80" s="143"/>
      <c r="D80" s="142"/>
      <c r="E80" s="142"/>
      <c r="F80" s="142"/>
      <c r="G80" s="135"/>
      <c r="H80" s="142"/>
      <c r="I80" s="146"/>
      <c r="J80" s="142"/>
      <c r="K80" s="142"/>
      <c r="L80" s="142"/>
      <c r="M80" s="142"/>
      <c r="N80" s="142"/>
      <c r="O80" s="144"/>
      <c r="P80" s="142"/>
      <c r="Q80" s="142"/>
      <c r="R80" s="142"/>
      <c r="S80" s="88" t="e">
        <f>INDEX(Tablica1[[SOLITARNO-ADULTNA, SUBADULTNA I NEODREĐENO]:[SVE DOBI-HIBERNACIJA/ESTIVACIJA]],MATCH(R80,Tablica1[KATEGORIJA],0),MATCH(E80,Tablica1[[#Headers],[SOLITARNO-ADULTNA, SUBADULTNA I NEODREĐENO]:[SVE DOBI-HIBERNACIJA/ESTIVACIJA]],0))</f>
        <v>#N/A</v>
      </c>
      <c r="T80" s="60">
        <f t="shared" si="7"/>
        <v>0</v>
      </c>
      <c r="U80" s="88" t="e">
        <f t="shared" si="9"/>
        <v>#N/A</v>
      </c>
      <c r="V80" s="142"/>
      <c r="W80" s="144"/>
      <c r="X80" s="144"/>
      <c r="Y80" s="142"/>
      <c r="Z80" s="70" t="e">
        <f>+INDEX(Tablica5[PROŠIRENA SKRB],MATCH(ZAPLIJENE!R80,Tablica5[KATEGORIJA],0))</f>
        <v>#N/A</v>
      </c>
      <c r="AA80" s="88" t="e">
        <f t="shared" si="10"/>
        <v>#N/A</v>
      </c>
      <c r="AB80" s="179" t="e">
        <f t="shared" si="11"/>
        <v>#N/A</v>
      </c>
      <c r="AC80" s="180"/>
      <c r="AD80" s="159"/>
      <c r="AE80" s="159"/>
      <c r="AF80" s="181">
        <f t="shared" si="12"/>
        <v>0</v>
      </c>
      <c r="AG80" s="182" t="e">
        <f t="shared" si="13"/>
        <v>#N/A</v>
      </c>
      <c r="AH80" s="164"/>
      <c r="AI80" s="168"/>
      <c r="AJ80" s="163" t="e">
        <f>INDEX(EUTANAZIJA!$B$4:$B$6,MATCH(ZAPLIJENE!AH80,EUTANAZIJA!$A$4:$A$6,0))</f>
        <v>#N/A</v>
      </c>
      <c r="AK80" s="91" t="e">
        <f t="shared" si="8"/>
        <v>#N/A</v>
      </c>
    </row>
    <row r="81" spans="1:37" x14ac:dyDescent="0.3">
      <c r="A81" s="141"/>
      <c r="B81" s="142"/>
      <c r="C81" s="143"/>
      <c r="D81" s="142"/>
      <c r="E81" s="142"/>
      <c r="F81" s="142"/>
      <c r="G81" s="135"/>
      <c r="H81" s="142"/>
      <c r="I81" s="146"/>
      <c r="J81" s="142"/>
      <c r="K81" s="142"/>
      <c r="L81" s="142"/>
      <c r="M81" s="142"/>
      <c r="N81" s="142"/>
      <c r="O81" s="144"/>
      <c r="P81" s="142"/>
      <c r="Q81" s="142"/>
      <c r="R81" s="142"/>
      <c r="S81" s="88" t="e">
        <f>INDEX(Tablica1[[SOLITARNO-ADULTNA, SUBADULTNA I NEODREĐENO]:[SVE DOBI-HIBERNACIJA/ESTIVACIJA]],MATCH(R81,Tablica1[KATEGORIJA],0),MATCH(E81,Tablica1[[#Headers],[SOLITARNO-ADULTNA, SUBADULTNA I NEODREĐENO]:[SVE DOBI-HIBERNACIJA/ESTIVACIJA]],0))</f>
        <v>#N/A</v>
      </c>
      <c r="T81" s="60">
        <f t="shared" si="7"/>
        <v>0</v>
      </c>
      <c r="U81" s="88" t="e">
        <f t="shared" si="9"/>
        <v>#N/A</v>
      </c>
      <c r="V81" s="142"/>
      <c r="W81" s="144"/>
      <c r="X81" s="144"/>
      <c r="Y81" s="142"/>
      <c r="Z81" s="70" t="e">
        <f>+INDEX(Tablica5[PROŠIRENA SKRB],MATCH(ZAPLIJENE!R81,Tablica5[KATEGORIJA],0))</f>
        <v>#N/A</v>
      </c>
      <c r="AA81" s="88" t="e">
        <f t="shared" si="10"/>
        <v>#N/A</v>
      </c>
      <c r="AB81" s="179" t="e">
        <f t="shared" si="11"/>
        <v>#N/A</v>
      </c>
      <c r="AC81" s="180"/>
      <c r="AD81" s="159"/>
      <c r="AE81" s="159"/>
      <c r="AF81" s="181">
        <f t="shared" si="12"/>
        <v>0</v>
      </c>
      <c r="AG81" s="182" t="e">
        <f t="shared" si="13"/>
        <v>#N/A</v>
      </c>
      <c r="AH81" s="164"/>
      <c r="AI81" s="168"/>
      <c r="AJ81" s="163" t="e">
        <f>INDEX(EUTANAZIJA!$B$4:$B$6,MATCH(ZAPLIJENE!AH81,EUTANAZIJA!$A$4:$A$6,0))</f>
        <v>#N/A</v>
      </c>
      <c r="AK81" s="91" t="e">
        <f t="shared" si="8"/>
        <v>#N/A</v>
      </c>
    </row>
    <row r="82" spans="1:37" x14ac:dyDescent="0.3">
      <c r="A82" s="141"/>
      <c r="B82" s="142"/>
      <c r="C82" s="143"/>
      <c r="D82" s="142"/>
      <c r="E82" s="142"/>
      <c r="F82" s="142"/>
      <c r="G82" s="135"/>
      <c r="H82" s="142"/>
      <c r="I82" s="146"/>
      <c r="J82" s="142"/>
      <c r="K82" s="142"/>
      <c r="L82" s="142"/>
      <c r="M82" s="142"/>
      <c r="N82" s="142"/>
      <c r="O82" s="144"/>
      <c r="P82" s="142"/>
      <c r="Q82" s="142"/>
      <c r="R82" s="142"/>
      <c r="S82" s="88" t="e">
        <f>INDEX(Tablica1[[SOLITARNO-ADULTNA, SUBADULTNA I NEODREĐENO]:[SVE DOBI-HIBERNACIJA/ESTIVACIJA]],MATCH(R82,Tablica1[KATEGORIJA],0),MATCH(E82,Tablica1[[#Headers],[SOLITARNO-ADULTNA, SUBADULTNA I NEODREĐENO]:[SVE DOBI-HIBERNACIJA/ESTIVACIJA]],0))</f>
        <v>#N/A</v>
      </c>
      <c r="T82" s="60">
        <f t="shared" si="7"/>
        <v>0</v>
      </c>
      <c r="U82" s="88" t="e">
        <f t="shared" si="9"/>
        <v>#N/A</v>
      </c>
      <c r="V82" s="142"/>
      <c r="W82" s="144"/>
      <c r="X82" s="144"/>
      <c r="Y82" s="142"/>
      <c r="Z82" s="70" t="e">
        <f>+INDEX(Tablica5[PROŠIRENA SKRB],MATCH(ZAPLIJENE!R82,Tablica5[KATEGORIJA],0))</f>
        <v>#N/A</v>
      </c>
      <c r="AA82" s="88" t="e">
        <f t="shared" si="10"/>
        <v>#N/A</v>
      </c>
      <c r="AB82" s="179" t="e">
        <f t="shared" si="11"/>
        <v>#N/A</v>
      </c>
      <c r="AC82" s="180"/>
      <c r="AD82" s="159"/>
      <c r="AE82" s="159"/>
      <c r="AF82" s="181">
        <f t="shared" si="12"/>
        <v>0</v>
      </c>
      <c r="AG82" s="182" t="e">
        <f t="shared" si="13"/>
        <v>#N/A</v>
      </c>
      <c r="AH82" s="164"/>
      <c r="AI82" s="168"/>
      <c r="AJ82" s="163" t="e">
        <f>INDEX(EUTANAZIJA!$B$4:$B$6,MATCH(ZAPLIJENE!AH82,EUTANAZIJA!$A$4:$A$6,0))</f>
        <v>#N/A</v>
      </c>
      <c r="AK82" s="91" t="e">
        <f t="shared" si="8"/>
        <v>#N/A</v>
      </c>
    </row>
    <row r="83" spans="1:37" x14ac:dyDescent="0.3">
      <c r="A83" s="141"/>
      <c r="B83" s="142"/>
      <c r="C83" s="143"/>
      <c r="D83" s="142"/>
      <c r="E83" s="142"/>
      <c r="F83" s="142"/>
      <c r="G83" s="135"/>
      <c r="H83" s="142"/>
      <c r="I83" s="146"/>
      <c r="J83" s="142"/>
      <c r="K83" s="142"/>
      <c r="L83" s="142"/>
      <c r="M83" s="142"/>
      <c r="N83" s="142"/>
      <c r="O83" s="144"/>
      <c r="P83" s="142"/>
      <c r="Q83" s="142"/>
      <c r="R83" s="142"/>
      <c r="S83" s="88" t="e">
        <f>INDEX(Tablica1[[SOLITARNO-ADULTNA, SUBADULTNA I NEODREĐENO]:[SVE DOBI-HIBERNACIJA/ESTIVACIJA]],MATCH(R83,Tablica1[KATEGORIJA],0),MATCH(E83,Tablica1[[#Headers],[SOLITARNO-ADULTNA, SUBADULTNA I NEODREĐENO]:[SVE DOBI-HIBERNACIJA/ESTIVACIJA]],0))</f>
        <v>#N/A</v>
      </c>
      <c r="T83" s="60">
        <f t="shared" si="7"/>
        <v>0</v>
      </c>
      <c r="U83" s="88" t="e">
        <f t="shared" si="9"/>
        <v>#N/A</v>
      </c>
      <c r="V83" s="142"/>
      <c r="W83" s="144"/>
      <c r="X83" s="144"/>
      <c r="Y83" s="142"/>
      <c r="Z83" s="70" t="e">
        <f>+INDEX(Tablica5[PROŠIRENA SKRB],MATCH(ZAPLIJENE!R83,Tablica5[KATEGORIJA],0))</f>
        <v>#N/A</v>
      </c>
      <c r="AA83" s="88" t="e">
        <f t="shared" si="10"/>
        <v>#N/A</v>
      </c>
      <c r="AB83" s="179" t="e">
        <f t="shared" si="11"/>
        <v>#N/A</v>
      </c>
      <c r="AC83" s="180"/>
      <c r="AD83" s="159"/>
      <c r="AE83" s="159"/>
      <c r="AF83" s="181">
        <f t="shared" si="12"/>
        <v>0</v>
      </c>
      <c r="AG83" s="182" t="e">
        <f t="shared" si="13"/>
        <v>#N/A</v>
      </c>
      <c r="AH83" s="164"/>
      <c r="AI83" s="168"/>
      <c r="AJ83" s="163" t="e">
        <f>INDEX(EUTANAZIJA!$B$4:$B$6,MATCH(ZAPLIJENE!AH83,EUTANAZIJA!$A$4:$A$6,0))</f>
        <v>#N/A</v>
      </c>
      <c r="AK83" s="91" t="e">
        <f t="shared" si="8"/>
        <v>#N/A</v>
      </c>
    </row>
    <row r="84" spans="1:37" x14ac:dyDescent="0.3">
      <c r="A84" s="141"/>
      <c r="B84" s="142"/>
      <c r="C84" s="143"/>
      <c r="D84" s="142"/>
      <c r="E84" s="142"/>
      <c r="F84" s="142"/>
      <c r="G84" s="135"/>
      <c r="H84" s="142"/>
      <c r="I84" s="146"/>
      <c r="J84" s="142"/>
      <c r="K84" s="142"/>
      <c r="L84" s="142"/>
      <c r="M84" s="142"/>
      <c r="N84" s="142"/>
      <c r="O84" s="144"/>
      <c r="P84" s="142"/>
      <c r="Q84" s="142"/>
      <c r="R84" s="142"/>
      <c r="S84" s="88" t="e">
        <f>INDEX(Tablica1[[SOLITARNO-ADULTNA, SUBADULTNA I NEODREĐENO]:[SVE DOBI-HIBERNACIJA/ESTIVACIJA]],MATCH(R84,Tablica1[KATEGORIJA],0),MATCH(E84,Tablica1[[#Headers],[SOLITARNO-ADULTNA, SUBADULTNA I NEODREĐENO]:[SVE DOBI-HIBERNACIJA/ESTIVACIJA]],0))</f>
        <v>#N/A</v>
      </c>
      <c r="T84" s="60">
        <f t="shared" si="7"/>
        <v>0</v>
      </c>
      <c r="U84" s="88" t="e">
        <f t="shared" si="9"/>
        <v>#N/A</v>
      </c>
      <c r="V84" s="142"/>
      <c r="W84" s="144"/>
      <c r="X84" s="144"/>
      <c r="Y84" s="142"/>
      <c r="Z84" s="70" t="e">
        <f>+INDEX(Tablica5[PROŠIRENA SKRB],MATCH(ZAPLIJENE!R84,Tablica5[KATEGORIJA],0))</f>
        <v>#N/A</v>
      </c>
      <c r="AA84" s="88" t="e">
        <f t="shared" si="10"/>
        <v>#N/A</v>
      </c>
      <c r="AB84" s="179" t="e">
        <f t="shared" si="11"/>
        <v>#N/A</v>
      </c>
      <c r="AC84" s="180"/>
      <c r="AD84" s="159"/>
      <c r="AE84" s="159"/>
      <c r="AF84" s="181">
        <f t="shared" si="12"/>
        <v>0</v>
      </c>
      <c r="AG84" s="182" t="e">
        <f t="shared" si="13"/>
        <v>#N/A</v>
      </c>
      <c r="AH84" s="164"/>
      <c r="AI84" s="168"/>
      <c r="AJ84" s="163" t="e">
        <f>INDEX(EUTANAZIJA!$B$4:$B$6,MATCH(ZAPLIJENE!AH84,EUTANAZIJA!$A$4:$A$6,0))</f>
        <v>#N/A</v>
      </c>
      <c r="AK84" s="91" t="e">
        <f t="shared" si="8"/>
        <v>#N/A</v>
      </c>
    </row>
    <row r="85" spans="1:37" x14ac:dyDescent="0.3">
      <c r="A85" s="141"/>
      <c r="B85" s="142"/>
      <c r="C85" s="143"/>
      <c r="D85" s="142"/>
      <c r="E85" s="142"/>
      <c r="F85" s="142"/>
      <c r="G85" s="135"/>
      <c r="H85" s="142"/>
      <c r="I85" s="146"/>
      <c r="J85" s="142"/>
      <c r="K85" s="142"/>
      <c r="L85" s="142"/>
      <c r="M85" s="142"/>
      <c r="N85" s="142"/>
      <c r="O85" s="144"/>
      <c r="P85" s="142"/>
      <c r="Q85" s="142"/>
      <c r="R85" s="142"/>
      <c r="S85" s="88" t="e">
        <f>INDEX(Tablica1[[SOLITARNO-ADULTNA, SUBADULTNA I NEODREĐENO]:[SVE DOBI-HIBERNACIJA/ESTIVACIJA]],MATCH(R85,Tablica1[KATEGORIJA],0),MATCH(E85,Tablica1[[#Headers],[SOLITARNO-ADULTNA, SUBADULTNA I NEODREĐENO]:[SVE DOBI-HIBERNACIJA/ESTIVACIJA]],0))</f>
        <v>#N/A</v>
      </c>
      <c r="T85" s="60">
        <f t="shared" si="7"/>
        <v>0</v>
      </c>
      <c r="U85" s="88" t="e">
        <f t="shared" si="9"/>
        <v>#N/A</v>
      </c>
      <c r="V85" s="142"/>
      <c r="W85" s="144"/>
      <c r="X85" s="144"/>
      <c r="Y85" s="142"/>
      <c r="Z85" s="70" t="e">
        <f>+INDEX(Tablica5[PROŠIRENA SKRB],MATCH(ZAPLIJENE!R85,Tablica5[KATEGORIJA],0))</f>
        <v>#N/A</v>
      </c>
      <c r="AA85" s="88" t="e">
        <f t="shared" si="10"/>
        <v>#N/A</v>
      </c>
      <c r="AB85" s="179" t="e">
        <f t="shared" si="11"/>
        <v>#N/A</v>
      </c>
      <c r="AC85" s="180"/>
      <c r="AD85" s="159"/>
      <c r="AE85" s="159"/>
      <c r="AF85" s="181">
        <f t="shared" si="12"/>
        <v>0</v>
      </c>
      <c r="AG85" s="182" t="e">
        <f t="shared" si="13"/>
        <v>#N/A</v>
      </c>
      <c r="AH85" s="164"/>
      <c r="AI85" s="168"/>
      <c r="AJ85" s="163" t="e">
        <f>INDEX(EUTANAZIJA!$B$4:$B$6,MATCH(ZAPLIJENE!AH85,EUTANAZIJA!$A$4:$A$6,0))</f>
        <v>#N/A</v>
      </c>
      <c r="AK85" s="91" t="e">
        <f t="shared" si="8"/>
        <v>#N/A</v>
      </c>
    </row>
    <row r="86" spans="1:37" x14ac:dyDescent="0.3">
      <c r="A86" s="141"/>
      <c r="B86" s="142"/>
      <c r="C86" s="143"/>
      <c r="D86" s="142"/>
      <c r="E86" s="142"/>
      <c r="F86" s="142"/>
      <c r="G86" s="135"/>
      <c r="H86" s="142"/>
      <c r="I86" s="146"/>
      <c r="J86" s="142"/>
      <c r="K86" s="142"/>
      <c r="L86" s="142"/>
      <c r="M86" s="142"/>
      <c r="N86" s="142"/>
      <c r="O86" s="144"/>
      <c r="P86" s="142"/>
      <c r="Q86" s="142"/>
      <c r="R86" s="142"/>
      <c r="S86" s="88" t="e">
        <f>INDEX(Tablica1[[SOLITARNO-ADULTNA, SUBADULTNA I NEODREĐENO]:[SVE DOBI-HIBERNACIJA/ESTIVACIJA]],MATCH(R86,Tablica1[KATEGORIJA],0),MATCH(E86,Tablica1[[#Headers],[SOLITARNO-ADULTNA, SUBADULTNA I NEODREĐENO]:[SVE DOBI-HIBERNACIJA/ESTIVACIJA]],0))</f>
        <v>#N/A</v>
      </c>
      <c r="T86" s="60">
        <f t="shared" si="7"/>
        <v>0</v>
      </c>
      <c r="U86" s="88" t="e">
        <f t="shared" si="9"/>
        <v>#N/A</v>
      </c>
      <c r="V86" s="142"/>
      <c r="W86" s="144"/>
      <c r="X86" s="144"/>
      <c r="Y86" s="142"/>
      <c r="Z86" s="70" t="e">
        <f>+INDEX(Tablica5[PROŠIRENA SKRB],MATCH(ZAPLIJENE!R86,Tablica5[KATEGORIJA],0))</f>
        <v>#N/A</v>
      </c>
      <c r="AA86" s="88" t="e">
        <f t="shared" si="10"/>
        <v>#N/A</v>
      </c>
      <c r="AB86" s="179" t="e">
        <f t="shared" si="11"/>
        <v>#N/A</v>
      </c>
      <c r="AC86" s="180"/>
      <c r="AD86" s="159"/>
      <c r="AE86" s="159"/>
      <c r="AF86" s="181">
        <f t="shared" si="12"/>
        <v>0</v>
      </c>
      <c r="AG86" s="182" t="e">
        <f t="shared" si="13"/>
        <v>#N/A</v>
      </c>
      <c r="AH86" s="164"/>
      <c r="AI86" s="168"/>
      <c r="AJ86" s="163" t="e">
        <f>INDEX(EUTANAZIJA!$B$4:$B$6,MATCH(ZAPLIJENE!AH86,EUTANAZIJA!$A$4:$A$6,0))</f>
        <v>#N/A</v>
      </c>
      <c r="AK86" s="91" t="e">
        <f t="shared" si="8"/>
        <v>#N/A</v>
      </c>
    </row>
    <row r="87" spans="1:37" x14ac:dyDescent="0.3">
      <c r="A87" s="141"/>
      <c r="B87" s="142"/>
      <c r="C87" s="143"/>
      <c r="D87" s="142"/>
      <c r="E87" s="142"/>
      <c r="F87" s="142"/>
      <c r="G87" s="135"/>
      <c r="H87" s="142"/>
      <c r="I87" s="146"/>
      <c r="J87" s="142"/>
      <c r="K87" s="142"/>
      <c r="L87" s="142"/>
      <c r="M87" s="142"/>
      <c r="N87" s="142"/>
      <c r="O87" s="144"/>
      <c r="P87" s="142"/>
      <c r="Q87" s="142"/>
      <c r="R87" s="142"/>
      <c r="S87" s="88" t="e">
        <f>INDEX(Tablica1[[SOLITARNO-ADULTNA, SUBADULTNA I NEODREĐENO]:[SVE DOBI-HIBERNACIJA/ESTIVACIJA]],MATCH(R87,Tablica1[KATEGORIJA],0),MATCH(E87,Tablica1[[#Headers],[SOLITARNO-ADULTNA, SUBADULTNA I NEODREĐENO]:[SVE DOBI-HIBERNACIJA/ESTIVACIJA]],0))</f>
        <v>#N/A</v>
      </c>
      <c r="T87" s="60">
        <f t="shared" si="7"/>
        <v>0</v>
      </c>
      <c r="U87" s="88" t="e">
        <f t="shared" si="9"/>
        <v>#N/A</v>
      </c>
      <c r="V87" s="142"/>
      <c r="W87" s="144"/>
      <c r="X87" s="144"/>
      <c r="Y87" s="142"/>
      <c r="Z87" s="70" t="e">
        <f>+INDEX(Tablica5[PROŠIRENA SKRB],MATCH(ZAPLIJENE!R87,Tablica5[KATEGORIJA],0))</f>
        <v>#N/A</v>
      </c>
      <c r="AA87" s="88" t="e">
        <f t="shared" si="10"/>
        <v>#N/A</v>
      </c>
      <c r="AB87" s="179" t="e">
        <f t="shared" si="11"/>
        <v>#N/A</v>
      </c>
      <c r="AC87" s="180"/>
      <c r="AD87" s="159"/>
      <c r="AE87" s="159"/>
      <c r="AF87" s="181">
        <f t="shared" si="12"/>
        <v>0</v>
      </c>
      <c r="AG87" s="182" t="e">
        <f t="shared" si="13"/>
        <v>#N/A</v>
      </c>
      <c r="AH87" s="164"/>
      <c r="AI87" s="168"/>
      <c r="AJ87" s="163" t="e">
        <f>INDEX(EUTANAZIJA!$B$4:$B$6,MATCH(ZAPLIJENE!AH87,EUTANAZIJA!$A$4:$A$6,0))</f>
        <v>#N/A</v>
      </c>
      <c r="AK87" s="91" t="e">
        <f t="shared" si="8"/>
        <v>#N/A</v>
      </c>
    </row>
    <row r="88" spans="1:37" x14ac:dyDescent="0.3">
      <c r="A88" s="141"/>
      <c r="B88" s="142"/>
      <c r="C88" s="143"/>
      <c r="D88" s="142"/>
      <c r="E88" s="142"/>
      <c r="F88" s="142"/>
      <c r="G88" s="135"/>
      <c r="H88" s="142"/>
      <c r="I88" s="146"/>
      <c r="J88" s="142"/>
      <c r="K88" s="142"/>
      <c r="L88" s="142"/>
      <c r="M88" s="142"/>
      <c r="N88" s="142"/>
      <c r="O88" s="144"/>
      <c r="P88" s="142"/>
      <c r="Q88" s="142"/>
      <c r="R88" s="142"/>
      <c r="S88" s="88" t="e">
        <f>INDEX(Tablica1[[SOLITARNO-ADULTNA, SUBADULTNA I NEODREĐENO]:[SVE DOBI-HIBERNACIJA/ESTIVACIJA]],MATCH(R88,Tablica1[KATEGORIJA],0),MATCH(E88,Tablica1[[#Headers],[SOLITARNO-ADULTNA, SUBADULTNA I NEODREĐENO]:[SVE DOBI-HIBERNACIJA/ESTIVACIJA]],0))</f>
        <v>#N/A</v>
      </c>
      <c r="T88" s="60">
        <f t="shared" si="7"/>
        <v>0</v>
      </c>
      <c r="U88" s="88" t="e">
        <f t="shared" si="9"/>
        <v>#N/A</v>
      </c>
      <c r="V88" s="142"/>
      <c r="W88" s="144"/>
      <c r="X88" s="144"/>
      <c r="Y88" s="142"/>
      <c r="Z88" s="70" t="e">
        <f>+INDEX(Tablica5[PROŠIRENA SKRB],MATCH(ZAPLIJENE!R88,Tablica5[KATEGORIJA],0))</f>
        <v>#N/A</v>
      </c>
      <c r="AA88" s="88" t="e">
        <f t="shared" si="10"/>
        <v>#N/A</v>
      </c>
      <c r="AB88" s="179" t="e">
        <f t="shared" si="11"/>
        <v>#N/A</v>
      </c>
      <c r="AC88" s="180"/>
      <c r="AD88" s="159"/>
      <c r="AE88" s="159"/>
      <c r="AF88" s="181">
        <f t="shared" si="12"/>
        <v>0</v>
      </c>
      <c r="AG88" s="182" t="e">
        <f t="shared" si="13"/>
        <v>#N/A</v>
      </c>
      <c r="AH88" s="164"/>
      <c r="AI88" s="168"/>
      <c r="AJ88" s="163" t="e">
        <f>INDEX(EUTANAZIJA!$B$4:$B$6,MATCH(ZAPLIJENE!AH88,EUTANAZIJA!$A$4:$A$6,0))</f>
        <v>#N/A</v>
      </c>
      <c r="AK88" s="91" t="e">
        <f t="shared" si="8"/>
        <v>#N/A</v>
      </c>
    </row>
    <row r="89" spans="1:37" x14ac:dyDescent="0.3">
      <c r="A89" s="141"/>
      <c r="B89" s="142"/>
      <c r="C89" s="143"/>
      <c r="D89" s="142"/>
      <c r="E89" s="142"/>
      <c r="F89" s="142"/>
      <c r="G89" s="135"/>
      <c r="H89" s="142"/>
      <c r="I89" s="146"/>
      <c r="J89" s="142"/>
      <c r="K89" s="142"/>
      <c r="L89" s="142"/>
      <c r="M89" s="142"/>
      <c r="N89" s="142"/>
      <c r="O89" s="144"/>
      <c r="P89" s="142"/>
      <c r="Q89" s="142"/>
      <c r="R89" s="142"/>
      <c r="S89" s="88" t="e">
        <f>INDEX(Tablica1[[SOLITARNO-ADULTNA, SUBADULTNA I NEODREĐENO]:[SVE DOBI-HIBERNACIJA/ESTIVACIJA]],MATCH(R89,Tablica1[KATEGORIJA],0),MATCH(E89,Tablica1[[#Headers],[SOLITARNO-ADULTNA, SUBADULTNA I NEODREĐENO]:[SVE DOBI-HIBERNACIJA/ESTIVACIJA]],0))</f>
        <v>#N/A</v>
      </c>
      <c r="T89" s="60">
        <f t="shared" si="7"/>
        <v>0</v>
      </c>
      <c r="U89" s="88" t="e">
        <f t="shared" si="9"/>
        <v>#N/A</v>
      </c>
      <c r="V89" s="142"/>
      <c r="W89" s="144"/>
      <c r="X89" s="144"/>
      <c r="Y89" s="142"/>
      <c r="Z89" s="70" t="e">
        <f>+INDEX(Tablica5[PROŠIRENA SKRB],MATCH(ZAPLIJENE!R89,Tablica5[KATEGORIJA],0))</f>
        <v>#N/A</v>
      </c>
      <c r="AA89" s="88" t="e">
        <f t="shared" si="10"/>
        <v>#N/A</v>
      </c>
      <c r="AB89" s="179" t="e">
        <f t="shared" si="11"/>
        <v>#N/A</v>
      </c>
      <c r="AC89" s="180"/>
      <c r="AD89" s="159"/>
      <c r="AE89" s="159"/>
      <c r="AF89" s="181">
        <f t="shared" si="12"/>
        <v>0</v>
      </c>
      <c r="AG89" s="182" t="e">
        <f t="shared" si="13"/>
        <v>#N/A</v>
      </c>
      <c r="AH89" s="164"/>
      <c r="AI89" s="168"/>
      <c r="AJ89" s="163" t="e">
        <f>INDEX(EUTANAZIJA!$B$4:$B$6,MATCH(ZAPLIJENE!AH89,EUTANAZIJA!$A$4:$A$6,0))</f>
        <v>#N/A</v>
      </c>
      <c r="AK89" s="91" t="e">
        <f t="shared" si="8"/>
        <v>#N/A</v>
      </c>
    </row>
    <row r="90" spans="1:37" x14ac:dyDescent="0.3">
      <c r="A90" s="141"/>
      <c r="B90" s="142"/>
      <c r="C90" s="143"/>
      <c r="D90" s="142"/>
      <c r="E90" s="142"/>
      <c r="F90" s="142"/>
      <c r="G90" s="135"/>
      <c r="H90" s="142"/>
      <c r="I90" s="146"/>
      <c r="J90" s="142"/>
      <c r="K90" s="142"/>
      <c r="L90" s="142"/>
      <c r="M90" s="142"/>
      <c r="N90" s="142"/>
      <c r="O90" s="144"/>
      <c r="P90" s="142"/>
      <c r="Q90" s="142"/>
      <c r="R90" s="142"/>
      <c r="S90" s="88" t="e">
        <f>INDEX(Tablica1[[SOLITARNO-ADULTNA, SUBADULTNA I NEODREĐENO]:[SVE DOBI-HIBERNACIJA/ESTIVACIJA]],MATCH(R90,Tablica1[KATEGORIJA],0),MATCH(E90,Tablica1[[#Headers],[SOLITARNO-ADULTNA, SUBADULTNA I NEODREĐENO]:[SVE DOBI-HIBERNACIJA/ESTIVACIJA]],0))</f>
        <v>#N/A</v>
      </c>
      <c r="T90" s="60">
        <f t="shared" si="7"/>
        <v>0</v>
      </c>
      <c r="U90" s="88" t="e">
        <f t="shared" si="9"/>
        <v>#N/A</v>
      </c>
      <c r="V90" s="142"/>
      <c r="W90" s="144"/>
      <c r="X90" s="144"/>
      <c r="Y90" s="142"/>
      <c r="Z90" s="70" t="e">
        <f>+INDEX(Tablica5[PROŠIRENA SKRB],MATCH(ZAPLIJENE!R90,Tablica5[KATEGORIJA],0))</f>
        <v>#N/A</v>
      </c>
      <c r="AA90" s="88" t="e">
        <f t="shared" si="10"/>
        <v>#N/A</v>
      </c>
      <c r="AB90" s="179" t="e">
        <f t="shared" si="11"/>
        <v>#N/A</v>
      </c>
      <c r="AC90" s="180"/>
      <c r="AD90" s="159"/>
      <c r="AE90" s="159"/>
      <c r="AF90" s="181">
        <f t="shared" si="12"/>
        <v>0</v>
      </c>
      <c r="AG90" s="182" t="e">
        <f t="shared" si="13"/>
        <v>#N/A</v>
      </c>
      <c r="AH90" s="164"/>
      <c r="AI90" s="168"/>
      <c r="AJ90" s="163" t="e">
        <f>INDEX(EUTANAZIJA!$B$4:$B$6,MATCH(ZAPLIJENE!AH90,EUTANAZIJA!$A$4:$A$6,0))</f>
        <v>#N/A</v>
      </c>
      <c r="AK90" s="91" t="e">
        <f t="shared" si="8"/>
        <v>#N/A</v>
      </c>
    </row>
    <row r="91" spans="1:37" x14ac:dyDescent="0.3">
      <c r="A91" s="141"/>
      <c r="B91" s="142"/>
      <c r="C91" s="143"/>
      <c r="D91" s="142"/>
      <c r="E91" s="142"/>
      <c r="F91" s="142"/>
      <c r="G91" s="135"/>
      <c r="H91" s="142"/>
      <c r="I91" s="146"/>
      <c r="J91" s="142"/>
      <c r="K91" s="142"/>
      <c r="L91" s="142"/>
      <c r="M91" s="142"/>
      <c r="N91" s="142"/>
      <c r="O91" s="144"/>
      <c r="P91" s="142"/>
      <c r="Q91" s="142"/>
      <c r="R91" s="142"/>
      <c r="S91" s="88" t="e">
        <f>INDEX(Tablica1[[SOLITARNO-ADULTNA, SUBADULTNA I NEODREĐENO]:[SVE DOBI-HIBERNACIJA/ESTIVACIJA]],MATCH(R91,Tablica1[KATEGORIJA],0),MATCH(E91,Tablica1[[#Headers],[SOLITARNO-ADULTNA, SUBADULTNA I NEODREĐENO]:[SVE DOBI-HIBERNACIJA/ESTIVACIJA]],0))</f>
        <v>#N/A</v>
      </c>
      <c r="T91" s="60">
        <f t="shared" si="7"/>
        <v>0</v>
      </c>
      <c r="U91" s="88" t="e">
        <f t="shared" si="9"/>
        <v>#N/A</v>
      </c>
      <c r="V91" s="142"/>
      <c r="W91" s="144"/>
      <c r="X91" s="144"/>
      <c r="Y91" s="142"/>
      <c r="Z91" s="70" t="e">
        <f>+INDEX(Tablica5[PROŠIRENA SKRB],MATCH(ZAPLIJENE!R91,Tablica5[KATEGORIJA],0))</f>
        <v>#N/A</v>
      </c>
      <c r="AA91" s="88" t="e">
        <f t="shared" si="10"/>
        <v>#N/A</v>
      </c>
      <c r="AB91" s="179" t="e">
        <f t="shared" si="11"/>
        <v>#N/A</v>
      </c>
      <c r="AC91" s="180"/>
      <c r="AD91" s="159"/>
      <c r="AE91" s="159"/>
      <c r="AF91" s="181">
        <f t="shared" si="12"/>
        <v>0</v>
      </c>
      <c r="AG91" s="182" t="e">
        <f t="shared" si="13"/>
        <v>#N/A</v>
      </c>
      <c r="AH91" s="164"/>
      <c r="AI91" s="168"/>
      <c r="AJ91" s="163" t="e">
        <f>INDEX(EUTANAZIJA!$B$4:$B$6,MATCH(ZAPLIJENE!AH91,EUTANAZIJA!$A$4:$A$6,0))</f>
        <v>#N/A</v>
      </c>
      <c r="AK91" s="91" t="e">
        <f t="shared" si="8"/>
        <v>#N/A</v>
      </c>
    </row>
    <row r="92" spans="1:37" x14ac:dyDescent="0.3">
      <c r="A92" s="141"/>
      <c r="B92" s="142"/>
      <c r="C92" s="143"/>
      <c r="D92" s="142"/>
      <c r="E92" s="142"/>
      <c r="F92" s="142"/>
      <c r="G92" s="135"/>
      <c r="H92" s="142"/>
      <c r="I92" s="146"/>
      <c r="J92" s="142"/>
      <c r="K92" s="142"/>
      <c r="L92" s="142"/>
      <c r="M92" s="142"/>
      <c r="N92" s="142"/>
      <c r="O92" s="144"/>
      <c r="P92" s="142"/>
      <c r="Q92" s="142"/>
      <c r="R92" s="142"/>
      <c r="S92" s="88" t="e">
        <f>INDEX(Tablica1[[SOLITARNO-ADULTNA, SUBADULTNA I NEODREĐENO]:[SVE DOBI-HIBERNACIJA/ESTIVACIJA]],MATCH(R92,Tablica1[KATEGORIJA],0),MATCH(E92,Tablica1[[#Headers],[SOLITARNO-ADULTNA, SUBADULTNA I NEODREĐENO]:[SVE DOBI-HIBERNACIJA/ESTIVACIJA]],0))</f>
        <v>#N/A</v>
      </c>
      <c r="T92" s="60">
        <f t="shared" si="7"/>
        <v>0</v>
      </c>
      <c r="U92" s="88" t="e">
        <f t="shared" si="9"/>
        <v>#N/A</v>
      </c>
      <c r="V92" s="142"/>
      <c r="W92" s="144"/>
      <c r="X92" s="144"/>
      <c r="Y92" s="142"/>
      <c r="Z92" s="70" t="e">
        <f>+INDEX(Tablica5[PROŠIRENA SKRB],MATCH(ZAPLIJENE!R92,Tablica5[KATEGORIJA],0))</f>
        <v>#N/A</v>
      </c>
      <c r="AA92" s="88" t="e">
        <f t="shared" si="10"/>
        <v>#N/A</v>
      </c>
      <c r="AB92" s="179" t="e">
        <f t="shared" si="11"/>
        <v>#N/A</v>
      </c>
      <c r="AC92" s="180"/>
      <c r="AD92" s="159"/>
      <c r="AE92" s="159"/>
      <c r="AF92" s="181">
        <f t="shared" si="12"/>
        <v>0</v>
      </c>
      <c r="AG92" s="182" t="e">
        <f t="shared" si="13"/>
        <v>#N/A</v>
      </c>
      <c r="AH92" s="164"/>
      <c r="AI92" s="168"/>
      <c r="AJ92" s="163" t="e">
        <f>INDEX(EUTANAZIJA!$B$4:$B$6,MATCH(ZAPLIJENE!AH92,EUTANAZIJA!$A$4:$A$6,0))</f>
        <v>#N/A</v>
      </c>
      <c r="AK92" s="91" t="e">
        <f t="shared" si="8"/>
        <v>#N/A</v>
      </c>
    </row>
    <row r="93" spans="1:37" x14ac:dyDescent="0.3">
      <c r="A93" s="141"/>
      <c r="B93" s="142"/>
      <c r="C93" s="143"/>
      <c r="D93" s="142"/>
      <c r="E93" s="142"/>
      <c r="F93" s="142"/>
      <c r="G93" s="135"/>
      <c r="H93" s="142"/>
      <c r="I93" s="146"/>
      <c r="J93" s="142"/>
      <c r="K93" s="142"/>
      <c r="L93" s="142"/>
      <c r="M93" s="142"/>
      <c r="N93" s="142"/>
      <c r="O93" s="144"/>
      <c r="P93" s="142"/>
      <c r="Q93" s="142"/>
      <c r="R93" s="142"/>
      <c r="S93" s="88" t="e">
        <f>INDEX(Tablica1[[SOLITARNO-ADULTNA, SUBADULTNA I NEODREĐENO]:[SVE DOBI-HIBERNACIJA/ESTIVACIJA]],MATCH(R93,Tablica1[KATEGORIJA],0),MATCH(E93,Tablica1[[#Headers],[SOLITARNO-ADULTNA, SUBADULTNA I NEODREĐENO]:[SVE DOBI-HIBERNACIJA/ESTIVACIJA]],0))</f>
        <v>#N/A</v>
      </c>
      <c r="T93" s="60">
        <f t="shared" si="7"/>
        <v>0</v>
      </c>
      <c r="U93" s="88" t="e">
        <f t="shared" si="9"/>
        <v>#N/A</v>
      </c>
      <c r="V93" s="142"/>
      <c r="W93" s="144"/>
      <c r="X93" s="144"/>
      <c r="Y93" s="142"/>
      <c r="Z93" s="70" t="e">
        <f>+INDEX(Tablica5[PROŠIRENA SKRB],MATCH(ZAPLIJENE!R93,Tablica5[KATEGORIJA],0))</f>
        <v>#N/A</v>
      </c>
      <c r="AA93" s="88" t="e">
        <f t="shared" si="10"/>
        <v>#N/A</v>
      </c>
      <c r="AB93" s="179" t="e">
        <f t="shared" si="11"/>
        <v>#N/A</v>
      </c>
      <c r="AC93" s="180"/>
      <c r="AD93" s="159"/>
      <c r="AE93" s="159"/>
      <c r="AF93" s="181">
        <f t="shared" si="12"/>
        <v>0</v>
      </c>
      <c r="AG93" s="182" t="e">
        <f t="shared" si="13"/>
        <v>#N/A</v>
      </c>
      <c r="AH93" s="164"/>
      <c r="AI93" s="168"/>
      <c r="AJ93" s="163" t="e">
        <f>INDEX(EUTANAZIJA!$B$4:$B$6,MATCH(ZAPLIJENE!AH93,EUTANAZIJA!$A$4:$A$6,0))</f>
        <v>#N/A</v>
      </c>
      <c r="AK93" s="91" t="e">
        <f t="shared" si="8"/>
        <v>#N/A</v>
      </c>
    </row>
    <row r="94" spans="1:37" x14ac:dyDescent="0.3">
      <c r="A94" s="141"/>
      <c r="B94" s="142"/>
      <c r="C94" s="143"/>
      <c r="D94" s="142"/>
      <c r="E94" s="142"/>
      <c r="F94" s="142"/>
      <c r="G94" s="135"/>
      <c r="H94" s="142"/>
      <c r="I94" s="146"/>
      <c r="J94" s="142"/>
      <c r="K94" s="142"/>
      <c r="L94" s="142"/>
      <c r="M94" s="142"/>
      <c r="N94" s="142"/>
      <c r="O94" s="144"/>
      <c r="P94" s="142"/>
      <c r="Q94" s="142"/>
      <c r="R94" s="142"/>
      <c r="S94" s="88" t="e">
        <f>INDEX(Tablica1[[SOLITARNO-ADULTNA, SUBADULTNA I NEODREĐENO]:[SVE DOBI-HIBERNACIJA/ESTIVACIJA]],MATCH(R94,Tablica1[KATEGORIJA],0),MATCH(E94,Tablica1[[#Headers],[SOLITARNO-ADULTNA, SUBADULTNA I NEODREĐENO]:[SVE DOBI-HIBERNACIJA/ESTIVACIJA]],0))</f>
        <v>#N/A</v>
      </c>
      <c r="T94" s="60">
        <f t="shared" si="7"/>
        <v>0</v>
      </c>
      <c r="U94" s="88" t="e">
        <f t="shared" si="9"/>
        <v>#N/A</v>
      </c>
      <c r="V94" s="142"/>
      <c r="W94" s="144"/>
      <c r="X94" s="144"/>
      <c r="Y94" s="142"/>
      <c r="Z94" s="70" t="e">
        <f>+INDEX(Tablica5[PROŠIRENA SKRB],MATCH(ZAPLIJENE!R94,Tablica5[KATEGORIJA],0))</f>
        <v>#N/A</v>
      </c>
      <c r="AA94" s="88" t="e">
        <f t="shared" si="10"/>
        <v>#N/A</v>
      </c>
      <c r="AB94" s="179" t="e">
        <f t="shared" si="11"/>
        <v>#N/A</v>
      </c>
      <c r="AC94" s="180"/>
      <c r="AD94" s="159"/>
      <c r="AE94" s="159"/>
      <c r="AF94" s="181">
        <f t="shared" si="12"/>
        <v>0</v>
      </c>
      <c r="AG94" s="182" t="e">
        <f t="shared" si="13"/>
        <v>#N/A</v>
      </c>
      <c r="AH94" s="164"/>
      <c r="AI94" s="168"/>
      <c r="AJ94" s="163" t="e">
        <f>INDEX(EUTANAZIJA!$B$4:$B$6,MATCH(ZAPLIJENE!AH94,EUTANAZIJA!$A$4:$A$6,0))</f>
        <v>#N/A</v>
      </c>
      <c r="AK94" s="91" t="e">
        <f t="shared" si="8"/>
        <v>#N/A</v>
      </c>
    </row>
    <row r="95" spans="1:37" x14ac:dyDescent="0.3">
      <c r="A95" s="141"/>
      <c r="B95" s="142"/>
      <c r="C95" s="143"/>
      <c r="D95" s="142"/>
      <c r="E95" s="142"/>
      <c r="F95" s="142"/>
      <c r="G95" s="135"/>
      <c r="H95" s="142"/>
      <c r="I95" s="146"/>
      <c r="J95" s="142"/>
      <c r="K95" s="142"/>
      <c r="L95" s="142"/>
      <c r="M95" s="142"/>
      <c r="N95" s="142"/>
      <c r="O95" s="144"/>
      <c r="P95" s="142"/>
      <c r="Q95" s="142"/>
      <c r="R95" s="142"/>
      <c r="S95" s="88" t="e">
        <f>INDEX(Tablica1[[SOLITARNO-ADULTNA, SUBADULTNA I NEODREĐENO]:[SVE DOBI-HIBERNACIJA/ESTIVACIJA]],MATCH(R95,Tablica1[KATEGORIJA],0),MATCH(E95,Tablica1[[#Headers],[SOLITARNO-ADULTNA, SUBADULTNA I NEODREĐENO]:[SVE DOBI-HIBERNACIJA/ESTIVACIJA]],0))</f>
        <v>#N/A</v>
      </c>
      <c r="T95" s="60">
        <f t="shared" si="7"/>
        <v>0</v>
      </c>
      <c r="U95" s="88" t="e">
        <f t="shared" si="9"/>
        <v>#N/A</v>
      </c>
      <c r="V95" s="142"/>
      <c r="W95" s="144"/>
      <c r="X95" s="144"/>
      <c r="Y95" s="142"/>
      <c r="Z95" s="70" t="e">
        <f>+INDEX(Tablica5[PROŠIRENA SKRB],MATCH(ZAPLIJENE!R95,Tablica5[KATEGORIJA],0))</f>
        <v>#N/A</v>
      </c>
      <c r="AA95" s="88" t="e">
        <f t="shared" si="10"/>
        <v>#N/A</v>
      </c>
      <c r="AB95" s="179" t="e">
        <f t="shared" si="11"/>
        <v>#N/A</v>
      </c>
      <c r="AC95" s="180"/>
      <c r="AD95" s="159"/>
      <c r="AE95" s="159"/>
      <c r="AF95" s="181">
        <f t="shared" si="12"/>
        <v>0</v>
      </c>
      <c r="AG95" s="182" t="e">
        <f t="shared" si="13"/>
        <v>#N/A</v>
      </c>
      <c r="AH95" s="164"/>
      <c r="AI95" s="168"/>
      <c r="AJ95" s="163" t="e">
        <f>INDEX(EUTANAZIJA!$B$4:$B$6,MATCH(ZAPLIJENE!AH95,EUTANAZIJA!$A$4:$A$6,0))</f>
        <v>#N/A</v>
      </c>
      <c r="AK95" s="91" t="e">
        <f t="shared" si="8"/>
        <v>#N/A</v>
      </c>
    </row>
    <row r="96" spans="1:37" x14ac:dyDescent="0.3">
      <c r="A96" s="141"/>
      <c r="B96" s="142"/>
      <c r="C96" s="143"/>
      <c r="D96" s="142"/>
      <c r="E96" s="142"/>
      <c r="F96" s="142"/>
      <c r="G96" s="135"/>
      <c r="H96" s="142"/>
      <c r="I96" s="146"/>
      <c r="J96" s="142"/>
      <c r="K96" s="142"/>
      <c r="L96" s="142"/>
      <c r="M96" s="142"/>
      <c r="N96" s="142"/>
      <c r="O96" s="144"/>
      <c r="P96" s="142"/>
      <c r="Q96" s="142"/>
      <c r="R96" s="142"/>
      <c r="S96" s="88" t="e">
        <f>INDEX(Tablica1[[SOLITARNO-ADULTNA, SUBADULTNA I NEODREĐENO]:[SVE DOBI-HIBERNACIJA/ESTIVACIJA]],MATCH(R96,Tablica1[KATEGORIJA],0),MATCH(E96,Tablica1[[#Headers],[SOLITARNO-ADULTNA, SUBADULTNA I NEODREĐENO]:[SVE DOBI-HIBERNACIJA/ESTIVACIJA]],0))</f>
        <v>#N/A</v>
      </c>
      <c r="T96" s="60">
        <f t="shared" si="7"/>
        <v>0</v>
      </c>
      <c r="U96" s="88" t="e">
        <f t="shared" si="9"/>
        <v>#N/A</v>
      </c>
      <c r="V96" s="142"/>
      <c r="W96" s="144"/>
      <c r="X96" s="144"/>
      <c r="Y96" s="142"/>
      <c r="Z96" s="70" t="e">
        <f>+INDEX(Tablica5[PROŠIRENA SKRB],MATCH(ZAPLIJENE!R96,Tablica5[KATEGORIJA],0))</f>
        <v>#N/A</v>
      </c>
      <c r="AA96" s="88" t="e">
        <f t="shared" si="10"/>
        <v>#N/A</v>
      </c>
      <c r="AB96" s="179" t="e">
        <f t="shared" si="11"/>
        <v>#N/A</v>
      </c>
      <c r="AC96" s="180"/>
      <c r="AD96" s="159"/>
      <c r="AE96" s="159"/>
      <c r="AF96" s="181">
        <f t="shared" si="12"/>
        <v>0</v>
      </c>
      <c r="AG96" s="182" t="e">
        <f t="shared" si="13"/>
        <v>#N/A</v>
      </c>
      <c r="AH96" s="164"/>
      <c r="AI96" s="168"/>
      <c r="AJ96" s="163" t="e">
        <f>INDEX(EUTANAZIJA!$B$4:$B$6,MATCH(ZAPLIJENE!AH96,EUTANAZIJA!$A$4:$A$6,0))</f>
        <v>#N/A</v>
      </c>
      <c r="AK96" s="91" t="e">
        <f t="shared" si="8"/>
        <v>#N/A</v>
      </c>
    </row>
    <row r="97" spans="1:37" x14ac:dyDescent="0.3">
      <c r="A97" s="141"/>
      <c r="B97" s="142"/>
      <c r="C97" s="143"/>
      <c r="D97" s="142"/>
      <c r="E97" s="142"/>
      <c r="F97" s="142"/>
      <c r="G97" s="135"/>
      <c r="H97" s="142"/>
      <c r="I97" s="146"/>
      <c r="J97" s="142"/>
      <c r="K97" s="142"/>
      <c r="L97" s="142"/>
      <c r="M97" s="142"/>
      <c r="N97" s="142"/>
      <c r="O97" s="144"/>
      <c r="P97" s="142"/>
      <c r="Q97" s="142"/>
      <c r="R97" s="142"/>
      <c r="S97" s="88" t="e">
        <f>INDEX(Tablica1[[SOLITARNO-ADULTNA, SUBADULTNA I NEODREĐENO]:[SVE DOBI-HIBERNACIJA/ESTIVACIJA]],MATCH(R97,Tablica1[KATEGORIJA],0),MATCH(E97,Tablica1[[#Headers],[SOLITARNO-ADULTNA, SUBADULTNA I NEODREĐENO]:[SVE DOBI-HIBERNACIJA/ESTIVACIJA]],0))</f>
        <v>#N/A</v>
      </c>
      <c r="T97" s="60">
        <f t="shared" si="7"/>
        <v>0</v>
      </c>
      <c r="U97" s="88" t="e">
        <f t="shared" si="9"/>
        <v>#N/A</v>
      </c>
      <c r="V97" s="142"/>
      <c r="W97" s="144"/>
      <c r="X97" s="144"/>
      <c r="Y97" s="142"/>
      <c r="Z97" s="70" t="e">
        <f>+INDEX(Tablica5[PROŠIRENA SKRB],MATCH(ZAPLIJENE!R97,Tablica5[KATEGORIJA],0))</f>
        <v>#N/A</v>
      </c>
      <c r="AA97" s="88" t="e">
        <f t="shared" si="10"/>
        <v>#N/A</v>
      </c>
      <c r="AB97" s="179" t="e">
        <f t="shared" si="11"/>
        <v>#N/A</v>
      </c>
      <c r="AC97" s="180"/>
      <c r="AD97" s="159"/>
      <c r="AE97" s="159"/>
      <c r="AF97" s="181">
        <f t="shared" si="12"/>
        <v>0</v>
      </c>
      <c r="AG97" s="182" t="e">
        <f t="shared" si="13"/>
        <v>#N/A</v>
      </c>
      <c r="AH97" s="164"/>
      <c r="AI97" s="168"/>
      <c r="AJ97" s="163" t="e">
        <f>INDEX(EUTANAZIJA!$B$4:$B$6,MATCH(ZAPLIJENE!AH97,EUTANAZIJA!$A$4:$A$6,0))</f>
        <v>#N/A</v>
      </c>
      <c r="AK97" s="91" t="e">
        <f t="shared" si="8"/>
        <v>#N/A</v>
      </c>
    </row>
    <row r="98" spans="1:37" x14ac:dyDescent="0.3">
      <c r="A98" s="141"/>
      <c r="B98" s="142"/>
      <c r="C98" s="143"/>
      <c r="D98" s="142"/>
      <c r="E98" s="142"/>
      <c r="F98" s="142"/>
      <c r="G98" s="135"/>
      <c r="H98" s="142"/>
      <c r="I98" s="146"/>
      <c r="J98" s="142"/>
      <c r="K98" s="142"/>
      <c r="L98" s="142"/>
      <c r="M98" s="142"/>
      <c r="N98" s="142"/>
      <c r="O98" s="144"/>
      <c r="P98" s="142"/>
      <c r="Q98" s="142"/>
      <c r="R98" s="142"/>
      <c r="S98" s="88" t="e">
        <f>INDEX(Tablica1[[SOLITARNO-ADULTNA, SUBADULTNA I NEODREĐENO]:[SVE DOBI-HIBERNACIJA/ESTIVACIJA]],MATCH(R98,Tablica1[KATEGORIJA],0),MATCH(E98,Tablica1[[#Headers],[SOLITARNO-ADULTNA, SUBADULTNA I NEODREĐENO]:[SVE DOBI-HIBERNACIJA/ESTIVACIJA]],0))</f>
        <v>#N/A</v>
      </c>
      <c r="T98" s="60">
        <f t="shared" si="7"/>
        <v>0</v>
      </c>
      <c r="U98" s="88" t="e">
        <f t="shared" si="9"/>
        <v>#N/A</v>
      </c>
      <c r="V98" s="142"/>
      <c r="W98" s="144"/>
      <c r="X98" s="144"/>
      <c r="Y98" s="142"/>
      <c r="Z98" s="70" t="e">
        <f>+INDEX(Tablica5[PROŠIRENA SKRB],MATCH(ZAPLIJENE!R98,Tablica5[KATEGORIJA],0))</f>
        <v>#N/A</v>
      </c>
      <c r="AA98" s="88" t="e">
        <f t="shared" si="10"/>
        <v>#N/A</v>
      </c>
      <c r="AB98" s="179" t="e">
        <f t="shared" si="11"/>
        <v>#N/A</v>
      </c>
      <c r="AC98" s="180"/>
      <c r="AD98" s="159"/>
      <c r="AE98" s="159"/>
      <c r="AF98" s="181">
        <f t="shared" si="12"/>
        <v>0</v>
      </c>
      <c r="AG98" s="182" t="e">
        <f t="shared" si="13"/>
        <v>#N/A</v>
      </c>
      <c r="AH98" s="164"/>
      <c r="AI98" s="168"/>
      <c r="AJ98" s="163" t="e">
        <f>INDEX(EUTANAZIJA!$B$4:$B$6,MATCH(ZAPLIJENE!AH98,EUTANAZIJA!$A$4:$A$6,0))</f>
        <v>#N/A</v>
      </c>
      <c r="AK98" s="91" t="e">
        <f t="shared" si="8"/>
        <v>#N/A</v>
      </c>
    </row>
    <row r="99" spans="1:37" x14ac:dyDescent="0.3">
      <c r="A99" s="141"/>
      <c r="B99" s="142"/>
      <c r="C99" s="143"/>
      <c r="D99" s="142"/>
      <c r="E99" s="142"/>
      <c r="F99" s="142"/>
      <c r="G99" s="135"/>
      <c r="H99" s="142"/>
      <c r="I99" s="146"/>
      <c r="J99" s="142"/>
      <c r="K99" s="142"/>
      <c r="L99" s="142"/>
      <c r="M99" s="142"/>
      <c r="N99" s="142"/>
      <c r="O99" s="144"/>
      <c r="P99" s="142"/>
      <c r="Q99" s="142"/>
      <c r="R99" s="142"/>
      <c r="S99" s="88" t="e">
        <f>INDEX(Tablica1[[SOLITARNO-ADULTNA, SUBADULTNA I NEODREĐENO]:[SVE DOBI-HIBERNACIJA/ESTIVACIJA]],MATCH(R99,Tablica1[KATEGORIJA],0),MATCH(E99,Tablica1[[#Headers],[SOLITARNO-ADULTNA, SUBADULTNA I NEODREĐENO]:[SVE DOBI-HIBERNACIJA/ESTIVACIJA]],0))</f>
        <v>#N/A</v>
      </c>
      <c r="T99" s="60">
        <f t="shared" si="7"/>
        <v>0</v>
      </c>
      <c r="U99" s="88" t="e">
        <f t="shared" si="9"/>
        <v>#N/A</v>
      </c>
      <c r="V99" s="142"/>
      <c r="W99" s="144"/>
      <c r="X99" s="144"/>
      <c r="Y99" s="142"/>
      <c r="Z99" s="70" t="e">
        <f>+INDEX(Tablica5[PROŠIRENA SKRB],MATCH(ZAPLIJENE!R99,Tablica5[KATEGORIJA],0))</f>
        <v>#N/A</v>
      </c>
      <c r="AA99" s="88" t="e">
        <f t="shared" si="10"/>
        <v>#N/A</v>
      </c>
      <c r="AB99" s="179" t="e">
        <f t="shared" si="11"/>
        <v>#N/A</v>
      </c>
      <c r="AC99" s="180"/>
      <c r="AD99" s="159"/>
      <c r="AE99" s="159"/>
      <c r="AF99" s="181">
        <f t="shared" si="12"/>
        <v>0</v>
      </c>
      <c r="AG99" s="182" t="e">
        <f t="shared" si="13"/>
        <v>#N/A</v>
      </c>
      <c r="AH99" s="164"/>
      <c r="AI99" s="168"/>
      <c r="AJ99" s="163" t="e">
        <f>INDEX(EUTANAZIJA!$B$4:$B$6,MATCH(ZAPLIJENE!AH99,EUTANAZIJA!$A$4:$A$6,0))</f>
        <v>#N/A</v>
      </c>
      <c r="AK99" s="91" t="e">
        <f t="shared" si="8"/>
        <v>#N/A</v>
      </c>
    </row>
    <row r="100" spans="1:37" x14ac:dyDescent="0.3">
      <c r="A100" s="141"/>
      <c r="B100" s="142"/>
      <c r="C100" s="143"/>
      <c r="D100" s="142"/>
      <c r="E100" s="142"/>
      <c r="F100" s="142"/>
      <c r="G100" s="135"/>
      <c r="H100" s="142"/>
      <c r="I100" s="146"/>
      <c r="J100" s="142"/>
      <c r="K100" s="142"/>
      <c r="L100" s="142"/>
      <c r="M100" s="142"/>
      <c r="N100" s="142"/>
      <c r="O100" s="144"/>
      <c r="P100" s="142"/>
      <c r="Q100" s="142"/>
      <c r="R100" s="142"/>
      <c r="S100" s="88" t="e">
        <f>INDEX(Tablica1[[SOLITARNO-ADULTNA, SUBADULTNA I NEODREĐENO]:[SVE DOBI-HIBERNACIJA/ESTIVACIJA]],MATCH(R100,Tablica1[KATEGORIJA],0),MATCH(E100,Tablica1[[#Headers],[SOLITARNO-ADULTNA, SUBADULTNA I NEODREĐENO]:[SVE DOBI-HIBERNACIJA/ESTIVACIJA]],0))</f>
        <v>#N/A</v>
      </c>
      <c r="T100" s="60">
        <f t="shared" si="7"/>
        <v>0</v>
      </c>
      <c r="U100" s="88" t="e">
        <f t="shared" si="9"/>
        <v>#N/A</v>
      </c>
      <c r="V100" s="142"/>
      <c r="W100" s="144"/>
      <c r="X100" s="144"/>
      <c r="Y100" s="142"/>
      <c r="Z100" s="70" t="e">
        <f>+INDEX(Tablica5[PROŠIRENA SKRB],MATCH(ZAPLIJENE!R100,Tablica5[KATEGORIJA],0))</f>
        <v>#N/A</v>
      </c>
      <c r="AA100" s="88" t="e">
        <f t="shared" si="10"/>
        <v>#N/A</v>
      </c>
      <c r="AB100" s="179" t="e">
        <f t="shared" si="11"/>
        <v>#N/A</v>
      </c>
      <c r="AC100" s="180"/>
      <c r="AD100" s="159"/>
      <c r="AE100" s="159"/>
      <c r="AF100" s="181">
        <f t="shared" si="12"/>
        <v>0</v>
      </c>
      <c r="AG100" s="182" t="e">
        <f t="shared" si="13"/>
        <v>#N/A</v>
      </c>
      <c r="AH100" s="164"/>
      <c r="AI100" s="168"/>
      <c r="AJ100" s="163" t="e">
        <f>INDEX(EUTANAZIJA!$B$4:$B$6,MATCH(ZAPLIJENE!AH100,EUTANAZIJA!$A$4:$A$6,0))</f>
        <v>#N/A</v>
      </c>
      <c r="AK100" s="91" t="e">
        <f t="shared" si="8"/>
        <v>#N/A</v>
      </c>
    </row>
    <row r="101" spans="1:37" x14ac:dyDescent="0.3">
      <c r="A101" s="141"/>
      <c r="B101" s="142"/>
      <c r="C101" s="143"/>
      <c r="D101" s="142"/>
      <c r="E101" s="142"/>
      <c r="F101" s="142"/>
      <c r="G101" s="135"/>
      <c r="H101" s="142"/>
      <c r="I101" s="146"/>
      <c r="J101" s="142"/>
      <c r="K101" s="142"/>
      <c r="L101" s="142"/>
      <c r="M101" s="142"/>
      <c r="N101" s="142"/>
      <c r="O101" s="144"/>
      <c r="P101" s="142"/>
      <c r="Q101" s="142"/>
      <c r="R101" s="142"/>
      <c r="S101" s="88" t="e">
        <f>INDEX(Tablica1[[SOLITARNO-ADULTNA, SUBADULTNA I NEODREĐENO]:[SVE DOBI-HIBERNACIJA/ESTIVACIJA]],MATCH(R101,Tablica1[KATEGORIJA],0),MATCH(E101,Tablica1[[#Headers],[SOLITARNO-ADULTNA, SUBADULTNA I NEODREĐENO]:[SVE DOBI-HIBERNACIJA/ESTIVACIJA]],0))</f>
        <v>#N/A</v>
      </c>
      <c r="T101" s="60">
        <f t="shared" si="7"/>
        <v>0</v>
      </c>
      <c r="U101" s="88" t="e">
        <f t="shared" si="9"/>
        <v>#N/A</v>
      </c>
      <c r="V101" s="142"/>
      <c r="W101" s="144"/>
      <c r="X101" s="144"/>
      <c r="Y101" s="142"/>
      <c r="Z101" s="70" t="e">
        <f>+INDEX(Tablica5[PROŠIRENA SKRB],MATCH(ZAPLIJENE!R101,Tablica5[KATEGORIJA],0))</f>
        <v>#N/A</v>
      </c>
      <c r="AA101" s="88" t="e">
        <f t="shared" si="10"/>
        <v>#N/A</v>
      </c>
      <c r="AB101" s="179" t="e">
        <f t="shared" si="11"/>
        <v>#N/A</v>
      </c>
      <c r="AC101" s="180"/>
      <c r="AD101" s="159"/>
      <c r="AE101" s="159"/>
      <c r="AF101" s="181">
        <f t="shared" si="12"/>
        <v>0</v>
      </c>
      <c r="AG101" s="182" t="e">
        <f t="shared" si="13"/>
        <v>#N/A</v>
      </c>
      <c r="AH101" s="164"/>
      <c r="AI101" s="168"/>
      <c r="AJ101" s="163" t="e">
        <f>INDEX(EUTANAZIJA!$B$4:$B$6,MATCH(ZAPLIJENE!AH101,EUTANAZIJA!$A$4:$A$6,0))</f>
        <v>#N/A</v>
      </c>
      <c r="AK101" s="91" t="e">
        <f t="shared" si="8"/>
        <v>#N/A</v>
      </c>
    </row>
    <row r="102" spans="1:37" x14ac:dyDescent="0.3">
      <c r="A102" s="141"/>
      <c r="B102" s="142"/>
      <c r="C102" s="143"/>
      <c r="D102" s="142"/>
      <c r="E102" s="142"/>
      <c r="F102" s="142"/>
      <c r="G102" s="135"/>
      <c r="H102" s="142"/>
      <c r="I102" s="146"/>
      <c r="J102" s="142"/>
      <c r="K102" s="142"/>
      <c r="L102" s="142"/>
      <c r="M102" s="142"/>
      <c r="N102" s="142"/>
      <c r="O102" s="144"/>
      <c r="P102" s="142"/>
      <c r="Q102" s="142"/>
      <c r="R102" s="142"/>
      <c r="S102" s="88" t="e">
        <f>INDEX(Tablica1[[SOLITARNO-ADULTNA, SUBADULTNA I NEODREĐENO]:[SVE DOBI-HIBERNACIJA/ESTIVACIJA]],MATCH(R102,Tablica1[KATEGORIJA],0),MATCH(E102,Tablica1[[#Headers],[SOLITARNO-ADULTNA, SUBADULTNA I NEODREĐENO]:[SVE DOBI-HIBERNACIJA/ESTIVACIJA]],0))</f>
        <v>#N/A</v>
      </c>
      <c r="T102" s="60">
        <f t="shared" si="7"/>
        <v>0</v>
      </c>
      <c r="U102" s="88" t="e">
        <f t="shared" si="9"/>
        <v>#N/A</v>
      </c>
      <c r="V102" s="142"/>
      <c r="W102" s="144"/>
      <c r="X102" s="144"/>
      <c r="Y102" s="142"/>
      <c r="Z102" s="70" t="e">
        <f>+INDEX(Tablica5[PROŠIRENA SKRB],MATCH(ZAPLIJENE!R102,Tablica5[KATEGORIJA],0))</f>
        <v>#N/A</v>
      </c>
      <c r="AA102" s="88" t="e">
        <f t="shared" si="10"/>
        <v>#N/A</v>
      </c>
      <c r="AB102" s="179" t="e">
        <f t="shared" si="11"/>
        <v>#N/A</v>
      </c>
      <c r="AC102" s="180"/>
      <c r="AD102" s="159"/>
      <c r="AE102" s="159"/>
      <c r="AF102" s="181">
        <f t="shared" si="12"/>
        <v>0</v>
      </c>
      <c r="AG102" s="182" t="e">
        <f t="shared" si="13"/>
        <v>#N/A</v>
      </c>
      <c r="AH102" s="164"/>
      <c r="AI102" s="168"/>
      <c r="AJ102" s="163" t="e">
        <f>INDEX(EUTANAZIJA!$B$4:$B$6,MATCH(ZAPLIJENE!AH102,EUTANAZIJA!$A$4:$A$6,0))</f>
        <v>#N/A</v>
      </c>
      <c r="AK102" s="91" t="e">
        <f t="shared" si="8"/>
        <v>#N/A</v>
      </c>
    </row>
    <row r="103" spans="1:37" x14ac:dyDescent="0.3">
      <c r="A103" s="141"/>
      <c r="B103" s="142"/>
      <c r="C103" s="143"/>
      <c r="D103" s="142"/>
      <c r="E103" s="142"/>
      <c r="F103" s="142"/>
      <c r="G103" s="135"/>
      <c r="H103" s="142"/>
      <c r="I103" s="146"/>
      <c r="J103" s="142"/>
      <c r="K103" s="142"/>
      <c r="L103" s="142"/>
      <c r="M103" s="142"/>
      <c r="N103" s="142"/>
      <c r="O103" s="144"/>
      <c r="P103" s="142"/>
      <c r="Q103" s="142"/>
      <c r="R103" s="142"/>
      <c r="S103" s="88" t="e">
        <f>INDEX(Tablica1[[SOLITARNO-ADULTNA, SUBADULTNA I NEODREĐENO]:[SVE DOBI-HIBERNACIJA/ESTIVACIJA]],MATCH(R103,Tablica1[KATEGORIJA],0),MATCH(E103,Tablica1[[#Headers],[SOLITARNO-ADULTNA, SUBADULTNA I NEODREĐENO]:[SVE DOBI-HIBERNACIJA/ESTIVACIJA]],0))</f>
        <v>#N/A</v>
      </c>
      <c r="T103" s="60">
        <f t="shared" si="7"/>
        <v>0</v>
      </c>
      <c r="U103" s="88" t="e">
        <f t="shared" si="9"/>
        <v>#N/A</v>
      </c>
      <c r="V103" s="142"/>
      <c r="W103" s="144"/>
      <c r="X103" s="144"/>
      <c r="Y103" s="142"/>
      <c r="Z103" s="70" t="e">
        <f>+INDEX(Tablica5[PROŠIRENA SKRB],MATCH(ZAPLIJENE!R103,Tablica5[KATEGORIJA],0))</f>
        <v>#N/A</v>
      </c>
      <c r="AA103" s="88" t="e">
        <f t="shared" si="10"/>
        <v>#N/A</v>
      </c>
      <c r="AB103" s="179" t="e">
        <f t="shared" si="11"/>
        <v>#N/A</v>
      </c>
      <c r="AC103" s="180"/>
      <c r="AD103" s="159"/>
      <c r="AE103" s="159"/>
      <c r="AF103" s="181">
        <f t="shared" si="12"/>
        <v>0</v>
      </c>
      <c r="AG103" s="182" t="e">
        <f t="shared" si="13"/>
        <v>#N/A</v>
      </c>
      <c r="AH103" s="164"/>
      <c r="AI103" s="168"/>
      <c r="AJ103" s="163" t="e">
        <f>INDEX(EUTANAZIJA!$B$4:$B$6,MATCH(ZAPLIJENE!AH103,EUTANAZIJA!$A$4:$A$6,0))</f>
        <v>#N/A</v>
      </c>
      <c r="AK103" s="91" t="e">
        <f t="shared" si="8"/>
        <v>#N/A</v>
      </c>
    </row>
    <row r="104" spans="1:37" x14ac:dyDescent="0.3">
      <c r="A104" s="141"/>
      <c r="B104" s="142"/>
      <c r="C104" s="143"/>
      <c r="D104" s="142"/>
      <c r="E104" s="142"/>
      <c r="F104" s="142"/>
      <c r="G104" s="135"/>
      <c r="H104" s="142"/>
      <c r="I104" s="146"/>
      <c r="J104" s="142"/>
      <c r="K104" s="142"/>
      <c r="L104" s="142"/>
      <c r="M104" s="142"/>
      <c r="N104" s="142"/>
      <c r="O104" s="144"/>
      <c r="P104" s="142"/>
      <c r="Q104" s="142"/>
      <c r="R104" s="142"/>
      <c r="S104" s="88" t="e">
        <f>INDEX(Tablica1[[SOLITARNO-ADULTNA, SUBADULTNA I NEODREĐENO]:[SVE DOBI-HIBERNACIJA/ESTIVACIJA]],MATCH(R104,Tablica1[KATEGORIJA],0),MATCH(E104,Tablica1[[#Headers],[SOLITARNO-ADULTNA, SUBADULTNA I NEODREĐENO]:[SVE DOBI-HIBERNACIJA/ESTIVACIJA]],0))</f>
        <v>#N/A</v>
      </c>
      <c r="T104" s="60">
        <f t="shared" si="7"/>
        <v>0</v>
      </c>
      <c r="U104" s="88" t="e">
        <f t="shared" si="9"/>
        <v>#N/A</v>
      </c>
      <c r="V104" s="142"/>
      <c r="W104" s="144"/>
      <c r="X104" s="144"/>
      <c r="Y104" s="142"/>
      <c r="Z104" s="70" t="e">
        <f>+INDEX(Tablica5[PROŠIRENA SKRB],MATCH(ZAPLIJENE!R104,Tablica5[KATEGORIJA],0))</f>
        <v>#N/A</v>
      </c>
      <c r="AA104" s="88" t="e">
        <f t="shared" si="10"/>
        <v>#N/A</v>
      </c>
      <c r="AB104" s="179" t="e">
        <f t="shared" si="11"/>
        <v>#N/A</v>
      </c>
      <c r="AC104" s="180"/>
      <c r="AD104" s="159"/>
      <c r="AE104" s="159"/>
      <c r="AF104" s="181">
        <f t="shared" si="12"/>
        <v>0</v>
      </c>
      <c r="AG104" s="182" t="e">
        <f t="shared" si="13"/>
        <v>#N/A</v>
      </c>
      <c r="AH104" s="164"/>
      <c r="AI104" s="168"/>
      <c r="AJ104" s="163" t="e">
        <f>INDEX(EUTANAZIJA!$B$4:$B$6,MATCH(ZAPLIJENE!AH104,EUTANAZIJA!$A$4:$A$6,0))</f>
        <v>#N/A</v>
      </c>
      <c r="AK104" s="91" t="e">
        <f t="shared" si="8"/>
        <v>#N/A</v>
      </c>
    </row>
    <row r="105" spans="1:37" x14ac:dyDescent="0.3">
      <c r="A105" s="141"/>
      <c r="B105" s="142"/>
      <c r="C105" s="143"/>
      <c r="D105" s="142"/>
      <c r="E105" s="142"/>
      <c r="F105" s="142"/>
      <c r="G105" s="135"/>
      <c r="H105" s="142"/>
      <c r="I105" s="146"/>
      <c r="J105" s="142"/>
      <c r="K105" s="142"/>
      <c r="L105" s="142"/>
      <c r="M105" s="142"/>
      <c r="N105" s="142"/>
      <c r="O105" s="144"/>
      <c r="P105" s="142"/>
      <c r="Q105" s="142"/>
      <c r="R105" s="142"/>
      <c r="S105" s="88" t="e">
        <f>INDEX(Tablica1[[SOLITARNO-ADULTNA, SUBADULTNA I NEODREĐENO]:[SVE DOBI-HIBERNACIJA/ESTIVACIJA]],MATCH(R105,Tablica1[KATEGORIJA],0),MATCH(E105,Tablica1[[#Headers],[SOLITARNO-ADULTNA, SUBADULTNA I NEODREĐENO]:[SVE DOBI-HIBERNACIJA/ESTIVACIJA]],0))</f>
        <v>#N/A</v>
      </c>
      <c r="T105" s="60">
        <f t="shared" si="7"/>
        <v>0</v>
      </c>
      <c r="U105" s="88" t="e">
        <f t="shared" si="9"/>
        <v>#N/A</v>
      </c>
      <c r="V105" s="142"/>
      <c r="W105" s="144"/>
      <c r="X105" s="144"/>
      <c r="Y105" s="142"/>
      <c r="Z105" s="70" t="e">
        <f>+INDEX(Tablica5[PROŠIRENA SKRB],MATCH(ZAPLIJENE!R105,Tablica5[KATEGORIJA],0))</f>
        <v>#N/A</v>
      </c>
      <c r="AA105" s="88" t="e">
        <f t="shared" si="10"/>
        <v>#N/A</v>
      </c>
      <c r="AB105" s="179" t="e">
        <f t="shared" si="11"/>
        <v>#N/A</v>
      </c>
      <c r="AC105" s="180"/>
      <c r="AD105" s="159"/>
      <c r="AE105" s="159"/>
      <c r="AF105" s="181">
        <f t="shared" si="12"/>
        <v>0</v>
      </c>
      <c r="AG105" s="182" t="e">
        <f t="shared" si="13"/>
        <v>#N/A</v>
      </c>
      <c r="AH105" s="164"/>
      <c r="AI105" s="168"/>
      <c r="AJ105" s="163" t="e">
        <f>INDEX(EUTANAZIJA!$B$4:$B$6,MATCH(ZAPLIJENE!AH105,EUTANAZIJA!$A$4:$A$6,0))</f>
        <v>#N/A</v>
      </c>
      <c r="AK105" s="91" t="e">
        <f t="shared" si="8"/>
        <v>#N/A</v>
      </c>
    </row>
    <row r="106" spans="1:37" x14ac:dyDescent="0.3">
      <c r="A106" s="141"/>
      <c r="B106" s="142"/>
      <c r="C106" s="143"/>
      <c r="D106" s="142"/>
      <c r="E106" s="142"/>
      <c r="F106" s="142"/>
      <c r="G106" s="135"/>
      <c r="H106" s="142"/>
      <c r="I106" s="146"/>
      <c r="J106" s="142"/>
      <c r="K106" s="142"/>
      <c r="L106" s="142"/>
      <c r="M106" s="142"/>
      <c r="N106" s="142"/>
      <c r="O106" s="144"/>
      <c r="P106" s="142"/>
      <c r="Q106" s="142"/>
      <c r="R106" s="142"/>
      <c r="S106" s="88" t="e">
        <f>INDEX(Tablica1[[SOLITARNO-ADULTNA, SUBADULTNA I NEODREĐENO]:[SVE DOBI-HIBERNACIJA/ESTIVACIJA]],MATCH(R106,Tablica1[KATEGORIJA],0),MATCH(E106,Tablica1[[#Headers],[SOLITARNO-ADULTNA, SUBADULTNA I NEODREĐENO]:[SVE DOBI-HIBERNACIJA/ESTIVACIJA]],0))</f>
        <v>#N/A</v>
      </c>
      <c r="T106" s="60">
        <f t="shared" si="7"/>
        <v>0</v>
      </c>
      <c r="U106" s="88" t="e">
        <f t="shared" si="9"/>
        <v>#N/A</v>
      </c>
      <c r="V106" s="142"/>
      <c r="W106" s="144"/>
      <c r="X106" s="144"/>
      <c r="Y106" s="142"/>
      <c r="Z106" s="70" t="e">
        <f>+INDEX(Tablica5[PROŠIRENA SKRB],MATCH(ZAPLIJENE!R106,Tablica5[KATEGORIJA],0))</f>
        <v>#N/A</v>
      </c>
      <c r="AA106" s="88" t="e">
        <f t="shared" si="10"/>
        <v>#N/A</v>
      </c>
      <c r="AB106" s="179" t="e">
        <f t="shared" si="11"/>
        <v>#N/A</v>
      </c>
      <c r="AC106" s="180"/>
      <c r="AD106" s="159"/>
      <c r="AE106" s="159"/>
      <c r="AF106" s="181">
        <f t="shared" si="12"/>
        <v>0</v>
      </c>
      <c r="AG106" s="182" t="e">
        <f t="shared" si="13"/>
        <v>#N/A</v>
      </c>
      <c r="AH106" s="164"/>
      <c r="AI106" s="168"/>
      <c r="AJ106" s="163" t="e">
        <f>INDEX(EUTANAZIJA!$B$4:$B$6,MATCH(ZAPLIJENE!AH106,EUTANAZIJA!$A$4:$A$6,0))</f>
        <v>#N/A</v>
      </c>
      <c r="AK106" s="91" t="e">
        <f t="shared" si="8"/>
        <v>#N/A</v>
      </c>
    </row>
    <row r="107" spans="1:37" x14ac:dyDescent="0.3">
      <c r="A107" s="141"/>
      <c r="B107" s="142"/>
      <c r="C107" s="143"/>
      <c r="D107" s="142"/>
      <c r="E107" s="142"/>
      <c r="F107" s="142"/>
      <c r="G107" s="135"/>
      <c r="H107" s="142"/>
      <c r="I107" s="146"/>
      <c r="J107" s="142"/>
      <c r="K107" s="142"/>
      <c r="L107" s="142"/>
      <c r="M107" s="142"/>
      <c r="N107" s="142"/>
      <c r="O107" s="144"/>
      <c r="P107" s="142"/>
      <c r="Q107" s="142"/>
      <c r="R107" s="142"/>
      <c r="S107" s="88" t="e">
        <f>INDEX(Tablica1[[SOLITARNO-ADULTNA, SUBADULTNA I NEODREĐENO]:[SVE DOBI-HIBERNACIJA/ESTIVACIJA]],MATCH(R107,Tablica1[KATEGORIJA],0),MATCH(E107,Tablica1[[#Headers],[SOLITARNO-ADULTNA, SUBADULTNA I NEODREĐENO]:[SVE DOBI-HIBERNACIJA/ESTIVACIJA]],0))</f>
        <v>#N/A</v>
      </c>
      <c r="T107" s="60">
        <f t="shared" si="7"/>
        <v>0</v>
      </c>
      <c r="U107" s="88" t="e">
        <f t="shared" si="9"/>
        <v>#N/A</v>
      </c>
      <c r="V107" s="142"/>
      <c r="W107" s="144"/>
      <c r="X107" s="144"/>
      <c r="Y107" s="142"/>
      <c r="Z107" s="70" t="e">
        <f>+INDEX(Tablica5[PROŠIRENA SKRB],MATCH(ZAPLIJENE!R107,Tablica5[KATEGORIJA],0))</f>
        <v>#N/A</v>
      </c>
      <c r="AA107" s="88" t="e">
        <f t="shared" si="10"/>
        <v>#N/A</v>
      </c>
      <c r="AB107" s="179" t="e">
        <f t="shared" si="11"/>
        <v>#N/A</v>
      </c>
      <c r="AC107" s="180"/>
      <c r="AD107" s="159"/>
      <c r="AE107" s="159"/>
      <c r="AF107" s="181">
        <f t="shared" si="12"/>
        <v>0</v>
      </c>
      <c r="AG107" s="182" t="e">
        <f t="shared" si="13"/>
        <v>#N/A</v>
      </c>
      <c r="AH107" s="164"/>
      <c r="AI107" s="168"/>
      <c r="AJ107" s="163" t="e">
        <f>INDEX(EUTANAZIJA!$B$4:$B$6,MATCH(ZAPLIJENE!AH107,EUTANAZIJA!$A$4:$A$6,0))</f>
        <v>#N/A</v>
      </c>
      <c r="AK107" s="91" t="e">
        <f t="shared" si="8"/>
        <v>#N/A</v>
      </c>
    </row>
    <row r="108" spans="1:37" x14ac:dyDescent="0.3">
      <c r="A108" s="141"/>
      <c r="B108" s="142"/>
      <c r="C108" s="143"/>
      <c r="D108" s="142"/>
      <c r="E108" s="142"/>
      <c r="F108" s="142"/>
      <c r="G108" s="135"/>
      <c r="H108" s="142"/>
      <c r="I108" s="146"/>
      <c r="J108" s="142"/>
      <c r="K108" s="142"/>
      <c r="L108" s="142"/>
      <c r="M108" s="142"/>
      <c r="N108" s="142"/>
      <c r="O108" s="144"/>
      <c r="P108" s="142"/>
      <c r="Q108" s="142"/>
      <c r="R108" s="142"/>
      <c r="S108" s="88" t="e">
        <f>INDEX(Tablica1[[SOLITARNO-ADULTNA, SUBADULTNA I NEODREĐENO]:[SVE DOBI-HIBERNACIJA/ESTIVACIJA]],MATCH(R108,Tablica1[KATEGORIJA],0),MATCH(E108,Tablica1[[#Headers],[SOLITARNO-ADULTNA, SUBADULTNA I NEODREĐENO]:[SVE DOBI-HIBERNACIJA/ESTIVACIJA]],0))</f>
        <v>#N/A</v>
      </c>
      <c r="T108" s="60">
        <f t="shared" si="7"/>
        <v>0</v>
      </c>
      <c r="U108" s="88" t="e">
        <f t="shared" si="9"/>
        <v>#N/A</v>
      </c>
      <c r="V108" s="142"/>
      <c r="W108" s="144"/>
      <c r="X108" s="144"/>
      <c r="Y108" s="142"/>
      <c r="Z108" s="70" t="e">
        <f>+INDEX(Tablica5[PROŠIRENA SKRB],MATCH(ZAPLIJENE!R108,Tablica5[KATEGORIJA],0))</f>
        <v>#N/A</v>
      </c>
      <c r="AA108" s="88" t="e">
        <f t="shared" si="10"/>
        <v>#N/A</v>
      </c>
      <c r="AB108" s="179" t="e">
        <f t="shared" si="11"/>
        <v>#N/A</v>
      </c>
      <c r="AC108" s="180"/>
      <c r="AD108" s="159"/>
      <c r="AE108" s="159"/>
      <c r="AF108" s="181">
        <f t="shared" si="12"/>
        <v>0</v>
      </c>
      <c r="AG108" s="182" t="e">
        <f t="shared" si="13"/>
        <v>#N/A</v>
      </c>
      <c r="AH108" s="164"/>
      <c r="AI108" s="168"/>
      <c r="AJ108" s="163" t="e">
        <f>INDEX(EUTANAZIJA!$B$4:$B$6,MATCH(ZAPLIJENE!AH108,EUTANAZIJA!$A$4:$A$6,0))</f>
        <v>#N/A</v>
      </c>
      <c r="AK108" s="91" t="e">
        <f t="shared" si="8"/>
        <v>#N/A</v>
      </c>
    </row>
    <row r="109" spans="1:37" x14ac:dyDescent="0.3">
      <c r="A109" s="141"/>
      <c r="B109" s="142"/>
      <c r="C109" s="143"/>
      <c r="D109" s="142"/>
      <c r="E109" s="142"/>
      <c r="F109" s="142"/>
      <c r="G109" s="135"/>
      <c r="H109" s="142"/>
      <c r="I109" s="146"/>
      <c r="J109" s="142"/>
      <c r="K109" s="142"/>
      <c r="L109" s="142"/>
      <c r="M109" s="142"/>
      <c r="N109" s="142"/>
      <c r="O109" s="144"/>
      <c r="P109" s="142"/>
      <c r="Q109" s="142"/>
      <c r="R109" s="142"/>
      <c r="S109" s="88" t="e">
        <f>INDEX(Tablica1[[SOLITARNO-ADULTNA, SUBADULTNA I NEODREĐENO]:[SVE DOBI-HIBERNACIJA/ESTIVACIJA]],MATCH(R109,Tablica1[KATEGORIJA],0),MATCH(E109,Tablica1[[#Headers],[SOLITARNO-ADULTNA, SUBADULTNA I NEODREĐENO]:[SVE DOBI-HIBERNACIJA/ESTIVACIJA]],0))</f>
        <v>#N/A</v>
      </c>
      <c r="T109" s="60">
        <f t="shared" si="7"/>
        <v>0</v>
      </c>
      <c r="U109" s="88" t="e">
        <f t="shared" si="9"/>
        <v>#N/A</v>
      </c>
      <c r="V109" s="142"/>
      <c r="W109" s="144"/>
      <c r="X109" s="144"/>
      <c r="Y109" s="142"/>
      <c r="Z109" s="70" t="e">
        <f>+INDEX(Tablica5[PROŠIRENA SKRB],MATCH(ZAPLIJENE!R109,Tablica5[KATEGORIJA],0))</f>
        <v>#N/A</v>
      </c>
      <c r="AA109" s="88" t="e">
        <f t="shared" si="10"/>
        <v>#N/A</v>
      </c>
      <c r="AB109" s="179" t="e">
        <f t="shared" si="11"/>
        <v>#N/A</v>
      </c>
      <c r="AC109" s="180"/>
      <c r="AD109" s="159"/>
      <c r="AE109" s="159"/>
      <c r="AF109" s="181">
        <f t="shared" si="12"/>
        <v>0</v>
      </c>
      <c r="AG109" s="182" t="e">
        <f t="shared" si="13"/>
        <v>#N/A</v>
      </c>
      <c r="AH109" s="164"/>
      <c r="AI109" s="168"/>
      <c r="AJ109" s="163" t="e">
        <f>INDEX(EUTANAZIJA!$B$4:$B$6,MATCH(ZAPLIJENE!AH109,EUTANAZIJA!$A$4:$A$6,0))</f>
        <v>#N/A</v>
      </c>
      <c r="AK109" s="91" t="e">
        <f t="shared" si="8"/>
        <v>#N/A</v>
      </c>
    </row>
    <row r="110" spans="1:37" x14ac:dyDescent="0.3">
      <c r="A110" s="141"/>
      <c r="B110" s="142"/>
      <c r="C110" s="143"/>
      <c r="D110" s="142"/>
      <c r="E110" s="142"/>
      <c r="F110" s="142"/>
      <c r="G110" s="135"/>
      <c r="H110" s="142"/>
      <c r="I110" s="146"/>
      <c r="J110" s="142"/>
      <c r="K110" s="142"/>
      <c r="L110" s="142"/>
      <c r="M110" s="142"/>
      <c r="N110" s="142"/>
      <c r="O110" s="144"/>
      <c r="P110" s="142"/>
      <c r="Q110" s="142"/>
      <c r="R110" s="142"/>
      <c r="S110" s="88" t="e">
        <f>INDEX(Tablica1[[SOLITARNO-ADULTNA, SUBADULTNA I NEODREĐENO]:[SVE DOBI-HIBERNACIJA/ESTIVACIJA]],MATCH(R110,Tablica1[KATEGORIJA],0),MATCH(E110,Tablica1[[#Headers],[SOLITARNO-ADULTNA, SUBADULTNA I NEODREĐENO]:[SVE DOBI-HIBERNACIJA/ESTIVACIJA]],0))</f>
        <v>#N/A</v>
      </c>
      <c r="T110" s="60">
        <f t="shared" si="7"/>
        <v>0</v>
      </c>
      <c r="U110" s="88" t="e">
        <f t="shared" si="9"/>
        <v>#N/A</v>
      </c>
      <c r="V110" s="142"/>
      <c r="W110" s="144"/>
      <c r="X110" s="144"/>
      <c r="Y110" s="142"/>
      <c r="Z110" s="70" t="e">
        <f>+INDEX(Tablica5[PROŠIRENA SKRB],MATCH(ZAPLIJENE!R110,Tablica5[KATEGORIJA],0))</f>
        <v>#N/A</v>
      </c>
      <c r="AA110" s="88" t="e">
        <f t="shared" si="10"/>
        <v>#N/A</v>
      </c>
      <c r="AB110" s="179" t="e">
        <f t="shared" si="11"/>
        <v>#N/A</v>
      </c>
      <c r="AC110" s="180"/>
      <c r="AD110" s="159"/>
      <c r="AE110" s="159"/>
      <c r="AF110" s="181">
        <f t="shared" si="12"/>
        <v>0</v>
      </c>
      <c r="AG110" s="182" t="e">
        <f t="shared" si="13"/>
        <v>#N/A</v>
      </c>
      <c r="AH110" s="164"/>
      <c r="AI110" s="168"/>
      <c r="AJ110" s="163" t="e">
        <f>INDEX(EUTANAZIJA!$B$4:$B$6,MATCH(ZAPLIJENE!AH110,EUTANAZIJA!$A$4:$A$6,0))</f>
        <v>#N/A</v>
      </c>
      <c r="AK110" s="91" t="e">
        <f t="shared" si="8"/>
        <v>#N/A</v>
      </c>
    </row>
    <row r="111" spans="1:37" x14ac:dyDescent="0.3">
      <c r="A111" s="141"/>
      <c r="B111" s="142"/>
      <c r="C111" s="143"/>
      <c r="D111" s="142"/>
      <c r="E111" s="142"/>
      <c r="F111" s="142"/>
      <c r="G111" s="135"/>
      <c r="H111" s="142"/>
      <c r="I111" s="146"/>
      <c r="J111" s="142"/>
      <c r="K111" s="142"/>
      <c r="L111" s="142"/>
      <c r="M111" s="142"/>
      <c r="N111" s="142"/>
      <c r="O111" s="144"/>
      <c r="P111" s="142"/>
      <c r="Q111" s="142"/>
      <c r="R111" s="142"/>
      <c r="S111" s="88" t="e">
        <f>INDEX(Tablica1[[SOLITARNO-ADULTNA, SUBADULTNA I NEODREĐENO]:[SVE DOBI-HIBERNACIJA/ESTIVACIJA]],MATCH(R111,Tablica1[KATEGORIJA],0),MATCH(E111,Tablica1[[#Headers],[SOLITARNO-ADULTNA, SUBADULTNA I NEODREĐENO]:[SVE DOBI-HIBERNACIJA/ESTIVACIJA]],0))</f>
        <v>#N/A</v>
      </c>
      <c r="T111" s="60">
        <f t="shared" si="7"/>
        <v>0</v>
      </c>
      <c r="U111" s="88" t="e">
        <f t="shared" si="9"/>
        <v>#N/A</v>
      </c>
      <c r="V111" s="142"/>
      <c r="W111" s="144"/>
      <c r="X111" s="144"/>
      <c r="Y111" s="142"/>
      <c r="Z111" s="70" t="e">
        <f>+INDEX(Tablica5[PROŠIRENA SKRB],MATCH(ZAPLIJENE!R111,Tablica5[KATEGORIJA],0))</f>
        <v>#N/A</v>
      </c>
      <c r="AA111" s="88" t="e">
        <f t="shared" si="10"/>
        <v>#N/A</v>
      </c>
      <c r="AB111" s="179" t="e">
        <f t="shared" si="11"/>
        <v>#N/A</v>
      </c>
      <c r="AC111" s="180"/>
      <c r="AD111" s="159"/>
      <c r="AE111" s="159"/>
      <c r="AF111" s="181">
        <f t="shared" si="12"/>
        <v>0</v>
      </c>
      <c r="AG111" s="182" t="e">
        <f t="shared" si="13"/>
        <v>#N/A</v>
      </c>
      <c r="AH111" s="164"/>
      <c r="AI111" s="168"/>
      <c r="AJ111" s="163" t="e">
        <f>INDEX(EUTANAZIJA!$B$4:$B$6,MATCH(ZAPLIJENE!AH111,EUTANAZIJA!$A$4:$A$6,0))</f>
        <v>#N/A</v>
      </c>
      <c r="AK111" s="91" t="e">
        <f t="shared" si="8"/>
        <v>#N/A</v>
      </c>
    </row>
    <row r="112" spans="1:37" x14ac:dyDescent="0.3">
      <c r="A112" s="141"/>
      <c r="B112" s="142"/>
      <c r="C112" s="143"/>
      <c r="D112" s="142"/>
      <c r="E112" s="142"/>
      <c r="F112" s="142"/>
      <c r="G112" s="135"/>
      <c r="H112" s="142"/>
      <c r="I112" s="146"/>
      <c r="J112" s="142"/>
      <c r="K112" s="142"/>
      <c r="L112" s="142"/>
      <c r="M112" s="142"/>
      <c r="N112" s="142"/>
      <c r="O112" s="144"/>
      <c r="P112" s="142"/>
      <c r="Q112" s="142"/>
      <c r="R112" s="142"/>
      <c r="S112" s="88" t="e">
        <f>INDEX(Tablica1[[SOLITARNO-ADULTNA, SUBADULTNA I NEODREĐENO]:[SVE DOBI-HIBERNACIJA/ESTIVACIJA]],MATCH(R112,Tablica1[KATEGORIJA],0),MATCH(E112,Tablica1[[#Headers],[SOLITARNO-ADULTNA, SUBADULTNA I NEODREĐENO]:[SVE DOBI-HIBERNACIJA/ESTIVACIJA]],0))</f>
        <v>#N/A</v>
      </c>
      <c r="T112" s="60">
        <f t="shared" si="7"/>
        <v>0</v>
      </c>
      <c r="U112" s="88" t="e">
        <f t="shared" si="9"/>
        <v>#N/A</v>
      </c>
      <c r="V112" s="142"/>
      <c r="W112" s="144"/>
      <c r="X112" s="144"/>
      <c r="Y112" s="142"/>
      <c r="Z112" s="70" t="e">
        <f>+INDEX(Tablica5[PROŠIRENA SKRB],MATCH(ZAPLIJENE!R112,Tablica5[KATEGORIJA],0))</f>
        <v>#N/A</v>
      </c>
      <c r="AA112" s="88" t="e">
        <f t="shared" si="10"/>
        <v>#N/A</v>
      </c>
      <c r="AB112" s="179" t="e">
        <f t="shared" si="11"/>
        <v>#N/A</v>
      </c>
      <c r="AC112" s="180"/>
      <c r="AD112" s="159"/>
      <c r="AE112" s="159"/>
      <c r="AF112" s="181">
        <f t="shared" si="12"/>
        <v>0</v>
      </c>
      <c r="AG112" s="182" t="e">
        <f t="shared" si="13"/>
        <v>#N/A</v>
      </c>
      <c r="AH112" s="164"/>
      <c r="AI112" s="168"/>
      <c r="AJ112" s="163" t="e">
        <f>INDEX(EUTANAZIJA!$B$4:$B$6,MATCH(ZAPLIJENE!AH112,EUTANAZIJA!$A$4:$A$6,0))</f>
        <v>#N/A</v>
      </c>
      <c r="AK112" s="91" t="e">
        <f t="shared" si="8"/>
        <v>#N/A</v>
      </c>
    </row>
    <row r="113" spans="1:37" x14ac:dyDescent="0.3">
      <c r="A113" s="141"/>
      <c r="B113" s="142"/>
      <c r="C113" s="143"/>
      <c r="D113" s="142"/>
      <c r="E113" s="142"/>
      <c r="F113" s="142"/>
      <c r="G113" s="135"/>
      <c r="H113" s="142"/>
      <c r="I113" s="146"/>
      <c r="J113" s="142"/>
      <c r="K113" s="142"/>
      <c r="L113" s="142"/>
      <c r="M113" s="142"/>
      <c r="N113" s="142"/>
      <c r="O113" s="144"/>
      <c r="P113" s="142"/>
      <c r="Q113" s="142"/>
      <c r="R113" s="142"/>
      <c r="S113" s="88" t="e">
        <f>INDEX(Tablica1[[SOLITARNO-ADULTNA, SUBADULTNA I NEODREĐENO]:[SVE DOBI-HIBERNACIJA/ESTIVACIJA]],MATCH(R113,Tablica1[KATEGORIJA],0),MATCH(E113,Tablica1[[#Headers],[SOLITARNO-ADULTNA, SUBADULTNA I NEODREĐENO]:[SVE DOBI-HIBERNACIJA/ESTIVACIJA]],0))</f>
        <v>#N/A</v>
      </c>
      <c r="T113" s="60">
        <f t="shared" si="7"/>
        <v>0</v>
      </c>
      <c r="U113" s="88" t="e">
        <f t="shared" si="9"/>
        <v>#N/A</v>
      </c>
      <c r="V113" s="142"/>
      <c r="W113" s="144"/>
      <c r="X113" s="144"/>
      <c r="Y113" s="142"/>
      <c r="Z113" s="70" t="e">
        <f>+INDEX(Tablica5[PROŠIRENA SKRB],MATCH(ZAPLIJENE!R113,Tablica5[KATEGORIJA],0))</f>
        <v>#N/A</v>
      </c>
      <c r="AA113" s="88" t="e">
        <f t="shared" si="10"/>
        <v>#N/A</v>
      </c>
      <c r="AB113" s="179" t="e">
        <f t="shared" si="11"/>
        <v>#N/A</v>
      </c>
      <c r="AC113" s="180"/>
      <c r="AD113" s="159"/>
      <c r="AE113" s="159"/>
      <c r="AF113" s="181">
        <f t="shared" si="12"/>
        <v>0</v>
      </c>
      <c r="AG113" s="182" t="e">
        <f t="shared" si="13"/>
        <v>#N/A</v>
      </c>
      <c r="AH113" s="164"/>
      <c r="AI113" s="168"/>
      <c r="AJ113" s="163" t="e">
        <f>INDEX(EUTANAZIJA!$B$4:$B$6,MATCH(ZAPLIJENE!AH113,EUTANAZIJA!$A$4:$A$6,0))</f>
        <v>#N/A</v>
      </c>
      <c r="AK113" s="91" t="e">
        <f t="shared" si="8"/>
        <v>#N/A</v>
      </c>
    </row>
    <row r="114" spans="1:37" x14ac:dyDescent="0.3">
      <c r="A114" s="141"/>
      <c r="B114" s="142"/>
      <c r="C114" s="143"/>
      <c r="D114" s="142"/>
      <c r="E114" s="142"/>
      <c r="F114" s="142"/>
      <c r="G114" s="135"/>
      <c r="H114" s="142"/>
      <c r="I114" s="146"/>
      <c r="J114" s="142"/>
      <c r="K114" s="142"/>
      <c r="L114" s="142"/>
      <c r="M114" s="142"/>
      <c r="N114" s="142"/>
      <c r="O114" s="144"/>
      <c r="P114" s="142"/>
      <c r="Q114" s="142"/>
      <c r="R114" s="142"/>
      <c r="S114" s="88" t="e">
        <f>INDEX(Tablica1[[SOLITARNO-ADULTNA, SUBADULTNA I NEODREĐENO]:[SVE DOBI-HIBERNACIJA/ESTIVACIJA]],MATCH(R114,Tablica1[KATEGORIJA],0),MATCH(E114,Tablica1[[#Headers],[SOLITARNO-ADULTNA, SUBADULTNA I NEODREĐENO]:[SVE DOBI-HIBERNACIJA/ESTIVACIJA]],0))</f>
        <v>#N/A</v>
      </c>
      <c r="T114" s="60">
        <f t="shared" si="7"/>
        <v>0</v>
      </c>
      <c r="U114" s="88" t="e">
        <f t="shared" si="9"/>
        <v>#N/A</v>
      </c>
      <c r="V114" s="142"/>
      <c r="W114" s="144"/>
      <c r="X114" s="144"/>
      <c r="Y114" s="142"/>
      <c r="Z114" s="70" t="e">
        <f>+INDEX(Tablica5[PROŠIRENA SKRB],MATCH(ZAPLIJENE!R114,Tablica5[KATEGORIJA],0))</f>
        <v>#N/A</v>
      </c>
      <c r="AA114" s="88" t="e">
        <f t="shared" si="10"/>
        <v>#N/A</v>
      </c>
      <c r="AB114" s="179" t="e">
        <f t="shared" si="11"/>
        <v>#N/A</v>
      </c>
      <c r="AC114" s="180"/>
      <c r="AD114" s="159"/>
      <c r="AE114" s="159"/>
      <c r="AF114" s="181">
        <f t="shared" si="12"/>
        <v>0</v>
      </c>
      <c r="AG114" s="182" t="e">
        <f t="shared" si="13"/>
        <v>#N/A</v>
      </c>
      <c r="AH114" s="164"/>
      <c r="AI114" s="168"/>
      <c r="AJ114" s="163" t="e">
        <f>INDEX(EUTANAZIJA!$B$4:$B$6,MATCH(ZAPLIJENE!AH114,EUTANAZIJA!$A$4:$A$6,0))</f>
        <v>#N/A</v>
      </c>
      <c r="AK114" s="91" t="e">
        <f t="shared" si="8"/>
        <v>#N/A</v>
      </c>
    </row>
    <row r="115" spans="1:37" x14ac:dyDescent="0.3">
      <c r="A115" s="141"/>
      <c r="B115" s="142"/>
      <c r="C115" s="143"/>
      <c r="D115" s="142"/>
      <c r="E115" s="142"/>
      <c r="F115" s="142"/>
      <c r="G115" s="135"/>
      <c r="H115" s="142"/>
      <c r="I115" s="146"/>
      <c r="J115" s="142"/>
      <c r="K115" s="142"/>
      <c r="L115" s="142"/>
      <c r="M115" s="142"/>
      <c r="N115" s="142"/>
      <c r="O115" s="144"/>
      <c r="P115" s="142"/>
      <c r="Q115" s="142"/>
      <c r="R115" s="142"/>
      <c r="S115" s="88" t="e">
        <f>INDEX(Tablica1[[SOLITARNO-ADULTNA, SUBADULTNA I NEODREĐENO]:[SVE DOBI-HIBERNACIJA/ESTIVACIJA]],MATCH(R115,Tablica1[KATEGORIJA],0),MATCH(E115,Tablica1[[#Headers],[SOLITARNO-ADULTNA, SUBADULTNA I NEODREĐENO]:[SVE DOBI-HIBERNACIJA/ESTIVACIJA]],0))</f>
        <v>#N/A</v>
      </c>
      <c r="T115" s="60">
        <f t="shared" si="7"/>
        <v>0</v>
      </c>
      <c r="U115" s="88" t="e">
        <f t="shared" si="9"/>
        <v>#N/A</v>
      </c>
      <c r="V115" s="142"/>
      <c r="W115" s="144"/>
      <c r="X115" s="144"/>
      <c r="Y115" s="142"/>
      <c r="Z115" s="70" t="e">
        <f>+INDEX(Tablica5[PROŠIRENA SKRB],MATCH(ZAPLIJENE!R115,Tablica5[KATEGORIJA],0))</f>
        <v>#N/A</v>
      </c>
      <c r="AA115" s="88" t="e">
        <f t="shared" si="10"/>
        <v>#N/A</v>
      </c>
      <c r="AB115" s="179" t="e">
        <f t="shared" si="11"/>
        <v>#N/A</v>
      </c>
      <c r="AC115" s="180"/>
      <c r="AD115" s="159"/>
      <c r="AE115" s="159"/>
      <c r="AF115" s="181">
        <f t="shared" si="12"/>
        <v>0</v>
      </c>
      <c r="AG115" s="182" t="e">
        <f t="shared" si="13"/>
        <v>#N/A</v>
      </c>
      <c r="AH115" s="164"/>
      <c r="AI115" s="168"/>
      <c r="AJ115" s="163" t="e">
        <f>INDEX(EUTANAZIJA!$B$4:$B$6,MATCH(ZAPLIJENE!AH115,EUTANAZIJA!$A$4:$A$6,0))</f>
        <v>#N/A</v>
      </c>
      <c r="AK115" s="91" t="e">
        <f t="shared" si="8"/>
        <v>#N/A</v>
      </c>
    </row>
    <row r="116" spans="1:37" x14ac:dyDescent="0.3">
      <c r="A116" s="141"/>
      <c r="B116" s="142"/>
      <c r="C116" s="143"/>
      <c r="D116" s="142"/>
      <c r="E116" s="142"/>
      <c r="F116" s="142"/>
      <c r="G116" s="135"/>
      <c r="H116" s="142"/>
      <c r="I116" s="146"/>
      <c r="J116" s="142"/>
      <c r="K116" s="142"/>
      <c r="L116" s="142"/>
      <c r="M116" s="142"/>
      <c r="N116" s="142"/>
      <c r="O116" s="144"/>
      <c r="P116" s="142"/>
      <c r="Q116" s="142"/>
      <c r="R116" s="142"/>
      <c r="S116" s="88" t="e">
        <f>INDEX(Tablica1[[SOLITARNO-ADULTNA, SUBADULTNA I NEODREĐENO]:[SVE DOBI-HIBERNACIJA/ESTIVACIJA]],MATCH(R116,Tablica1[KATEGORIJA],0),MATCH(E116,Tablica1[[#Headers],[SOLITARNO-ADULTNA, SUBADULTNA I NEODREĐENO]:[SVE DOBI-HIBERNACIJA/ESTIVACIJA]],0))</f>
        <v>#N/A</v>
      </c>
      <c r="T116" s="60">
        <f t="shared" si="7"/>
        <v>0</v>
      </c>
      <c r="U116" s="88" t="e">
        <f t="shared" si="9"/>
        <v>#N/A</v>
      </c>
      <c r="V116" s="142"/>
      <c r="W116" s="144"/>
      <c r="X116" s="144"/>
      <c r="Y116" s="142"/>
      <c r="Z116" s="70" t="e">
        <f>+INDEX(Tablica5[PROŠIRENA SKRB],MATCH(ZAPLIJENE!R116,Tablica5[KATEGORIJA],0))</f>
        <v>#N/A</v>
      </c>
      <c r="AA116" s="88" t="e">
        <f t="shared" si="10"/>
        <v>#N/A</v>
      </c>
      <c r="AB116" s="179" t="e">
        <f t="shared" si="11"/>
        <v>#N/A</v>
      </c>
      <c r="AC116" s="180"/>
      <c r="AD116" s="159"/>
      <c r="AE116" s="159"/>
      <c r="AF116" s="181">
        <f t="shared" si="12"/>
        <v>0</v>
      </c>
      <c r="AG116" s="182" t="e">
        <f t="shared" si="13"/>
        <v>#N/A</v>
      </c>
      <c r="AH116" s="164"/>
      <c r="AI116" s="168"/>
      <c r="AJ116" s="163" t="e">
        <f>INDEX(EUTANAZIJA!$B$4:$B$6,MATCH(ZAPLIJENE!AH116,EUTANAZIJA!$A$4:$A$6,0))</f>
        <v>#N/A</v>
      </c>
      <c r="AK116" s="91" t="e">
        <f t="shared" si="8"/>
        <v>#N/A</v>
      </c>
    </row>
    <row r="117" spans="1:37" x14ac:dyDescent="0.3">
      <c r="A117" s="141"/>
      <c r="B117" s="142"/>
      <c r="C117" s="143"/>
      <c r="D117" s="142"/>
      <c r="E117" s="142"/>
      <c r="F117" s="142"/>
      <c r="G117" s="135"/>
      <c r="H117" s="142"/>
      <c r="I117" s="146"/>
      <c r="J117" s="142"/>
      <c r="K117" s="142"/>
      <c r="L117" s="142"/>
      <c r="M117" s="142"/>
      <c r="N117" s="142"/>
      <c r="O117" s="144"/>
      <c r="P117" s="142"/>
      <c r="Q117" s="142"/>
      <c r="R117" s="142"/>
      <c r="S117" s="88" t="e">
        <f>INDEX(Tablica1[[SOLITARNO-ADULTNA, SUBADULTNA I NEODREĐENO]:[SVE DOBI-HIBERNACIJA/ESTIVACIJA]],MATCH(R117,Tablica1[KATEGORIJA],0),MATCH(E117,Tablica1[[#Headers],[SOLITARNO-ADULTNA, SUBADULTNA I NEODREĐENO]:[SVE DOBI-HIBERNACIJA/ESTIVACIJA]],0))</f>
        <v>#N/A</v>
      </c>
      <c r="T117" s="60">
        <f t="shared" si="7"/>
        <v>0</v>
      </c>
      <c r="U117" s="88" t="e">
        <f t="shared" si="9"/>
        <v>#N/A</v>
      </c>
      <c r="V117" s="142"/>
      <c r="W117" s="144"/>
      <c r="X117" s="144"/>
      <c r="Y117" s="142"/>
      <c r="Z117" s="70" t="e">
        <f>+INDEX(Tablica5[PROŠIRENA SKRB],MATCH(ZAPLIJENE!R117,Tablica5[KATEGORIJA],0))</f>
        <v>#N/A</v>
      </c>
      <c r="AA117" s="88" t="e">
        <f t="shared" si="10"/>
        <v>#N/A</v>
      </c>
      <c r="AB117" s="179" t="e">
        <f t="shared" si="11"/>
        <v>#N/A</v>
      </c>
      <c r="AC117" s="180"/>
      <c r="AD117" s="159"/>
      <c r="AE117" s="159"/>
      <c r="AF117" s="181">
        <f t="shared" si="12"/>
        <v>0</v>
      </c>
      <c r="AG117" s="182" t="e">
        <f t="shared" si="13"/>
        <v>#N/A</v>
      </c>
      <c r="AH117" s="164"/>
      <c r="AI117" s="168"/>
      <c r="AJ117" s="163" t="e">
        <f>INDEX(EUTANAZIJA!$B$4:$B$6,MATCH(ZAPLIJENE!AH117,EUTANAZIJA!$A$4:$A$6,0))</f>
        <v>#N/A</v>
      </c>
      <c r="AK117" s="91" t="e">
        <f t="shared" si="8"/>
        <v>#N/A</v>
      </c>
    </row>
    <row r="118" spans="1:37" x14ac:dyDescent="0.3">
      <c r="A118" s="141"/>
      <c r="B118" s="142"/>
      <c r="C118" s="143"/>
      <c r="D118" s="142"/>
      <c r="E118" s="142"/>
      <c r="F118" s="142"/>
      <c r="G118" s="135"/>
      <c r="H118" s="142"/>
      <c r="I118" s="146"/>
      <c r="J118" s="142"/>
      <c r="K118" s="142"/>
      <c r="L118" s="142"/>
      <c r="M118" s="142"/>
      <c r="N118" s="142"/>
      <c r="O118" s="144"/>
      <c r="P118" s="142"/>
      <c r="Q118" s="142"/>
      <c r="R118" s="142"/>
      <c r="S118" s="88" t="e">
        <f>INDEX(Tablica1[[SOLITARNO-ADULTNA, SUBADULTNA I NEODREĐENO]:[SVE DOBI-HIBERNACIJA/ESTIVACIJA]],MATCH(R118,Tablica1[KATEGORIJA],0),MATCH(E118,Tablica1[[#Headers],[SOLITARNO-ADULTNA, SUBADULTNA I NEODREĐENO]:[SVE DOBI-HIBERNACIJA/ESTIVACIJA]],0))</f>
        <v>#N/A</v>
      </c>
      <c r="T118" s="60">
        <f t="shared" si="7"/>
        <v>0</v>
      </c>
      <c r="U118" s="88" t="e">
        <f t="shared" si="9"/>
        <v>#N/A</v>
      </c>
      <c r="V118" s="142"/>
      <c r="W118" s="144"/>
      <c r="X118" s="144"/>
      <c r="Y118" s="142"/>
      <c r="Z118" s="70" t="e">
        <f>+INDEX(Tablica5[PROŠIRENA SKRB],MATCH(ZAPLIJENE!R118,Tablica5[KATEGORIJA],0))</f>
        <v>#N/A</v>
      </c>
      <c r="AA118" s="88" t="e">
        <f t="shared" si="10"/>
        <v>#N/A</v>
      </c>
      <c r="AB118" s="179" t="e">
        <f t="shared" si="11"/>
        <v>#N/A</v>
      </c>
      <c r="AC118" s="180"/>
      <c r="AD118" s="159"/>
      <c r="AE118" s="159"/>
      <c r="AF118" s="181">
        <f t="shared" si="12"/>
        <v>0</v>
      </c>
      <c r="AG118" s="182" t="e">
        <f t="shared" si="13"/>
        <v>#N/A</v>
      </c>
      <c r="AH118" s="164"/>
      <c r="AI118" s="168"/>
      <c r="AJ118" s="163" t="e">
        <f>INDEX(EUTANAZIJA!$B$4:$B$6,MATCH(ZAPLIJENE!AH118,EUTANAZIJA!$A$4:$A$6,0))</f>
        <v>#N/A</v>
      </c>
      <c r="AK118" s="91" t="e">
        <f t="shared" si="8"/>
        <v>#N/A</v>
      </c>
    </row>
    <row r="119" spans="1:37" x14ac:dyDescent="0.3">
      <c r="A119" s="141"/>
      <c r="B119" s="142"/>
      <c r="C119" s="143"/>
      <c r="D119" s="142"/>
      <c r="E119" s="142"/>
      <c r="F119" s="142"/>
      <c r="G119" s="135"/>
      <c r="H119" s="142"/>
      <c r="I119" s="146"/>
      <c r="J119" s="142"/>
      <c r="K119" s="142"/>
      <c r="L119" s="142"/>
      <c r="M119" s="142"/>
      <c r="N119" s="142"/>
      <c r="O119" s="144"/>
      <c r="P119" s="142"/>
      <c r="Q119" s="142"/>
      <c r="R119" s="142"/>
      <c r="S119" s="88" t="e">
        <f>INDEX(Tablica1[[SOLITARNO-ADULTNA, SUBADULTNA I NEODREĐENO]:[SVE DOBI-HIBERNACIJA/ESTIVACIJA]],MATCH(R119,Tablica1[KATEGORIJA],0),MATCH(E119,Tablica1[[#Headers],[SOLITARNO-ADULTNA, SUBADULTNA I NEODREĐENO]:[SVE DOBI-HIBERNACIJA/ESTIVACIJA]],0))</f>
        <v>#N/A</v>
      </c>
      <c r="T119" s="60">
        <f t="shared" si="7"/>
        <v>0</v>
      </c>
      <c r="U119" s="88" t="e">
        <f t="shared" si="9"/>
        <v>#N/A</v>
      </c>
      <c r="V119" s="142"/>
      <c r="W119" s="144"/>
      <c r="X119" s="144"/>
      <c r="Y119" s="142"/>
      <c r="Z119" s="70" t="e">
        <f>+INDEX(Tablica5[PROŠIRENA SKRB],MATCH(ZAPLIJENE!R119,Tablica5[KATEGORIJA],0))</f>
        <v>#N/A</v>
      </c>
      <c r="AA119" s="88" t="e">
        <f t="shared" si="10"/>
        <v>#N/A</v>
      </c>
      <c r="AB119" s="179" t="e">
        <f t="shared" si="11"/>
        <v>#N/A</v>
      </c>
      <c r="AC119" s="180"/>
      <c r="AD119" s="159"/>
      <c r="AE119" s="159"/>
      <c r="AF119" s="181">
        <f t="shared" si="12"/>
        <v>0</v>
      </c>
      <c r="AG119" s="182" t="e">
        <f t="shared" si="13"/>
        <v>#N/A</v>
      </c>
      <c r="AH119" s="164"/>
      <c r="AI119" s="168"/>
      <c r="AJ119" s="163" t="e">
        <f>INDEX(EUTANAZIJA!$B$4:$B$6,MATCH(ZAPLIJENE!AH119,EUTANAZIJA!$A$4:$A$6,0))</f>
        <v>#N/A</v>
      </c>
      <c r="AK119" s="91" t="e">
        <f t="shared" si="8"/>
        <v>#N/A</v>
      </c>
    </row>
    <row r="120" spans="1:37" x14ac:dyDescent="0.3">
      <c r="A120" s="141"/>
      <c r="B120" s="142"/>
      <c r="C120" s="143"/>
      <c r="D120" s="142"/>
      <c r="E120" s="142"/>
      <c r="F120" s="142"/>
      <c r="G120" s="135"/>
      <c r="H120" s="142"/>
      <c r="I120" s="146"/>
      <c r="J120" s="142"/>
      <c r="K120" s="142"/>
      <c r="L120" s="142"/>
      <c r="M120" s="142"/>
      <c r="N120" s="142"/>
      <c r="O120" s="144"/>
      <c r="P120" s="142"/>
      <c r="Q120" s="142"/>
      <c r="R120" s="142"/>
      <c r="S120" s="88" t="e">
        <f>INDEX(Tablica1[[SOLITARNO-ADULTNA, SUBADULTNA I NEODREĐENO]:[SVE DOBI-HIBERNACIJA/ESTIVACIJA]],MATCH(R120,Tablica1[KATEGORIJA],0),MATCH(E120,Tablica1[[#Headers],[SOLITARNO-ADULTNA, SUBADULTNA I NEODREĐENO]:[SVE DOBI-HIBERNACIJA/ESTIVACIJA]],0))</f>
        <v>#N/A</v>
      </c>
      <c r="T120" s="60">
        <f t="shared" si="7"/>
        <v>0</v>
      </c>
      <c r="U120" s="88" t="e">
        <f t="shared" si="9"/>
        <v>#N/A</v>
      </c>
      <c r="V120" s="142"/>
      <c r="W120" s="144"/>
      <c r="X120" s="144"/>
      <c r="Y120" s="142"/>
      <c r="Z120" s="70" t="e">
        <f>+INDEX(Tablica5[PROŠIRENA SKRB],MATCH(ZAPLIJENE!R120,Tablica5[KATEGORIJA],0))</f>
        <v>#N/A</v>
      </c>
      <c r="AA120" s="88" t="e">
        <f t="shared" si="10"/>
        <v>#N/A</v>
      </c>
      <c r="AB120" s="179" t="e">
        <f t="shared" si="11"/>
        <v>#N/A</v>
      </c>
      <c r="AC120" s="180"/>
      <c r="AD120" s="159"/>
      <c r="AE120" s="159"/>
      <c r="AF120" s="181">
        <f t="shared" si="12"/>
        <v>0</v>
      </c>
      <c r="AG120" s="182" t="e">
        <f t="shared" si="13"/>
        <v>#N/A</v>
      </c>
      <c r="AH120" s="164"/>
      <c r="AI120" s="168"/>
      <c r="AJ120" s="163" t="e">
        <f>INDEX(EUTANAZIJA!$B$4:$B$6,MATCH(ZAPLIJENE!AH120,EUTANAZIJA!$A$4:$A$6,0))</f>
        <v>#N/A</v>
      </c>
      <c r="AK120" s="91" t="e">
        <f t="shared" si="8"/>
        <v>#N/A</v>
      </c>
    </row>
    <row r="121" spans="1:37" x14ac:dyDescent="0.3">
      <c r="A121" s="141"/>
      <c r="B121" s="142"/>
      <c r="C121" s="143"/>
      <c r="D121" s="142"/>
      <c r="E121" s="142"/>
      <c r="F121" s="142"/>
      <c r="G121" s="135"/>
      <c r="H121" s="142"/>
      <c r="I121" s="146"/>
      <c r="J121" s="142"/>
      <c r="K121" s="142"/>
      <c r="L121" s="142"/>
      <c r="M121" s="142"/>
      <c r="N121" s="142"/>
      <c r="O121" s="144"/>
      <c r="P121" s="142"/>
      <c r="Q121" s="142"/>
      <c r="R121" s="142"/>
      <c r="S121" s="88" t="e">
        <f>INDEX(Tablica1[[SOLITARNO-ADULTNA, SUBADULTNA I NEODREĐENO]:[SVE DOBI-HIBERNACIJA/ESTIVACIJA]],MATCH(R121,Tablica1[KATEGORIJA],0),MATCH(E121,Tablica1[[#Headers],[SOLITARNO-ADULTNA, SUBADULTNA I NEODREĐENO]:[SVE DOBI-HIBERNACIJA/ESTIVACIJA]],0))</f>
        <v>#N/A</v>
      </c>
      <c r="T121" s="60">
        <f t="shared" si="7"/>
        <v>0</v>
      </c>
      <c r="U121" s="88" t="e">
        <f t="shared" si="9"/>
        <v>#N/A</v>
      </c>
      <c r="V121" s="142"/>
      <c r="W121" s="144"/>
      <c r="X121" s="144"/>
      <c r="Y121" s="142"/>
      <c r="Z121" s="70" t="e">
        <f>+INDEX(Tablica5[PROŠIRENA SKRB],MATCH(ZAPLIJENE!R121,Tablica5[KATEGORIJA],0))</f>
        <v>#N/A</v>
      </c>
      <c r="AA121" s="88" t="e">
        <f t="shared" si="10"/>
        <v>#N/A</v>
      </c>
      <c r="AB121" s="179" t="e">
        <f t="shared" si="11"/>
        <v>#N/A</v>
      </c>
      <c r="AC121" s="180"/>
      <c r="AD121" s="159"/>
      <c r="AE121" s="159"/>
      <c r="AF121" s="181">
        <f t="shared" si="12"/>
        <v>0</v>
      </c>
      <c r="AG121" s="182" t="e">
        <f t="shared" si="13"/>
        <v>#N/A</v>
      </c>
      <c r="AH121" s="164"/>
      <c r="AI121" s="168"/>
      <c r="AJ121" s="163" t="e">
        <f>INDEX(EUTANAZIJA!$B$4:$B$6,MATCH(ZAPLIJENE!AH121,EUTANAZIJA!$A$4:$A$6,0))</f>
        <v>#N/A</v>
      </c>
      <c r="AK121" s="91" t="e">
        <f t="shared" si="8"/>
        <v>#N/A</v>
      </c>
    </row>
    <row r="122" spans="1:37" x14ac:dyDescent="0.3">
      <c r="A122" s="141"/>
      <c r="B122" s="142"/>
      <c r="C122" s="143"/>
      <c r="D122" s="142"/>
      <c r="E122" s="142"/>
      <c r="F122" s="142"/>
      <c r="G122" s="135"/>
      <c r="H122" s="142"/>
      <c r="I122" s="146"/>
      <c r="J122" s="142"/>
      <c r="K122" s="142"/>
      <c r="L122" s="142"/>
      <c r="M122" s="142"/>
      <c r="N122" s="142"/>
      <c r="O122" s="144"/>
      <c r="P122" s="142"/>
      <c r="Q122" s="142"/>
      <c r="R122" s="142"/>
      <c r="S122" s="88" t="e">
        <f>INDEX(Tablica1[[SOLITARNO-ADULTNA, SUBADULTNA I NEODREĐENO]:[SVE DOBI-HIBERNACIJA/ESTIVACIJA]],MATCH(R122,Tablica1[KATEGORIJA],0),MATCH(E122,Tablica1[[#Headers],[SOLITARNO-ADULTNA, SUBADULTNA I NEODREĐENO]:[SVE DOBI-HIBERNACIJA/ESTIVACIJA]],0))</f>
        <v>#N/A</v>
      </c>
      <c r="T122" s="60">
        <f t="shared" si="7"/>
        <v>0</v>
      </c>
      <c r="U122" s="88" t="e">
        <f t="shared" si="9"/>
        <v>#N/A</v>
      </c>
      <c r="V122" s="142"/>
      <c r="W122" s="144"/>
      <c r="X122" s="144"/>
      <c r="Y122" s="142"/>
      <c r="Z122" s="70" t="e">
        <f>+INDEX(Tablica5[PROŠIRENA SKRB],MATCH(ZAPLIJENE!R122,Tablica5[KATEGORIJA],0))</f>
        <v>#N/A</v>
      </c>
      <c r="AA122" s="88" t="e">
        <f t="shared" si="10"/>
        <v>#N/A</v>
      </c>
      <c r="AB122" s="179" t="e">
        <f t="shared" si="11"/>
        <v>#N/A</v>
      </c>
      <c r="AC122" s="180"/>
      <c r="AD122" s="159"/>
      <c r="AE122" s="159"/>
      <c r="AF122" s="181">
        <f t="shared" si="12"/>
        <v>0</v>
      </c>
      <c r="AG122" s="182" t="e">
        <f t="shared" si="13"/>
        <v>#N/A</v>
      </c>
      <c r="AH122" s="164"/>
      <c r="AI122" s="168"/>
      <c r="AJ122" s="163" t="e">
        <f>INDEX(EUTANAZIJA!$B$4:$B$6,MATCH(ZAPLIJENE!AH122,EUTANAZIJA!$A$4:$A$6,0))</f>
        <v>#N/A</v>
      </c>
      <c r="AK122" s="91" t="e">
        <f t="shared" si="8"/>
        <v>#N/A</v>
      </c>
    </row>
    <row r="123" spans="1:37" x14ac:dyDescent="0.3">
      <c r="A123" s="141"/>
      <c r="B123" s="142"/>
      <c r="C123" s="143"/>
      <c r="D123" s="142"/>
      <c r="E123" s="142"/>
      <c r="F123" s="142"/>
      <c r="G123" s="135"/>
      <c r="H123" s="142"/>
      <c r="I123" s="146"/>
      <c r="J123" s="142"/>
      <c r="K123" s="142"/>
      <c r="L123" s="142"/>
      <c r="M123" s="142"/>
      <c r="N123" s="142"/>
      <c r="O123" s="144"/>
      <c r="P123" s="142"/>
      <c r="Q123" s="142"/>
      <c r="R123" s="142"/>
      <c r="S123" s="88" t="e">
        <f>INDEX(Tablica1[[SOLITARNO-ADULTNA, SUBADULTNA I NEODREĐENO]:[SVE DOBI-HIBERNACIJA/ESTIVACIJA]],MATCH(R123,Tablica1[KATEGORIJA],0),MATCH(E123,Tablica1[[#Headers],[SOLITARNO-ADULTNA, SUBADULTNA I NEODREĐENO]:[SVE DOBI-HIBERNACIJA/ESTIVACIJA]],0))</f>
        <v>#N/A</v>
      </c>
      <c r="T123" s="60">
        <f t="shared" si="7"/>
        <v>0</v>
      </c>
      <c r="U123" s="88" t="e">
        <f t="shared" si="9"/>
        <v>#N/A</v>
      </c>
      <c r="V123" s="142"/>
      <c r="W123" s="144"/>
      <c r="X123" s="144"/>
      <c r="Y123" s="142"/>
      <c r="Z123" s="70" t="e">
        <f>+INDEX(Tablica5[PROŠIRENA SKRB],MATCH(ZAPLIJENE!R123,Tablica5[KATEGORIJA],0))</f>
        <v>#N/A</v>
      </c>
      <c r="AA123" s="88" t="e">
        <f t="shared" si="10"/>
        <v>#N/A</v>
      </c>
      <c r="AB123" s="179" t="e">
        <f t="shared" si="11"/>
        <v>#N/A</v>
      </c>
      <c r="AC123" s="180"/>
      <c r="AD123" s="159"/>
      <c r="AE123" s="159"/>
      <c r="AF123" s="181">
        <f t="shared" si="12"/>
        <v>0</v>
      </c>
      <c r="AG123" s="182" t="e">
        <f t="shared" si="13"/>
        <v>#N/A</v>
      </c>
      <c r="AH123" s="164"/>
      <c r="AI123" s="168"/>
      <c r="AJ123" s="163" t="e">
        <f>INDEX(EUTANAZIJA!$B$4:$B$6,MATCH(ZAPLIJENE!AH123,EUTANAZIJA!$A$4:$A$6,0))</f>
        <v>#N/A</v>
      </c>
      <c r="AK123" s="91" t="e">
        <f t="shared" si="8"/>
        <v>#N/A</v>
      </c>
    </row>
    <row r="124" spans="1:37" x14ac:dyDescent="0.3">
      <c r="A124" s="141"/>
      <c r="B124" s="142"/>
      <c r="C124" s="143"/>
      <c r="D124" s="142"/>
      <c r="E124" s="142"/>
      <c r="F124" s="142"/>
      <c r="G124" s="135"/>
      <c r="H124" s="142"/>
      <c r="I124" s="146"/>
      <c r="J124" s="142"/>
      <c r="K124" s="142"/>
      <c r="L124" s="142"/>
      <c r="M124" s="142"/>
      <c r="N124" s="142"/>
      <c r="O124" s="144"/>
      <c r="P124" s="142"/>
      <c r="Q124" s="142"/>
      <c r="R124" s="142"/>
      <c r="S124" s="88" t="e">
        <f>INDEX(Tablica1[[SOLITARNO-ADULTNA, SUBADULTNA I NEODREĐENO]:[SVE DOBI-HIBERNACIJA/ESTIVACIJA]],MATCH(R124,Tablica1[KATEGORIJA],0),MATCH(E124,Tablica1[[#Headers],[SOLITARNO-ADULTNA, SUBADULTNA I NEODREĐENO]:[SVE DOBI-HIBERNACIJA/ESTIVACIJA]],0))</f>
        <v>#N/A</v>
      </c>
      <c r="T124" s="60">
        <f t="shared" si="7"/>
        <v>0</v>
      </c>
      <c r="U124" s="88" t="e">
        <f t="shared" si="9"/>
        <v>#N/A</v>
      </c>
      <c r="V124" s="142"/>
      <c r="W124" s="144"/>
      <c r="X124" s="144"/>
      <c r="Y124" s="142"/>
      <c r="Z124" s="70" t="e">
        <f>+INDEX(Tablica5[PROŠIRENA SKRB],MATCH(ZAPLIJENE!R124,Tablica5[KATEGORIJA],0))</f>
        <v>#N/A</v>
      </c>
      <c r="AA124" s="88" t="e">
        <f t="shared" si="10"/>
        <v>#N/A</v>
      </c>
      <c r="AB124" s="179" t="e">
        <f t="shared" si="11"/>
        <v>#N/A</v>
      </c>
      <c r="AC124" s="180"/>
      <c r="AD124" s="159"/>
      <c r="AE124" s="159"/>
      <c r="AF124" s="181">
        <f t="shared" si="12"/>
        <v>0</v>
      </c>
      <c r="AG124" s="182" t="e">
        <f t="shared" si="13"/>
        <v>#N/A</v>
      </c>
      <c r="AH124" s="164"/>
      <c r="AI124" s="168"/>
      <c r="AJ124" s="163" t="e">
        <f>INDEX(EUTANAZIJA!$B$4:$B$6,MATCH(ZAPLIJENE!AH124,EUTANAZIJA!$A$4:$A$6,0))</f>
        <v>#N/A</v>
      </c>
      <c r="AK124" s="91" t="e">
        <f t="shared" si="8"/>
        <v>#N/A</v>
      </c>
    </row>
    <row r="125" spans="1:37" x14ac:dyDescent="0.3">
      <c r="A125" s="141"/>
      <c r="B125" s="142"/>
      <c r="C125" s="143"/>
      <c r="D125" s="142"/>
      <c r="E125" s="142"/>
      <c r="F125" s="142"/>
      <c r="G125" s="135"/>
      <c r="H125" s="142"/>
      <c r="I125" s="146"/>
      <c r="J125" s="142"/>
      <c r="K125" s="142"/>
      <c r="L125" s="142"/>
      <c r="M125" s="142"/>
      <c r="N125" s="142"/>
      <c r="O125" s="144"/>
      <c r="P125" s="142"/>
      <c r="Q125" s="142"/>
      <c r="R125" s="142"/>
      <c r="S125" s="88" t="e">
        <f>INDEX(Tablica1[[SOLITARNO-ADULTNA, SUBADULTNA I NEODREĐENO]:[SVE DOBI-HIBERNACIJA/ESTIVACIJA]],MATCH(R125,Tablica1[KATEGORIJA],0),MATCH(E125,Tablica1[[#Headers],[SOLITARNO-ADULTNA, SUBADULTNA I NEODREĐENO]:[SVE DOBI-HIBERNACIJA/ESTIVACIJA]],0))</f>
        <v>#N/A</v>
      </c>
      <c r="T125" s="60">
        <f t="shared" si="7"/>
        <v>0</v>
      </c>
      <c r="U125" s="88" t="e">
        <f t="shared" si="9"/>
        <v>#N/A</v>
      </c>
      <c r="V125" s="142"/>
      <c r="W125" s="144"/>
      <c r="X125" s="144"/>
      <c r="Y125" s="142"/>
      <c r="Z125" s="70" t="e">
        <f>+INDEX(Tablica5[PROŠIRENA SKRB],MATCH(ZAPLIJENE!R125,Tablica5[KATEGORIJA],0))</f>
        <v>#N/A</v>
      </c>
      <c r="AA125" s="88" t="e">
        <f t="shared" si="10"/>
        <v>#N/A</v>
      </c>
      <c r="AB125" s="179" t="e">
        <f t="shared" si="11"/>
        <v>#N/A</v>
      </c>
      <c r="AC125" s="180"/>
      <c r="AD125" s="159"/>
      <c r="AE125" s="159"/>
      <c r="AF125" s="181">
        <f t="shared" si="12"/>
        <v>0</v>
      </c>
      <c r="AG125" s="182" t="e">
        <f t="shared" si="13"/>
        <v>#N/A</v>
      </c>
      <c r="AH125" s="164"/>
      <c r="AI125" s="168"/>
      <c r="AJ125" s="163" t="e">
        <f>INDEX(EUTANAZIJA!$B$4:$B$6,MATCH(ZAPLIJENE!AH125,EUTANAZIJA!$A$4:$A$6,0))</f>
        <v>#N/A</v>
      </c>
      <c r="AK125" s="91" t="e">
        <f t="shared" si="8"/>
        <v>#N/A</v>
      </c>
    </row>
    <row r="126" spans="1:37" x14ac:dyDescent="0.3">
      <c r="A126" s="141"/>
      <c r="B126" s="142"/>
      <c r="C126" s="143"/>
      <c r="D126" s="142"/>
      <c r="E126" s="142"/>
      <c r="F126" s="142"/>
      <c r="G126" s="135"/>
      <c r="H126" s="142"/>
      <c r="I126" s="146"/>
      <c r="J126" s="142"/>
      <c r="K126" s="142"/>
      <c r="L126" s="142"/>
      <c r="M126" s="142"/>
      <c r="N126" s="142"/>
      <c r="O126" s="144"/>
      <c r="P126" s="142"/>
      <c r="Q126" s="142"/>
      <c r="R126" s="142"/>
      <c r="S126" s="88" t="e">
        <f>INDEX(Tablica1[[SOLITARNO-ADULTNA, SUBADULTNA I NEODREĐENO]:[SVE DOBI-HIBERNACIJA/ESTIVACIJA]],MATCH(R126,Tablica1[KATEGORIJA],0),MATCH(E126,Tablica1[[#Headers],[SOLITARNO-ADULTNA, SUBADULTNA I NEODREĐENO]:[SVE DOBI-HIBERNACIJA/ESTIVACIJA]],0))</f>
        <v>#N/A</v>
      </c>
      <c r="T126" s="60">
        <f t="shared" si="7"/>
        <v>0</v>
      </c>
      <c r="U126" s="88" t="e">
        <f t="shared" si="9"/>
        <v>#N/A</v>
      </c>
      <c r="V126" s="142"/>
      <c r="W126" s="144"/>
      <c r="X126" s="144"/>
      <c r="Y126" s="142"/>
      <c r="Z126" s="70" t="e">
        <f>+INDEX(Tablica5[PROŠIRENA SKRB],MATCH(ZAPLIJENE!R126,Tablica5[KATEGORIJA],0))</f>
        <v>#N/A</v>
      </c>
      <c r="AA126" s="88" t="e">
        <f t="shared" si="10"/>
        <v>#N/A</v>
      </c>
      <c r="AB126" s="179" t="e">
        <f t="shared" si="11"/>
        <v>#N/A</v>
      </c>
      <c r="AC126" s="180"/>
      <c r="AD126" s="159"/>
      <c r="AE126" s="159"/>
      <c r="AF126" s="181">
        <f t="shared" si="12"/>
        <v>0</v>
      </c>
      <c r="AG126" s="182" t="e">
        <f t="shared" si="13"/>
        <v>#N/A</v>
      </c>
      <c r="AH126" s="164"/>
      <c r="AI126" s="168"/>
      <c r="AJ126" s="163" t="e">
        <f>INDEX(EUTANAZIJA!$B$4:$B$6,MATCH(ZAPLIJENE!AH126,EUTANAZIJA!$A$4:$A$6,0))</f>
        <v>#N/A</v>
      </c>
      <c r="AK126" s="91" t="e">
        <f t="shared" si="8"/>
        <v>#N/A</v>
      </c>
    </row>
    <row r="127" spans="1:37" x14ac:dyDescent="0.3">
      <c r="A127" s="141"/>
      <c r="B127" s="142"/>
      <c r="C127" s="143"/>
      <c r="D127" s="142"/>
      <c r="E127" s="142"/>
      <c r="F127" s="142"/>
      <c r="G127" s="135"/>
      <c r="H127" s="142"/>
      <c r="I127" s="146"/>
      <c r="J127" s="142"/>
      <c r="K127" s="142"/>
      <c r="L127" s="142"/>
      <c r="M127" s="142"/>
      <c r="N127" s="142"/>
      <c r="O127" s="144"/>
      <c r="P127" s="142"/>
      <c r="Q127" s="142"/>
      <c r="R127" s="142"/>
      <c r="S127" s="88" t="e">
        <f>INDEX(Tablica1[[SOLITARNO-ADULTNA, SUBADULTNA I NEODREĐENO]:[SVE DOBI-HIBERNACIJA/ESTIVACIJA]],MATCH(R127,Tablica1[KATEGORIJA],0),MATCH(E127,Tablica1[[#Headers],[SOLITARNO-ADULTNA, SUBADULTNA I NEODREĐENO]:[SVE DOBI-HIBERNACIJA/ESTIVACIJA]],0))</f>
        <v>#N/A</v>
      </c>
      <c r="T127" s="60">
        <f t="shared" si="7"/>
        <v>0</v>
      </c>
      <c r="U127" s="88" t="e">
        <f t="shared" si="9"/>
        <v>#N/A</v>
      </c>
      <c r="V127" s="142"/>
      <c r="W127" s="144"/>
      <c r="X127" s="144"/>
      <c r="Y127" s="142"/>
      <c r="Z127" s="70" t="e">
        <f>+INDEX(Tablica5[PROŠIRENA SKRB],MATCH(ZAPLIJENE!R127,Tablica5[KATEGORIJA],0))</f>
        <v>#N/A</v>
      </c>
      <c r="AA127" s="88" t="e">
        <f t="shared" si="10"/>
        <v>#N/A</v>
      </c>
      <c r="AB127" s="179" t="e">
        <f t="shared" si="11"/>
        <v>#N/A</v>
      </c>
      <c r="AC127" s="180"/>
      <c r="AD127" s="159"/>
      <c r="AE127" s="159"/>
      <c r="AF127" s="181">
        <f t="shared" si="12"/>
        <v>0</v>
      </c>
      <c r="AG127" s="182" t="e">
        <f t="shared" si="13"/>
        <v>#N/A</v>
      </c>
      <c r="AH127" s="164"/>
      <c r="AI127" s="168"/>
      <c r="AJ127" s="163" t="e">
        <f>INDEX(EUTANAZIJA!$B$4:$B$6,MATCH(ZAPLIJENE!AH127,EUTANAZIJA!$A$4:$A$6,0))</f>
        <v>#N/A</v>
      </c>
      <c r="AK127" s="91" t="e">
        <f t="shared" si="8"/>
        <v>#N/A</v>
      </c>
    </row>
    <row r="128" spans="1:37" x14ac:dyDescent="0.3">
      <c r="A128" s="141"/>
      <c r="B128" s="142"/>
      <c r="C128" s="143"/>
      <c r="D128" s="142"/>
      <c r="E128" s="142"/>
      <c r="F128" s="142"/>
      <c r="G128" s="135"/>
      <c r="H128" s="142"/>
      <c r="I128" s="146"/>
      <c r="J128" s="142"/>
      <c r="K128" s="142"/>
      <c r="L128" s="142"/>
      <c r="M128" s="142"/>
      <c r="N128" s="142"/>
      <c r="O128" s="144"/>
      <c r="P128" s="142"/>
      <c r="Q128" s="142"/>
      <c r="R128" s="142"/>
      <c r="S128" s="88" t="e">
        <f>INDEX(Tablica1[[SOLITARNO-ADULTNA, SUBADULTNA I NEODREĐENO]:[SVE DOBI-HIBERNACIJA/ESTIVACIJA]],MATCH(R128,Tablica1[KATEGORIJA],0),MATCH(E128,Tablica1[[#Headers],[SOLITARNO-ADULTNA, SUBADULTNA I NEODREĐENO]:[SVE DOBI-HIBERNACIJA/ESTIVACIJA]],0))</f>
        <v>#N/A</v>
      </c>
      <c r="T128" s="60">
        <f t="shared" si="7"/>
        <v>0</v>
      </c>
      <c r="U128" s="88" t="e">
        <f t="shared" si="9"/>
        <v>#N/A</v>
      </c>
      <c r="V128" s="142"/>
      <c r="W128" s="144"/>
      <c r="X128" s="144"/>
      <c r="Y128" s="142"/>
      <c r="Z128" s="70" t="e">
        <f>+INDEX(Tablica5[PROŠIRENA SKRB],MATCH(ZAPLIJENE!R128,Tablica5[KATEGORIJA],0))</f>
        <v>#N/A</v>
      </c>
      <c r="AA128" s="88" t="e">
        <f t="shared" si="10"/>
        <v>#N/A</v>
      </c>
      <c r="AB128" s="179" t="e">
        <f t="shared" si="11"/>
        <v>#N/A</v>
      </c>
      <c r="AC128" s="180"/>
      <c r="AD128" s="159"/>
      <c r="AE128" s="159"/>
      <c r="AF128" s="181">
        <f t="shared" si="12"/>
        <v>0</v>
      </c>
      <c r="AG128" s="182" t="e">
        <f t="shared" si="13"/>
        <v>#N/A</v>
      </c>
      <c r="AH128" s="164"/>
      <c r="AI128" s="168"/>
      <c r="AJ128" s="163" t="e">
        <f>INDEX(EUTANAZIJA!$B$4:$B$6,MATCH(ZAPLIJENE!AH128,EUTANAZIJA!$A$4:$A$6,0))</f>
        <v>#N/A</v>
      </c>
      <c r="AK128" s="91" t="e">
        <f t="shared" si="8"/>
        <v>#N/A</v>
      </c>
    </row>
    <row r="129" spans="1:37" x14ac:dyDescent="0.3">
      <c r="A129" s="141"/>
      <c r="B129" s="142"/>
      <c r="C129" s="143"/>
      <c r="D129" s="142"/>
      <c r="E129" s="142"/>
      <c r="F129" s="142"/>
      <c r="G129" s="135"/>
      <c r="H129" s="142"/>
      <c r="I129" s="146"/>
      <c r="J129" s="142"/>
      <c r="K129" s="142"/>
      <c r="L129" s="142"/>
      <c r="M129" s="142"/>
      <c r="N129" s="142"/>
      <c r="O129" s="144"/>
      <c r="P129" s="142"/>
      <c r="Q129" s="142"/>
      <c r="R129" s="142"/>
      <c r="S129" s="88" t="e">
        <f>INDEX(Tablica1[[SOLITARNO-ADULTNA, SUBADULTNA I NEODREĐENO]:[SVE DOBI-HIBERNACIJA/ESTIVACIJA]],MATCH(R129,Tablica1[KATEGORIJA],0),MATCH(E129,Tablica1[[#Headers],[SOLITARNO-ADULTNA, SUBADULTNA I NEODREĐENO]:[SVE DOBI-HIBERNACIJA/ESTIVACIJA]],0))</f>
        <v>#N/A</v>
      </c>
      <c r="T129" s="60">
        <f t="shared" si="7"/>
        <v>0</v>
      </c>
      <c r="U129" s="88" t="e">
        <f t="shared" si="9"/>
        <v>#N/A</v>
      </c>
      <c r="V129" s="142"/>
      <c r="W129" s="144"/>
      <c r="X129" s="144"/>
      <c r="Y129" s="142"/>
      <c r="Z129" s="70" t="e">
        <f>+INDEX(Tablica5[PROŠIRENA SKRB],MATCH(ZAPLIJENE!R129,Tablica5[KATEGORIJA],0))</f>
        <v>#N/A</v>
      </c>
      <c r="AA129" s="88" t="e">
        <f t="shared" si="10"/>
        <v>#N/A</v>
      </c>
      <c r="AB129" s="179" t="e">
        <f t="shared" si="11"/>
        <v>#N/A</v>
      </c>
      <c r="AC129" s="180"/>
      <c r="AD129" s="159"/>
      <c r="AE129" s="159"/>
      <c r="AF129" s="181">
        <f t="shared" si="12"/>
        <v>0</v>
      </c>
      <c r="AG129" s="182" t="e">
        <f t="shared" si="13"/>
        <v>#N/A</v>
      </c>
      <c r="AH129" s="164"/>
      <c r="AI129" s="168"/>
      <c r="AJ129" s="163" t="e">
        <f>INDEX(EUTANAZIJA!$B$4:$B$6,MATCH(ZAPLIJENE!AH129,EUTANAZIJA!$A$4:$A$6,0))</f>
        <v>#N/A</v>
      </c>
      <c r="AK129" s="91" t="e">
        <f t="shared" si="8"/>
        <v>#N/A</v>
      </c>
    </row>
    <row r="130" spans="1:37" x14ac:dyDescent="0.3">
      <c r="A130" s="141"/>
      <c r="B130" s="142"/>
      <c r="C130" s="143"/>
      <c r="D130" s="142"/>
      <c r="E130" s="142"/>
      <c r="F130" s="142"/>
      <c r="G130" s="135"/>
      <c r="H130" s="142"/>
      <c r="I130" s="146"/>
      <c r="J130" s="142"/>
      <c r="K130" s="142"/>
      <c r="L130" s="142"/>
      <c r="M130" s="142"/>
      <c r="N130" s="142"/>
      <c r="O130" s="144"/>
      <c r="P130" s="142"/>
      <c r="Q130" s="142"/>
      <c r="R130" s="142"/>
      <c r="S130" s="88" t="e">
        <f>INDEX(Tablica1[[SOLITARNO-ADULTNA, SUBADULTNA I NEODREĐENO]:[SVE DOBI-HIBERNACIJA/ESTIVACIJA]],MATCH(R130,Tablica1[KATEGORIJA],0),MATCH(E130,Tablica1[[#Headers],[SOLITARNO-ADULTNA, SUBADULTNA I NEODREĐENO]:[SVE DOBI-HIBERNACIJA/ESTIVACIJA]],0))</f>
        <v>#N/A</v>
      </c>
      <c r="T130" s="60">
        <f t="shared" ref="T130:T193" si="14">_xlfn.DAYS(O130,N130)</f>
        <v>0</v>
      </c>
      <c r="U130" s="88" t="e">
        <f t="shared" si="9"/>
        <v>#N/A</v>
      </c>
      <c r="V130" s="142"/>
      <c r="W130" s="144"/>
      <c r="X130" s="144"/>
      <c r="Y130" s="142"/>
      <c r="Z130" s="70" t="e">
        <f>+INDEX(Tablica5[PROŠIRENA SKRB],MATCH(ZAPLIJENE!R130,Tablica5[KATEGORIJA],0))</f>
        <v>#N/A</v>
      </c>
      <c r="AA130" s="88" t="e">
        <f t="shared" si="10"/>
        <v>#N/A</v>
      </c>
      <c r="AB130" s="179" t="e">
        <f t="shared" si="11"/>
        <v>#N/A</v>
      </c>
      <c r="AC130" s="180"/>
      <c r="AD130" s="159"/>
      <c r="AE130" s="159"/>
      <c r="AF130" s="181">
        <f t="shared" si="12"/>
        <v>0</v>
      </c>
      <c r="AG130" s="182" t="e">
        <f t="shared" si="13"/>
        <v>#N/A</v>
      </c>
      <c r="AH130" s="164"/>
      <c r="AI130" s="168"/>
      <c r="AJ130" s="163" t="e">
        <f>INDEX(EUTANAZIJA!$B$4:$B$6,MATCH(ZAPLIJENE!AH130,EUTANAZIJA!$A$4:$A$6,0))</f>
        <v>#N/A</v>
      </c>
      <c r="AK130" s="91" t="e">
        <f t="shared" ref="AK130:AK193" si="15">+AB130-AG130+AJ130</f>
        <v>#N/A</v>
      </c>
    </row>
    <row r="131" spans="1:37" x14ac:dyDescent="0.3">
      <c r="A131" s="141"/>
      <c r="B131" s="142"/>
      <c r="C131" s="143"/>
      <c r="D131" s="142"/>
      <c r="E131" s="142"/>
      <c r="F131" s="142"/>
      <c r="G131" s="135"/>
      <c r="H131" s="142"/>
      <c r="I131" s="146"/>
      <c r="J131" s="142"/>
      <c r="K131" s="142"/>
      <c r="L131" s="142"/>
      <c r="M131" s="142"/>
      <c r="N131" s="142"/>
      <c r="O131" s="144"/>
      <c r="P131" s="142"/>
      <c r="Q131" s="142"/>
      <c r="R131" s="142"/>
      <c r="S131" s="88" t="e">
        <f>INDEX(Tablica1[[SOLITARNO-ADULTNA, SUBADULTNA I NEODREĐENO]:[SVE DOBI-HIBERNACIJA/ESTIVACIJA]],MATCH(R131,Tablica1[KATEGORIJA],0),MATCH(E131,Tablica1[[#Headers],[SOLITARNO-ADULTNA, SUBADULTNA I NEODREĐENO]:[SVE DOBI-HIBERNACIJA/ESTIVACIJA]],0))</f>
        <v>#N/A</v>
      </c>
      <c r="T131" s="60">
        <f t="shared" si="14"/>
        <v>0</v>
      </c>
      <c r="U131" s="88" t="e">
        <f t="shared" ref="U131:U194" si="16">T131*S131</f>
        <v>#N/A</v>
      </c>
      <c r="V131" s="142"/>
      <c r="W131" s="144"/>
      <c r="X131" s="144"/>
      <c r="Y131" s="142"/>
      <c r="Z131" s="70" t="e">
        <f>+INDEX(Tablica5[PROŠIRENA SKRB],MATCH(ZAPLIJENE!R131,Tablica5[KATEGORIJA],0))</f>
        <v>#N/A</v>
      </c>
      <c r="AA131" s="88" t="e">
        <f t="shared" ref="AA131:AA194" si="17">Y131*Z131</f>
        <v>#N/A</v>
      </c>
      <c r="AB131" s="179" t="e">
        <f t="shared" ref="AB131:AB194" si="18">U131+AA131</f>
        <v>#N/A</v>
      </c>
      <c r="AC131" s="180"/>
      <c r="AD131" s="159"/>
      <c r="AE131" s="159"/>
      <c r="AF131" s="181">
        <f t="shared" ref="AF131:AF194" si="19">_xlfn.DAYS(AE131,AD131)</f>
        <v>0</v>
      </c>
      <c r="AG131" s="182" t="e">
        <f t="shared" ref="AG131:AG194" si="20">+AF131*S131</f>
        <v>#N/A</v>
      </c>
      <c r="AH131" s="164"/>
      <c r="AI131" s="168"/>
      <c r="AJ131" s="163" t="e">
        <f>INDEX(EUTANAZIJA!$B$4:$B$6,MATCH(ZAPLIJENE!AH131,EUTANAZIJA!$A$4:$A$6,0))</f>
        <v>#N/A</v>
      </c>
      <c r="AK131" s="91" t="e">
        <f t="shared" si="15"/>
        <v>#N/A</v>
      </c>
    </row>
    <row r="132" spans="1:37" x14ac:dyDescent="0.3">
      <c r="A132" s="141"/>
      <c r="B132" s="142"/>
      <c r="C132" s="143"/>
      <c r="D132" s="142"/>
      <c r="E132" s="142"/>
      <c r="F132" s="142"/>
      <c r="G132" s="135"/>
      <c r="H132" s="142"/>
      <c r="I132" s="146"/>
      <c r="J132" s="142"/>
      <c r="K132" s="142"/>
      <c r="L132" s="142"/>
      <c r="M132" s="142"/>
      <c r="N132" s="142"/>
      <c r="O132" s="144"/>
      <c r="P132" s="142"/>
      <c r="Q132" s="142"/>
      <c r="R132" s="142"/>
      <c r="S132" s="88" t="e">
        <f>INDEX(Tablica1[[SOLITARNO-ADULTNA, SUBADULTNA I NEODREĐENO]:[SVE DOBI-HIBERNACIJA/ESTIVACIJA]],MATCH(R132,Tablica1[KATEGORIJA],0),MATCH(E132,Tablica1[[#Headers],[SOLITARNO-ADULTNA, SUBADULTNA I NEODREĐENO]:[SVE DOBI-HIBERNACIJA/ESTIVACIJA]],0))</f>
        <v>#N/A</v>
      </c>
      <c r="T132" s="60">
        <f t="shared" si="14"/>
        <v>0</v>
      </c>
      <c r="U132" s="88" t="e">
        <f t="shared" si="16"/>
        <v>#N/A</v>
      </c>
      <c r="V132" s="142"/>
      <c r="W132" s="144"/>
      <c r="X132" s="144"/>
      <c r="Y132" s="142"/>
      <c r="Z132" s="70" t="e">
        <f>+INDEX(Tablica5[PROŠIRENA SKRB],MATCH(ZAPLIJENE!R132,Tablica5[KATEGORIJA],0))</f>
        <v>#N/A</v>
      </c>
      <c r="AA132" s="88" t="e">
        <f t="shared" si="17"/>
        <v>#N/A</v>
      </c>
      <c r="AB132" s="179" t="e">
        <f t="shared" si="18"/>
        <v>#N/A</v>
      </c>
      <c r="AC132" s="180"/>
      <c r="AD132" s="159"/>
      <c r="AE132" s="159"/>
      <c r="AF132" s="181">
        <f t="shared" si="19"/>
        <v>0</v>
      </c>
      <c r="AG132" s="182" t="e">
        <f t="shared" si="20"/>
        <v>#N/A</v>
      </c>
      <c r="AH132" s="164"/>
      <c r="AI132" s="168"/>
      <c r="AJ132" s="163" t="e">
        <f>INDEX(EUTANAZIJA!$B$4:$B$6,MATCH(ZAPLIJENE!AH132,EUTANAZIJA!$A$4:$A$6,0))</f>
        <v>#N/A</v>
      </c>
      <c r="AK132" s="91" t="e">
        <f t="shared" si="15"/>
        <v>#N/A</v>
      </c>
    </row>
    <row r="133" spans="1:37" x14ac:dyDescent="0.3">
      <c r="A133" s="141"/>
      <c r="B133" s="142"/>
      <c r="C133" s="143"/>
      <c r="D133" s="142"/>
      <c r="E133" s="142"/>
      <c r="F133" s="142"/>
      <c r="G133" s="135"/>
      <c r="H133" s="142"/>
      <c r="I133" s="146"/>
      <c r="J133" s="142"/>
      <c r="K133" s="142"/>
      <c r="L133" s="142"/>
      <c r="M133" s="142"/>
      <c r="N133" s="142"/>
      <c r="O133" s="144"/>
      <c r="P133" s="142"/>
      <c r="Q133" s="142"/>
      <c r="R133" s="142"/>
      <c r="S133" s="88" t="e">
        <f>INDEX(Tablica1[[SOLITARNO-ADULTNA, SUBADULTNA I NEODREĐENO]:[SVE DOBI-HIBERNACIJA/ESTIVACIJA]],MATCH(R133,Tablica1[KATEGORIJA],0),MATCH(E133,Tablica1[[#Headers],[SOLITARNO-ADULTNA, SUBADULTNA I NEODREĐENO]:[SVE DOBI-HIBERNACIJA/ESTIVACIJA]],0))</f>
        <v>#N/A</v>
      </c>
      <c r="T133" s="60">
        <f t="shared" si="14"/>
        <v>0</v>
      </c>
      <c r="U133" s="88" t="e">
        <f t="shared" si="16"/>
        <v>#N/A</v>
      </c>
      <c r="V133" s="142"/>
      <c r="W133" s="144"/>
      <c r="X133" s="144"/>
      <c r="Y133" s="142"/>
      <c r="Z133" s="70" t="e">
        <f>+INDEX(Tablica5[PROŠIRENA SKRB],MATCH(ZAPLIJENE!R133,Tablica5[KATEGORIJA],0))</f>
        <v>#N/A</v>
      </c>
      <c r="AA133" s="88" t="e">
        <f t="shared" si="17"/>
        <v>#N/A</v>
      </c>
      <c r="AB133" s="179" t="e">
        <f t="shared" si="18"/>
        <v>#N/A</v>
      </c>
      <c r="AC133" s="180"/>
      <c r="AD133" s="159"/>
      <c r="AE133" s="159"/>
      <c r="AF133" s="181">
        <f t="shared" si="19"/>
        <v>0</v>
      </c>
      <c r="AG133" s="182" t="e">
        <f t="shared" si="20"/>
        <v>#N/A</v>
      </c>
      <c r="AH133" s="164"/>
      <c r="AI133" s="168"/>
      <c r="AJ133" s="163" t="e">
        <f>INDEX(EUTANAZIJA!$B$4:$B$6,MATCH(ZAPLIJENE!AH133,EUTANAZIJA!$A$4:$A$6,0))</f>
        <v>#N/A</v>
      </c>
      <c r="AK133" s="91" t="e">
        <f t="shared" si="15"/>
        <v>#N/A</v>
      </c>
    </row>
    <row r="134" spans="1:37" x14ac:dyDescent="0.3">
      <c r="A134" s="141"/>
      <c r="B134" s="142"/>
      <c r="C134" s="143"/>
      <c r="D134" s="142"/>
      <c r="E134" s="142"/>
      <c r="F134" s="142"/>
      <c r="G134" s="135"/>
      <c r="H134" s="142"/>
      <c r="I134" s="146"/>
      <c r="J134" s="142"/>
      <c r="K134" s="142"/>
      <c r="L134" s="142"/>
      <c r="M134" s="142"/>
      <c r="N134" s="142"/>
      <c r="O134" s="144"/>
      <c r="P134" s="142"/>
      <c r="Q134" s="142"/>
      <c r="R134" s="142"/>
      <c r="S134" s="88" t="e">
        <f>INDEX(Tablica1[[SOLITARNO-ADULTNA, SUBADULTNA I NEODREĐENO]:[SVE DOBI-HIBERNACIJA/ESTIVACIJA]],MATCH(R134,Tablica1[KATEGORIJA],0),MATCH(E134,Tablica1[[#Headers],[SOLITARNO-ADULTNA, SUBADULTNA I NEODREĐENO]:[SVE DOBI-HIBERNACIJA/ESTIVACIJA]],0))</f>
        <v>#N/A</v>
      </c>
      <c r="T134" s="60">
        <f t="shared" si="14"/>
        <v>0</v>
      </c>
      <c r="U134" s="88" t="e">
        <f t="shared" si="16"/>
        <v>#N/A</v>
      </c>
      <c r="V134" s="142"/>
      <c r="W134" s="144"/>
      <c r="X134" s="144"/>
      <c r="Y134" s="142"/>
      <c r="Z134" s="70" t="e">
        <f>+INDEX(Tablica5[PROŠIRENA SKRB],MATCH(ZAPLIJENE!R134,Tablica5[KATEGORIJA],0))</f>
        <v>#N/A</v>
      </c>
      <c r="AA134" s="88" t="e">
        <f t="shared" si="17"/>
        <v>#N/A</v>
      </c>
      <c r="AB134" s="179" t="e">
        <f t="shared" si="18"/>
        <v>#N/A</v>
      </c>
      <c r="AC134" s="180"/>
      <c r="AD134" s="159"/>
      <c r="AE134" s="159"/>
      <c r="AF134" s="181">
        <f t="shared" si="19"/>
        <v>0</v>
      </c>
      <c r="AG134" s="182" t="e">
        <f t="shared" si="20"/>
        <v>#N/A</v>
      </c>
      <c r="AH134" s="164"/>
      <c r="AI134" s="168"/>
      <c r="AJ134" s="163" t="e">
        <f>INDEX(EUTANAZIJA!$B$4:$B$6,MATCH(ZAPLIJENE!AH134,EUTANAZIJA!$A$4:$A$6,0))</f>
        <v>#N/A</v>
      </c>
      <c r="AK134" s="91" t="e">
        <f t="shared" si="15"/>
        <v>#N/A</v>
      </c>
    </row>
    <row r="135" spans="1:37" x14ac:dyDescent="0.3">
      <c r="A135" s="141"/>
      <c r="B135" s="142"/>
      <c r="C135" s="143"/>
      <c r="D135" s="142"/>
      <c r="E135" s="142"/>
      <c r="F135" s="142"/>
      <c r="G135" s="135"/>
      <c r="H135" s="142"/>
      <c r="I135" s="146"/>
      <c r="J135" s="142"/>
      <c r="K135" s="142"/>
      <c r="L135" s="142"/>
      <c r="M135" s="142"/>
      <c r="N135" s="142"/>
      <c r="O135" s="144"/>
      <c r="P135" s="142"/>
      <c r="Q135" s="142"/>
      <c r="R135" s="142"/>
      <c r="S135" s="88" t="e">
        <f>INDEX(Tablica1[[SOLITARNO-ADULTNA, SUBADULTNA I NEODREĐENO]:[SVE DOBI-HIBERNACIJA/ESTIVACIJA]],MATCH(R135,Tablica1[KATEGORIJA],0),MATCH(E135,Tablica1[[#Headers],[SOLITARNO-ADULTNA, SUBADULTNA I NEODREĐENO]:[SVE DOBI-HIBERNACIJA/ESTIVACIJA]],0))</f>
        <v>#N/A</v>
      </c>
      <c r="T135" s="60">
        <f t="shared" si="14"/>
        <v>0</v>
      </c>
      <c r="U135" s="88" t="e">
        <f t="shared" si="16"/>
        <v>#N/A</v>
      </c>
      <c r="V135" s="142"/>
      <c r="W135" s="144"/>
      <c r="X135" s="144"/>
      <c r="Y135" s="142"/>
      <c r="Z135" s="70" t="e">
        <f>+INDEX(Tablica5[PROŠIRENA SKRB],MATCH(ZAPLIJENE!R135,Tablica5[KATEGORIJA],0))</f>
        <v>#N/A</v>
      </c>
      <c r="AA135" s="88" t="e">
        <f t="shared" si="17"/>
        <v>#N/A</v>
      </c>
      <c r="AB135" s="179" t="e">
        <f t="shared" si="18"/>
        <v>#N/A</v>
      </c>
      <c r="AC135" s="180"/>
      <c r="AD135" s="159"/>
      <c r="AE135" s="159"/>
      <c r="AF135" s="181">
        <f t="shared" si="19"/>
        <v>0</v>
      </c>
      <c r="AG135" s="182" t="e">
        <f t="shared" si="20"/>
        <v>#N/A</v>
      </c>
      <c r="AH135" s="164"/>
      <c r="AI135" s="168"/>
      <c r="AJ135" s="163" t="e">
        <f>INDEX(EUTANAZIJA!$B$4:$B$6,MATCH(ZAPLIJENE!AH135,EUTANAZIJA!$A$4:$A$6,0))</f>
        <v>#N/A</v>
      </c>
      <c r="AK135" s="91" t="e">
        <f t="shared" si="15"/>
        <v>#N/A</v>
      </c>
    </row>
    <row r="136" spans="1:37" x14ac:dyDescent="0.3">
      <c r="A136" s="141"/>
      <c r="B136" s="142"/>
      <c r="C136" s="143"/>
      <c r="D136" s="142"/>
      <c r="E136" s="142"/>
      <c r="F136" s="142"/>
      <c r="G136" s="135"/>
      <c r="H136" s="142"/>
      <c r="I136" s="146"/>
      <c r="J136" s="142"/>
      <c r="K136" s="142"/>
      <c r="L136" s="142"/>
      <c r="M136" s="142"/>
      <c r="N136" s="142"/>
      <c r="O136" s="144"/>
      <c r="P136" s="142"/>
      <c r="Q136" s="142"/>
      <c r="R136" s="142"/>
      <c r="S136" s="88" t="e">
        <f>INDEX(Tablica1[[SOLITARNO-ADULTNA, SUBADULTNA I NEODREĐENO]:[SVE DOBI-HIBERNACIJA/ESTIVACIJA]],MATCH(R136,Tablica1[KATEGORIJA],0),MATCH(E136,Tablica1[[#Headers],[SOLITARNO-ADULTNA, SUBADULTNA I NEODREĐENO]:[SVE DOBI-HIBERNACIJA/ESTIVACIJA]],0))</f>
        <v>#N/A</v>
      </c>
      <c r="T136" s="60">
        <f t="shared" si="14"/>
        <v>0</v>
      </c>
      <c r="U136" s="88" t="e">
        <f t="shared" si="16"/>
        <v>#N/A</v>
      </c>
      <c r="V136" s="142"/>
      <c r="W136" s="144"/>
      <c r="X136" s="144"/>
      <c r="Y136" s="142"/>
      <c r="Z136" s="70" t="e">
        <f>+INDEX(Tablica5[PROŠIRENA SKRB],MATCH(ZAPLIJENE!R136,Tablica5[KATEGORIJA],0))</f>
        <v>#N/A</v>
      </c>
      <c r="AA136" s="88" t="e">
        <f t="shared" si="17"/>
        <v>#N/A</v>
      </c>
      <c r="AB136" s="179" t="e">
        <f t="shared" si="18"/>
        <v>#N/A</v>
      </c>
      <c r="AC136" s="180"/>
      <c r="AD136" s="159"/>
      <c r="AE136" s="159"/>
      <c r="AF136" s="181">
        <f t="shared" si="19"/>
        <v>0</v>
      </c>
      <c r="AG136" s="182" t="e">
        <f t="shared" si="20"/>
        <v>#N/A</v>
      </c>
      <c r="AH136" s="164"/>
      <c r="AI136" s="168"/>
      <c r="AJ136" s="163" t="e">
        <f>INDEX(EUTANAZIJA!$B$4:$B$6,MATCH(ZAPLIJENE!AH136,EUTANAZIJA!$A$4:$A$6,0))</f>
        <v>#N/A</v>
      </c>
      <c r="AK136" s="91" t="e">
        <f t="shared" si="15"/>
        <v>#N/A</v>
      </c>
    </row>
    <row r="137" spans="1:37" x14ac:dyDescent="0.3">
      <c r="A137" s="141"/>
      <c r="B137" s="142"/>
      <c r="C137" s="143"/>
      <c r="D137" s="142"/>
      <c r="E137" s="142"/>
      <c r="F137" s="142"/>
      <c r="G137" s="135"/>
      <c r="H137" s="142"/>
      <c r="I137" s="146"/>
      <c r="J137" s="142"/>
      <c r="K137" s="142"/>
      <c r="L137" s="142"/>
      <c r="M137" s="142"/>
      <c r="N137" s="142"/>
      <c r="O137" s="144"/>
      <c r="P137" s="142"/>
      <c r="Q137" s="142"/>
      <c r="R137" s="142"/>
      <c r="S137" s="88" t="e">
        <f>INDEX(Tablica1[[SOLITARNO-ADULTNA, SUBADULTNA I NEODREĐENO]:[SVE DOBI-HIBERNACIJA/ESTIVACIJA]],MATCH(R137,Tablica1[KATEGORIJA],0),MATCH(E137,Tablica1[[#Headers],[SOLITARNO-ADULTNA, SUBADULTNA I NEODREĐENO]:[SVE DOBI-HIBERNACIJA/ESTIVACIJA]],0))</f>
        <v>#N/A</v>
      </c>
      <c r="T137" s="60">
        <f t="shared" si="14"/>
        <v>0</v>
      </c>
      <c r="U137" s="88" t="e">
        <f t="shared" si="16"/>
        <v>#N/A</v>
      </c>
      <c r="V137" s="142"/>
      <c r="W137" s="144"/>
      <c r="X137" s="144"/>
      <c r="Y137" s="142"/>
      <c r="Z137" s="70" t="e">
        <f>+INDEX(Tablica5[PROŠIRENA SKRB],MATCH(ZAPLIJENE!R137,Tablica5[KATEGORIJA],0))</f>
        <v>#N/A</v>
      </c>
      <c r="AA137" s="88" t="e">
        <f t="shared" si="17"/>
        <v>#N/A</v>
      </c>
      <c r="AB137" s="179" t="e">
        <f t="shared" si="18"/>
        <v>#N/A</v>
      </c>
      <c r="AC137" s="180"/>
      <c r="AD137" s="159"/>
      <c r="AE137" s="159"/>
      <c r="AF137" s="181">
        <f t="shared" si="19"/>
        <v>0</v>
      </c>
      <c r="AG137" s="182" t="e">
        <f t="shared" si="20"/>
        <v>#N/A</v>
      </c>
      <c r="AH137" s="164"/>
      <c r="AI137" s="168"/>
      <c r="AJ137" s="163" t="e">
        <f>INDEX(EUTANAZIJA!$B$4:$B$6,MATCH(ZAPLIJENE!AH137,EUTANAZIJA!$A$4:$A$6,0))</f>
        <v>#N/A</v>
      </c>
      <c r="AK137" s="91" t="e">
        <f t="shared" si="15"/>
        <v>#N/A</v>
      </c>
    </row>
    <row r="138" spans="1:37" x14ac:dyDescent="0.3">
      <c r="A138" s="141"/>
      <c r="B138" s="142"/>
      <c r="C138" s="143"/>
      <c r="D138" s="142"/>
      <c r="E138" s="142"/>
      <c r="F138" s="142"/>
      <c r="G138" s="135"/>
      <c r="H138" s="142"/>
      <c r="I138" s="146"/>
      <c r="J138" s="142"/>
      <c r="K138" s="142"/>
      <c r="L138" s="142"/>
      <c r="M138" s="142"/>
      <c r="N138" s="142"/>
      <c r="O138" s="144"/>
      <c r="P138" s="142"/>
      <c r="Q138" s="142"/>
      <c r="R138" s="142"/>
      <c r="S138" s="88" t="e">
        <f>INDEX(Tablica1[[SOLITARNO-ADULTNA, SUBADULTNA I NEODREĐENO]:[SVE DOBI-HIBERNACIJA/ESTIVACIJA]],MATCH(R138,Tablica1[KATEGORIJA],0),MATCH(E138,Tablica1[[#Headers],[SOLITARNO-ADULTNA, SUBADULTNA I NEODREĐENO]:[SVE DOBI-HIBERNACIJA/ESTIVACIJA]],0))</f>
        <v>#N/A</v>
      </c>
      <c r="T138" s="60">
        <f t="shared" si="14"/>
        <v>0</v>
      </c>
      <c r="U138" s="88" t="e">
        <f t="shared" si="16"/>
        <v>#N/A</v>
      </c>
      <c r="V138" s="142"/>
      <c r="W138" s="144"/>
      <c r="X138" s="144"/>
      <c r="Y138" s="142"/>
      <c r="Z138" s="70" t="e">
        <f>+INDEX(Tablica5[PROŠIRENA SKRB],MATCH(ZAPLIJENE!R138,Tablica5[KATEGORIJA],0))</f>
        <v>#N/A</v>
      </c>
      <c r="AA138" s="88" t="e">
        <f t="shared" si="17"/>
        <v>#N/A</v>
      </c>
      <c r="AB138" s="179" t="e">
        <f t="shared" si="18"/>
        <v>#N/A</v>
      </c>
      <c r="AC138" s="180"/>
      <c r="AD138" s="159"/>
      <c r="AE138" s="159"/>
      <c r="AF138" s="181">
        <f t="shared" si="19"/>
        <v>0</v>
      </c>
      <c r="AG138" s="182" t="e">
        <f t="shared" si="20"/>
        <v>#N/A</v>
      </c>
      <c r="AH138" s="164"/>
      <c r="AI138" s="168"/>
      <c r="AJ138" s="163" t="e">
        <f>INDEX(EUTANAZIJA!$B$4:$B$6,MATCH(ZAPLIJENE!AH138,EUTANAZIJA!$A$4:$A$6,0))</f>
        <v>#N/A</v>
      </c>
      <c r="AK138" s="91" t="e">
        <f t="shared" si="15"/>
        <v>#N/A</v>
      </c>
    </row>
    <row r="139" spans="1:37" x14ac:dyDescent="0.3">
      <c r="A139" s="141"/>
      <c r="B139" s="142"/>
      <c r="C139" s="143"/>
      <c r="D139" s="142"/>
      <c r="E139" s="142"/>
      <c r="F139" s="142"/>
      <c r="G139" s="135"/>
      <c r="H139" s="142"/>
      <c r="I139" s="146"/>
      <c r="J139" s="142"/>
      <c r="K139" s="142"/>
      <c r="L139" s="142"/>
      <c r="M139" s="142"/>
      <c r="N139" s="142"/>
      <c r="O139" s="144"/>
      <c r="P139" s="142"/>
      <c r="Q139" s="142"/>
      <c r="R139" s="142"/>
      <c r="S139" s="88" t="e">
        <f>INDEX(Tablica1[[SOLITARNO-ADULTNA, SUBADULTNA I NEODREĐENO]:[SVE DOBI-HIBERNACIJA/ESTIVACIJA]],MATCH(R139,Tablica1[KATEGORIJA],0),MATCH(E139,Tablica1[[#Headers],[SOLITARNO-ADULTNA, SUBADULTNA I NEODREĐENO]:[SVE DOBI-HIBERNACIJA/ESTIVACIJA]],0))</f>
        <v>#N/A</v>
      </c>
      <c r="T139" s="60">
        <f t="shared" si="14"/>
        <v>0</v>
      </c>
      <c r="U139" s="88" t="e">
        <f t="shared" si="16"/>
        <v>#N/A</v>
      </c>
      <c r="V139" s="142"/>
      <c r="W139" s="144"/>
      <c r="X139" s="144"/>
      <c r="Y139" s="142"/>
      <c r="Z139" s="70" t="e">
        <f>+INDEX(Tablica5[PROŠIRENA SKRB],MATCH(ZAPLIJENE!R139,Tablica5[KATEGORIJA],0))</f>
        <v>#N/A</v>
      </c>
      <c r="AA139" s="88" t="e">
        <f t="shared" si="17"/>
        <v>#N/A</v>
      </c>
      <c r="AB139" s="179" t="e">
        <f t="shared" si="18"/>
        <v>#N/A</v>
      </c>
      <c r="AC139" s="180"/>
      <c r="AD139" s="159"/>
      <c r="AE139" s="159"/>
      <c r="AF139" s="181">
        <f t="shared" si="19"/>
        <v>0</v>
      </c>
      <c r="AG139" s="182" t="e">
        <f t="shared" si="20"/>
        <v>#N/A</v>
      </c>
      <c r="AH139" s="164"/>
      <c r="AI139" s="168"/>
      <c r="AJ139" s="163" t="e">
        <f>INDEX(EUTANAZIJA!$B$4:$B$6,MATCH(ZAPLIJENE!AH139,EUTANAZIJA!$A$4:$A$6,0))</f>
        <v>#N/A</v>
      </c>
      <c r="AK139" s="91" t="e">
        <f t="shared" si="15"/>
        <v>#N/A</v>
      </c>
    </row>
    <row r="140" spans="1:37" x14ac:dyDescent="0.3">
      <c r="A140" s="141"/>
      <c r="B140" s="142"/>
      <c r="C140" s="143"/>
      <c r="D140" s="142"/>
      <c r="E140" s="142"/>
      <c r="F140" s="142"/>
      <c r="G140" s="135"/>
      <c r="H140" s="142"/>
      <c r="I140" s="146"/>
      <c r="J140" s="142"/>
      <c r="K140" s="142"/>
      <c r="L140" s="142"/>
      <c r="M140" s="142"/>
      <c r="N140" s="142"/>
      <c r="O140" s="144"/>
      <c r="P140" s="142"/>
      <c r="Q140" s="142"/>
      <c r="R140" s="142"/>
      <c r="S140" s="88" t="e">
        <f>INDEX(Tablica1[[SOLITARNO-ADULTNA, SUBADULTNA I NEODREĐENO]:[SVE DOBI-HIBERNACIJA/ESTIVACIJA]],MATCH(R140,Tablica1[KATEGORIJA],0),MATCH(E140,Tablica1[[#Headers],[SOLITARNO-ADULTNA, SUBADULTNA I NEODREĐENO]:[SVE DOBI-HIBERNACIJA/ESTIVACIJA]],0))</f>
        <v>#N/A</v>
      </c>
      <c r="T140" s="60">
        <f t="shared" si="14"/>
        <v>0</v>
      </c>
      <c r="U140" s="88" t="e">
        <f t="shared" si="16"/>
        <v>#N/A</v>
      </c>
      <c r="V140" s="142"/>
      <c r="W140" s="144"/>
      <c r="X140" s="144"/>
      <c r="Y140" s="142"/>
      <c r="Z140" s="70" t="e">
        <f>+INDEX(Tablica5[PROŠIRENA SKRB],MATCH(ZAPLIJENE!R140,Tablica5[KATEGORIJA],0))</f>
        <v>#N/A</v>
      </c>
      <c r="AA140" s="88" t="e">
        <f t="shared" si="17"/>
        <v>#N/A</v>
      </c>
      <c r="AB140" s="179" t="e">
        <f t="shared" si="18"/>
        <v>#N/A</v>
      </c>
      <c r="AC140" s="180"/>
      <c r="AD140" s="159"/>
      <c r="AE140" s="159"/>
      <c r="AF140" s="181">
        <f t="shared" si="19"/>
        <v>0</v>
      </c>
      <c r="AG140" s="182" t="e">
        <f t="shared" si="20"/>
        <v>#N/A</v>
      </c>
      <c r="AH140" s="164"/>
      <c r="AI140" s="168"/>
      <c r="AJ140" s="163" t="e">
        <f>INDEX(EUTANAZIJA!$B$4:$B$6,MATCH(ZAPLIJENE!AH140,EUTANAZIJA!$A$4:$A$6,0))</f>
        <v>#N/A</v>
      </c>
      <c r="AK140" s="91" t="e">
        <f t="shared" si="15"/>
        <v>#N/A</v>
      </c>
    </row>
    <row r="141" spans="1:37" x14ac:dyDescent="0.3">
      <c r="A141" s="141"/>
      <c r="B141" s="142"/>
      <c r="C141" s="143"/>
      <c r="D141" s="142"/>
      <c r="E141" s="142"/>
      <c r="F141" s="142"/>
      <c r="G141" s="135"/>
      <c r="H141" s="142"/>
      <c r="I141" s="146"/>
      <c r="J141" s="142"/>
      <c r="K141" s="142"/>
      <c r="L141" s="142"/>
      <c r="M141" s="142"/>
      <c r="N141" s="142"/>
      <c r="O141" s="144"/>
      <c r="P141" s="142"/>
      <c r="Q141" s="142"/>
      <c r="R141" s="142"/>
      <c r="S141" s="88" t="e">
        <f>INDEX(Tablica1[[SOLITARNO-ADULTNA, SUBADULTNA I NEODREĐENO]:[SVE DOBI-HIBERNACIJA/ESTIVACIJA]],MATCH(R141,Tablica1[KATEGORIJA],0),MATCH(E141,Tablica1[[#Headers],[SOLITARNO-ADULTNA, SUBADULTNA I NEODREĐENO]:[SVE DOBI-HIBERNACIJA/ESTIVACIJA]],0))</f>
        <v>#N/A</v>
      </c>
      <c r="T141" s="60">
        <f t="shared" si="14"/>
        <v>0</v>
      </c>
      <c r="U141" s="88" t="e">
        <f t="shared" si="16"/>
        <v>#N/A</v>
      </c>
      <c r="V141" s="142"/>
      <c r="W141" s="144"/>
      <c r="X141" s="144"/>
      <c r="Y141" s="142"/>
      <c r="Z141" s="70" t="e">
        <f>+INDEX(Tablica5[PROŠIRENA SKRB],MATCH(ZAPLIJENE!R141,Tablica5[KATEGORIJA],0))</f>
        <v>#N/A</v>
      </c>
      <c r="AA141" s="88" t="e">
        <f t="shared" si="17"/>
        <v>#N/A</v>
      </c>
      <c r="AB141" s="179" t="e">
        <f t="shared" si="18"/>
        <v>#N/A</v>
      </c>
      <c r="AC141" s="180"/>
      <c r="AD141" s="159"/>
      <c r="AE141" s="159"/>
      <c r="AF141" s="181">
        <f t="shared" si="19"/>
        <v>0</v>
      </c>
      <c r="AG141" s="182" t="e">
        <f t="shared" si="20"/>
        <v>#N/A</v>
      </c>
      <c r="AH141" s="164"/>
      <c r="AI141" s="168"/>
      <c r="AJ141" s="163" t="e">
        <f>INDEX(EUTANAZIJA!$B$4:$B$6,MATCH(ZAPLIJENE!AH141,EUTANAZIJA!$A$4:$A$6,0))</f>
        <v>#N/A</v>
      </c>
      <c r="AK141" s="91" t="e">
        <f t="shared" si="15"/>
        <v>#N/A</v>
      </c>
    </row>
    <row r="142" spans="1:37" x14ac:dyDescent="0.3">
      <c r="A142" s="141"/>
      <c r="B142" s="142"/>
      <c r="C142" s="143"/>
      <c r="D142" s="142"/>
      <c r="E142" s="142"/>
      <c r="F142" s="142"/>
      <c r="G142" s="135"/>
      <c r="H142" s="142"/>
      <c r="I142" s="146"/>
      <c r="J142" s="142"/>
      <c r="K142" s="142"/>
      <c r="L142" s="142"/>
      <c r="M142" s="142"/>
      <c r="N142" s="142"/>
      <c r="O142" s="144"/>
      <c r="P142" s="142"/>
      <c r="Q142" s="142"/>
      <c r="R142" s="142"/>
      <c r="S142" s="88" t="e">
        <f>INDEX(Tablica1[[SOLITARNO-ADULTNA, SUBADULTNA I NEODREĐENO]:[SVE DOBI-HIBERNACIJA/ESTIVACIJA]],MATCH(R142,Tablica1[KATEGORIJA],0),MATCH(E142,Tablica1[[#Headers],[SOLITARNO-ADULTNA, SUBADULTNA I NEODREĐENO]:[SVE DOBI-HIBERNACIJA/ESTIVACIJA]],0))</f>
        <v>#N/A</v>
      </c>
      <c r="T142" s="60">
        <f t="shared" si="14"/>
        <v>0</v>
      </c>
      <c r="U142" s="88" t="e">
        <f t="shared" si="16"/>
        <v>#N/A</v>
      </c>
      <c r="V142" s="142"/>
      <c r="W142" s="144"/>
      <c r="X142" s="144"/>
      <c r="Y142" s="142"/>
      <c r="Z142" s="70" t="e">
        <f>+INDEX(Tablica5[PROŠIRENA SKRB],MATCH(ZAPLIJENE!R142,Tablica5[KATEGORIJA],0))</f>
        <v>#N/A</v>
      </c>
      <c r="AA142" s="88" t="e">
        <f t="shared" si="17"/>
        <v>#N/A</v>
      </c>
      <c r="AB142" s="179" t="e">
        <f t="shared" si="18"/>
        <v>#N/A</v>
      </c>
      <c r="AC142" s="180"/>
      <c r="AD142" s="159"/>
      <c r="AE142" s="159"/>
      <c r="AF142" s="181">
        <f t="shared" si="19"/>
        <v>0</v>
      </c>
      <c r="AG142" s="182" t="e">
        <f t="shared" si="20"/>
        <v>#N/A</v>
      </c>
      <c r="AH142" s="164"/>
      <c r="AI142" s="168"/>
      <c r="AJ142" s="163" t="e">
        <f>INDEX(EUTANAZIJA!$B$4:$B$6,MATCH(ZAPLIJENE!AH142,EUTANAZIJA!$A$4:$A$6,0))</f>
        <v>#N/A</v>
      </c>
      <c r="AK142" s="91" t="e">
        <f t="shared" si="15"/>
        <v>#N/A</v>
      </c>
    </row>
    <row r="143" spans="1:37" x14ac:dyDescent="0.3">
      <c r="A143" s="141"/>
      <c r="B143" s="142"/>
      <c r="C143" s="143"/>
      <c r="D143" s="142"/>
      <c r="E143" s="142"/>
      <c r="F143" s="142"/>
      <c r="G143" s="135"/>
      <c r="H143" s="142"/>
      <c r="I143" s="146"/>
      <c r="J143" s="142"/>
      <c r="K143" s="142"/>
      <c r="L143" s="142"/>
      <c r="M143" s="142"/>
      <c r="N143" s="142"/>
      <c r="O143" s="144"/>
      <c r="P143" s="142"/>
      <c r="Q143" s="142"/>
      <c r="R143" s="142"/>
      <c r="S143" s="88" t="e">
        <f>INDEX(Tablica1[[SOLITARNO-ADULTNA, SUBADULTNA I NEODREĐENO]:[SVE DOBI-HIBERNACIJA/ESTIVACIJA]],MATCH(R143,Tablica1[KATEGORIJA],0),MATCH(E143,Tablica1[[#Headers],[SOLITARNO-ADULTNA, SUBADULTNA I NEODREĐENO]:[SVE DOBI-HIBERNACIJA/ESTIVACIJA]],0))</f>
        <v>#N/A</v>
      </c>
      <c r="T143" s="60">
        <f t="shared" si="14"/>
        <v>0</v>
      </c>
      <c r="U143" s="88" t="e">
        <f t="shared" si="16"/>
        <v>#N/A</v>
      </c>
      <c r="V143" s="142"/>
      <c r="W143" s="144"/>
      <c r="X143" s="144"/>
      <c r="Y143" s="142"/>
      <c r="Z143" s="70" t="e">
        <f>+INDEX(Tablica5[PROŠIRENA SKRB],MATCH(ZAPLIJENE!R143,Tablica5[KATEGORIJA],0))</f>
        <v>#N/A</v>
      </c>
      <c r="AA143" s="88" t="e">
        <f t="shared" si="17"/>
        <v>#N/A</v>
      </c>
      <c r="AB143" s="179" t="e">
        <f t="shared" si="18"/>
        <v>#N/A</v>
      </c>
      <c r="AC143" s="180"/>
      <c r="AD143" s="159"/>
      <c r="AE143" s="159"/>
      <c r="AF143" s="181">
        <f t="shared" si="19"/>
        <v>0</v>
      </c>
      <c r="AG143" s="182" t="e">
        <f t="shared" si="20"/>
        <v>#N/A</v>
      </c>
      <c r="AH143" s="164"/>
      <c r="AI143" s="168"/>
      <c r="AJ143" s="163" t="e">
        <f>INDEX(EUTANAZIJA!$B$4:$B$6,MATCH(ZAPLIJENE!AH143,EUTANAZIJA!$A$4:$A$6,0))</f>
        <v>#N/A</v>
      </c>
      <c r="AK143" s="91" t="e">
        <f t="shared" si="15"/>
        <v>#N/A</v>
      </c>
    </row>
    <row r="144" spans="1:37" x14ac:dyDescent="0.3">
      <c r="A144" s="141"/>
      <c r="B144" s="142"/>
      <c r="C144" s="143"/>
      <c r="D144" s="142"/>
      <c r="E144" s="142"/>
      <c r="F144" s="142"/>
      <c r="G144" s="135"/>
      <c r="H144" s="142"/>
      <c r="I144" s="146"/>
      <c r="J144" s="142"/>
      <c r="K144" s="142"/>
      <c r="L144" s="142"/>
      <c r="M144" s="142"/>
      <c r="N144" s="142"/>
      <c r="O144" s="144"/>
      <c r="P144" s="142"/>
      <c r="Q144" s="142"/>
      <c r="R144" s="142"/>
      <c r="S144" s="88" t="e">
        <f>INDEX(Tablica1[[SOLITARNO-ADULTNA, SUBADULTNA I NEODREĐENO]:[SVE DOBI-HIBERNACIJA/ESTIVACIJA]],MATCH(R144,Tablica1[KATEGORIJA],0),MATCH(E144,Tablica1[[#Headers],[SOLITARNO-ADULTNA, SUBADULTNA I NEODREĐENO]:[SVE DOBI-HIBERNACIJA/ESTIVACIJA]],0))</f>
        <v>#N/A</v>
      </c>
      <c r="T144" s="60">
        <f t="shared" si="14"/>
        <v>0</v>
      </c>
      <c r="U144" s="88" t="e">
        <f t="shared" si="16"/>
        <v>#N/A</v>
      </c>
      <c r="V144" s="142"/>
      <c r="W144" s="144"/>
      <c r="X144" s="144"/>
      <c r="Y144" s="142"/>
      <c r="Z144" s="70" t="e">
        <f>+INDEX(Tablica5[PROŠIRENA SKRB],MATCH(ZAPLIJENE!R144,Tablica5[KATEGORIJA],0))</f>
        <v>#N/A</v>
      </c>
      <c r="AA144" s="88" t="e">
        <f t="shared" si="17"/>
        <v>#N/A</v>
      </c>
      <c r="AB144" s="179" t="e">
        <f t="shared" si="18"/>
        <v>#N/A</v>
      </c>
      <c r="AC144" s="180"/>
      <c r="AD144" s="159"/>
      <c r="AE144" s="159"/>
      <c r="AF144" s="181">
        <f t="shared" si="19"/>
        <v>0</v>
      </c>
      <c r="AG144" s="182" t="e">
        <f t="shared" si="20"/>
        <v>#N/A</v>
      </c>
      <c r="AH144" s="164"/>
      <c r="AI144" s="168"/>
      <c r="AJ144" s="163" t="e">
        <f>INDEX(EUTANAZIJA!$B$4:$B$6,MATCH(ZAPLIJENE!AH144,EUTANAZIJA!$A$4:$A$6,0))</f>
        <v>#N/A</v>
      </c>
      <c r="AK144" s="91" t="e">
        <f t="shared" si="15"/>
        <v>#N/A</v>
      </c>
    </row>
    <row r="145" spans="1:37" x14ac:dyDescent="0.3">
      <c r="A145" s="141"/>
      <c r="B145" s="142"/>
      <c r="C145" s="143"/>
      <c r="D145" s="142"/>
      <c r="E145" s="142"/>
      <c r="F145" s="142"/>
      <c r="G145" s="135"/>
      <c r="H145" s="142"/>
      <c r="I145" s="146"/>
      <c r="J145" s="142"/>
      <c r="K145" s="142"/>
      <c r="L145" s="142"/>
      <c r="M145" s="142"/>
      <c r="N145" s="142"/>
      <c r="O145" s="144"/>
      <c r="P145" s="142"/>
      <c r="Q145" s="142"/>
      <c r="R145" s="142"/>
      <c r="S145" s="88" t="e">
        <f>INDEX(Tablica1[[SOLITARNO-ADULTNA, SUBADULTNA I NEODREĐENO]:[SVE DOBI-HIBERNACIJA/ESTIVACIJA]],MATCH(R145,Tablica1[KATEGORIJA],0),MATCH(E145,Tablica1[[#Headers],[SOLITARNO-ADULTNA, SUBADULTNA I NEODREĐENO]:[SVE DOBI-HIBERNACIJA/ESTIVACIJA]],0))</f>
        <v>#N/A</v>
      </c>
      <c r="T145" s="60">
        <f t="shared" si="14"/>
        <v>0</v>
      </c>
      <c r="U145" s="88" t="e">
        <f t="shared" si="16"/>
        <v>#N/A</v>
      </c>
      <c r="V145" s="142"/>
      <c r="W145" s="144"/>
      <c r="X145" s="144"/>
      <c r="Y145" s="142"/>
      <c r="Z145" s="70" t="e">
        <f>+INDEX(Tablica5[PROŠIRENA SKRB],MATCH(ZAPLIJENE!R145,Tablica5[KATEGORIJA],0))</f>
        <v>#N/A</v>
      </c>
      <c r="AA145" s="88" t="e">
        <f t="shared" si="17"/>
        <v>#N/A</v>
      </c>
      <c r="AB145" s="179" t="e">
        <f t="shared" si="18"/>
        <v>#N/A</v>
      </c>
      <c r="AC145" s="180"/>
      <c r="AD145" s="159"/>
      <c r="AE145" s="159"/>
      <c r="AF145" s="181">
        <f t="shared" si="19"/>
        <v>0</v>
      </c>
      <c r="AG145" s="182" t="e">
        <f t="shared" si="20"/>
        <v>#N/A</v>
      </c>
      <c r="AH145" s="164"/>
      <c r="AI145" s="168"/>
      <c r="AJ145" s="163" t="e">
        <f>INDEX(EUTANAZIJA!$B$4:$B$6,MATCH(ZAPLIJENE!AH145,EUTANAZIJA!$A$4:$A$6,0))</f>
        <v>#N/A</v>
      </c>
      <c r="AK145" s="91" t="e">
        <f t="shared" si="15"/>
        <v>#N/A</v>
      </c>
    </row>
    <row r="146" spans="1:37" x14ac:dyDescent="0.3">
      <c r="A146" s="141"/>
      <c r="B146" s="142"/>
      <c r="C146" s="143"/>
      <c r="D146" s="142"/>
      <c r="E146" s="142"/>
      <c r="F146" s="142"/>
      <c r="G146" s="135"/>
      <c r="H146" s="142"/>
      <c r="I146" s="146"/>
      <c r="J146" s="142"/>
      <c r="K146" s="142"/>
      <c r="L146" s="142"/>
      <c r="M146" s="142"/>
      <c r="N146" s="142"/>
      <c r="O146" s="144"/>
      <c r="P146" s="142"/>
      <c r="Q146" s="142"/>
      <c r="R146" s="142"/>
      <c r="S146" s="88" t="e">
        <f>INDEX(Tablica1[[SOLITARNO-ADULTNA, SUBADULTNA I NEODREĐENO]:[SVE DOBI-HIBERNACIJA/ESTIVACIJA]],MATCH(R146,Tablica1[KATEGORIJA],0),MATCH(E146,Tablica1[[#Headers],[SOLITARNO-ADULTNA, SUBADULTNA I NEODREĐENO]:[SVE DOBI-HIBERNACIJA/ESTIVACIJA]],0))</f>
        <v>#N/A</v>
      </c>
      <c r="T146" s="60">
        <f t="shared" si="14"/>
        <v>0</v>
      </c>
      <c r="U146" s="88" t="e">
        <f t="shared" si="16"/>
        <v>#N/A</v>
      </c>
      <c r="V146" s="142"/>
      <c r="W146" s="144"/>
      <c r="X146" s="144"/>
      <c r="Y146" s="142"/>
      <c r="Z146" s="70" t="e">
        <f>+INDEX(Tablica5[PROŠIRENA SKRB],MATCH(ZAPLIJENE!R146,Tablica5[KATEGORIJA],0))</f>
        <v>#N/A</v>
      </c>
      <c r="AA146" s="88" t="e">
        <f t="shared" si="17"/>
        <v>#N/A</v>
      </c>
      <c r="AB146" s="179" t="e">
        <f t="shared" si="18"/>
        <v>#N/A</v>
      </c>
      <c r="AC146" s="180"/>
      <c r="AD146" s="159"/>
      <c r="AE146" s="159"/>
      <c r="AF146" s="181">
        <f t="shared" si="19"/>
        <v>0</v>
      </c>
      <c r="AG146" s="182" t="e">
        <f t="shared" si="20"/>
        <v>#N/A</v>
      </c>
      <c r="AH146" s="164"/>
      <c r="AI146" s="168"/>
      <c r="AJ146" s="163" t="e">
        <f>INDEX(EUTANAZIJA!$B$4:$B$6,MATCH(ZAPLIJENE!AH146,EUTANAZIJA!$A$4:$A$6,0))</f>
        <v>#N/A</v>
      </c>
      <c r="AK146" s="91" t="e">
        <f t="shared" si="15"/>
        <v>#N/A</v>
      </c>
    </row>
    <row r="147" spans="1:37" x14ac:dyDescent="0.3">
      <c r="A147" s="141"/>
      <c r="B147" s="142"/>
      <c r="C147" s="143"/>
      <c r="D147" s="142"/>
      <c r="E147" s="142"/>
      <c r="F147" s="142"/>
      <c r="G147" s="135"/>
      <c r="H147" s="142"/>
      <c r="I147" s="146"/>
      <c r="J147" s="142"/>
      <c r="K147" s="142"/>
      <c r="L147" s="142"/>
      <c r="M147" s="142"/>
      <c r="N147" s="142"/>
      <c r="O147" s="144"/>
      <c r="P147" s="142"/>
      <c r="Q147" s="142"/>
      <c r="R147" s="142"/>
      <c r="S147" s="88" t="e">
        <f>INDEX(Tablica1[[SOLITARNO-ADULTNA, SUBADULTNA I NEODREĐENO]:[SVE DOBI-HIBERNACIJA/ESTIVACIJA]],MATCH(R147,Tablica1[KATEGORIJA],0),MATCH(E147,Tablica1[[#Headers],[SOLITARNO-ADULTNA, SUBADULTNA I NEODREĐENO]:[SVE DOBI-HIBERNACIJA/ESTIVACIJA]],0))</f>
        <v>#N/A</v>
      </c>
      <c r="T147" s="60">
        <f t="shared" si="14"/>
        <v>0</v>
      </c>
      <c r="U147" s="88" t="e">
        <f t="shared" si="16"/>
        <v>#N/A</v>
      </c>
      <c r="V147" s="142"/>
      <c r="W147" s="144"/>
      <c r="X147" s="144"/>
      <c r="Y147" s="142"/>
      <c r="Z147" s="70" t="e">
        <f>+INDEX(Tablica5[PROŠIRENA SKRB],MATCH(ZAPLIJENE!R147,Tablica5[KATEGORIJA],0))</f>
        <v>#N/A</v>
      </c>
      <c r="AA147" s="88" t="e">
        <f t="shared" si="17"/>
        <v>#N/A</v>
      </c>
      <c r="AB147" s="179" t="e">
        <f t="shared" si="18"/>
        <v>#N/A</v>
      </c>
      <c r="AC147" s="180"/>
      <c r="AD147" s="159"/>
      <c r="AE147" s="159"/>
      <c r="AF147" s="181">
        <f t="shared" si="19"/>
        <v>0</v>
      </c>
      <c r="AG147" s="182" t="e">
        <f t="shared" si="20"/>
        <v>#N/A</v>
      </c>
      <c r="AH147" s="164"/>
      <c r="AI147" s="168"/>
      <c r="AJ147" s="163" t="e">
        <f>INDEX(EUTANAZIJA!$B$4:$B$6,MATCH(ZAPLIJENE!AH147,EUTANAZIJA!$A$4:$A$6,0))</f>
        <v>#N/A</v>
      </c>
      <c r="AK147" s="91" t="e">
        <f t="shared" si="15"/>
        <v>#N/A</v>
      </c>
    </row>
    <row r="148" spans="1:37" x14ac:dyDescent="0.3">
      <c r="A148" s="141"/>
      <c r="B148" s="142"/>
      <c r="C148" s="143"/>
      <c r="D148" s="142"/>
      <c r="E148" s="142"/>
      <c r="F148" s="142"/>
      <c r="G148" s="135"/>
      <c r="H148" s="142"/>
      <c r="I148" s="146"/>
      <c r="J148" s="142"/>
      <c r="K148" s="142"/>
      <c r="L148" s="142"/>
      <c r="M148" s="142"/>
      <c r="N148" s="142"/>
      <c r="O148" s="144"/>
      <c r="P148" s="142"/>
      <c r="Q148" s="142"/>
      <c r="R148" s="142"/>
      <c r="S148" s="88" t="e">
        <f>INDEX(Tablica1[[SOLITARNO-ADULTNA, SUBADULTNA I NEODREĐENO]:[SVE DOBI-HIBERNACIJA/ESTIVACIJA]],MATCH(R148,Tablica1[KATEGORIJA],0),MATCH(E148,Tablica1[[#Headers],[SOLITARNO-ADULTNA, SUBADULTNA I NEODREĐENO]:[SVE DOBI-HIBERNACIJA/ESTIVACIJA]],0))</f>
        <v>#N/A</v>
      </c>
      <c r="T148" s="60">
        <f t="shared" si="14"/>
        <v>0</v>
      </c>
      <c r="U148" s="88" t="e">
        <f t="shared" si="16"/>
        <v>#N/A</v>
      </c>
      <c r="V148" s="142"/>
      <c r="W148" s="144"/>
      <c r="X148" s="144"/>
      <c r="Y148" s="142"/>
      <c r="Z148" s="70" t="e">
        <f>+INDEX(Tablica5[PROŠIRENA SKRB],MATCH(ZAPLIJENE!R148,Tablica5[KATEGORIJA],0))</f>
        <v>#N/A</v>
      </c>
      <c r="AA148" s="88" t="e">
        <f t="shared" si="17"/>
        <v>#N/A</v>
      </c>
      <c r="AB148" s="179" t="e">
        <f t="shared" si="18"/>
        <v>#N/A</v>
      </c>
      <c r="AC148" s="180"/>
      <c r="AD148" s="159"/>
      <c r="AE148" s="159"/>
      <c r="AF148" s="181">
        <f t="shared" si="19"/>
        <v>0</v>
      </c>
      <c r="AG148" s="182" t="e">
        <f t="shared" si="20"/>
        <v>#N/A</v>
      </c>
      <c r="AH148" s="164"/>
      <c r="AI148" s="168"/>
      <c r="AJ148" s="163" t="e">
        <f>INDEX(EUTANAZIJA!$B$4:$B$6,MATCH(ZAPLIJENE!AH148,EUTANAZIJA!$A$4:$A$6,0))</f>
        <v>#N/A</v>
      </c>
      <c r="AK148" s="91" t="e">
        <f t="shared" si="15"/>
        <v>#N/A</v>
      </c>
    </row>
    <row r="149" spans="1:37" x14ac:dyDescent="0.3">
      <c r="A149" s="141"/>
      <c r="B149" s="142"/>
      <c r="C149" s="143"/>
      <c r="D149" s="142"/>
      <c r="E149" s="142"/>
      <c r="F149" s="142"/>
      <c r="G149" s="135"/>
      <c r="H149" s="142"/>
      <c r="I149" s="146"/>
      <c r="J149" s="142"/>
      <c r="K149" s="142"/>
      <c r="L149" s="142"/>
      <c r="M149" s="142"/>
      <c r="N149" s="142"/>
      <c r="O149" s="144"/>
      <c r="P149" s="142"/>
      <c r="Q149" s="142"/>
      <c r="R149" s="142"/>
      <c r="S149" s="88" t="e">
        <f>INDEX(Tablica1[[SOLITARNO-ADULTNA, SUBADULTNA I NEODREĐENO]:[SVE DOBI-HIBERNACIJA/ESTIVACIJA]],MATCH(R149,Tablica1[KATEGORIJA],0),MATCH(E149,Tablica1[[#Headers],[SOLITARNO-ADULTNA, SUBADULTNA I NEODREĐENO]:[SVE DOBI-HIBERNACIJA/ESTIVACIJA]],0))</f>
        <v>#N/A</v>
      </c>
      <c r="T149" s="60">
        <f t="shared" si="14"/>
        <v>0</v>
      </c>
      <c r="U149" s="88" t="e">
        <f t="shared" si="16"/>
        <v>#N/A</v>
      </c>
      <c r="V149" s="142"/>
      <c r="W149" s="144"/>
      <c r="X149" s="144"/>
      <c r="Y149" s="142"/>
      <c r="Z149" s="70" t="e">
        <f>+INDEX(Tablica5[PROŠIRENA SKRB],MATCH(ZAPLIJENE!R149,Tablica5[KATEGORIJA],0))</f>
        <v>#N/A</v>
      </c>
      <c r="AA149" s="88" t="e">
        <f t="shared" si="17"/>
        <v>#N/A</v>
      </c>
      <c r="AB149" s="179" t="e">
        <f t="shared" si="18"/>
        <v>#N/A</v>
      </c>
      <c r="AC149" s="180"/>
      <c r="AD149" s="159"/>
      <c r="AE149" s="159"/>
      <c r="AF149" s="181">
        <f t="shared" si="19"/>
        <v>0</v>
      </c>
      <c r="AG149" s="182" t="e">
        <f t="shared" si="20"/>
        <v>#N/A</v>
      </c>
      <c r="AH149" s="164"/>
      <c r="AI149" s="168"/>
      <c r="AJ149" s="163" t="e">
        <f>INDEX(EUTANAZIJA!$B$4:$B$6,MATCH(ZAPLIJENE!AH149,EUTANAZIJA!$A$4:$A$6,0))</f>
        <v>#N/A</v>
      </c>
      <c r="AK149" s="91" t="e">
        <f t="shared" si="15"/>
        <v>#N/A</v>
      </c>
    </row>
    <row r="150" spans="1:37" x14ac:dyDescent="0.3">
      <c r="A150" s="141"/>
      <c r="B150" s="142"/>
      <c r="C150" s="143"/>
      <c r="D150" s="142"/>
      <c r="E150" s="142"/>
      <c r="F150" s="142"/>
      <c r="G150" s="135"/>
      <c r="H150" s="142"/>
      <c r="I150" s="146"/>
      <c r="J150" s="142"/>
      <c r="K150" s="142"/>
      <c r="L150" s="142"/>
      <c r="M150" s="142"/>
      <c r="N150" s="142"/>
      <c r="O150" s="144"/>
      <c r="P150" s="142"/>
      <c r="Q150" s="142"/>
      <c r="R150" s="142"/>
      <c r="S150" s="88" t="e">
        <f>INDEX(Tablica1[[SOLITARNO-ADULTNA, SUBADULTNA I NEODREĐENO]:[SVE DOBI-HIBERNACIJA/ESTIVACIJA]],MATCH(R150,Tablica1[KATEGORIJA],0),MATCH(E150,Tablica1[[#Headers],[SOLITARNO-ADULTNA, SUBADULTNA I NEODREĐENO]:[SVE DOBI-HIBERNACIJA/ESTIVACIJA]],0))</f>
        <v>#N/A</v>
      </c>
      <c r="T150" s="60">
        <f t="shared" si="14"/>
        <v>0</v>
      </c>
      <c r="U150" s="88" t="e">
        <f t="shared" si="16"/>
        <v>#N/A</v>
      </c>
      <c r="V150" s="142"/>
      <c r="W150" s="144"/>
      <c r="X150" s="144"/>
      <c r="Y150" s="142"/>
      <c r="Z150" s="70" t="e">
        <f>+INDEX(Tablica5[PROŠIRENA SKRB],MATCH(ZAPLIJENE!R150,Tablica5[KATEGORIJA],0))</f>
        <v>#N/A</v>
      </c>
      <c r="AA150" s="88" t="e">
        <f t="shared" si="17"/>
        <v>#N/A</v>
      </c>
      <c r="AB150" s="179" t="e">
        <f t="shared" si="18"/>
        <v>#N/A</v>
      </c>
      <c r="AC150" s="180"/>
      <c r="AD150" s="159"/>
      <c r="AE150" s="159"/>
      <c r="AF150" s="181">
        <f t="shared" si="19"/>
        <v>0</v>
      </c>
      <c r="AG150" s="182" t="e">
        <f t="shared" si="20"/>
        <v>#N/A</v>
      </c>
      <c r="AH150" s="164"/>
      <c r="AI150" s="168"/>
      <c r="AJ150" s="163" t="e">
        <f>INDEX(EUTANAZIJA!$B$4:$B$6,MATCH(ZAPLIJENE!AH150,EUTANAZIJA!$A$4:$A$6,0))</f>
        <v>#N/A</v>
      </c>
      <c r="AK150" s="91" t="e">
        <f t="shared" si="15"/>
        <v>#N/A</v>
      </c>
    </row>
    <row r="151" spans="1:37" x14ac:dyDescent="0.3">
      <c r="A151" s="141"/>
      <c r="B151" s="142"/>
      <c r="C151" s="143"/>
      <c r="D151" s="142"/>
      <c r="E151" s="142"/>
      <c r="F151" s="142"/>
      <c r="G151" s="135"/>
      <c r="H151" s="142"/>
      <c r="I151" s="146"/>
      <c r="J151" s="142"/>
      <c r="K151" s="142"/>
      <c r="L151" s="142"/>
      <c r="M151" s="142"/>
      <c r="N151" s="142"/>
      <c r="O151" s="144"/>
      <c r="P151" s="142"/>
      <c r="Q151" s="142"/>
      <c r="R151" s="142"/>
      <c r="S151" s="88" t="e">
        <f>INDEX(Tablica1[[SOLITARNO-ADULTNA, SUBADULTNA I NEODREĐENO]:[SVE DOBI-HIBERNACIJA/ESTIVACIJA]],MATCH(R151,Tablica1[KATEGORIJA],0),MATCH(E151,Tablica1[[#Headers],[SOLITARNO-ADULTNA, SUBADULTNA I NEODREĐENO]:[SVE DOBI-HIBERNACIJA/ESTIVACIJA]],0))</f>
        <v>#N/A</v>
      </c>
      <c r="T151" s="60">
        <f t="shared" si="14"/>
        <v>0</v>
      </c>
      <c r="U151" s="88" t="e">
        <f t="shared" si="16"/>
        <v>#N/A</v>
      </c>
      <c r="V151" s="142"/>
      <c r="W151" s="144"/>
      <c r="X151" s="144"/>
      <c r="Y151" s="142"/>
      <c r="Z151" s="70" t="e">
        <f>+INDEX(Tablica5[PROŠIRENA SKRB],MATCH(ZAPLIJENE!R151,Tablica5[KATEGORIJA],0))</f>
        <v>#N/A</v>
      </c>
      <c r="AA151" s="88" t="e">
        <f t="shared" si="17"/>
        <v>#N/A</v>
      </c>
      <c r="AB151" s="179" t="e">
        <f t="shared" si="18"/>
        <v>#N/A</v>
      </c>
      <c r="AC151" s="180"/>
      <c r="AD151" s="159"/>
      <c r="AE151" s="159"/>
      <c r="AF151" s="181">
        <f t="shared" si="19"/>
        <v>0</v>
      </c>
      <c r="AG151" s="182" t="e">
        <f t="shared" si="20"/>
        <v>#N/A</v>
      </c>
      <c r="AH151" s="164"/>
      <c r="AI151" s="168"/>
      <c r="AJ151" s="163" t="e">
        <f>INDEX(EUTANAZIJA!$B$4:$B$6,MATCH(ZAPLIJENE!AH151,EUTANAZIJA!$A$4:$A$6,0))</f>
        <v>#N/A</v>
      </c>
      <c r="AK151" s="91" t="e">
        <f t="shared" si="15"/>
        <v>#N/A</v>
      </c>
    </row>
    <row r="152" spans="1:37" x14ac:dyDescent="0.3">
      <c r="A152" s="141"/>
      <c r="B152" s="142"/>
      <c r="C152" s="143"/>
      <c r="D152" s="142"/>
      <c r="E152" s="142"/>
      <c r="F152" s="142"/>
      <c r="G152" s="135"/>
      <c r="H152" s="142"/>
      <c r="I152" s="146"/>
      <c r="J152" s="142"/>
      <c r="K152" s="142"/>
      <c r="L152" s="142"/>
      <c r="M152" s="142"/>
      <c r="N152" s="142"/>
      <c r="O152" s="144"/>
      <c r="P152" s="142"/>
      <c r="Q152" s="142"/>
      <c r="R152" s="142"/>
      <c r="S152" s="88" t="e">
        <f>INDEX(Tablica1[[SOLITARNO-ADULTNA, SUBADULTNA I NEODREĐENO]:[SVE DOBI-HIBERNACIJA/ESTIVACIJA]],MATCH(R152,Tablica1[KATEGORIJA],0),MATCH(E152,Tablica1[[#Headers],[SOLITARNO-ADULTNA, SUBADULTNA I NEODREĐENO]:[SVE DOBI-HIBERNACIJA/ESTIVACIJA]],0))</f>
        <v>#N/A</v>
      </c>
      <c r="T152" s="60">
        <f t="shared" si="14"/>
        <v>0</v>
      </c>
      <c r="U152" s="88" t="e">
        <f t="shared" si="16"/>
        <v>#N/A</v>
      </c>
      <c r="V152" s="142"/>
      <c r="W152" s="144"/>
      <c r="X152" s="144"/>
      <c r="Y152" s="142"/>
      <c r="Z152" s="70" t="e">
        <f>+INDEX(Tablica5[PROŠIRENA SKRB],MATCH(ZAPLIJENE!R152,Tablica5[KATEGORIJA],0))</f>
        <v>#N/A</v>
      </c>
      <c r="AA152" s="88" t="e">
        <f t="shared" si="17"/>
        <v>#N/A</v>
      </c>
      <c r="AB152" s="179" t="e">
        <f t="shared" si="18"/>
        <v>#N/A</v>
      </c>
      <c r="AC152" s="180"/>
      <c r="AD152" s="159"/>
      <c r="AE152" s="159"/>
      <c r="AF152" s="181">
        <f t="shared" si="19"/>
        <v>0</v>
      </c>
      <c r="AG152" s="182" t="e">
        <f t="shared" si="20"/>
        <v>#N/A</v>
      </c>
      <c r="AH152" s="164"/>
      <c r="AI152" s="168"/>
      <c r="AJ152" s="163" t="e">
        <f>INDEX(EUTANAZIJA!$B$4:$B$6,MATCH(ZAPLIJENE!AH152,EUTANAZIJA!$A$4:$A$6,0))</f>
        <v>#N/A</v>
      </c>
      <c r="AK152" s="91" t="e">
        <f t="shared" si="15"/>
        <v>#N/A</v>
      </c>
    </row>
    <row r="153" spans="1:37" x14ac:dyDescent="0.3">
      <c r="A153" s="141"/>
      <c r="B153" s="142"/>
      <c r="C153" s="143"/>
      <c r="D153" s="142"/>
      <c r="E153" s="142"/>
      <c r="F153" s="142"/>
      <c r="G153" s="135"/>
      <c r="H153" s="142"/>
      <c r="I153" s="146"/>
      <c r="J153" s="142"/>
      <c r="K153" s="142"/>
      <c r="L153" s="142"/>
      <c r="M153" s="142"/>
      <c r="N153" s="142"/>
      <c r="O153" s="144"/>
      <c r="P153" s="142"/>
      <c r="Q153" s="142"/>
      <c r="R153" s="142"/>
      <c r="S153" s="88" t="e">
        <f>INDEX(Tablica1[[SOLITARNO-ADULTNA, SUBADULTNA I NEODREĐENO]:[SVE DOBI-HIBERNACIJA/ESTIVACIJA]],MATCH(R153,Tablica1[KATEGORIJA],0),MATCH(E153,Tablica1[[#Headers],[SOLITARNO-ADULTNA, SUBADULTNA I NEODREĐENO]:[SVE DOBI-HIBERNACIJA/ESTIVACIJA]],0))</f>
        <v>#N/A</v>
      </c>
      <c r="T153" s="60">
        <f t="shared" si="14"/>
        <v>0</v>
      </c>
      <c r="U153" s="88" t="e">
        <f t="shared" si="16"/>
        <v>#N/A</v>
      </c>
      <c r="V153" s="142"/>
      <c r="W153" s="144"/>
      <c r="X153" s="144"/>
      <c r="Y153" s="142"/>
      <c r="Z153" s="70" t="e">
        <f>+INDEX(Tablica5[PROŠIRENA SKRB],MATCH(ZAPLIJENE!R153,Tablica5[KATEGORIJA],0))</f>
        <v>#N/A</v>
      </c>
      <c r="AA153" s="88" t="e">
        <f t="shared" si="17"/>
        <v>#N/A</v>
      </c>
      <c r="AB153" s="179" t="e">
        <f t="shared" si="18"/>
        <v>#N/A</v>
      </c>
      <c r="AC153" s="180"/>
      <c r="AD153" s="159"/>
      <c r="AE153" s="159"/>
      <c r="AF153" s="181">
        <f t="shared" si="19"/>
        <v>0</v>
      </c>
      <c r="AG153" s="182" t="e">
        <f t="shared" si="20"/>
        <v>#N/A</v>
      </c>
      <c r="AH153" s="164"/>
      <c r="AI153" s="168"/>
      <c r="AJ153" s="163" t="e">
        <f>INDEX(EUTANAZIJA!$B$4:$B$6,MATCH(ZAPLIJENE!AH153,EUTANAZIJA!$A$4:$A$6,0))</f>
        <v>#N/A</v>
      </c>
      <c r="AK153" s="91" t="e">
        <f t="shared" si="15"/>
        <v>#N/A</v>
      </c>
    </row>
    <row r="154" spans="1:37" x14ac:dyDescent="0.3">
      <c r="A154" s="141"/>
      <c r="B154" s="142"/>
      <c r="C154" s="143"/>
      <c r="D154" s="142"/>
      <c r="E154" s="142"/>
      <c r="F154" s="142"/>
      <c r="G154" s="135"/>
      <c r="H154" s="142"/>
      <c r="I154" s="146"/>
      <c r="J154" s="142"/>
      <c r="K154" s="142"/>
      <c r="L154" s="142"/>
      <c r="M154" s="142"/>
      <c r="N154" s="142"/>
      <c r="O154" s="144"/>
      <c r="P154" s="142"/>
      <c r="Q154" s="142"/>
      <c r="R154" s="142"/>
      <c r="S154" s="88" t="e">
        <f>INDEX(Tablica1[[SOLITARNO-ADULTNA, SUBADULTNA I NEODREĐENO]:[SVE DOBI-HIBERNACIJA/ESTIVACIJA]],MATCH(R154,Tablica1[KATEGORIJA],0),MATCH(E154,Tablica1[[#Headers],[SOLITARNO-ADULTNA, SUBADULTNA I NEODREĐENO]:[SVE DOBI-HIBERNACIJA/ESTIVACIJA]],0))</f>
        <v>#N/A</v>
      </c>
      <c r="T154" s="60">
        <f t="shared" si="14"/>
        <v>0</v>
      </c>
      <c r="U154" s="88" t="e">
        <f t="shared" si="16"/>
        <v>#N/A</v>
      </c>
      <c r="V154" s="142"/>
      <c r="W154" s="144"/>
      <c r="X154" s="144"/>
      <c r="Y154" s="142"/>
      <c r="Z154" s="70" t="e">
        <f>+INDEX(Tablica5[PROŠIRENA SKRB],MATCH(ZAPLIJENE!R154,Tablica5[KATEGORIJA],0))</f>
        <v>#N/A</v>
      </c>
      <c r="AA154" s="88" t="e">
        <f t="shared" si="17"/>
        <v>#N/A</v>
      </c>
      <c r="AB154" s="179" t="e">
        <f t="shared" si="18"/>
        <v>#N/A</v>
      </c>
      <c r="AC154" s="180"/>
      <c r="AD154" s="159"/>
      <c r="AE154" s="159"/>
      <c r="AF154" s="181">
        <f t="shared" si="19"/>
        <v>0</v>
      </c>
      <c r="AG154" s="182" t="e">
        <f t="shared" si="20"/>
        <v>#N/A</v>
      </c>
      <c r="AH154" s="164"/>
      <c r="AI154" s="168"/>
      <c r="AJ154" s="163" t="e">
        <f>INDEX(EUTANAZIJA!$B$4:$B$6,MATCH(ZAPLIJENE!AH154,EUTANAZIJA!$A$4:$A$6,0))</f>
        <v>#N/A</v>
      </c>
      <c r="AK154" s="91" t="e">
        <f t="shared" si="15"/>
        <v>#N/A</v>
      </c>
    </row>
    <row r="155" spans="1:37" x14ac:dyDescent="0.3">
      <c r="A155" s="141"/>
      <c r="B155" s="142"/>
      <c r="C155" s="143"/>
      <c r="D155" s="142"/>
      <c r="E155" s="142"/>
      <c r="F155" s="142"/>
      <c r="G155" s="135"/>
      <c r="H155" s="142"/>
      <c r="I155" s="146"/>
      <c r="J155" s="142"/>
      <c r="K155" s="142"/>
      <c r="L155" s="142"/>
      <c r="M155" s="142"/>
      <c r="N155" s="142"/>
      <c r="O155" s="144"/>
      <c r="P155" s="142"/>
      <c r="Q155" s="142"/>
      <c r="R155" s="142"/>
      <c r="S155" s="88" t="e">
        <f>INDEX(Tablica1[[SOLITARNO-ADULTNA, SUBADULTNA I NEODREĐENO]:[SVE DOBI-HIBERNACIJA/ESTIVACIJA]],MATCH(R155,Tablica1[KATEGORIJA],0),MATCH(E155,Tablica1[[#Headers],[SOLITARNO-ADULTNA, SUBADULTNA I NEODREĐENO]:[SVE DOBI-HIBERNACIJA/ESTIVACIJA]],0))</f>
        <v>#N/A</v>
      </c>
      <c r="T155" s="60">
        <f t="shared" si="14"/>
        <v>0</v>
      </c>
      <c r="U155" s="88" t="e">
        <f t="shared" si="16"/>
        <v>#N/A</v>
      </c>
      <c r="V155" s="142"/>
      <c r="W155" s="144"/>
      <c r="X155" s="144"/>
      <c r="Y155" s="142"/>
      <c r="Z155" s="70" t="e">
        <f>+INDEX(Tablica5[PROŠIRENA SKRB],MATCH(ZAPLIJENE!R155,Tablica5[KATEGORIJA],0))</f>
        <v>#N/A</v>
      </c>
      <c r="AA155" s="88" t="e">
        <f t="shared" si="17"/>
        <v>#N/A</v>
      </c>
      <c r="AB155" s="179" t="e">
        <f t="shared" si="18"/>
        <v>#N/A</v>
      </c>
      <c r="AC155" s="180"/>
      <c r="AD155" s="159"/>
      <c r="AE155" s="159"/>
      <c r="AF155" s="181">
        <f t="shared" si="19"/>
        <v>0</v>
      </c>
      <c r="AG155" s="182" t="e">
        <f t="shared" si="20"/>
        <v>#N/A</v>
      </c>
      <c r="AH155" s="164"/>
      <c r="AI155" s="168"/>
      <c r="AJ155" s="163" t="e">
        <f>INDEX(EUTANAZIJA!$B$4:$B$6,MATCH(ZAPLIJENE!AH155,EUTANAZIJA!$A$4:$A$6,0))</f>
        <v>#N/A</v>
      </c>
      <c r="AK155" s="91" t="e">
        <f t="shared" si="15"/>
        <v>#N/A</v>
      </c>
    </row>
    <row r="156" spans="1:37" x14ac:dyDescent="0.3">
      <c r="A156" s="141"/>
      <c r="B156" s="142"/>
      <c r="C156" s="143"/>
      <c r="D156" s="142"/>
      <c r="E156" s="142"/>
      <c r="F156" s="142"/>
      <c r="G156" s="135"/>
      <c r="H156" s="142"/>
      <c r="I156" s="146"/>
      <c r="J156" s="142"/>
      <c r="K156" s="142"/>
      <c r="L156" s="142"/>
      <c r="M156" s="142"/>
      <c r="N156" s="142"/>
      <c r="O156" s="144"/>
      <c r="P156" s="142"/>
      <c r="Q156" s="142"/>
      <c r="R156" s="142"/>
      <c r="S156" s="88" t="e">
        <f>INDEX(Tablica1[[SOLITARNO-ADULTNA, SUBADULTNA I NEODREĐENO]:[SVE DOBI-HIBERNACIJA/ESTIVACIJA]],MATCH(R156,Tablica1[KATEGORIJA],0),MATCH(E156,Tablica1[[#Headers],[SOLITARNO-ADULTNA, SUBADULTNA I NEODREĐENO]:[SVE DOBI-HIBERNACIJA/ESTIVACIJA]],0))</f>
        <v>#N/A</v>
      </c>
      <c r="T156" s="60">
        <f t="shared" si="14"/>
        <v>0</v>
      </c>
      <c r="U156" s="88" t="e">
        <f t="shared" si="16"/>
        <v>#N/A</v>
      </c>
      <c r="V156" s="142"/>
      <c r="W156" s="144"/>
      <c r="X156" s="144"/>
      <c r="Y156" s="142"/>
      <c r="Z156" s="70" t="e">
        <f>+INDEX(Tablica5[PROŠIRENA SKRB],MATCH(ZAPLIJENE!R156,Tablica5[KATEGORIJA],0))</f>
        <v>#N/A</v>
      </c>
      <c r="AA156" s="88" t="e">
        <f t="shared" si="17"/>
        <v>#N/A</v>
      </c>
      <c r="AB156" s="179" t="e">
        <f t="shared" si="18"/>
        <v>#N/A</v>
      </c>
      <c r="AC156" s="180"/>
      <c r="AD156" s="159"/>
      <c r="AE156" s="159"/>
      <c r="AF156" s="181">
        <f t="shared" si="19"/>
        <v>0</v>
      </c>
      <c r="AG156" s="182" t="e">
        <f t="shared" si="20"/>
        <v>#N/A</v>
      </c>
      <c r="AH156" s="164"/>
      <c r="AI156" s="168"/>
      <c r="AJ156" s="163" t="e">
        <f>INDEX(EUTANAZIJA!$B$4:$B$6,MATCH(ZAPLIJENE!AH156,EUTANAZIJA!$A$4:$A$6,0))</f>
        <v>#N/A</v>
      </c>
      <c r="AK156" s="91" t="e">
        <f t="shared" si="15"/>
        <v>#N/A</v>
      </c>
    </row>
    <row r="157" spans="1:37" x14ac:dyDescent="0.3">
      <c r="A157" s="141"/>
      <c r="B157" s="142"/>
      <c r="C157" s="143"/>
      <c r="D157" s="142"/>
      <c r="E157" s="142"/>
      <c r="F157" s="142"/>
      <c r="G157" s="135"/>
      <c r="H157" s="142"/>
      <c r="I157" s="146"/>
      <c r="J157" s="142"/>
      <c r="K157" s="142"/>
      <c r="L157" s="142"/>
      <c r="M157" s="142"/>
      <c r="N157" s="142"/>
      <c r="O157" s="144"/>
      <c r="P157" s="142"/>
      <c r="Q157" s="142"/>
      <c r="R157" s="142"/>
      <c r="S157" s="88" t="e">
        <f>INDEX(Tablica1[[SOLITARNO-ADULTNA, SUBADULTNA I NEODREĐENO]:[SVE DOBI-HIBERNACIJA/ESTIVACIJA]],MATCH(R157,Tablica1[KATEGORIJA],0),MATCH(E157,Tablica1[[#Headers],[SOLITARNO-ADULTNA, SUBADULTNA I NEODREĐENO]:[SVE DOBI-HIBERNACIJA/ESTIVACIJA]],0))</f>
        <v>#N/A</v>
      </c>
      <c r="T157" s="60">
        <f t="shared" si="14"/>
        <v>0</v>
      </c>
      <c r="U157" s="88" t="e">
        <f t="shared" si="16"/>
        <v>#N/A</v>
      </c>
      <c r="V157" s="142"/>
      <c r="W157" s="144"/>
      <c r="X157" s="144"/>
      <c r="Y157" s="142"/>
      <c r="Z157" s="70" t="e">
        <f>+INDEX(Tablica5[PROŠIRENA SKRB],MATCH(ZAPLIJENE!R157,Tablica5[KATEGORIJA],0))</f>
        <v>#N/A</v>
      </c>
      <c r="AA157" s="88" t="e">
        <f t="shared" si="17"/>
        <v>#N/A</v>
      </c>
      <c r="AB157" s="179" t="e">
        <f t="shared" si="18"/>
        <v>#N/A</v>
      </c>
      <c r="AC157" s="180"/>
      <c r="AD157" s="159"/>
      <c r="AE157" s="159"/>
      <c r="AF157" s="181">
        <f t="shared" si="19"/>
        <v>0</v>
      </c>
      <c r="AG157" s="182" t="e">
        <f t="shared" si="20"/>
        <v>#N/A</v>
      </c>
      <c r="AH157" s="164"/>
      <c r="AI157" s="168"/>
      <c r="AJ157" s="163" t="e">
        <f>INDEX(EUTANAZIJA!$B$4:$B$6,MATCH(ZAPLIJENE!AH157,EUTANAZIJA!$A$4:$A$6,0))</f>
        <v>#N/A</v>
      </c>
      <c r="AK157" s="91" t="e">
        <f t="shared" si="15"/>
        <v>#N/A</v>
      </c>
    </row>
    <row r="158" spans="1:37" x14ac:dyDescent="0.3">
      <c r="A158" s="141"/>
      <c r="B158" s="142"/>
      <c r="C158" s="143"/>
      <c r="D158" s="142"/>
      <c r="E158" s="142"/>
      <c r="F158" s="142"/>
      <c r="G158" s="135"/>
      <c r="H158" s="142"/>
      <c r="I158" s="146"/>
      <c r="J158" s="142"/>
      <c r="K158" s="142"/>
      <c r="L158" s="142"/>
      <c r="M158" s="142"/>
      <c r="N158" s="142"/>
      <c r="O158" s="144"/>
      <c r="P158" s="142"/>
      <c r="Q158" s="142"/>
      <c r="R158" s="142"/>
      <c r="S158" s="88" t="e">
        <f>INDEX(Tablica1[[SOLITARNO-ADULTNA, SUBADULTNA I NEODREĐENO]:[SVE DOBI-HIBERNACIJA/ESTIVACIJA]],MATCH(R158,Tablica1[KATEGORIJA],0),MATCH(E158,Tablica1[[#Headers],[SOLITARNO-ADULTNA, SUBADULTNA I NEODREĐENO]:[SVE DOBI-HIBERNACIJA/ESTIVACIJA]],0))</f>
        <v>#N/A</v>
      </c>
      <c r="T158" s="60">
        <f t="shared" si="14"/>
        <v>0</v>
      </c>
      <c r="U158" s="88" t="e">
        <f t="shared" si="16"/>
        <v>#N/A</v>
      </c>
      <c r="V158" s="142"/>
      <c r="W158" s="144"/>
      <c r="X158" s="144"/>
      <c r="Y158" s="142"/>
      <c r="Z158" s="70" t="e">
        <f>+INDEX(Tablica5[PROŠIRENA SKRB],MATCH(ZAPLIJENE!R158,Tablica5[KATEGORIJA],0))</f>
        <v>#N/A</v>
      </c>
      <c r="AA158" s="88" t="e">
        <f t="shared" si="17"/>
        <v>#N/A</v>
      </c>
      <c r="AB158" s="179" t="e">
        <f t="shared" si="18"/>
        <v>#N/A</v>
      </c>
      <c r="AC158" s="180"/>
      <c r="AD158" s="159"/>
      <c r="AE158" s="159"/>
      <c r="AF158" s="181">
        <f t="shared" si="19"/>
        <v>0</v>
      </c>
      <c r="AG158" s="182" t="e">
        <f t="shared" si="20"/>
        <v>#N/A</v>
      </c>
      <c r="AH158" s="164"/>
      <c r="AI158" s="168"/>
      <c r="AJ158" s="163" t="e">
        <f>INDEX(EUTANAZIJA!$B$4:$B$6,MATCH(ZAPLIJENE!AH158,EUTANAZIJA!$A$4:$A$6,0))</f>
        <v>#N/A</v>
      </c>
      <c r="AK158" s="91" t="e">
        <f t="shared" si="15"/>
        <v>#N/A</v>
      </c>
    </row>
    <row r="159" spans="1:37" x14ac:dyDescent="0.3">
      <c r="A159" s="141"/>
      <c r="B159" s="142"/>
      <c r="C159" s="143"/>
      <c r="D159" s="142"/>
      <c r="E159" s="142"/>
      <c r="F159" s="142"/>
      <c r="G159" s="135"/>
      <c r="H159" s="142"/>
      <c r="I159" s="146"/>
      <c r="J159" s="142"/>
      <c r="K159" s="142"/>
      <c r="L159" s="142"/>
      <c r="M159" s="142"/>
      <c r="N159" s="142"/>
      <c r="O159" s="144"/>
      <c r="P159" s="142"/>
      <c r="Q159" s="142"/>
      <c r="R159" s="142"/>
      <c r="S159" s="88" t="e">
        <f>INDEX(Tablica1[[SOLITARNO-ADULTNA, SUBADULTNA I NEODREĐENO]:[SVE DOBI-HIBERNACIJA/ESTIVACIJA]],MATCH(R159,Tablica1[KATEGORIJA],0),MATCH(E159,Tablica1[[#Headers],[SOLITARNO-ADULTNA, SUBADULTNA I NEODREĐENO]:[SVE DOBI-HIBERNACIJA/ESTIVACIJA]],0))</f>
        <v>#N/A</v>
      </c>
      <c r="T159" s="60">
        <f t="shared" si="14"/>
        <v>0</v>
      </c>
      <c r="U159" s="88" t="e">
        <f t="shared" si="16"/>
        <v>#N/A</v>
      </c>
      <c r="V159" s="142"/>
      <c r="W159" s="144"/>
      <c r="X159" s="144"/>
      <c r="Y159" s="142"/>
      <c r="Z159" s="70" t="e">
        <f>+INDEX(Tablica5[PROŠIRENA SKRB],MATCH(ZAPLIJENE!R159,Tablica5[KATEGORIJA],0))</f>
        <v>#N/A</v>
      </c>
      <c r="AA159" s="88" t="e">
        <f t="shared" si="17"/>
        <v>#N/A</v>
      </c>
      <c r="AB159" s="179" t="e">
        <f t="shared" si="18"/>
        <v>#N/A</v>
      </c>
      <c r="AC159" s="180"/>
      <c r="AD159" s="159"/>
      <c r="AE159" s="159"/>
      <c r="AF159" s="181">
        <f t="shared" si="19"/>
        <v>0</v>
      </c>
      <c r="AG159" s="182" t="e">
        <f t="shared" si="20"/>
        <v>#N/A</v>
      </c>
      <c r="AH159" s="164"/>
      <c r="AI159" s="168"/>
      <c r="AJ159" s="163" t="e">
        <f>INDEX(EUTANAZIJA!$B$4:$B$6,MATCH(ZAPLIJENE!AH159,EUTANAZIJA!$A$4:$A$6,0))</f>
        <v>#N/A</v>
      </c>
      <c r="AK159" s="91" t="e">
        <f t="shared" si="15"/>
        <v>#N/A</v>
      </c>
    </row>
    <row r="160" spans="1:37" x14ac:dyDescent="0.3">
      <c r="A160" s="141"/>
      <c r="B160" s="142"/>
      <c r="C160" s="143"/>
      <c r="D160" s="142"/>
      <c r="E160" s="142"/>
      <c r="F160" s="142"/>
      <c r="G160" s="135"/>
      <c r="H160" s="142"/>
      <c r="I160" s="146"/>
      <c r="J160" s="142"/>
      <c r="K160" s="142"/>
      <c r="L160" s="142"/>
      <c r="M160" s="142"/>
      <c r="N160" s="142"/>
      <c r="O160" s="144"/>
      <c r="P160" s="142"/>
      <c r="Q160" s="142"/>
      <c r="R160" s="142"/>
      <c r="S160" s="88" t="e">
        <f>INDEX(Tablica1[[SOLITARNO-ADULTNA, SUBADULTNA I NEODREĐENO]:[SVE DOBI-HIBERNACIJA/ESTIVACIJA]],MATCH(R160,Tablica1[KATEGORIJA],0),MATCH(E160,Tablica1[[#Headers],[SOLITARNO-ADULTNA, SUBADULTNA I NEODREĐENO]:[SVE DOBI-HIBERNACIJA/ESTIVACIJA]],0))</f>
        <v>#N/A</v>
      </c>
      <c r="T160" s="60">
        <f t="shared" si="14"/>
        <v>0</v>
      </c>
      <c r="U160" s="88" t="e">
        <f t="shared" si="16"/>
        <v>#N/A</v>
      </c>
      <c r="V160" s="142"/>
      <c r="W160" s="144"/>
      <c r="X160" s="144"/>
      <c r="Y160" s="142"/>
      <c r="Z160" s="70" t="e">
        <f>+INDEX(Tablica5[PROŠIRENA SKRB],MATCH(ZAPLIJENE!R160,Tablica5[KATEGORIJA],0))</f>
        <v>#N/A</v>
      </c>
      <c r="AA160" s="88" t="e">
        <f t="shared" si="17"/>
        <v>#N/A</v>
      </c>
      <c r="AB160" s="179" t="e">
        <f t="shared" si="18"/>
        <v>#N/A</v>
      </c>
      <c r="AC160" s="180"/>
      <c r="AD160" s="159"/>
      <c r="AE160" s="159"/>
      <c r="AF160" s="181">
        <f t="shared" si="19"/>
        <v>0</v>
      </c>
      <c r="AG160" s="182" t="e">
        <f t="shared" si="20"/>
        <v>#N/A</v>
      </c>
      <c r="AH160" s="164"/>
      <c r="AI160" s="168"/>
      <c r="AJ160" s="163" t="e">
        <f>INDEX(EUTANAZIJA!$B$4:$B$6,MATCH(ZAPLIJENE!AH160,EUTANAZIJA!$A$4:$A$6,0))</f>
        <v>#N/A</v>
      </c>
      <c r="AK160" s="91" t="e">
        <f t="shared" si="15"/>
        <v>#N/A</v>
      </c>
    </row>
    <row r="161" spans="1:37" x14ac:dyDescent="0.3">
      <c r="A161" s="141"/>
      <c r="B161" s="142"/>
      <c r="C161" s="143"/>
      <c r="D161" s="142"/>
      <c r="E161" s="142"/>
      <c r="F161" s="142"/>
      <c r="G161" s="135"/>
      <c r="H161" s="142"/>
      <c r="I161" s="146"/>
      <c r="J161" s="142"/>
      <c r="K161" s="142"/>
      <c r="L161" s="142"/>
      <c r="M161" s="142"/>
      <c r="N161" s="142"/>
      <c r="O161" s="144"/>
      <c r="P161" s="142"/>
      <c r="Q161" s="142"/>
      <c r="R161" s="142"/>
      <c r="S161" s="88" t="e">
        <f>INDEX(Tablica1[[SOLITARNO-ADULTNA, SUBADULTNA I NEODREĐENO]:[SVE DOBI-HIBERNACIJA/ESTIVACIJA]],MATCH(R161,Tablica1[KATEGORIJA],0),MATCH(E161,Tablica1[[#Headers],[SOLITARNO-ADULTNA, SUBADULTNA I NEODREĐENO]:[SVE DOBI-HIBERNACIJA/ESTIVACIJA]],0))</f>
        <v>#N/A</v>
      </c>
      <c r="T161" s="60">
        <f t="shared" si="14"/>
        <v>0</v>
      </c>
      <c r="U161" s="88" t="e">
        <f t="shared" si="16"/>
        <v>#N/A</v>
      </c>
      <c r="V161" s="142"/>
      <c r="W161" s="144"/>
      <c r="X161" s="144"/>
      <c r="Y161" s="142"/>
      <c r="Z161" s="70" t="e">
        <f>+INDEX(Tablica5[PROŠIRENA SKRB],MATCH(ZAPLIJENE!R161,Tablica5[KATEGORIJA],0))</f>
        <v>#N/A</v>
      </c>
      <c r="AA161" s="88" t="e">
        <f t="shared" si="17"/>
        <v>#N/A</v>
      </c>
      <c r="AB161" s="179" t="e">
        <f t="shared" si="18"/>
        <v>#N/A</v>
      </c>
      <c r="AC161" s="180"/>
      <c r="AD161" s="159"/>
      <c r="AE161" s="159"/>
      <c r="AF161" s="181">
        <f t="shared" si="19"/>
        <v>0</v>
      </c>
      <c r="AG161" s="182" t="e">
        <f t="shared" si="20"/>
        <v>#N/A</v>
      </c>
      <c r="AH161" s="164"/>
      <c r="AI161" s="168"/>
      <c r="AJ161" s="163" t="e">
        <f>INDEX(EUTANAZIJA!$B$4:$B$6,MATCH(ZAPLIJENE!AH161,EUTANAZIJA!$A$4:$A$6,0))</f>
        <v>#N/A</v>
      </c>
      <c r="AK161" s="91" t="e">
        <f t="shared" si="15"/>
        <v>#N/A</v>
      </c>
    </row>
    <row r="162" spans="1:37" x14ac:dyDescent="0.3">
      <c r="A162" s="141"/>
      <c r="B162" s="142"/>
      <c r="C162" s="143"/>
      <c r="D162" s="142"/>
      <c r="E162" s="142"/>
      <c r="F162" s="142"/>
      <c r="G162" s="135"/>
      <c r="H162" s="142"/>
      <c r="I162" s="146"/>
      <c r="J162" s="142"/>
      <c r="K162" s="142"/>
      <c r="L162" s="142"/>
      <c r="M162" s="142"/>
      <c r="N162" s="142"/>
      <c r="O162" s="144"/>
      <c r="P162" s="142"/>
      <c r="Q162" s="142"/>
      <c r="R162" s="142"/>
      <c r="S162" s="88" t="e">
        <f>INDEX(Tablica1[[SOLITARNO-ADULTNA, SUBADULTNA I NEODREĐENO]:[SVE DOBI-HIBERNACIJA/ESTIVACIJA]],MATCH(R162,Tablica1[KATEGORIJA],0),MATCH(E162,Tablica1[[#Headers],[SOLITARNO-ADULTNA, SUBADULTNA I NEODREĐENO]:[SVE DOBI-HIBERNACIJA/ESTIVACIJA]],0))</f>
        <v>#N/A</v>
      </c>
      <c r="T162" s="60">
        <f t="shared" si="14"/>
        <v>0</v>
      </c>
      <c r="U162" s="88" t="e">
        <f t="shared" si="16"/>
        <v>#N/A</v>
      </c>
      <c r="V162" s="142"/>
      <c r="W162" s="144"/>
      <c r="X162" s="144"/>
      <c r="Y162" s="142"/>
      <c r="Z162" s="70" t="e">
        <f>+INDEX(Tablica5[PROŠIRENA SKRB],MATCH(ZAPLIJENE!R162,Tablica5[KATEGORIJA],0))</f>
        <v>#N/A</v>
      </c>
      <c r="AA162" s="88" t="e">
        <f t="shared" si="17"/>
        <v>#N/A</v>
      </c>
      <c r="AB162" s="179" t="e">
        <f t="shared" si="18"/>
        <v>#N/A</v>
      </c>
      <c r="AC162" s="180"/>
      <c r="AD162" s="159"/>
      <c r="AE162" s="159"/>
      <c r="AF162" s="181">
        <f t="shared" si="19"/>
        <v>0</v>
      </c>
      <c r="AG162" s="182" t="e">
        <f t="shared" si="20"/>
        <v>#N/A</v>
      </c>
      <c r="AH162" s="164"/>
      <c r="AI162" s="168"/>
      <c r="AJ162" s="163" t="e">
        <f>INDEX(EUTANAZIJA!$B$4:$B$6,MATCH(ZAPLIJENE!AH162,EUTANAZIJA!$A$4:$A$6,0))</f>
        <v>#N/A</v>
      </c>
      <c r="AK162" s="91" t="e">
        <f t="shared" si="15"/>
        <v>#N/A</v>
      </c>
    </row>
    <row r="163" spans="1:37" x14ac:dyDescent="0.3">
      <c r="A163" s="141"/>
      <c r="B163" s="142"/>
      <c r="C163" s="143"/>
      <c r="D163" s="142"/>
      <c r="E163" s="142"/>
      <c r="F163" s="142"/>
      <c r="G163" s="135"/>
      <c r="H163" s="142"/>
      <c r="I163" s="146"/>
      <c r="J163" s="142"/>
      <c r="K163" s="142"/>
      <c r="L163" s="142"/>
      <c r="M163" s="142"/>
      <c r="N163" s="142"/>
      <c r="O163" s="144"/>
      <c r="P163" s="142"/>
      <c r="Q163" s="142"/>
      <c r="R163" s="142"/>
      <c r="S163" s="88" t="e">
        <f>INDEX(Tablica1[[SOLITARNO-ADULTNA, SUBADULTNA I NEODREĐENO]:[SVE DOBI-HIBERNACIJA/ESTIVACIJA]],MATCH(R163,Tablica1[KATEGORIJA],0),MATCH(E163,Tablica1[[#Headers],[SOLITARNO-ADULTNA, SUBADULTNA I NEODREĐENO]:[SVE DOBI-HIBERNACIJA/ESTIVACIJA]],0))</f>
        <v>#N/A</v>
      </c>
      <c r="T163" s="60">
        <f t="shared" si="14"/>
        <v>0</v>
      </c>
      <c r="U163" s="88" t="e">
        <f t="shared" si="16"/>
        <v>#N/A</v>
      </c>
      <c r="V163" s="142"/>
      <c r="W163" s="144"/>
      <c r="X163" s="144"/>
      <c r="Y163" s="142"/>
      <c r="Z163" s="70" t="e">
        <f>+INDEX(Tablica5[PROŠIRENA SKRB],MATCH(ZAPLIJENE!R163,Tablica5[KATEGORIJA],0))</f>
        <v>#N/A</v>
      </c>
      <c r="AA163" s="88" t="e">
        <f t="shared" si="17"/>
        <v>#N/A</v>
      </c>
      <c r="AB163" s="179" t="e">
        <f t="shared" si="18"/>
        <v>#N/A</v>
      </c>
      <c r="AC163" s="180"/>
      <c r="AD163" s="159"/>
      <c r="AE163" s="159"/>
      <c r="AF163" s="181">
        <f t="shared" si="19"/>
        <v>0</v>
      </c>
      <c r="AG163" s="182" t="e">
        <f t="shared" si="20"/>
        <v>#N/A</v>
      </c>
      <c r="AH163" s="164"/>
      <c r="AI163" s="168"/>
      <c r="AJ163" s="163" t="e">
        <f>INDEX(EUTANAZIJA!$B$4:$B$6,MATCH(ZAPLIJENE!AH163,EUTANAZIJA!$A$4:$A$6,0))</f>
        <v>#N/A</v>
      </c>
      <c r="AK163" s="91" t="e">
        <f t="shared" si="15"/>
        <v>#N/A</v>
      </c>
    </row>
    <row r="164" spans="1:37" x14ac:dyDescent="0.3">
      <c r="A164" s="141"/>
      <c r="B164" s="142"/>
      <c r="C164" s="143"/>
      <c r="D164" s="142"/>
      <c r="E164" s="142"/>
      <c r="F164" s="142"/>
      <c r="G164" s="135"/>
      <c r="H164" s="142"/>
      <c r="I164" s="146"/>
      <c r="J164" s="142"/>
      <c r="K164" s="142"/>
      <c r="L164" s="142"/>
      <c r="M164" s="142"/>
      <c r="N164" s="142"/>
      <c r="O164" s="144"/>
      <c r="P164" s="142"/>
      <c r="Q164" s="142"/>
      <c r="R164" s="142"/>
      <c r="S164" s="88" t="e">
        <f>INDEX(Tablica1[[SOLITARNO-ADULTNA, SUBADULTNA I NEODREĐENO]:[SVE DOBI-HIBERNACIJA/ESTIVACIJA]],MATCH(R164,Tablica1[KATEGORIJA],0),MATCH(E164,Tablica1[[#Headers],[SOLITARNO-ADULTNA, SUBADULTNA I NEODREĐENO]:[SVE DOBI-HIBERNACIJA/ESTIVACIJA]],0))</f>
        <v>#N/A</v>
      </c>
      <c r="T164" s="60">
        <f t="shared" si="14"/>
        <v>0</v>
      </c>
      <c r="U164" s="88" t="e">
        <f t="shared" si="16"/>
        <v>#N/A</v>
      </c>
      <c r="V164" s="142"/>
      <c r="W164" s="144"/>
      <c r="X164" s="144"/>
      <c r="Y164" s="142"/>
      <c r="Z164" s="70" t="e">
        <f>+INDEX(Tablica5[PROŠIRENA SKRB],MATCH(ZAPLIJENE!R164,Tablica5[KATEGORIJA],0))</f>
        <v>#N/A</v>
      </c>
      <c r="AA164" s="88" t="e">
        <f t="shared" si="17"/>
        <v>#N/A</v>
      </c>
      <c r="AB164" s="179" t="e">
        <f t="shared" si="18"/>
        <v>#N/A</v>
      </c>
      <c r="AC164" s="180"/>
      <c r="AD164" s="159"/>
      <c r="AE164" s="159"/>
      <c r="AF164" s="181">
        <f t="shared" si="19"/>
        <v>0</v>
      </c>
      <c r="AG164" s="182" t="e">
        <f t="shared" si="20"/>
        <v>#N/A</v>
      </c>
      <c r="AH164" s="164"/>
      <c r="AI164" s="168"/>
      <c r="AJ164" s="163" t="e">
        <f>INDEX(EUTANAZIJA!$B$4:$B$6,MATCH(ZAPLIJENE!AH164,EUTANAZIJA!$A$4:$A$6,0))</f>
        <v>#N/A</v>
      </c>
      <c r="AK164" s="91" t="e">
        <f t="shared" si="15"/>
        <v>#N/A</v>
      </c>
    </row>
    <row r="165" spans="1:37" x14ac:dyDescent="0.3">
      <c r="A165" s="141"/>
      <c r="B165" s="142"/>
      <c r="C165" s="143"/>
      <c r="D165" s="142"/>
      <c r="E165" s="142"/>
      <c r="F165" s="142"/>
      <c r="G165" s="135"/>
      <c r="H165" s="142"/>
      <c r="I165" s="146"/>
      <c r="J165" s="142"/>
      <c r="K165" s="142"/>
      <c r="L165" s="142"/>
      <c r="M165" s="142"/>
      <c r="N165" s="142"/>
      <c r="O165" s="144"/>
      <c r="P165" s="142"/>
      <c r="Q165" s="142"/>
      <c r="R165" s="142"/>
      <c r="S165" s="88" t="e">
        <f>INDEX(Tablica1[[SOLITARNO-ADULTNA, SUBADULTNA I NEODREĐENO]:[SVE DOBI-HIBERNACIJA/ESTIVACIJA]],MATCH(R165,Tablica1[KATEGORIJA],0),MATCH(E165,Tablica1[[#Headers],[SOLITARNO-ADULTNA, SUBADULTNA I NEODREĐENO]:[SVE DOBI-HIBERNACIJA/ESTIVACIJA]],0))</f>
        <v>#N/A</v>
      </c>
      <c r="T165" s="60">
        <f t="shared" si="14"/>
        <v>0</v>
      </c>
      <c r="U165" s="88" t="e">
        <f t="shared" si="16"/>
        <v>#N/A</v>
      </c>
      <c r="V165" s="142"/>
      <c r="W165" s="144"/>
      <c r="X165" s="144"/>
      <c r="Y165" s="142"/>
      <c r="Z165" s="70" t="e">
        <f>+INDEX(Tablica5[PROŠIRENA SKRB],MATCH(ZAPLIJENE!R165,Tablica5[KATEGORIJA],0))</f>
        <v>#N/A</v>
      </c>
      <c r="AA165" s="88" t="e">
        <f t="shared" si="17"/>
        <v>#N/A</v>
      </c>
      <c r="AB165" s="179" t="e">
        <f t="shared" si="18"/>
        <v>#N/A</v>
      </c>
      <c r="AC165" s="180"/>
      <c r="AD165" s="159"/>
      <c r="AE165" s="159"/>
      <c r="AF165" s="181">
        <f t="shared" si="19"/>
        <v>0</v>
      </c>
      <c r="AG165" s="182" t="e">
        <f t="shared" si="20"/>
        <v>#N/A</v>
      </c>
      <c r="AH165" s="164"/>
      <c r="AI165" s="168"/>
      <c r="AJ165" s="163" t="e">
        <f>INDEX(EUTANAZIJA!$B$4:$B$6,MATCH(ZAPLIJENE!AH165,EUTANAZIJA!$A$4:$A$6,0))</f>
        <v>#N/A</v>
      </c>
      <c r="AK165" s="91" t="e">
        <f t="shared" si="15"/>
        <v>#N/A</v>
      </c>
    </row>
    <row r="166" spans="1:37" x14ac:dyDescent="0.3">
      <c r="A166" s="141"/>
      <c r="B166" s="142"/>
      <c r="C166" s="143"/>
      <c r="D166" s="142"/>
      <c r="E166" s="142"/>
      <c r="F166" s="142"/>
      <c r="G166" s="135"/>
      <c r="H166" s="142"/>
      <c r="I166" s="146"/>
      <c r="J166" s="142"/>
      <c r="K166" s="142"/>
      <c r="L166" s="142"/>
      <c r="M166" s="142"/>
      <c r="N166" s="142"/>
      <c r="O166" s="144"/>
      <c r="P166" s="142"/>
      <c r="Q166" s="142"/>
      <c r="R166" s="142"/>
      <c r="S166" s="88" t="e">
        <f>INDEX(Tablica1[[SOLITARNO-ADULTNA, SUBADULTNA I NEODREĐENO]:[SVE DOBI-HIBERNACIJA/ESTIVACIJA]],MATCH(R166,Tablica1[KATEGORIJA],0),MATCH(E166,Tablica1[[#Headers],[SOLITARNO-ADULTNA, SUBADULTNA I NEODREĐENO]:[SVE DOBI-HIBERNACIJA/ESTIVACIJA]],0))</f>
        <v>#N/A</v>
      </c>
      <c r="T166" s="60">
        <f t="shared" si="14"/>
        <v>0</v>
      </c>
      <c r="U166" s="88" t="e">
        <f t="shared" si="16"/>
        <v>#N/A</v>
      </c>
      <c r="V166" s="142"/>
      <c r="W166" s="144"/>
      <c r="X166" s="144"/>
      <c r="Y166" s="142"/>
      <c r="Z166" s="70" t="e">
        <f>+INDEX(Tablica5[PROŠIRENA SKRB],MATCH(ZAPLIJENE!R166,Tablica5[KATEGORIJA],0))</f>
        <v>#N/A</v>
      </c>
      <c r="AA166" s="88" t="e">
        <f t="shared" si="17"/>
        <v>#N/A</v>
      </c>
      <c r="AB166" s="179" t="e">
        <f t="shared" si="18"/>
        <v>#N/A</v>
      </c>
      <c r="AC166" s="180"/>
      <c r="AD166" s="159"/>
      <c r="AE166" s="159"/>
      <c r="AF166" s="181">
        <f t="shared" si="19"/>
        <v>0</v>
      </c>
      <c r="AG166" s="182" t="e">
        <f t="shared" si="20"/>
        <v>#N/A</v>
      </c>
      <c r="AH166" s="164"/>
      <c r="AI166" s="168"/>
      <c r="AJ166" s="163" t="e">
        <f>INDEX(EUTANAZIJA!$B$4:$B$6,MATCH(ZAPLIJENE!AH166,EUTANAZIJA!$A$4:$A$6,0))</f>
        <v>#N/A</v>
      </c>
      <c r="AK166" s="91" t="e">
        <f t="shared" si="15"/>
        <v>#N/A</v>
      </c>
    </row>
    <row r="167" spans="1:37" x14ac:dyDescent="0.3">
      <c r="A167" s="141"/>
      <c r="B167" s="142"/>
      <c r="C167" s="143"/>
      <c r="D167" s="142"/>
      <c r="E167" s="142"/>
      <c r="F167" s="142"/>
      <c r="G167" s="135"/>
      <c r="H167" s="142"/>
      <c r="I167" s="146"/>
      <c r="J167" s="142"/>
      <c r="K167" s="142"/>
      <c r="L167" s="142"/>
      <c r="M167" s="142"/>
      <c r="N167" s="142"/>
      <c r="O167" s="144"/>
      <c r="P167" s="142"/>
      <c r="Q167" s="142"/>
      <c r="R167" s="142"/>
      <c r="S167" s="88" t="e">
        <f>INDEX(Tablica1[[SOLITARNO-ADULTNA, SUBADULTNA I NEODREĐENO]:[SVE DOBI-HIBERNACIJA/ESTIVACIJA]],MATCH(R167,Tablica1[KATEGORIJA],0),MATCH(E167,Tablica1[[#Headers],[SOLITARNO-ADULTNA, SUBADULTNA I NEODREĐENO]:[SVE DOBI-HIBERNACIJA/ESTIVACIJA]],0))</f>
        <v>#N/A</v>
      </c>
      <c r="T167" s="60">
        <f t="shared" si="14"/>
        <v>0</v>
      </c>
      <c r="U167" s="88" t="e">
        <f t="shared" si="16"/>
        <v>#N/A</v>
      </c>
      <c r="V167" s="142"/>
      <c r="W167" s="144"/>
      <c r="X167" s="144"/>
      <c r="Y167" s="142"/>
      <c r="Z167" s="70" t="e">
        <f>+INDEX(Tablica5[PROŠIRENA SKRB],MATCH(ZAPLIJENE!R167,Tablica5[KATEGORIJA],0))</f>
        <v>#N/A</v>
      </c>
      <c r="AA167" s="88" t="e">
        <f t="shared" si="17"/>
        <v>#N/A</v>
      </c>
      <c r="AB167" s="179" t="e">
        <f t="shared" si="18"/>
        <v>#N/A</v>
      </c>
      <c r="AC167" s="180"/>
      <c r="AD167" s="159"/>
      <c r="AE167" s="159"/>
      <c r="AF167" s="181">
        <f t="shared" si="19"/>
        <v>0</v>
      </c>
      <c r="AG167" s="182" t="e">
        <f t="shared" si="20"/>
        <v>#N/A</v>
      </c>
      <c r="AH167" s="164"/>
      <c r="AI167" s="168"/>
      <c r="AJ167" s="163" t="e">
        <f>INDEX(EUTANAZIJA!$B$4:$B$6,MATCH(ZAPLIJENE!AH167,EUTANAZIJA!$A$4:$A$6,0))</f>
        <v>#N/A</v>
      </c>
      <c r="AK167" s="91" t="e">
        <f t="shared" si="15"/>
        <v>#N/A</v>
      </c>
    </row>
    <row r="168" spans="1:37" x14ac:dyDescent="0.3">
      <c r="A168" s="141"/>
      <c r="B168" s="142"/>
      <c r="C168" s="143"/>
      <c r="D168" s="142"/>
      <c r="E168" s="142"/>
      <c r="F168" s="142"/>
      <c r="G168" s="135"/>
      <c r="H168" s="142"/>
      <c r="I168" s="146"/>
      <c r="J168" s="142"/>
      <c r="K168" s="142"/>
      <c r="L168" s="142"/>
      <c r="M168" s="142"/>
      <c r="N168" s="142"/>
      <c r="O168" s="144"/>
      <c r="P168" s="142"/>
      <c r="Q168" s="142"/>
      <c r="R168" s="142"/>
      <c r="S168" s="88" t="e">
        <f>INDEX(Tablica1[[SOLITARNO-ADULTNA, SUBADULTNA I NEODREĐENO]:[SVE DOBI-HIBERNACIJA/ESTIVACIJA]],MATCH(R168,Tablica1[KATEGORIJA],0),MATCH(E168,Tablica1[[#Headers],[SOLITARNO-ADULTNA, SUBADULTNA I NEODREĐENO]:[SVE DOBI-HIBERNACIJA/ESTIVACIJA]],0))</f>
        <v>#N/A</v>
      </c>
      <c r="T168" s="60">
        <f t="shared" si="14"/>
        <v>0</v>
      </c>
      <c r="U168" s="88" t="e">
        <f t="shared" si="16"/>
        <v>#N/A</v>
      </c>
      <c r="V168" s="142"/>
      <c r="W168" s="144"/>
      <c r="X168" s="144"/>
      <c r="Y168" s="142"/>
      <c r="Z168" s="70" t="e">
        <f>+INDEX(Tablica5[PROŠIRENA SKRB],MATCH(ZAPLIJENE!R168,Tablica5[KATEGORIJA],0))</f>
        <v>#N/A</v>
      </c>
      <c r="AA168" s="88" t="e">
        <f t="shared" si="17"/>
        <v>#N/A</v>
      </c>
      <c r="AB168" s="179" t="e">
        <f t="shared" si="18"/>
        <v>#N/A</v>
      </c>
      <c r="AC168" s="180"/>
      <c r="AD168" s="159"/>
      <c r="AE168" s="159"/>
      <c r="AF168" s="181">
        <f t="shared" si="19"/>
        <v>0</v>
      </c>
      <c r="AG168" s="182" t="e">
        <f t="shared" si="20"/>
        <v>#N/A</v>
      </c>
      <c r="AH168" s="164"/>
      <c r="AI168" s="168"/>
      <c r="AJ168" s="163" t="e">
        <f>INDEX(EUTANAZIJA!$B$4:$B$6,MATCH(ZAPLIJENE!AH168,EUTANAZIJA!$A$4:$A$6,0))</f>
        <v>#N/A</v>
      </c>
      <c r="AK168" s="91" t="e">
        <f t="shared" si="15"/>
        <v>#N/A</v>
      </c>
    </row>
    <row r="169" spans="1:37" x14ac:dyDescent="0.3">
      <c r="A169" s="141"/>
      <c r="B169" s="142"/>
      <c r="C169" s="143"/>
      <c r="D169" s="142"/>
      <c r="E169" s="142"/>
      <c r="F169" s="142"/>
      <c r="G169" s="135"/>
      <c r="H169" s="142"/>
      <c r="I169" s="146"/>
      <c r="J169" s="142"/>
      <c r="K169" s="142"/>
      <c r="L169" s="142"/>
      <c r="M169" s="142"/>
      <c r="N169" s="142"/>
      <c r="O169" s="144"/>
      <c r="P169" s="142"/>
      <c r="Q169" s="142"/>
      <c r="R169" s="142"/>
      <c r="S169" s="88" t="e">
        <f>INDEX(Tablica1[[SOLITARNO-ADULTNA, SUBADULTNA I NEODREĐENO]:[SVE DOBI-HIBERNACIJA/ESTIVACIJA]],MATCH(R169,Tablica1[KATEGORIJA],0),MATCH(E169,Tablica1[[#Headers],[SOLITARNO-ADULTNA, SUBADULTNA I NEODREĐENO]:[SVE DOBI-HIBERNACIJA/ESTIVACIJA]],0))</f>
        <v>#N/A</v>
      </c>
      <c r="T169" s="60">
        <f t="shared" si="14"/>
        <v>0</v>
      </c>
      <c r="U169" s="88" t="e">
        <f t="shared" si="16"/>
        <v>#N/A</v>
      </c>
      <c r="V169" s="142"/>
      <c r="W169" s="144"/>
      <c r="X169" s="144"/>
      <c r="Y169" s="142"/>
      <c r="Z169" s="70" t="e">
        <f>+INDEX(Tablica5[PROŠIRENA SKRB],MATCH(ZAPLIJENE!R169,Tablica5[KATEGORIJA],0))</f>
        <v>#N/A</v>
      </c>
      <c r="AA169" s="88" t="e">
        <f t="shared" si="17"/>
        <v>#N/A</v>
      </c>
      <c r="AB169" s="179" t="e">
        <f t="shared" si="18"/>
        <v>#N/A</v>
      </c>
      <c r="AC169" s="180"/>
      <c r="AD169" s="159"/>
      <c r="AE169" s="159"/>
      <c r="AF169" s="181">
        <f t="shared" si="19"/>
        <v>0</v>
      </c>
      <c r="AG169" s="182" t="e">
        <f t="shared" si="20"/>
        <v>#N/A</v>
      </c>
      <c r="AH169" s="164"/>
      <c r="AI169" s="168"/>
      <c r="AJ169" s="163" t="e">
        <f>INDEX(EUTANAZIJA!$B$4:$B$6,MATCH(ZAPLIJENE!AH169,EUTANAZIJA!$A$4:$A$6,0))</f>
        <v>#N/A</v>
      </c>
      <c r="AK169" s="91" t="e">
        <f t="shared" si="15"/>
        <v>#N/A</v>
      </c>
    </row>
    <row r="170" spans="1:37" x14ac:dyDescent="0.3">
      <c r="A170" s="141"/>
      <c r="B170" s="142"/>
      <c r="C170" s="143"/>
      <c r="D170" s="142"/>
      <c r="E170" s="142"/>
      <c r="F170" s="142"/>
      <c r="G170" s="135"/>
      <c r="H170" s="142"/>
      <c r="I170" s="146"/>
      <c r="J170" s="142"/>
      <c r="K170" s="142"/>
      <c r="L170" s="142"/>
      <c r="M170" s="142"/>
      <c r="N170" s="142"/>
      <c r="O170" s="144"/>
      <c r="P170" s="142"/>
      <c r="Q170" s="142"/>
      <c r="R170" s="142"/>
      <c r="S170" s="88" t="e">
        <f>INDEX(Tablica1[[SOLITARNO-ADULTNA, SUBADULTNA I NEODREĐENO]:[SVE DOBI-HIBERNACIJA/ESTIVACIJA]],MATCH(R170,Tablica1[KATEGORIJA],0),MATCH(E170,Tablica1[[#Headers],[SOLITARNO-ADULTNA, SUBADULTNA I NEODREĐENO]:[SVE DOBI-HIBERNACIJA/ESTIVACIJA]],0))</f>
        <v>#N/A</v>
      </c>
      <c r="T170" s="60">
        <f t="shared" si="14"/>
        <v>0</v>
      </c>
      <c r="U170" s="88" t="e">
        <f t="shared" si="16"/>
        <v>#N/A</v>
      </c>
      <c r="V170" s="142"/>
      <c r="W170" s="144"/>
      <c r="X170" s="144"/>
      <c r="Y170" s="142"/>
      <c r="Z170" s="70" t="e">
        <f>+INDEX(Tablica5[PROŠIRENA SKRB],MATCH(ZAPLIJENE!R170,Tablica5[KATEGORIJA],0))</f>
        <v>#N/A</v>
      </c>
      <c r="AA170" s="88" t="e">
        <f t="shared" si="17"/>
        <v>#N/A</v>
      </c>
      <c r="AB170" s="179" t="e">
        <f t="shared" si="18"/>
        <v>#N/A</v>
      </c>
      <c r="AC170" s="180"/>
      <c r="AD170" s="159"/>
      <c r="AE170" s="159"/>
      <c r="AF170" s="181">
        <f t="shared" si="19"/>
        <v>0</v>
      </c>
      <c r="AG170" s="182" t="e">
        <f t="shared" si="20"/>
        <v>#N/A</v>
      </c>
      <c r="AH170" s="164"/>
      <c r="AI170" s="168"/>
      <c r="AJ170" s="163" t="e">
        <f>INDEX(EUTANAZIJA!$B$4:$B$6,MATCH(ZAPLIJENE!AH170,EUTANAZIJA!$A$4:$A$6,0))</f>
        <v>#N/A</v>
      </c>
      <c r="AK170" s="91" t="e">
        <f t="shared" si="15"/>
        <v>#N/A</v>
      </c>
    </row>
    <row r="171" spans="1:37" x14ac:dyDescent="0.3">
      <c r="A171" s="141"/>
      <c r="B171" s="142"/>
      <c r="C171" s="143"/>
      <c r="D171" s="142"/>
      <c r="E171" s="142"/>
      <c r="F171" s="142"/>
      <c r="G171" s="135"/>
      <c r="H171" s="142"/>
      <c r="I171" s="146"/>
      <c r="J171" s="142"/>
      <c r="K171" s="142"/>
      <c r="L171" s="142"/>
      <c r="M171" s="142"/>
      <c r="N171" s="142"/>
      <c r="O171" s="144"/>
      <c r="P171" s="142"/>
      <c r="Q171" s="142"/>
      <c r="R171" s="142"/>
      <c r="S171" s="88" t="e">
        <f>INDEX(Tablica1[[SOLITARNO-ADULTNA, SUBADULTNA I NEODREĐENO]:[SVE DOBI-HIBERNACIJA/ESTIVACIJA]],MATCH(R171,Tablica1[KATEGORIJA],0),MATCH(E171,Tablica1[[#Headers],[SOLITARNO-ADULTNA, SUBADULTNA I NEODREĐENO]:[SVE DOBI-HIBERNACIJA/ESTIVACIJA]],0))</f>
        <v>#N/A</v>
      </c>
      <c r="T171" s="60">
        <f t="shared" si="14"/>
        <v>0</v>
      </c>
      <c r="U171" s="88" t="e">
        <f t="shared" si="16"/>
        <v>#N/A</v>
      </c>
      <c r="V171" s="142"/>
      <c r="W171" s="144"/>
      <c r="X171" s="144"/>
      <c r="Y171" s="142"/>
      <c r="Z171" s="70" t="e">
        <f>+INDEX(Tablica5[PROŠIRENA SKRB],MATCH(ZAPLIJENE!R171,Tablica5[KATEGORIJA],0))</f>
        <v>#N/A</v>
      </c>
      <c r="AA171" s="88" t="e">
        <f t="shared" si="17"/>
        <v>#N/A</v>
      </c>
      <c r="AB171" s="179" t="e">
        <f t="shared" si="18"/>
        <v>#N/A</v>
      </c>
      <c r="AC171" s="180"/>
      <c r="AD171" s="159"/>
      <c r="AE171" s="159"/>
      <c r="AF171" s="181">
        <f t="shared" si="19"/>
        <v>0</v>
      </c>
      <c r="AG171" s="182" t="e">
        <f t="shared" si="20"/>
        <v>#N/A</v>
      </c>
      <c r="AH171" s="164"/>
      <c r="AI171" s="168"/>
      <c r="AJ171" s="163" t="e">
        <f>INDEX(EUTANAZIJA!$B$4:$B$6,MATCH(ZAPLIJENE!AH171,EUTANAZIJA!$A$4:$A$6,0))</f>
        <v>#N/A</v>
      </c>
      <c r="AK171" s="91" t="e">
        <f t="shared" si="15"/>
        <v>#N/A</v>
      </c>
    </row>
    <row r="172" spans="1:37" x14ac:dyDescent="0.3">
      <c r="A172" s="141"/>
      <c r="B172" s="142"/>
      <c r="C172" s="143"/>
      <c r="D172" s="142"/>
      <c r="E172" s="142"/>
      <c r="F172" s="142"/>
      <c r="G172" s="135"/>
      <c r="H172" s="142"/>
      <c r="I172" s="146"/>
      <c r="J172" s="142"/>
      <c r="K172" s="142"/>
      <c r="L172" s="142"/>
      <c r="M172" s="142"/>
      <c r="N172" s="142"/>
      <c r="O172" s="144"/>
      <c r="P172" s="142"/>
      <c r="Q172" s="142"/>
      <c r="R172" s="142"/>
      <c r="S172" s="88" t="e">
        <f>INDEX(Tablica1[[SOLITARNO-ADULTNA, SUBADULTNA I NEODREĐENO]:[SVE DOBI-HIBERNACIJA/ESTIVACIJA]],MATCH(R172,Tablica1[KATEGORIJA],0),MATCH(E172,Tablica1[[#Headers],[SOLITARNO-ADULTNA, SUBADULTNA I NEODREĐENO]:[SVE DOBI-HIBERNACIJA/ESTIVACIJA]],0))</f>
        <v>#N/A</v>
      </c>
      <c r="T172" s="60">
        <f t="shared" si="14"/>
        <v>0</v>
      </c>
      <c r="U172" s="88" t="e">
        <f t="shared" si="16"/>
        <v>#N/A</v>
      </c>
      <c r="V172" s="142"/>
      <c r="W172" s="144"/>
      <c r="X172" s="144"/>
      <c r="Y172" s="142"/>
      <c r="Z172" s="70" t="e">
        <f>+INDEX(Tablica5[PROŠIRENA SKRB],MATCH(ZAPLIJENE!R172,Tablica5[KATEGORIJA],0))</f>
        <v>#N/A</v>
      </c>
      <c r="AA172" s="88" t="e">
        <f t="shared" si="17"/>
        <v>#N/A</v>
      </c>
      <c r="AB172" s="179" t="e">
        <f t="shared" si="18"/>
        <v>#N/A</v>
      </c>
      <c r="AC172" s="180"/>
      <c r="AD172" s="159"/>
      <c r="AE172" s="159"/>
      <c r="AF172" s="181">
        <f t="shared" si="19"/>
        <v>0</v>
      </c>
      <c r="AG172" s="182" t="e">
        <f t="shared" si="20"/>
        <v>#N/A</v>
      </c>
      <c r="AH172" s="164"/>
      <c r="AI172" s="168"/>
      <c r="AJ172" s="163" t="e">
        <f>INDEX(EUTANAZIJA!$B$4:$B$6,MATCH(ZAPLIJENE!AH172,EUTANAZIJA!$A$4:$A$6,0))</f>
        <v>#N/A</v>
      </c>
      <c r="AK172" s="91" t="e">
        <f t="shared" si="15"/>
        <v>#N/A</v>
      </c>
    </row>
    <row r="173" spans="1:37" x14ac:dyDescent="0.3">
      <c r="A173" s="141"/>
      <c r="B173" s="142"/>
      <c r="C173" s="143"/>
      <c r="D173" s="142"/>
      <c r="E173" s="142"/>
      <c r="F173" s="142"/>
      <c r="G173" s="135"/>
      <c r="H173" s="142"/>
      <c r="I173" s="146"/>
      <c r="J173" s="142"/>
      <c r="K173" s="142"/>
      <c r="L173" s="142"/>
      <c r="M173" s="142"/>
      <c r="N173" s="142"/>
      <c r="O173" s="144"/>
      <c r="P173" s="142"/>
      <c r="Q173" s="142"/>
      <c r="R173" s="142"/>
      <c r="S173" s="88" t="e">
        <f>INDEX(Tablica1[[SOLITARNO-ADULTNA, SUBADULTNA I NEODREĐENO]:[SVE DOBI-HIBERNACIJA/ESTIVACIJA]],MATCH(R173,Tablica1[KATEGORIJA],0),MATCH(E173,Tablica1[[#Headers],[SOLITARNO-ADULTNA, SUBADULTNA I NEODREĐENO]:[SVE DOBI-HIBERNACIJA/ESTIVACIJA]],0))</f>
        <v>#N/A</v>
      </c>
      <c r="T173" s="60">
        <f t="shared" si="14"/>
        <v>0</v>
      </c>
      <c r="U173" s="88" t="e">
        <f t="shared" si="16"/>
        <v>#N/A</v>
      </c>
      <c r="V173" s="142"/>
      <c r="W173" s="144"/>
      <c r="X173" s="144"/>
      <c r="Y173" s="142"/>
      <c r="Z173" s="70" t="e">
        <f>+INDEX(Tablica5[PROŠIRENA SKRB],MATCH(ZAPLIJENE!R173,Tablica5[KATEGORIJA],0))</f>
        <v>#N/A</v>
      </c>
      <c r="AA173" s="88" t="e">
        <f t="shared" si="17"/>
        <v>#N/A</v>
      </c>
      <c r="AB173" s="179" t="e">
        <f t="shared" si="18"/>
        <v>#N/A</v>
      </c>
      <c r="AC173" s="180"/>
      <c r="AD173" s="159"/>
      <c r="AE173" s="159"/>
      <c r="AF173" s="181">
        <f t="shared" si="19"/>
        <v>0</v>
      </c>
      <c r="AG173" s="182" t="e">
        <f t="shared" si="20"/>
        <v>#N/A</v>
      </c>
      <c r="AH173" s="164"/>
      <c r="AI173" s="168"/>
      <c r="AJ173" s="163" t="e">
        <f>INDEX(EUTANAZIJA!$B$4:$B$6,MATCH(ZAPLIJENE!AH173,EUTANAZIJA!$A$4:$A$6,0))</f>
        <v>#N/A</v>
      </c>
      <c r="AK173" s="91" t="e">
        <f t="shared" si="15"/>
        <v>#N/A</v>
      </c>
    </row>
    <row r="174" spans="1:37" x14ac:dyDescent="0.3">
      <c r="A174" s="141"/>
      <c r="B174" s="142"/>
      <c r="C174" s="143"/>
      <c r="D174" s="142"/>
      <c r="E174" s="142"/>
      <c r="F174" s="142"/>
      <c r="G174" s="135"/>
      <c r="H174" s="142"/>
      <c r="I174" s="146"/>
      <c r="J174" s="142"/>
      <c r="K174" s="142"/>
      <c r="L174" s="142"/>
      <c r="M174" s="142"/>
      <c r="N174" s="142"/>
      <c r="O174" s="144"/>
      <c r="P174" s="142"/>
      <c r="Q174" s="142"/>
      <c r="R174" s="142"/>
      <c r="S174" s="88" t="e">
        <f>INDEX(Tablica1[[SOLITARNO-ADULTNA, SUBADULTNA I NEODREĐENO]:[SVE DOBI-HIBERNACIJA/ESTIVACIJA]],MATCH(R174,Tablica1[KATEGORIJA],0),MATCH(E174,Tablica1[[#Headers],[SOLITARNO-ADULTNA, SUBADULTNA I NEODREĐENO]:[SVE DOBI-HIBERNACIJA/ESTIVACIJA]],0))</f>
        <v>#N/A</v>
      </c>
      <c r="T174" s="60">
        <f t="shared" si="14"/>
        <v>0</v>
      </c>
      <c r="U174" s="88" t="e">
        <f t="shared" si="16"/>
        <v>#N/A</v>
      </c>
      <c r="V174" s="142"/>
      <c r="W174" s="144"/>
      <c r="X174" s="144"/>
      <c r="Y174" s="142"/>
      <c r="Z174" s="70" t="e">
        <f>+INDEX(Tablica5[PROŠIRENA SKRB],MATCH(ZAPLIJENE!R174,Tablica5[KATEGORIJA],0))</f>
        <v>#N/A</v>
      </c>
      <c r="AA174" s="88" t="e">
        <f t="shared" si="17"/>
        <v>#N/A</v>
      </c>
      <c r="AB174" s="179" t="e">
        <f t="shared" si="18"/>
        <v>#N/A</v>
      </c>
      <c r="AC174" s="180"/>
      <c r="AD174" s="159"/>
      <c r="AE174" s="159"/>
      <c r="AF174" s="181">
        <f t="shared" si="19"/>
        <v>0</v>
      </c>
      <c r="AG174" s="182" t="e">
        <f t="shared" si="20"/>
        <v>#N/A</v>
      </c>
      <c r="AH174" s="164"/>
      <c r="AI174" s="168"/>
      <c r="AJ174" s="163" t="e">
        <f>INDEX(EUTANAZIJA!$B$4:$B$6,MATCH(ZAPLIJENE!AH174,EUTANAZIJA!$A$4:$A$6,0))</f>
        <v>#N/A</v>
      </c>
      <c r="AK174" s="91" t="e">
        <f t="shared" si="15"/>
        <v>#N/A</v>
      </c>
    </row>
    <row r="175" spans="1:37" x14ac:dyDescent="0.3">
      <c r="A175" s="141"/>
      <c r="B175" s="142"/>
      <c r="C175" s="143"/>
      <c r="D175" s="142"/>
      <c r="E175" s="142"/>
      <c r="F175" s="142"/>
      <c r="G175" s="135"/>
      <c r="H175" s="142"/>
      <c r="I175" s="146"/>
      <c r="J175" s="142"/>
      <c r="K175" s="142"/>
      <c r="L175" s="142"/>
      <c r="M175" s="142"/>
      <c r="N175" s="142"/>
      <c r="O175" s="144"/>
      <c r="P175" s="142"/>
      <c r="Q175" s="142"/>
      <c r="R175" s="142"/>
      <c r="S175" s="88" t="e">
        <f>INDEX(Tablica1[[SOLITARNO-ADULTNA, SUBADULTNA I NEODREĐENO]:[SVE DOBI-HIBERNACIJA/ESTIVACIJA]],MATCH(R175,Tablica1[KATEGORIJA],0),MATCH(E175,Tablica1[[#Headers],[SOLITARNO-ADULTNA, SUBADULTNA I NEODREĐENO]:[SVE DOBI-HIBERNACIJA/ESTIVACIJA]],0))</f>
        <v>#N/A</v>
      </c>
      <c r="T175" s="60">
        <f t="shared" si="14"/>
        <v>0</v>
      </c>
      <c r="U175" s="88" t="e">
        <f t="shared" si="16"/>
        <v>#N/A</v>
      </c>
      <c r="V175" s="142"/>
      <c r="W175" s="144"/>
      <c r="X175" s="144"/>
      <c r="Y175" s="142"/>
      <c r="Z175" s="70" t="e">
        <f>+INDEX(Tablica5[PROŠIRENA SKRB],MATCH(ZAPLIJENE!R175,Tablica5[KATEGORIJA],0))</f>
        <v>#N/A</v>
      </c>
      <c r="AA175" s="88" t="e">
        <f t="shared" si="17"/>
        <v>#N/A</v>
      </c>
      <c r="AB175" s="179" t="e">
        <f t="shared" si="18"/>
        <v>#N/A</v>
      </c>
      <c r="AC175" s="180"/>
      <c r="AD175" s="159"/>
      <c r="AE175" s="159"/>
      <c r="AF175" s="181">
        <f t="shared" si="19"/>
        <v>0</v>
      </c>
      <c r="AG175" s="182" t="e">
        <f t="shared" si="20"/>
        <v>#N/A</v>
      </c>
      <c r="AH175" s="164"/>
      <c r="AI175" s="168"/>
      <c r="AJ175" s="163" t="e">
        <f>INDEX(EUTANAZIJA!$B$4:$B$6,MATCH(ZAPLIJENE!AH175,EUTANAZIJA!$A$4:$A$6,0))</f>
        <v>#N/A</v>
      </c>
      <c r="AK175" s="91" t="e">
        <f t="shared" si="15"/>
        <v>#N/A</v>
      </c>
    </row>
    <row r="176" spans="1:37" x14ac:dyDescent="0.3">
      <c r="A176" s="141"/>
      <c r="B176" s="142"/>
      <c r="C176" s="143"/>
      <c r="D176" s="142"/>
      <c r="E176" s="142"/>
      <c r="F176" s="142"/>
      <c r="G176" s="135"/>
      <c r="H176" s="142"/>
      <c r="I176" s="146"/>
      <c r="J176" s="142"/>
      <c r="K176" s="142"/>
      <c r="L176" s="142"/>
      <c r="M176" s="142"/>
      <c r="N176" s="142"/>
      <c r="O176" s="144"/>
      <c r="P176" s="142"/>
      <c r="Q176" s="142"/>
      <c r="R176" s="142"/>
      <c r="S176" s="88" t="e">
        <f>INDEX(Tablica1[[SOLITARNO-ADULTNA, SUBADULTNA I NEODREĐENO]:[SVE DOBI-HIBERNACIJA/ESTIVACIJA]],MATCH(R176,Tablica1[KATEGORIJA],0),MATCH(E176,Tablica1[[#Headers],[SOLITARNO-ADULTNA, SUBADULTNA I NEODREĐENO]:[SVE DOBI-HIBERNACIJA/ESTIVACIJA]],0))</f>
        <v>#N/A</v>
      </c>
      <c r="T176" s="60">
        <f t="shared" si="14"/>
        <v>0</v>
      </c>
      <c r="U176" s="88" t="e">
        <f t="shared" si="16"/>
        <v>#N/A</v>
      </c>
      <c r="V176" s="142"/>
      <c r="W176" s="144"/>
      <c r="X176" s="144"/>
      <c r="Y176" s="142"/>
      <c r="Z176" s="70" t="e">
        <f>+INDEX(Tablica5[PROŠIRENA SKRB],MATCH(ZAPLIJENE!R176,Tablica5[KATEGORIJA],0))</f>
        <v>#N/A</v>
      </c>
      <c r="AA176" s="88" t="e">
        <f t="shared" si="17"/>
        <v>#N/A</v>
      </c>
      <c r="AB176" s="179" t="e">
        <f t="shared" si="18"/>
        <v>#N/A</v>
      </c>
      <c r="AC176" s="180"/>
      <c r="AD176" s="159"/>
      <c r="AE176" s="159"/>
      <c r="AF176" s="181">
        <f t="shared" si="19"/>
        <v>0</v>
      </c>
      <c r="AG176" s="182" t="e">
        <f t="shared" si="20"/>
        <v>#N/A</v>
      </c>
      <c r="AH176" s="164"/>
      <c r="AI176" s="168"/>
      <c r="AJ176" s="163" t="e">
        <f>INDEX(EUTANAZIJA!$B$4:$B$6,MATCH(ZAPLIJENE!AH176,EUTANAZIJA!$A$4:$A$6,0))</f>
        <v>#N/A</v>
      </c>
      <c r="AK176" s="91" t="e">
        <f t="shared" si="15"/>
        <v>#N/A</v>
      </c>
    </row>
    <row r="177" spans="1:37" x14ac:dyDescent="0.3">
      <c r="A177" s="141"/>
      <c r="B177" s="142"/>
      <c r="C177" s="143"/>
      <c r="D177" s="142"/>
      <c r="E177" s="142"/>
      <c r="F177" s="142"/>
      <c r="G177" s="135"/>
      <c r="H177" s="142"/>
      <c r="I177" s="146"/>
      <c r="J177" s="142"/>
      <c r="K177" s="142"/>
      <c r="L177" s="142"/>
      <c r="M177" s="142"/>
      <c r="N177" s="142"/>
      <c r="O177" s="144"/>
      <c r="P177" s="142"/>
      <c r="Q177" s="142"/>
      <c r="R177" s="142"/>
      <c r="S177" s="88" t="e">
        <f>INDEX(Tablica1[[SOLITARNO-ADULTNA, SUBADULTNA I NEODREĐENO]:[SVE DOBI-HIBERNACIJA/ESTIVACIJA]],MATCH(R177,Tablica1[KATEGORIJA],0),MATCH(E177,Tablica1[[#Headers],[SOLITARNO-ADULTNA, SUBADULTNA I NEODREĐENO]:[SVE DOBI-HIBERNACIJA/ESTIVACIJA]],0))</f>
        <v>#N/A</v>
      </c>
      <c r="T177" s="60">
        <f t="shared" si="14"/>
        <v>0</v>
      </c>
      <c r="U177" s="88" t="e">
        <f t="shared" si="16"/>
        <v>#N/A</v>
      </c>
      <c r="V177" s="142"/>
      <c r="W177" s="144"/>
      <c r="X177" s="144"/>
      <c r="Y177" s="142"/>
      <c r="Z177" s="70" t="e">
        <f>+INDEX(Tablica5[PROŠIRENA SKRB],MATCH(ZAPLIJENE!R177,Tablica5[KATEGORIJA],0))</f>
        <v>#N/A</v>
      </c>
      <c r="AA177" s="88" t="e">
        <f t="shared" si="17"/>
        <v>#N/A</v>
      </c>
      <c r="AB177" s="179" t="e">
        <f t="shared" si="18"/>
        <v>#N/A</v>
      </c>
      <c r="AC177" s="180"/>
      <c r="AD177" s="159"/>
      <c r="AE177" s="159"/>
      <c r="AF177" s="181">
        <f t="shared" si="19"/>
        <v>0</v>
      </c>
      <c r="AG177" s="182" t="e">
        <f t="shared" si="20"/>
        <v>#N/A</v>
      </c>
      <c r="AH177" s="164"/>
      <c r="AI177" s="168"/>
      <c r="AJ177" s="163" t="e">
        <f>INDEX(EUTANAZIJA!$B$4:$B$6,MATCH(ZAPLIJENE!AH177,EUTANAZIJA!$A$4:$A$6,0))</f>
        <v>#N/A</v>
      </c>
      <c r="AK177" s="91" t="e">
        <f t="shared" si="15"/>
        <v>#N/A</v>
      </c>
    </row>
    <row r="178" spans="1:37" x14ac:dyDescent="0.3">
      <c r="A178" s="141"/>
      <c r="B178" s="142"/>
      <c r="C178" s="143"/>
      <c r="D178" s="142"/>
      <c r="E178" s="142"/>
      <c r="F178" s="142"/>
      <c r="G178" s="135"/>
      <c r="H178" s="142"/>
      <c r="I178" s="146"/>
      <c r="J178" s="142"/>
      <c r="K178" s="142"/>
      <c r="L178" s="142"/>
      <c r="M178" s="142"/>
      <c r="N178" s="142"/>
      <c r="O178" s="144"/>
      <c r="P178" s="142"/>
      <c r="Q178" s="142"/>
      <c r="R178" s="142"/>
      <c r="S178" s="88" t="e">
        <f>INDEX(Tablica1[[SOLITARNO-ADULTNA, SUBADULTNA I NEODREĐENO]:[SVE DOBI-HIBERNACIJA/ESTIVACIJA]],MATCH(R178,Tablica1[KATEGORIJA],0),MATCH(E178,Tablica1[[#Headers],[SOLITARNO-ADULTNA, SUBADULTNA I NEODREĐENO]:[SVE DOBI-HIBERNACIJA/ESTIVACIJA]],0))</f>
        <v>#N/A</v>
      </c>
      <c r="T178" s="60">
        <f t="shared" si="14"/>
        <v>0</v>
      </c>
      <c r="U178" s="88" t="e">
        <f t="shared" si="16"/>
        <v>#N/A</v>
      </c>
      <c r="V178" s="142"/>
      <c r="W178" s="144"/>
      <c r="X178" s="144"/>
      <c r="Y178" s="142"/>
      <c r="Z178" s="70" t="e">
        <f>+INDEX(Tablica5[PROŠIRENA SKRB],MATCH(ZAPLIJENE!R178,Tablica5[KATEGORIJA],0))</f>
        <v>#N/A</v>
      </c>
      <c r="AA178" s="88" t="e">
        <f t="shared" si="17"/>
        <v>#N/A</v>
      </c>
      <c r="AB178" s="179" t="e">
        <f t="shared" si="18"/>
        <v>#N/A</v>
      </c>
      <c r="AC178" s="180"/>
      <c r="AD178" s="159"/>
      <c r="AE178" s="159"/>
      <c r="AF178" s="181">
        <f t="shared" si="19"/>
        <v>0</v>
      </c>
      <c r="AG178" s="182" t="e">
        <f t="shared" si="20"/>
        <v>#N/A</v>
      </c>
      <c r="AH178" s="164"/>
      <c r="AI178" s="168"/>
      <c r="AJ178" s="163" t="e">
        <f>INDEX(EUTANAZIJA!$B$4:$B$6,MATCH(ZAPLIJENE!AH178,EUTANAZIJA!$A$4:$A$6,0))</f>
        <v>#N/A</v>
      </c>
      <c r="AK178" s="91" t="e">
        <f t="shared" si="15"/>
        <v>#N/A</v>
      </c>
    </row>
    <row r="179" spans="1:37" x14ac:dyDescent="0.3">
      <c r="A179" s="141"/>
      <c r="B179" s="142"/>
      <c r="C179" s="143"/>
      <c r="D179" s="142"/>
      <c r="E179" s="142"/>
      <c r="F179" s="142"/>
      <c r="G179" s="135"/>
      <c r="H179" s="142"/>
      <c r="I179" s="146"/>
      <c r="J179" s="142"/>
      <c r="K179" s="142"/>
      <c r="L179" s="142"/>
      <c r="M179" s="142"/>
      <c r="N179" s="142"/>
      <c r="O179" s="144"/>
      <c r="P179" s="142"/>
      <c r="Q179" s="142"/>
      <c r="R179" s="142"/>
      <c r="S179" s="88" t="e">
        <f>INDEX(Tablica1[[SOLITARNO-ADULTNA, SUBADULTNA I NEODREĐENO]:[SVE DOBI-HIBERNACIJA/ESTIVACIJA]],MATCH(R179,Tablica1[KATEGORIJA],0),MATCH(E179,Tablica1[[#Headers],[SOLITARNO-ADULTNA, SUBADULTNA I NEODREĐENO]:[SVE DOBI-HIBERNACIJA/ESTIVACIJA]],0))</f>
        <v>#N/A</v>
      </c>
      <c r="T179" s="60">
        <f t="shared" si="14"/>
        <v>0</v>
      </c>
      <c r="U179" s="88" t="e">
        <f t="shared" si="16"/>
        <v>#N/A</v>
      </c>
      <c r="V179" s="142"/>
      <c r="W179" s="144"/>
      <c r="X179" s="144"/>
      <c r="Y179" s="142"/>
      <c r="Z179" s="70" t="e">
        <f>+INDEX(Tablica5[PROŠIRENA SKRB],MATCH(ZAPLIJENE!R179,Tablica5[KATEGORIJA],0))</f>
        <v>#N/A</v>
      </c>
      <c r="AA179" s="88" t="e">
        <f t="shared" si="17"/>
        <v>#N/A</v>
      </c>
      <c r="AB179" s="179" t="e">
        <f t="shared" si="18"/>
        <v>#N/A</v>
      </c>
      <c r="AC179" s="180"/>
      <c r="AD179" s="159"/>
      <c r="AE179" s="159"/>
      <c r="AF179" s="181">
        <f t="shared" si="19"/>
        <v>0</v>
      </c>
      <c r="AG179" s="182" t="e">
        <f t="shared" si="20"/>
        <v>#N/A</v>
      </c>
      <c r="AH179" s="164"/>
      <c r="AI179" s="168"/>
      <c r="AJ179" s="163" t="e">
        <f>INDEX(EUTANAZIJA!$B$4:$B$6,MATCH(ZAPLIJENE!AH179,EUTANAZIJA!$A$4:$A$6,0))</f>
        <v>#N/A</v>
      </c>
      <c r="AK179" s="91" t="e">
        <f t="shared" si="15"/>
        <v>#N/A</v>
      </c>
    </row>
    <row r="180" spans="1:37" x14ac:dyDescent="0.3">
      <c r="A180" s="141"/>
      <c r="B180" s="142"/>
      <c r="C180" s="143"/>
      <c r="D180" s="142"/>
      <c r="E180" s="142"/>
      <c r="F180" s="142"/>
      <c r="G180" s="135"/>
      <c r="H180" s="142"/>
      <c r="I180" s="146"/>
      <c r="J180" s="142"/>
      <c r="K180" s="142"/>
      <c r="L180" s="142"/>
      <c r="M180" s="142"/>
      <c r="N180" s="142"/>
      <c r="O180" s="144"/>
      <c r="P180" s="142"/>
      <c r="Q180" s="142"/>
      <c r="R180" s="142"/>
      <c r="S180" s="88" t="e">
        <f>INDEX(Tablica1[[SOLITARNO-ADULTNA, SUBADULTNA I NEODREĐENO]:[SVE DOBI-HIBERNACIJA/ESTIVACIJA]],MATCH(R180,Tablica1[KATEGORIJA],0),MATCH(E180,Tablica1[[#Headers],[SOLITARNO-ADULTNA, SUBADULTNA I NEODREĐENO]:[SVE DOBI-HIBERNACIJA/ESTIVACIJA]],0))</f>
        <v>#N/A</v>
      </c>
      <c r="T180" s="60">
        <f t="shared" si="14"/>
        <v>0</v>
      </c>
      <c r="U180" s="88" t="e">
        <f t="shared" si="16"/>
        <v>#N/A</v>
      </c>
      <c r="V180" s="142"/>
      <c r="W180" s="144"/>
      <c r="X180" s="144"/>
      <c r="Y180" s="142"/>
      <c r="Z180" s="70" t="e">
        <f>+INDEX(Tablica5[PROŠIRENA SKRB],MATCH(ZAPLIJENE!R180,Tablica5[KATEGORIJA],0))</f>
        <v>#N/A</v>
      </c>
      <c r="AA180" s="88" t="e">
        <f t="shared" si="17"/>
        <v>#N/A</v>
      </c>
      <c r="AB180" s="179" t="e">
        <f t="shared" si="18"/>
        <v>#N/A</v>
      </c>
      <c r="AC180" s="180"/>
      <c r="AD180" s="159"/>
      <c r="AE180" s="159"/>
      <c r="AF180" s="181">
        <f t="shared" si="19"/>
        <v>0</v>
      </c>
      <c r="AG180" s="182" t="e">
        <f t="shared" si="20"/>
        <v>#N/A</v>
      </c>
      <c r="AH180" s="164"/>
      <c r="AI180" s="168"/>
      <c r="AJ180" s="163" t="e">
        <f>INDEX(EUTANAZIJA!$B$4:$B$6,MATCH(ZAPLIJENE!AH180,EUTANAZIJA!$A$4:$A$6,0))</f>
        <v>#N/A</v>
      </c>
      <c r="AK180" s="91" t="e">
        <f t="shared" si="15"/>
        <v>#N/A</v>
      </c>
    </row>
    <row r="181" spans="1:37" x14ac:dyDescent="0.3">
      <c r="A181" s="141"/>
      <c r="B181" s="142"/>
      <c r="C181" s="143"/>
      <c r="D181" s="142"/>
      <c r="E181" s="142"/>
      <c r="F181" s="142"/>
      <c r="G181" s="135"/>
      <c r="H181" s="142"/>
      <c r="I181" s="146"/>
      <c r="J181" s="142"/>
      <c r="K181" s="142"/>
      <c r="L181" s="142"/>
      <c r="M181" s="142"/>
      <c r="N181" s="142"/>
      <c r="O181" s="144"/>
      <c r="P181" s="142"/>
      <c r="Q181" s="142"/>
      <c r="R181" s="142"/>
      <c r="S181" s="88" t="e">
        <f>INDEX(Tablica1[[SOLITARNO-ADULTNA, SUBADULTNA I NEODREĐENO]:[SVE DOBI-HIBERNACIJA/ESTIVACIJA]],MATCH(R181,Tablica1[KATEGORIJA],0),MATCH(E181,Tablica1[[#Headers],[SOLITARNO-ADULTNA, SUBADULTNA I NEODREĐENO]:[SVE DOBI-HIBERNACIJA/ESTIVACIJA]],0))</f>
        <v>#N/A</v>
      </c>
      <c r="T181" s="60">
        <f t="shared" si="14"/>
        <v>0</v>
      </c>
      <c r="U181" s="88" t="e">
        <f t="shared" si="16"/>
        <v>#N/A</v>
      </c>
      <c r="V181" s="142"/>
      <c r="W181" s="144"/>
      <c r="X181" s="144"/>
      <c r="Y181" s="142"/>
      <c r="Z181" s="70" t="e">
        <f>+INDEX(Tablica5[PROŠIRENA SKRB],MATCH(ZAPLIJENE!R181,Tablica5[KATEGORIJA],0))</f>
        <v>#N/A</v>
      </c>
      <c r="AA181" s="88" t="e">
        <f t="shared" si="17"/>
        <v>#N/A</v>
      </c>
      <c r="AB181" s="179" t="e">
        <f t="shared" si="18"/>
        <v>#N/A</v>
      </c>
      <c r="AC181" s="180"/>
      <c r="AD181" s="159"/>
      <c r="AE181" s="159"/>
      <c r="AF181" s="181">
        <f t="shared" si="19"/>
        <v>0</v>
      </c>
      <c r="AG181" s="182" t="e">
        <f t="shared" si="20"/>
        <v>#N/A</v>
      </c>
      <c r="AH181" s="164"/>
      <c r="AI181" s="168"/>
      <c r="AJ181" s="163" t="e">
        <f>INDEX(EUTANAZIJA!$B$4:$B$6,MATCH(ZAPLIJENE!AH181,EUTANAZIJA!$A$4:$A$6,0))</f>
        <v>#N/A</v>
      </c>
      <c r="AK181" s="91" t="e">
        <f t="shared" si="15"/>
        <v>#N/A</v>
      </c>
    </row>
    <row r="182" spans="1:37" x14ac:dyDescent="0.3">
      <c r="A182" s="141"/>
      <c r="B182" s="142"/>
      <c r="C182" s="143"/>
      <c r="D182" s="142"/>
      <c r="E182" s="142"/>
      <c r="F182" s="142"/>
      <c r="G182" s="135"/>
      <c r="H182" s="142"/>
      <c r="I182" s="146"/>
      <c r="J182" s="142"/>
      <c r="K182" s="142"/>
      <c r="L182" s="142"/>
      <c r="M182" s="142"/>
      <c r="N182" s="142"/>
      <c r="O182" s="144"/>
      <c r="P182" s="142"/>
      <c r="Q182" s="142"/>
      <c r="R182" s="142"/>
      <c r="S182" s="88" t="e">
        <f>INDEX(Tablica1[[SOLITARNO-ADULTNA, SUBADULTNA I NEODREĐENO]:[SVE DOBI-HIBERNACIJA/ESTIVACIJA]],MATCH(R182,Tablica1[KATEGORIJA],0),MATCH(E182,Tablica1[[#Headers],[SOLITARNO-ADULTNA, SUBADULTNA I NEODREĐENO]:[SVE DOBI-HIBERNACIJA/ESTIVACIJA]],0))</f>
        <v>#N/A</v>
      </c>
      <c r="T182" s="60">
        <f t="shared" si="14"/>
        <v>0</v>
      </c>
      <c r="U182" s="88" t="e">
        <f t="shared" si="16"/>
        <v>#N/A</v>
      </c>
      <c r="V182" s="142"/>
      <c r="W182" s="144"/>
      <c r="X182" s="144"/>
      <c r="Y182" s="142"/>
      <c r="Z182" s="70" t="e">
        <f>+INDEX(Tablica5[PROŠIRENA SKRB],MATCH(ZAPLIJENE!R182,Tablica5[KATEGORIJA],0))</f>
        <v>#N/A</v>
      </c>
      <c r="AA182" s="88" t="e">
        <f t="shared" si="17"/>
        <v>#N/A</v>
      </c>
      <c r="AB182" s="179" t="e">
        <f t="shared" si="18"/>
        <v>#N/A</v>
      </c>
      <c r="AC182" s="180"/>
      <c r="AD182" s="159"/>
      <c r="AE182" s="159"/>
      <c r="AF182" s="181">
        <f t="shared" si="19"/>
        <v>0</v>
      </c>
      <c r="AG182" s="182" t="e">
        <f t="shared" si="20"/>
        <v>#N/A</v>
      </c>
      <c r="AH182" s="164"/>
      <c r="AI182" s="168"/>
      <c r="AJ182" s="163" t="e">
        <f>INDEX(EUTANAZIJA!$B$4:$B$6,MATCH(ZAPLIJENE!AH182,EUTANAZIJA!$A$4:$A$6,0))</f>
        <v>#N/A</v>
      </c>
      <c r="AK182" s="91" t="e">
        <f t="shared" si="15"/>
        <v>#N/A</v>
      </c>
    </row>
    <row r="183" spans="1:37" x14ac:dyDescent="0.3">
      <c r="A183" s="141"/>
      <c r="B183" s="142"/>
      <c r="C183" s="143"/>
      <c r="D183" s="142"/>
      <c r="E183" s="142"/>
      <c r="F183" s="142"/>
      <c r="G183" s="135"/>
      <c r="H183" s="142"/>
      <c r="I183" s="146"/>
      <c r="J183" s="142"/>
      <c r="K183" s="142"/>
      <c r="L183" s="142"/>
      <c r="M183" s="142"/>
      <c r="N183" s="142"/>
      <c r="O183" s="144"/>
      <c r="P183" s="142"/>
      <c r="Q183" s="142"/>
      <c r="R183" s="142"/>
      <c r="S183" s="88" t="e">
        <f>INDEX(Tablica1[[SOLITARNO-ADULTNA, SUBADULTNA I NEODREĐENO]:[SVE DOBI-HIBERNACIJA/ESTIVACIJA]],MATCH(R183,Tablica1[KATEGORIJA],0),MATCH(E183,Tablica1[[#Headers],[SOLITARNO-ADULTNA, SUBADULTNA I NEODREĐENO]:[SVE DOBI-HIBERNACIJA/ESTIVACIJA]],0))</f>
        <v>#N/A</v>
      </c>
      <c r="T183" s="60">
        <f t="shared" si="14"/>
        <v>0</v>
      </c>
      <c r="U183" s="88" t="e">
        <f t="shared" si="16"/>
        <v>#N/A</v>
      </c>
      <c r="V183" s="142"/>
      <c r="W183" s="144"/>
      <c r="X183" s="144"/>
      <c r="Y183" s="142"/>
      <c r="Z183" s="70" t="e">
        <f>+INDEX(Tablica5[PROŠIRENA SKRB],MATCH(ZAPLIJENE!R183,Tablica5[KATEGORIJA],0))</f>
        <v>#N/A</v>
      </c>
      <c r="AA183" s="88" t="e">
        <f t="shared" si="17"/>
        <v>#N/A</v>
      </c>
      <c r="AB183" s="179" t="e">
        <f t="shared" si="18"/>
        <v>#N/A</v>
      </c>
      <c r="AC183" s="180"/>
      <c r="AD183" s="159"/>
      <c r="AE183" s="159"/>
      <c r="AF183" s="181">
        <f t="shared" si="19"/>
        <v>0</v>
      </c>
      <c r="AG183" s="182" t="e">
        <f t="shared" si="20"/>
        <v>#N/A</v>
      </c>
      <c r="AH183" s="164"/>
      <c r="AI183" s="168"/>
      <c r="AJ183" s="163" t="e">
        <f>INDEX(EUTANAZIJA!$B$4:$B$6,MATCH(ZAPLIJENE!AH183,EUTANAZIJA!$A$4:$A$6,0))</f>
        <v>#N/A</v>
      </c>
      <c r="AK183" s="91" t="e">
        <f t="shared" si="15"/>
        <v>#N/A</v>
      </c>
    </row>
    <row r="184" spans="1:37" x14ac:dyDescent="0.3">
      <c r="A184" s="141"/>
      <c r="B184" s="142"/>
      <c r="C184" s="143"/>
      <c r="D184" s="142"/>
      <c r="E184" s="142"/>
      <c r="F184" s="142"/>
      <c r="G184" s="135"/>
      <c r="H184" s="142"/>
      <c r="I184" s="146"/>
      <c r="J184" s="142"/>
      <c r="K184" s="142"/>
      <c r="L184" s="142"/>
      <c r="M184" s="142"/>
      <c r="N184" s="142"/>
      <c r="O184" s="144"/>
      <c r="P184" s="142"/>
      <c r="Q184" s="142"/>
      <c r="R184" s="142"/>
      <c r="S184" s="88" t="e">
        <f>INDEX(Tablica1[[SOLITARNO-ADULTNA, SUBADULTNA I NEODREĐENO]:[SVE DOBI-HIBERNACIJA/ESTIVACIJA]],MATCH(R184,Tablica1[KATEGORIJA],0),MATCH(E184,Tablica1[[#Headers],[SOLITARNO-ADULTNA, SUBADULTNA I NEODREĐENO]:[SVE DOBI-HIBERNACIJA/ESTIVACIJA]],0))</f>
        <v>#N/A</v>
      </c>
      <c r="T184" s="60">
        <f t="shared" si="14"/>
        <v>0</v>
      </c>
      <c r="U184" s="88" t="e">
        <f t="shared" si="16"/>
        <v>#N/A</v>
      </c>
      <c r="V184" s="142"/>
      <c r="W184" s="144"/>
      <c r="X184" s="144"/>
      <c r="Y184" s="142"/>
      <c r="Z184" s="70" t="e">
        <f>+INDEX(Tablica5[PROŠIRENA SKRB],MATCH(ZAPLIJENE!R184,Tablica5[KATEGORIJA],0))</f>
        <v>#N/A</v>
      </c>
      <c r="AA184" s="88" t="e">
        <f t="shared" si="17"/>
        <v>#N/A</v>
      </c>
      <c r="AB184" s="179" t="e">
        <f t="shared" si="18"/>
        <v>#N/A</v>
      </c>
      <c r="AC184" s="180"/>
      <c r="AD184" s="159"/>
      <c r="AE184" s="159"/>
      <c r="AF184" s="181">
        <f t="shared" si="19"/>
        <v>0</v>
      </c>
      <c r="AG184" s="182" t="e">
        <f t="shared" si="20"/>
        <v>#N/A</v>
      </c>
      <c r="AH184" s="164"/>
      <c r="AI184" s="168"/>
      <c r="AJ184" s="163" t="e">
        <f>INDEX(EUTANAZIJA!$B$4:$B$6,MATCH(ZAPLIJENE!AH184,EUTANAZIJA!$A$4:$A$6,0))</f>
        <v>#N/A</v>
      </c>
      <c r="AK184" s="91" t="e">
        <f t="shared" si="15"/>
        <v>#N/A</v>
      </c>
    </row>
    <row r="185" spans="1:37" x14ac:dyDescent="0.3">
      <c r="A185" s="141"/>
      <c r="B185" s="142"/>
      <c r="C185" s="143"/>
      <c r="D185" s="142"/>
      <c r="E185" s="142"/>
      <c r="F185" s="142"/>
      <c r="G185" s="135"/>
      <c r="H185" s="142"/>
      <c r="I185" s="146"/>
      <c r="J185" s="142"/>
      <c r="K185" s="142"/>
      <c r="L185" s="142"/>
      <c r="M185" s="142"/>
      <c r="N185" s="142"/>
      <c r="O185" s="144"/>
      <c r="P185" s="142"/>
      <c r="Q185" s="142"/>
      <c r="R185" s="142"/>
      <c r="S185" s="88" t="e">
        <f>INDEX(Tablica1[[SOLITARNO-ADULTNA, SUBADULTNA I NEODREĐENO]:[SVE DOBI-HIBERNACIJA/ESTIVACIJA]],MATCH(R185,Tablica1[KATEGORIJA],0),MATCH(E185,Tablica1[[#Headers],[SOLITARNO-ADULTNA, SUBADULTNA I NEODREĐENO]:[SVE DOBI-HIBERNACIJA/ESTIVACIJA]],0))</f>
        <v>#N/A</v>
      </c>
      <c r="T185" s="60">
        <f t="shared" si="14"/>
        <v>0</v>
      </c>
      <c r="U185" s="88" t="e">
        <f t="shared" si="16"/>
        <v>#N/A</v>
      </c>
      <c r="V185" s="142"/>
      <c r="W185" s="144"/>
      <c r="X185" s="144"/>
      <c r="Y185" s="142"/>
      <c r="Z185" s="70" t="e">
        <f>+INDEX(Tablica5[PROŠIRENA SKRB],MATCH(ZAPLIJENE!R185,Tablica5[KATEGORIJA],0))</f>
        <v>#N/A</v>
      </c>
      <c r="AA185" s="88" t="e">
        <f t="shared" si="17"/>
        <v>#N/A</v>
      </c>
      <c r="AB185" s="179" t="e">
        <f t="shared" si="18"/>
        <v>#N/A</v>
      </c>
      <c r="AC185" s="180"/>
      <c r="AD185" s="159"/>
      <c r="AE185" s="159"/>
      <c r="AF185" s="181">
        <f t="shared" si="19"/>
        <v>0</v>
      </c>
      <c r="AG185" s="182" t="e">
        <f t="shared" si="20"/>
        <v>#N/A</v>
      </c>
      <c r="AH185" s="164"/>
      <c r="AI185" s="168"/>
      <c r="AJ185" s="163" t="e">
        <f>INDEX(EUTANAZIJA!$B$4:$B$6,MATCH(ZAPLIJENE!AH185,EUTANAZIJA!$A$4:$A$6,0))</f>
        <v>#N/A</v>
      </c>
      <c r="AK185" s="91" t="e">
        <f t="shared" si="15"/>
        <v>#N/A</v>
      </c>
    </row>
    <row r="186" spans="1:37" x14ac:dyDescent="0.3">
      <c r="A186" s="141"/>
      <c r="B186" s="142"/>
      <c r="C186" s="143"/>
      <c r="D186" s="142"/>
      <c r="E186" s="142"/>
      <c r="F186" s="142"/>
      <c r="G186" s="135"/>
      <c r="H186" s="142"/>
      <c r="I186" s="146"/>
      <c r="J186" s="142"/>
      <c r="K186" s="142"/>
      <c r="L186" s="142"/>
      <c r="M186" s="142"/>
      <c r="N186" s="142"/>
      <c r="O186" s="144"/>
      <c r="P186" s="142"/>
      <c r="Q186" s="142"/>
      <c r="R186" s="142"/>
      <c r="S186" s="88" t="e">
        <f>INDEX(Tablica1[[SOLITARNO-ADULTNA, SUBADULTNA I NEODREĐENO]:[SVE DOBI-HIBERNACIJA/ESTIVACIJA]],MATCH(R186,Tablica1[KATEGORIJA],0),MATCH(E186,Tablica1[[#Headers],[SOLITARNO-ADULTNA, SUBADULTNA I NEODREĐENO]:[SVE DOBI-HIBERNACIJA/ESTIVACIJA]],0))</f>
        <v>#N/A</v>
      </c>
      <c r="T186" s="60">
        <f t="shared" si="14"/>
        <v>0</v>
      </c>
      <c r="U186" s="88" t="e">
        <f t="shared" si="16"/>
        <v>#N/A</v>
      </c>
      <c r="V186" s="142"/>
      <c r="W186" s="144"/>
      <c r="X186" s="144"/>
      <c r="Y186" s="142"/>
      <c r="Z186" s="70" t="e">
        <f>+INDEX(Tablica5[PROŠIRENA SKRB],MATCH(ZAPLIJENE!R186,Tablica5[KATEGORIJA],0))</f>
        <v>#N/A</v>
      </c>
      <c r="AA186" s="88" t="e">
        <f t="shared" si="17"/>
        <v>#N/A</v>
      </c>
      <c r="AB186" s="179" t="e">
        <f t="shared" si="18"/>
        <v>#N/A</v>
      </c>
      <c r="AC186" s="180"/>
      <c r="AD186" s="159"/>
      <c r="AE186" s="159"/>
      <c r="AF186" s="181">
        <f t="shared" si="19"/>
        <v>0</v>
      </c>
      <c r="AG186" s="182" t="e">
        <f t="shared" si="20"/>
        <v>#N/A</v>
      </c>
      <c r="AH186" s="164"/>
      <c r="AI186" s="168"/>
      <c r="AJ186" s="163" t="e">
        <f>INDEX(EUTANAZIJA!$B$4:$B$6,MATCH(ZAPLIJENE!AH186,EUTANAZIJA!$A$4:$A$6,0))</f>
        <v>#N/A</v>
      </c>
      <c r="AK186" s="91" t="e">
        <f t="shared" si="15"/>
        <v>#N/A</v>
      </c>
    </row>
    <row r="187" spans="1:37" x14ac:dyDescent="0.3">
      <c r="A187" s="141"/>
      <c r="B187" s="142"/>
      <c r="C187" s="143"/>
      <c r="D187" s="142"/>
      <c r="E187" s="142"/>
      <c r="F187" s="142"/>
      <c r="G187" s="135"/>
      <c r="H187" s="142"/>
      <c r="I187" s="146"/>
      <c r="J187" s="142"/>
      <c r="K187" s="142"/>
      <c r="L187" s="142"/>
      <c r="M187" s="142"/>
      <c r="N187" s="142"/>
      <c r="O187" s="144"/>
      <c r="P187" s="142"/>
      <c r="Q187" s="142"/>
      <c r="R187" s="142"/>
      <c r="S187" s="88" t="e">
        <f>INDEX(Tablica1[[SOLITARNO-ADULTNA, SUBADULTNA I NEODREĐENO]:[SVE DOBI-HIBERNACIJA/ESTIVACIJA]],MATCH(R187,Tablica1[KATEGORIJA],0),MATCH(E187,Tablica1[[#Headers],[SOLITARNO-ADULTNA, SUBADULTNA I NEODREĐENO]:[SVE DOBI-HIBERNACIJA/ESTIVACIJA]],0))</f>
        <v>#N/A</v>
      </c>
      <c r="T187" s="60">
        <f t="shared" si="14"/>
        <v>0</v>
      </c>
      <c r="U187" s="88" t="e">
        <f t="shared" si="16"/>
        <v>#N/A</v>
      </c>
      <c r="V187" s="142"/>
      <c r="W187" s="144"/>
      <c r="X187" s="144"/>
      <c r="Y187" s="142"/>
      <c r="Z187" s="70" t="e">
        <f>+INDEX(Tablica5[PROŠIRENA SKRB],MATCH(ZAPLIJENE!R187,Tablica5[KATEGORIJA],0))</f>
        <v>#N/A</v>
      </c>
      <c r="AA187" s="88" t="e">
        <f t="shared" si="17"/>
        <v>#N/A</v>
      </c>
      <c r="AB187" s="179" t="e">
        <f t="shared" si="18"/>
        <v>#N/A</v>
      </c>
      <c r="AC187" s="180"/>
      <c r="AD187" s="159"/>
      <c r="AE187" s="159"/>
      <c r="AF187" s="181">
        <f t="shared" si="19"/>
        <v>0</v>
      </c>
      <c r="AG187" s="182" t="e">
        <f t="shared" si="20"/>
        <v>#N/A</v>
      </c>
      <c r="AH187" s="164"/>
      <c r="AI187" s="168"/>
      <c r="AJ187" s="163" t="e">
        <f>INDEX(EUTANAZIJA!$B$4:$B$6,MATCH(ZAPLIJENE!AH187,EUTANAZIJA!$A$4:$A$6,0))</f>
        <v>#N/A</v>
      </c>
      <c r="AK187" s="91" t="e">
        <f t="shared" si="15"/>
        <v>#N/A</v>
      </c>
    </row>
    <row r="188" spans="1:37" x14ac:dyDescent="0.3">
      <c r="A188" s="141"/>
      <c r="B188" s="142"/>
      <c r="C188" s="143"/>
      <c r="D188" s="142"/>
      <c r="E188" s="142"/>
      <c r="F188" s="142"/>
      <c r="G188" s="135"/>
      <c r="H188" s="142"/>
      <c r="I188" s="146"/>
      <c r="J188" s="142"/>
      <c r="K188" s="142"/>
      <c r="L188" s="142"/>
      <c r="M188" s="142"/>
      <c r="N188" s="142"/>
      <c r="O188" s="144"/>
      <c r="P188" s="142"/>
      <c r="Q188" s="142"/>
      <c r="R188" s="142"/>
      <c r="S188" s="88" t="e">
        <f>INDEX(Tablica1[[SOLITARNO-ADULTNA, SUBADULTNA I NEODREĐENO]:[SVE DOBI-HIBERNACIJA/ESTIVACIJA]],MATCH(R188,Tablica1[KATEGORIJA],0),MATCH(E188,Tablica1[[#Headers],[SOLITARNO-ADULTNA, SUBADULTNA I NEODREĐENO]:[SVE DOBI-HIBERNACIJA/ESTIVACIJA]],0))</f>
        <v>#N/A</v>
      </c>
      <c r="T188" s="60">
        <f t="shared" si="14"/>
        <v>0</v>
      </c>
      <c r="U188" s="88" t="e">
        <f t="shared" si="16"/>
        <v>#N/A</v>
      </c>
      <c r="V188" s="142"/>
      <c r="W188" s="144"/>
      <c r="X188" s="144"/>
      <c r="Y188" s="142"/>
      <c r="Z188" s="70" t="e">
        <f>+INDEX(Tablica5[PROŠIRENA SKRB],MATCH(ZAPLIJENE!R188,Tablica5[KATEGORIJA],0))</f>
        <v>#N/A</v>
      </c>
      <c r="AA188" s="88" t="e">
        <f t="shared" si="17"/>
        <v>#N/A</v>
      </c>
      <c r="AB188" s="179" t="e">
        <f t="shared" si="18"/>
        <v>#N/A</v>
      </c>
      <c r="AC188" s="180"/>
      <c r="AD188" s="159"/>
      <c r="AE188" s="159"/>
      <c r="AF188" s="181">
        <f t="shared" si="19"/>
        <v>0</v>
      </c>
      <c r="AG188" s="182" t="e">
        <f t="shared" si="20"/>
        <v>#N/A</v>
      </c>
      <c r="AH188" s="164"/>
      <c r="AI188" s="168"/>
      <c r="AJ188" s="163" t="e">
        <f>INDEX(EUTANAZIJA!$B$4:$B$6,MATCH(ZAPLIJENE!AH188,EUTANAZIJA!$A$4:$A$6,0))</f>
        <v>#N/A</v>
      </c>
      <c r="AK188" s="91" t="e">
        <f t="shared" si="15"/>
        <v>#N/A</v>
      </c>
    </row>
    <row r="189" spans="1:37" x14ac:dyDescent="0.3">
      <c r="A189" s="141"/>
      <c r="B189" s="142"/>
      <c r="C189" s="143"/>
      <c r="D189" s="142"/>
      <c r="E189" s="142"/>
      <c r="F189" s="142"/>
      <c r="G189" s="135"/>
      <c r="H189" s="142"/>
      <c r="I189" s="146"/>
      <c r="J189" s="142"/>
      <c r="K189" s="142"/>
      <c r="L189" s="142"/>
      <c r="M189" s="142"/>
      <c r="N189" s="142"/>
      <c r="O189" s="144"/>
      <c r="P189" s="142"/>
      <c r="Q189" s="142"/>
      <c r="R189" s="142"/>
      <c r="S189" s="88" t="e">
        <f>INDEX(Tablica1[[SOLITARNO-ADULTNA, SUBADULTNA I NEODREĐENO]:[SVE DOBI-HIBERNACIJA/ESTIVACIJA]],MATCH(R189,Tablica1[KATEGORIJA],0),MATCH(E189,Tablica1[[#Headers],[SOLITARNO-ADULTNA, SUBADULTNA I NEODREĐENO]:[SVE DOBI-HIBERNACIJA/ESTIVACIJA]],0))</f>
        <v>#N/A</v>
      </c>
      <c r="T189" s="60">
        <f t="shared" si="14"/>
        <v>0</v>
      </c>
      <c r="U189" s="88" t="e">
        <f t="shared" si="16"/>
        <v>#N/A</v>
      </c>
      <c r="V189" s="142"/>
      <c r="W189" s="144"/>
      <c r="X189" s="144"/>
      <c r="Y189" s="142"/>
      <c r="Z189" s="70" t="e">
        <f>+INDEX(Tablica5[PROŠIRENA SKRB],MATCH(ZAPLIJENE!R189,Tablica5[KATEGORIJA],0))</f>
        <v>#N/A</v>
      </c>
      <c r="AA189" s="88" t="e">
        <f t="shared" si="17"/>
        <v>#N/A</v>
      </c>
      <c r="AB189" s="179" t="e">
        <f t="shared" si="18"/>
        <v>#N/A</v>
      </c>
      <c r="AC189" s="180"/>
      <c r="AD189" s="159"/>
      <c r="AE189" s="159"/>
      <c r="AF189" s="181">
        <f t="shared" si="19"/>
        <v>0</v>
      </c>
      <c r="AG189" s="182" t="e">
        <f t="shared" si="20"/>
        <v>#N/A</v>
      </c>
      <c r="AH189" s="164"/>
      <c r="AI189" s="168"/>
      <c r="AJ189" s="163" t="e">
        <f>INDEX(EUTANAZIJA!$B$4:$B$6,MATCH(ZAPLIJENE!AH189,EUTANAZIJA!$A$4:$A$6,0))</f>
        <v>#N/A</v>
      </c>
      <c r="AK189" s="91" t="e">
        <f t="shared" si="15"/>
        <v>#N/A</v>
      </c>
    </row>
    <row r="190" spans="1:37" x14ac:dyDescent="0.3">
      <c r="A190" s="141"/>
      <c r="B190" s="142"/>
      <c r="C190" s="143"/>
      <c r="D190" s="142"/>
      <c r="E190" s="142"/>
      <c r="F190" s="142"/>
      <c r="G190" s="135"/>
      <c r="H190" s="142"/>
      <c r="I190" s="146"/>
      <c r="J190" s="142"/>
      <c r="K190" s="142"/>
      <c r="L190" s="142"/>
      <c r="M190" s="142"/>
      <c r="N190" s="142"/>
      <c r="O190" s="144"/>
      <c r="P190" s="142"/>
      <c r="Q190" s="142"/>
      <c r="R190" s="142"/>
      <c r="S190" s="88" t="e">
        <f>INDEX(Tablica1[[SOLITARNO-ADULTNA, SUBADULTNA I NEODREĐENO]:[SVE DOBI-HIBERNACIJA/ESTIVACIJA]],MATCH(R190,Tablica1[KATEGORIJA],0),MATCH(E190,Tablica1[[#Headers],[SOLITARNO-ADULTNA, SUBADULTNA I NEODREĐENO]:[SVE DOBI-HIBERNACIJA/ESTIVACIJA]],0))</f>
        <v>#N/A</v>
      </c>
      <c r="T190" s="60">
        <f t="shared" si="14"/>
        <v>0</v>
      </c>
      <c r="U190" s="88" t="e">
        <f t="shared" si="16"/>
        <v>#N/A</v>
      </c>
      <c r="V190" s="142"/>
      <c r="W190" s="144"/>
      <c r="X190" s="144"/>
      <c r="Y190" s="142"/>
      <c r="Z190" s="70" t="e">
        <f>+INDEX(Tablica5[PROŠIRENA SKRB],MATCH(ZAPLIJENE!R190,Tablica5[KATEGORIJA],0))</f>
        <v>#N/A</v>
      </c>
      <c r="AA190" s="88" t="e">
        <f t="shared" si="17"/>
        <v>#N/A</v>
      </c>
      <c r="AB190" s="179" t="e">
        <f t="shared" si="18"/>
        <v>#N/A</v>
      </c>
      <c r="AC190" s="180"/>
      <c r="AD190" s="159"/>
      <c r="AE190" s="159"/>
      <c r="AF190" s="181">
        <f t="shared" si="19"/>
        <v>0</v>
      </c>
      <c r="AG190" s="182" t="e">
        <f t="shared" si="20"/>
        <v>#N/A</v>
      </c>
      <c r="AH190" s="164"/>
      <c r="AI190" s="168"/>
      <c r="AJ190" s="163" t="e">
        <f>INDEX(EUTANAZIJA!$B$4:$B$6,MATCH(ZAPLIJENE!AH190,EUTANAZIJA!$A$4:$A$6,0))</f>
        <v>#N/A</v>
      </c>
      <c r="AK190" s="91" t="e">
        <f t="shared" si="15"/>
        <v>#N/A</v>
      </c>
    </row>
    <row r="191" spans="1:37" x14ac:dyDescent="0.3">
      <c r="A191" s="141"/>
      <c r="B191" s="142"/>
      <c r="C191" s="143"/>
      <c r="D191" s="142"/>
      <c r="E191" s="142"/>
      <c r="F191" s="142"/>
      <c r="G191" s="135"/>
      <c r="H191" s="142"/>
      <c r="I191" s="146"/>
      <c r="J191" s="142"/>
      <c r="K191" s="142"/>
      <c r="L191" s="142"/>
      <c r="M191" s="142"/>
      <c r="N191" s="142"/>
      <c r="O191" s="144"/>
      <c r="P191" s="142"/>
      <c r="Q191" s="142"/>
      <c r="R191" s="142"/>
      <c r="S191" s="88" t="e">
        <f>INDEX(Tablica1[[SOLITARNO-ADULTNA, SUBADULTNA I NEODREĐENO]:[SVE DOBI-HIBERNACIJA/ESTIVACIJA]],MATCH(R191,Tablica1[KATEGORIJA],0),MATCH(E191,Tablica1[[#Headers],[SOLITARNO-ADULTNA, SUBADULTNA I NEODREĐENO]:[SVE DOBI-HIBERNACIJA/ESTIVACIJA]],0))</f>
        <v>#N/A</v>
      </c>
      <c r="T191" s="60">
        <f t="shared" si="14"/>
        <v>0</v>
      </c>
      <c r="U191" s="88" t="e">
        <f t="shared" si="16"/>
        <v>#N/A</v>
      </c>
      <c r="V191" s="142"/>
      <c r="W191" s="144"/>
      <c r="X191" s="144"/>
      <c r="Y191" s="142"/>
      <c r="Z191" s="70" t="e">
        <f>+INDEX(Tablica5[PROŠIRENA SKRB],MATCH(ZAPLIJENE!R191,Tablica5[KATEGORIJA],0))</f>
        <v>#N/A</v>
      </c>
      <c r="AA191" s="88" t="e">
        <f t="shared" si="17"/>
        <v>#N/A</v>
      </c>
      <c r="AB191" s="179" t="e">
        <f t="shared" si="18"/>
        <v>#N/A</v>
      </c>
      <c r="AC191" s="180"/>
      <c r="AD191" s="159"/>
      <c r="AE191" s="159"/>
      <c r="AF191" s="181">
        <f t="shared" si="19"/>
        <v>0</v>
      </c>
      <c r="AG191" s="182" t="e">
        <f t="shared" si="20"/>
        <v>#N/A</v>
      </c>
      <c r="AH191" s="164"/>
      <c r="AI191" s="168"/>
      <c r="AJ191" s="163" t="e">
        <f>INDEX(EUTANAZIJA!$B$4:$B$6,MATCH(ZAPLIJENE!AH191,EUTANAZIJA!$A$4:$A$6,0))</f>
        <v>#N/A</v>
      </c>
      <c r="AK191" s="91" t="e">
        <f t="shared" si="15"/>
        <v>#N/A</v>
      </c>
    </row>
    <row r="192" spans="1:37" x14ac:dyDescent="0.3">
      <c r="A192" s="141"/>
      <c r="B192" s="142"/>
      <c r="C192" s="143"/>
      <c r="D192" s="142"/>
      <c r="E192" s="142"/>
      <c r="F192" s="142"/>
      <c r="G192" s="135"/>
      <c r="H192" s="142"/>
      <c r="I192" s="146"/>
      <c r="J192" s="142"/>
      <c r="K192" s="142"/>
      <c r="L192" s="142"/>
      <c r="M192" s="142"/>
      <c r="N192" s="142"/>
      <c r="O192" s="144"/>
      <c r="P192" s="142"/>
      <c r="Q192" s="142"/>
      <c r="R192" s="142"/>
      <c r="S192" s="88" t="e">
        <f>INDEX(Tablica1[[SOLITARNO-ADULTNA, SUBADULTNA I NEODREĐENO]:[SVE DOBI-HIBERNACIJA/ESTIVACIJA]],MATCH(R192,Tablica1[KATEGORIJA],0),MATCH(E192,Tablica1[[#Headers],[SOLITARNO-ADULTNA, SUBADULTNA I NEODREĐENO]:[SVE DOBI-HIBERNACIJA/ESTIVACIJA]],0))</f>
        <v>#N/A</v>
      </c>
      <c r="T192" s="60">
        <f t="shared" si="14"/>
        <v>0</v>
      </c>
      <c r="U192" s="88" t="e">
        <f t="shared" si="16"/>
        <v>#N/A</v>
      </c>
      <c r="V192" s="142"/>
      <c r="W192" s="144"/>
      <c r="X192" s="144"/>
      <c r="Y192" s="142"/>
      <c r="Z192" s="70" t="e">
        <f>+INDEX(Tablica5[PROŠIRENA SKRB],MATCH(ZAPLIJENE!R192,Tablica5[KATEGORIJA],0))</f>
        <v>#N/A</v>
      </c>
      <c r="AA192" s="88" t="e">
        <f t="shared" si="17"/>
        <v>#N/A</v>
      </c>
      <c r="AB192" s="179" t="e">
        <f t="shared" si="18"/>
        <v>#N/A</v>
      </c>
      <c r="AC192" s="180"/>
      <c r="AD192" s="159"/>
      <c r="AE192" s="159"/>
      <c r="AF192" s="181">
        <f t="shared" si="19"/>
        <v>0</v>
      </c>
      <c r="AG192" s="182" t="e">
        <f t="shared" si="20"/>
        <v>#N/A</v>
      </c>
      <c r="AH192" s="164"/>
      <c r="AI192" s="168"/>
      <c r="AJ192" s="163" t="e">
        <f>INDEX(EUTANAZIJA!$B$4:$B$6,MATCH(ZAPLIJENE!AH192,EUTANAZIJA!$A$4:$A$6,0))</f>
        <v>#N/A</v>
      </c>
      <c r="AK192" s="91" t="e">
        <f t="shared" si="15"/>
        <v>#N/A</v>
      </c>
    </row>
    <row r="193" spans="1:37" x14ac:dyDescent="0.3">
      <c r="A193" s="141"/>
      <c r="B193" s="142"/>
      <c r="C193" s="143"/>
      <c r="D193" s="142"/>
      <c r="E193" s="142"/>
      <c r="F193" s="142"/>
      <c r="G193" s="135"/>
      <c r="H193" s="142"/>
      <c r="I193" s="146"/>
      <c r="J193" s="142"/>
      <c r="K193" s="142"/>
      <c r="L193" s="142"/>
      <c r="M193" s="142"/>
      <c r="N193" s="142"/>
      <c r="O193" s="144"/>
      <c r="P193" s="142"/>
      <c r="Q193" s="142"/>
      <c r="R193" s="142"/>
      <c r="S193" s="88" t="e">
        <f>INDEX(Tablica1[[SOLITARNO-ADULTNA, SUBADULTNA I NEODREĐENO]:[SVE DOBI-HIBERNACIJA/ESTIVACIJA]],MATCH(R193,Tablica1[KATEGORIJA],0),MATCH(E193,Tablica1[[#Headers],[SOLITARNO-ADULTNA, SUBADULTNA I NEODREĐENO]:[SVE DOBI-HIBERNACIJA/ESTIVACIJA]],0))</f>
        <v>#N/A</v>
      </c>
      <c r="T193" s="60">
        <f t="shared" si="14"/>
        <v>0</v>
      </c>
      <c r="U193" s="88" t="e">
        <f t="shared" si="16"/>
        <v>#N/A</v>
      </c>
      <c r="V193" s="142"/>
      <c r="W193" s="144"/>
      <c r="X193" s="144"/>
      <c r="Y193" s="142"/>
      <c r="Z193" s="70" t="e">
        <f>+INDEX(Tablica5[PROŠIRENA SKRB],MATCH(ZAPLIJENE!R193,Tablica5[KATEGORIJA],0))</f>
        <v>#N/A</v>
      </c>
      <c r="AA193" s="88" t="e">
        <f t="shared" si="17"/>
        <v>#N/A</v>
      </c>
      <c r="AB193" s="179" t="e">
        <f t="shared" si="18"/>
        <v>#N/A</v>
      </c>
      <c r="AC193" s="180"/>
      <c r="AD193" s="159"/>
      <c r="AE193" s="159"/>
      <c r="AF193" s="181">
        <f t="shared" si="19"/>
        <v>0</v>
      </c>
      <c r="AG193" s="182" t="e">
        <f t="shared" si="20"/>
        <v>#N/A</v>
      </c>
      <c r="AH193" s="164"/>
      <c r="AI193" s="168"/>
      <c r="AJ193" s="163" t="e">
        <f>INDEX(EUTANAZIJA!$B$4:$B$6,MATCH(ZAPLIJENE!AH193,EUTANAZIJA!$A$4:$A$6,0))</f>
        <v>#N/A</v>
      </c>
      <c r="AK193" s="91" t="e">
        <f t="shared" si="15"/>
        <v>#N/A</v>
      </c>
    </row>
    <row r="194" spans="1:37" x14ac:dyDescent="0.3">
      <c r="A194" s="141"/>
      <c r="B194" s="142"/>
      <c r="C194" s="143"/>
      <c r="D194" s="142"/>
      <c r="E194" s="142"/>
      <c r="F194" s="142"/>
      <c r="G194" s="135"/>
      <c r="H194" s="142"/>
      <c r="I194" s="146"/>
      <c r="J194" s="142"/>
      <c r="K194" s="142"/>
      <c r="L194" s="142"/>
      <c r="M194" s="142"/>
      <c r="N194" s="142"/>
      <c r="O194" s="144"/>
      <c r="P194" s="142"/>
      <c r="Q194" s="142"/>
      <c r="R194" s="142"/>
      <c r="S194" s="88" t="e">
        <f>INDEX(Tablica1[[SOLITARNO-ADULTNA, SUBADULTNA I NEODREĐENO]:[SVE DOBI-HIBERNACIJA/ESTIVACIJA]],MATCH(R194,Tablica1[KATEGORIJA],0),MATCH(E194,Tablica1[[#Headers],[SOLITARNO-ADULTNA, SUBADULTNA I NEODREĐENO]:[SVE DOBI-HIBERNACIJA/ESTIVACIJA]],0))</f>
        <v>#N/A</v>
      </c>
      <c r="T194" s="60">
        <f t="shared" ref="T194:T257" si="21">_xlfn.DAYS(O194,N194)</f>
        <v>0</v>
      </c>
      <c r="U194" s="88" t="e">
        <f t="shared" si="16"/>
        <v>#N/A</v>
      </c>
      <c r="V194" s="142"/>
      <c r="W194" s="144"/>
      <c r="X194" s="144"/>
      <c r="Y194" s="142"/>
      <c r="Z194" s="70" t="e">
        <f>+INDEX(Tablica5[PROŠIRENA SKRB],MATCH(ZAPLIJENE!R194,Tablica5[KATEGORIJA],0))</f>
        <v>#N/A</v>
      </c>
      <c r="AA194" s="88" t="e">
        <f t="shared" si="17"/>
        <v>#N/A</v>
      </c>
      <c r="AB194" s="179" t="e">
        <f t="shared" si="18"/>
        <v>#N/A</v>
      </c>
      <c r="AC194" s="180"/>
      <c r="AD194" s="159"/>
      <c r="AE194" s="159"/>
      <c r="AF194" s="181">
        <f t="shared" si="19"/>
        <v>0</v>
      </c>
      <c r="AG194" s="182" t="e">
        <f t="shared" si="20"/>
        <v>#N/A</v>
      </c>
      <c r="AH194" s="164"/>
      <c r="AI194" s="168"/>
      <c r="AJ194" s="163" t="e">
        <f>INDEX(EUTANAZIJA!$B$4:$B$6,MATCH(ZAPLIJENE!AH194,EUTANAZIJA!$A$4:$A$6,0))</f>
        <v>#N/A</v>
      </c>
      <c r="AK194" s="91" t="e">
        <f t="shared" ref="AK194:AK257" si="22">+AB194-AG194+AJ194</f>
        <v>#N/A</v>
      </c>
    </row>
    <row r="195" spans="1:37" x14ac:dyDescent="0.3">
      <c r="A195" s="141"/>
      <c r="B195" s="142"/>
      <c r="C195" s="143"/>
      <c r="D195" s="142"/>
      <c r="E195" s="142"/>
      <c r="F195" s="142"/>
      <c r="G195" s="135"/>
      <c r="H195" s="142"/>
      <c r="I195" s="146"/>
      <c r="J195" s="142"/>
      <c r="K195" s="142"/>
      <c r="L195" s="142"/>
      <c r="M195" s="142"/>
      <c r="N195" s="142"/>
      <c r="O195" s="144"/>
      <c r="P195" s="142"/>
      <c r="Q195" s="142"/>
      <c r="R195" s="142"/>
      <c r="S195" s="88" t="e">
        <f>INDEX(Tablica1[[SOLITARNO-ADULTNA, SUBADULTNA I NEODREĐENO]:[SVE DOBI-HIBERNACIJA/ESTIVACIJA]],MATCH(R195,Tablica1[KATEGORIJA],0),MATCH(E195,Tablica1[[#Headers],[SOLITARNO-ADULTNA, SUBADULTNA I NEODREĐENO]:[SVE DOBI-HIBERNACIJA/ESTIVACIJA]],0))</f>
        <v>#N/A</v>
      </c>
      <c r="T195" s="60">
        <f t="shared" si="21"/>
        <v>0</v>
      </c>
      <c r="U195" s="88" t="e">
        <f t="shared" ref="U195:U258" si="23">T195*S195</f>
        <v>#N/A</v>
      </c>
      <c r="V195" s="142"/>
      <c r="W195" s="144"/>
      <c r="X195" s="144"/>
      <c r="Y195" s="142"/>
      <c r="Z195" s="70" t="e">
        <f>+INDEX(Tablica5[PROŠIRENA SKRB],MATCH(ZAPLIJENE!R195,Tablica5[KATEGORIJA],0))</f>
        <v>#N/A</v>
      </c>
      <c r="AA195" s="88" t="e">
        <f t="shared" ref="AA195:AA258" si="24">Y195*Z195</f>
        <v>#N/A</v>
      </c>
      <c r="AB195" s="179" t="e">
        <f t="shared" ref="AB195:AB258" si="25">U195+AA195</f>
        <v>#N/A</v>
      </c>
      <c r="AC195" s="180"/>
      <c r="AD195" s="159"/>
      <c r="AE195" s="159"/>
      <c r="AF195" s="181">
        <f t="shared" ref="AF195:AF258" si="26">_xlfn.DAYS(AE195,AD195)</f>
        <v>0</v>
      </c>
      <c r="AG195" s="182" t="e">
        <f t="shared" ref="AG195:AG258" si="27">+AF195*S195</f>
        <v>#N/A</v>
      </c>
      <c r="AH195" s="164"/>
      <c r="AI195" s="168"/>
      <c r="AJ195" s="163" t="e">
        <f>INDEX(EUTANAZIJA!$B$4:$B$6,MATCH(ZAPLIJENE!AH195,EUTANAZIJA!$A$4:$A$6,0))</f>
        <v>#N/A</v>
      </c>
      <c r="AK195" s="91" t="e">
        <f t="shared" si="22"/>
        <v>#N/A</v>
      </c>
    </row>
    <row r="196" spans="1:37" x14ac:dyDescent="0.3">
      <c r="A196" s="141"/>
      <c r="B196" s="142"/>
      <c r="C196" s="143"/>
      <c r="D196" s="142"/>
      <c r="E196" s="142"/>
      <c r="F196" s="142"/>
      <c r="G196" s="135"/>
      <c r="H196" s="142"/>
      <c r="I196" s="146"/>
      <c r="J196" s="142"/>
      <c r="K196" s="142"/>
      <c r="L196" s="142"/>
      <c r="M196" s="142"/>
      <c r="N196" s="142"/>
      <c r="O196" s="144"/>
      <c r="P196" s="142"/>
      <c r="Q196" s="142"/>
      <c r="R196" s="142"/>
      <c r="S196" s="88" t="e">
        <f>INDEX(Tablica1[[SOLITARNO-ADULTNA, SUBADULTNA I NEODREĐENO]:[SVE DOBI-HIBERNACIJA/ESTIVACIJA]],MATCH(R196,Tablica1[KATEGORIJA],0),MATCH(E196,Tablica1[[#Headers],[SOLITARNO-ADULTNA, SUBADULTNA I NEODREĐENO]:[SVE DOBI-HIBERNACIJA/ESTIVACIJA]],0))</f>
        <v>#N/A</v>
      </c>
      <c r="T196" s="60">
        <f t="shared" si="21"/>
        <v>0</v>
      </c>
      <c r="U196" s="88" t="e">
        <f t="shared" si="23"/>
        <v>#N/A</v>
      </c>
      <c r="V196" s="142"/>
      <c r="W196" s="144"/>
      <c r="X196" s="144"/>
      <c r="Y196" s="142"/>
      <c r="Z196" s="70" t="e">
        <f>+INDEX(Tablica5[PROŠIRENA SKRB],MATCH(ZAPLIJENE!R196,Tablica5[KATEGORIJA],0))</f>
        <v>#N/A</v>
      </c>
      <c r="AA196" s="88" t="e">
        <f t="shared" si="24"/>
        <v>#N/A</v>
      </c>
      <c r="AB196" s="179" t="e">
        <f t="shared" si="25"/>
        <v>#N/A</v>
      </c>
      <c r="AC196" s="180"/>
      <c r="AD196" s="159"/>
      <c r="AE196" s="159"/>
      <c r="AF196" s="181">
        <f t="shared" si="26"/>
        <v>0</v>
      </c>
      <c r="AG196" s="182" t="e">
        <f t="shared" si="27"/>
        <v>#N/A</v>
      </c>
      <c r="AH196" s="164"/>
      <c r="AI196" s="168"/>
      <c r="AJ196" s="163" t="e">
        <f>INDEX(EUTANAZIJA!$B$4:$B$6,MATCH(ZAPLIJENE!AH196,EUTANAZIJA!$A$4:$A$6,0))</f>
        <v>#N/A</v>
      </c>
      <c r="AK196" s="91" t="e">
        <f t="shared" si="22"/>
        <v>#N/A</v>
      </c>
    </row>
    <row r="197" spans="1:37" x14ac:dyDescent="0.3">
      <c r="A197" s="141"/>
      <c r="B197" s="142"/>
      <c r="C197" s="143"/>
      <c r="D197" s="142"/>
      <c r="E197" s="142"/>
      <c r="F197" s="142"/>
      <c r="G197" s="135"/>
      <c r="H197" s="142"/>
      <c r="I197" s="146"/>
      <c r="J197" s="142"/>
      <c r="K197" s="142"/>
      <c r="L197" s="142"/>
      <c r="M197" s="142"/>
      <c r="N197" s="142"/>
      <c r="O197" s="144"/>
      <c r="P197" s="142"/>
      <c r="Q197" s="142"/>
      <c r="R197" s="142"/>
      <c r="S197" s="88" t="e">
        <f>INDEX(Tablica1[[SOLITARNO-ADULTNA, SUBADULTNA I NEODREĐENO]:[SVE DOBI-HIBERNACIJA/ESTIVACIJA]],MATCH(R197,Tablica1[KATEGORIJA],0),MATCH(E197,Tablica1[[#Headers],[SOLITARNO-ADULTNA, SUBADULTNA I NEODREĐENO]:[SVE DOBI-HIBERNACIJA/ESTIVACIJA]],0))</f>
        <v>#N/A</v>
      </c>
      <c r="T197" s="60">
        <f t="shared" si="21"/>
        <v>0</v>
      </c>
      <c r="U197" s="88" t="e">
        <f t="shared" si="23"/>
        <v>#N/A</v>
      </c>
      <c r="V197" s="142"/>
      <c r="W197" s="144"/>
      <c r="X197" s="144"/>
      <c r="Y197" s="142"/>
      <c r="Z197" s="70" t="e">
        <f>+INDEX(Tablica5[PROŠIRENA SKRB],MATCH(ZAPLIJENE!R197,Tablica5[KATEGORIJA],0))</f>
        <v>#N/A</v>
      </c>
      <c r="AA197" s="88" t="e">
        <f t="shared" si="24"/>
        <v>#N/A</v>
      </c>
      <c r="AB197" s="179" t="e">
        <f t="shared" si="25"/>
        <v>#N/A</v>
      </c>
      <c r="AC197" s="180"/>
      <c r="AD197" s="159"/>
      <c r="AE197" s="159"/>
      <c r="AF197" s="181">
        <f t="shared" si="26"/>
        <v>0</v>
      </c>
      <c r="AG197" s="182" t="e">
        <f t="shared" si="27"/>
        <v>#N/A</v>
      </c>
      <c r="AH197" s="164"/>
      <c r="AI197" s="168"/>
      <c r="AJ197" s="163" t="e">
        <f>INDEX(EUTANAZIJA!$B$4:$B$6,MATCH(ZAPLIJENE!AH197,EUTANAZIJA!$A$4:$A$6,0))</f>
        <v>#N/A</v>
      </c>
      <c r="AK197" s="91" t="e">
        <f t="shared" si="22"/>
        <v>#N/A</v>
      </c>
    </row>
    <row r="198" spans="1:37" x14ac:dyDescent="0.3">
      <c r="A198" s="141"/>
      <c r="B198" s="142"/>
      <c r="C198" s="143"/>
      <c r="D198" s="142"/>
      <c r="E198" s="142"/>
      <c r="F198" s="142"/>
      <c r="G198" s="135"/>
      <c r="H198" s="142"/>
      <c r="I198" s="146"/>
      <c r="J198" s="142"/>
      <c r="K198" s="142"/>
      <c r="L198" s="142"/>
      <c r="M198" s="142"/>
      <c r="N198" s="142"/>
      <c r="O198" s="144"/>
      <c r="P198" s="142"/>
      <c r="Q198" s="142"/>
      <c r="R198" s="142"/>
      <c r="S198" s="88" t="e">
        <f>INDEX(Tablica1[[SOLITARNO-ADULTNA, SUBADULTNA I NEODREĐENO]:[SVE DOBI-HIBERNACIJA/ESTIVACIJA]],MATCH(R198,Tablica1[KATEGORIJA],0),MATCH(E198,Tablica1[[#Headers],[SOLITARNO-ADULTNA, SUBADULTNA I NEODREĐENO]:[SVE DOBI-HIBERNACIJA/ESTIVACIJA]],0))</f>
        <v>#N/A</v>
      </c>
      <c r="T198" s="60">
        <f t="shared" si="21"/>
        <v>0</v>
      </c>
      <c r="U198" s="88" t="e">
        <f t="shared" si="23"/>
        <v>#N/A</v>
      </c>
      <c r="V198" s="142"/>
      <c r="W198" s="144"/>
      <c r="X198" s="144"/>
      <c r="Y198" s="142"/>
      <c r="Z198" s="70" t="e">
        <f>+INDEX(Tablica5[PROŠIRENA SKRB],MATCH(ZAPLIJENE!R198,Tablica5[KATEGORIJA],0))</f>
        <v>#N/A</v>
      </c>
      <c r="AA198" s="88" t="e">
        <f t="shared" si="24"/>
        <v>#N/A</v>
      </c>
      <c r="AB198" s="179" t="e">
        <f t="shared" si="25"/>
        <v>#N/A</v>
      </c>
      <c r="AC198" s="180"/>
      <c r="AD198" s="159"/>
      <c r="AE198" s="159"/>
      <c r="AF198" s="181">
        <f t="shared" si="26"/>
        <v>0</v>
      </c>
      <c r="AG198" s="182" t="e">
        <f t="shared" si="27"/>
        <v>#N/A</v>
      </c>
      <c r="AH198" s="164"/>
      <c r="AI198" s="168"/>
      <c r="AJ198" s="163" t="e">
        <f>INDEX(EUTANAZIJA!$B$4:$B$6,MATCH(ZAPLIJENE!AH198,EUTANAZIJA!$A$4:$A$6,0))</f>
        <v>#N/A</v>
      </c>
      <c r="AK198" s="91" t="e">
        <f t="shared" si="22"/>
        <v>#N/A</v>
      </c>
    </row>
    <row r="199" spans="1:37" x14ac:dyDescent="0.3">
      <c r="A199" s="141"/>
      <c r="B199" s="142"/>
      <c r="C199" s="143"/>
      <c r="D199" s="142"/>
      <c r="E199" s="142"/>
      <c r="F199" s="142"/>
      <c r="G199" s="135"/>
      <c r="H199" s="142"/>
      <c r="I199" s="146"/>
      <c r="J199" s="142"/>
      <c r="K199" s="142"/>
      <c r="L199" s="142"/>
      <c r="M199" s="142"/>
      <c r="N199" s="142"/>
      <c r="O199" s="144"/>
      <c r="P199" s="142"/>
      <c r="Q199" s="142"/>
      <c r="R199" s="142"/>
      <c r="S199" s="88" t="e">
        <f>INDEX(Tablica1[[SOLITARNO-ADULTNA, SUBADULTNA I NEODREĐENO]:[SVE DOBI-HIBERNACIJA/ESTIVACIJA]],MATCH(R199,Tablica1[KATEGORIJA],0),MATCH(E199,Tablica1[[#Headers],[SOLITARNO-ADULTNA, SUBADULTNA I NEODREĐENO]:[SVE DOBI-HIBERNACIJA/ESTIVACIJA]],0))</f>
        <v>#N/A</v>
      </c>
      <c r="T199" s="60">
        <f t="shared" si="21"/>
        <v>0</v>
      </c>
      <c r="U199" s="88" t="e">
        <f t="shared" si="23"/>
        <v>#N/A</v>
      </c>
      <c r="V199" s="142"/>
      <c r="W199" s="144"/>
      <c r="X199" s="144"/>
      <c r="Y199" s="142"/>
      <c r="Z199" s="70" t="e">
        <f>+INDEX(Tablica5[PROŠIRENA SKRB],MATCH(ZAPLIJENE!R199,Tablica5[KATEGORIJA],0))</f>
        <v>#N/A</v>
      </c>
      <c r="AA199" s="88" t="e">
        <f t="shared" si="24"/>
        <v>#N/A</v>
      </c>
      <c r="AB199" s="179" t="e">
        <f t="shared" si="25"/>
        <v>#N/A</v>
      </c>
      <c r="AC199" s="180"/>
      <c r="AD199" s="159"/>
      <c r="AE199" s="159"/>
      <c r="AF199" s="181">
        <f t="shared" si="26"/>
        <v>0</v>
      </c>
      <c r="AG199" s="182" t="e">
        <f t="shared" si="27"/>
        <v>#N/A</v>
      </c>
      <c r="AH199" s="164"/>
      <c r="AI199" s="168"/>
      <c r="AJ199" s="163" t="e">
        <f>INDEX(EUTANAZIJA!$B$4:$B$6,MATCH(ZAPLIJENE!AH199,EUTANAZIJA!$A$4:$A$6,0))</f>
        <v>#N/A</v>
      </c>
      <c r="AK199" s="91" t="e">
        <f t="shared" si="22"/>
        <v>#N/A</v>
      </c>
    </row>
    <row r="200" spans="1:37" x14ac:dyDescent="0.3">
      <c r="A200" s="141"/>
      <c r="B200" s="142"/>
      <c r="C200" s="143"/>
      <c r="D200" s="142"/>
      <c r="E200" s="142"/>
      <c r="F200" s="142"/>
      <c r="G200" s="135"/>
      <c r="H200" s="142"/>
      <c r="I200" s="146"/>
      <c r="J200" s="142"/>
      <c r="K200" s="142"/>
      <c r="L200" s="142"/>
      <c r="M200" s="142"/>
      <c r="N200" s="142"/>
      <c r="O200" s="144"/>
      <c r="P200" s="142"/>
      <c r="Q200" s="142"/>
      <c r="R200" s="142"/>
      <c r="S200" s="88" t="e">
        <f>INDEX(Tablica1[[SOLITARNO-ADULTNA, SUBADULTNA I NEODREĐENO]:[SVE DOBI-HIBERNACIJA/ESTIVACIJA]],MATCH(R200,Tablica1[KATEGORIJA],0),MATCH(E200,Tablica1[[#Headers],[SOLITARNO-ADULTNA, SUBADULTNA I NEODREĐENO]:[SVE DOBI-HIBERNACIJA/ESTIVACIJA]],0))</f>
        <v>#N/A</v>
      </c>
      <c r="T200" s="60">
        <f t="shared" si="21"/>
        <v>0</v>
      </c>
      <c r="U200" s="88" t="e">
        <f t="shared" si="23"/>
        <v>#N/A</v>
      </c>
      <c r="V200" s="142"/>
      <c r="W200" s="144"/>
      <c r="X200" s="144"/>
      <c r="Y200" s="142"/>
      <c r="Z200" s="70" t="e">
        <f>+INDEX(Tablica5[PROŠIRENA SKRB],MATCH(ZAPLIJENE!R200,Tablica5[KATEGORIJA],0))</f>
        <v>#N/A</v>
      </c>
      <c r="AA200" s="88" t="e">
        <f t="shared" si="24"/>
        <v>#N/A</v>
      </c>
      <c r="AB200" s="179" t="e">
        <f t="shared" si="25"/>
        <v>#N/A</v>
      </c>
      <c r="AC200" s="180"/>
      <c r="AD200" s="159"/>
      <c r="AE200" s="159"/>
      <c r="AF200" s="181">
        <f t="shared" si="26"/>
        <v>0</v>
      </c>
      <c r="AG200" s="182" t="e">
        <f t="shared" si="27"/>
        <v>#N/A</v>
      </c>
      <c r="AH200" s="164"/>
      <c r="AI200" s="168"/>
      <c r="AJ200" s="163" t="e">
        <f>INDEX(EUTANAZIJA!$B$4:$B$6,MATCH(ZAPLIJENE!AH200,EUTANAZIJA!$A$4:$A$6,0))</f>
        <v>#N/A</v>
      </c>
      <c r="AK200" s="91" t="e">
        <f t="shared" si="22"/>
        <v>#N/A</v>
      </c>
    </row>
    <row r="201" spans="1:37" x14ac:dyDescent="0.3">
      <c r="A201" s="141"/>
      <c r="B201" s="142"/>
      <c r="C201" s="143"/>
      <c r="D201" s="142"/>
      <c r="E201" s="142"/>
      <c r="F201" s="142"/>
      <c r="G201" s="135"/>
      <c r="H201" s="142"/>
      <c r="I201" s="146"/>
      <c r="J201" s="142"/>
      <c r="K201" s="142"/>
      <c r="L201" s="142"/>
      <c r="M201" s="142"/>
      <c r="N201" s="142"/>
      <c r="O201" s="144"/>
      <c r="P201" s="142"/>
      <c r="Q201" s="142"/>
      <c r="R201" s="142"/>
      <c r="S201" s="88" t="e">
        <f>INDEX(Tablica1[[SOLITARNO-ADULTNA, SUBADULTNA I NEODREĐENO]:[SVE DOBI-HIBERNACIJA/ESTIVACIJA]],MATCH(R201,Tablica1[KATEGORIJA],0),MATCH(E201,Tablica1[[#Headers],[SOLITARNO-ADULTNA, SUBADULTNA I NEODREĐENO]:[SVE DOBI-HIBERNACIJA/ESTIVACIJA]],0))</f>
        <v>#N/A</v>
      </c>
      <c r="T201" s="60">
        <f t="shared" si="21"/>
        <v>0</v>
      </c>
      <c r="U201" s="88" t="e">
        <f t="shared" si="23"/>
        <v>#N/A</v>
      </c>
      <c r="V201" s="142"/>
      <c r="W201" s="144"/>
      <c r="X201" s="144"/>
      <c r="Y201" s="142"/>
      <c r="Z201" s="70" t="e">
        <f>+INDEX(Tablica5[PROŠIRENA SKRB],MATCH(ZAPLIJENE!R201,Tablica5[KATEGORIJA],0))</f>
        <v>#N/A</v>
      </c>
      <c r="AA201" s="88" t="e">
        <f t="shared" si="24"/>
        <v>#N/A</v>
      </c>
      <c r="AB201" s="179" t="e">
        <f t="shared" si="25"/>
        <v>#N/A</v>
      </c>
      <c r="AC201" s="180"/>
      <c r="AD201" s="159"/>
      <c r="AE201" s="159"/>
      <c r="AF201" s="181">
        <f t="shared" si="26"/>
        <v>0</v>
      </c>
      <c r="AG201" s="182" t="e">
        <f t="shared" si="27"/>
        <v>#N/A</v>
      </c>
      <c r="AH201" s="164"/>
      <c r="AI201" s="168"/>
      <c r="AJ201" s="163" t="e">
        <f>INDEX(EUTANAZIJA!$B$4:$B$6,MATCH(ZAPLIJENE!AH201,EUTANAZIJA!$A$4:$A$6,0))</f>
        <v>#N/A</v>
      </c>
      <c r="AK201" s="91" t="e">
        <f t="shared" si="22"/>
        <v>#N/A</v>
      </c>
    </row>
    <row r="202" spans="1:37" x14ac:dyDescent="0.3">
      <c r="A202" s="141"/>
      <c r="B202" s="142"/>
      <c r="C202" s="143"/>
      <c r="D202" s="142"/>
      <c r="E202" s="142"/>
      <c r="F202" s="142"/>
      <c r="G202" s="135"/>
      <c r="H202" s="142"/>
      <c r="I202" s="146"/>
      <c r="J202" s="142"/>
      <c r="K202" s="142"/>
      <c r="L202" s="142"/>
      <c r="M202" s="142"/>
      <c r="N202" s="142"/>
      <c r="O202" s="144"/>
      <c r="P202" s="142"/>
      <c r="Q202" s="142"/>
      <c r="R202" s="142"/>
      <c r="S202" s="88" t="e">
        <f>INDEX(Tablica1[[SOLITARNO-ADULTNA, SUBADULTNA I NEODREĐENO]:[SVE DOBI-HIBERNACIJA/ESTIVACIJA]],MATCH(R202,Tablica1[KATEGORIJA],0),MATCH(E202,Tablica1[[#Headers],[SOLITARNO-ADULTNA, SUBADULTNA I NEODREĐENO]:[SVE DOBI-HIBERNACIJA/ESTIVACIJA]],0))</f>
        <v>#N/A</v>
      </c>
      <c r="T202" s="60">
        <f t="shared" si="21"/>
        <v>0</v>
      </c>
      <c r="U202" s="88" t="e">
        <f t="shared" si="23"/>
        <v>#N/A</v>
      </c>
      <c r="V202" s="142"/>
      <c r="W202" s="144"/>
      <c r="X202" s="144"/>
      <c r="Y202" s="142"/>
      <c r="Z202" s="70" t="e">
        <f>+INDEX(Tablica5[PROŠIRENA SKRB],MATCH(ZAPLIJENE!R202,Tablica5[KATEGORIJA],0))</f>
        <v>#N/A</v>
      </c>
      <c r="AA202" s="88" t="e">
        <f t="shared" si="24"/>
        <v>#N/A</v>
      </c>
      <c r="AB202" s="179" t="e">
        <f t="shared" si="25"/>
        <v>#N/A</v>
      </c>
      <c r="AC202" s="180"/>
      <c r="AD202" s="159"/>
      <c r="AE202" s="159"/>
      <c r="AF202" s="181">
        <f t="shared" si="26"/>
        <v>0</v>
      </c>
      <c r="AG202" s="182" t="e">
        <f t="shared" si="27"/>
        <v>#N/A</v>
      </c>
      <c r="AH202" s="164"/>
      <c r="AI202" s="168"/>
      <c r="AJ202" s="163" t="e">
        <f>INDEX(EUTANAZIJA!$B$4:$B$6,MATCH(ZAPLIJENE!AH202,EUTANAZIJA!$A$4:$A$6,0))</f>
        <v>#N/A</v>
      </c>
      <c r="AK202" s="91" t="e">
        <f t="shared" si="22"/>
        <v>#N/A</v>
      </c>
    </row>
    <row r="203" spans="1:37" x14ac:dyDescent="0.3">
      <c r="A203" s="141"/>
      <c r="B203" s="142"/>
      <c r="C203" s="143"/>
      <c r="D203" s="142"/>
      <c r="E203" s="142"/>
      <c r="F203" s="142"/>
      <c r="G203" s="135"/>
      <c r="H203" s="142"/>
      <c r="I203" s="146"/>
      <c r="J203" s="142"/>
      <c r="K203" s="142"/>
      <c r="L203" s="142"/>
      <c r="M203" s="142"/>
      <c r="N203" s="142"/>
      <c r="O203" s="144"/>
      <c r="P203" s="142"/>
      <c r="Q203" s="142"/>
      <c r="R203" s="142"/>
      <c r="S203" s="88" t="e">
        <f>INDEX(Tablica1[[SOLITARNO-ADULTNA, SUBADULTNA I NEODREĐENO]:[SVE DOBI-HIBERNACIJA/ESTIVACIJA]],MATCH(R203,Tablica1[KATEGORIJA],0),MATCH(E203,Tablica1[[#Headers],[SOLITARNO-ADULTNA, SUBADULTNA I NEODREĐENO]:[SVE DOBI-HIBERNACIJA/ESTIVACIJA]],0))</f>
        <v>#N/A</v>
      </c>
      <c r="T203" s="60">
        <f t="shared" si="21"/>
        <v>0</v>
      </c>
      <c r="U203" s="88" t="e">
        <f t="shared" si="23"/>
        <v>#N/A</v>
      </c>
      <c r="V203" s="142"/>
      <c r="W203" s="144"/>
      <c r="X203" s="144"/>
      <c r="Y203" s="142"/>
      <c r="Z203" s="70" t="e">
        <f>+INDEX(Tablica5[PROŠIRENA SKRB],MATCH(ZAPLIJENE!R203,Tablica5[KATEGORIJA],0))</f>
        <v>#N/A</v>
      </c>
      <c r="AA203" s="88" t="e">
        <f t="shared" si="24"/>
        <v>#N/A</v>
      </c>
      <c r="AB203" s="179" t="e">
        <f t="shared" si="25"/>
        <v>#N/A</v>
      </c>
      <c r="AC203" s="180"/>
      <c r="AD203" s="159"/>
      <c r="AE203" s="159"/>
      <c r="AF203" s="181">
        <f t="shared" si="26"/>
        <v>0</v>
      </c>
      <c r="AG203" s="182" t="e">
        <f t="shared" si="27"/>
        <v>#N/A</v>
      </c>
      <c r="AH203" s="164"/>
      <c r="AI203" s="168"/>
      <c r="AJ203" s="163" t="e">
        <f>INDEX(EUTANAZIJA!$B$4:$B$6,MATCH(ZAPLIJENE!AH203,EUTANAZIJA!$A$4:$A$6,0))</f>
        <v>#N/A</v>
      </c>
      <c r="AK203" s="91" t="e">
        <f t="shared" si="22"/>
        <v>#N/A</v>
      </c>
    </row>
    <row r="204" spans="1:37" x14ac:dyDescent="0.3">
      <c r="A204" s="141"/>
      <c r="B204" s="142"/>
      <c r="C204" s="143"/>
      <c r="D204" s="142"/>
      <c r="E204" s="142"/>
      <c r="F204" s="142"/>
      <c r="G204" s="135"/>
      <c r="H204" s="142"/>
      <c r="I204" s="146"/>
      <c r="J204" s="142"/>
      <c r="K204" s="142"/>
      <c r="L204" s="142"/>
      <c r="M204" s="142"/>
      <c r="N204" s="142"/>
      <c r="O204" s="144"/>
      <c r="P204" s="142"/>
      <c r="Q204" s="142"/>
      <c r="R204" s="142"/>
      <c r="S204" s="88" t="e">
        <f>INDEX(Tablica1[[SOLITARNO-ADULTNA, SUBADULTNA I NEODREĐENO]:[SVE DOBI-HIBERNACIJA/ESTIVACIJA]],MATCH(R204,Tablica1[KATEGORIJA],0),MATCH(E204,Tablica1[[#Headers],[SOLITARNO-ADULTNA, SUBADULTNA I NEODREĐENO]:[SVE DOBI-HIBERNACIJA/ESTIVACIJA]],0))</f>
        <v>#N/A</v>
      </c>
      <c r="T204" s="60">
        <f t="shared" si="21"/>
        <v>0</v>
      </c>
      <c r="U204" s="88" t="e">
        <f t="shared" si="23"/>
        <v>#N/A</v>
      </c>
      <c r="V204" s="142"/>
      <c r="W204" s="144"/>
      <c r="X204" s="144"/>
      <c r="Y204" s="142"/>
      <c r="Z204" s="70" t="e">
        <f>+INDEX(Tablica5[PROŠIRENA SKRB],MATCH(ZAPLIJENE!R204,Tablica5[KATEGORIJA],0))</f>
        <v>#N/A</v>
      </c>
      <c r="AA204" s="88" t="e">
        <f t="shared" si="24"/>
        <v>#N/A</v>
      </c>
      <c r="AB204" s="179" t="e">
        <f t="shared" si="25"/>
        <v>#N/A</v>
      </c>
      <c r="AC204" s="180"/>
      <c r="AD204" s="159"/>
      <c r="AE204" s="159"/>
      <c r="AF204" s="181">
        <f t="shared" si="26"/>
        <v>0</v>
      </c>
      <c r="AG204" s="182" t="e">
        <f t="shared" si="27"/>
        <v>#N/A</v>
      </c>
      <c r="AH204" s="164"/>
      <c r="AI204" s="168"/>
      <c r="AJ204" s="163" t="e">
        <f>INDEX(EUTANAZIJA!$B$4:$B$6,MATCH(ZAPLIJENE!AH204,EUTANAZIJA!$A$4:$A$6,0))</f>
        <v>#N/A</v>
      </c>
      <c r="AK204" s="91" t="e">
        <f t="shared" si="22"/>
        <v>#N/A</v>
      </c>
    </row>
    <row r="205" spans="1:37" x14ac:dyDescent="0.3">
      <c r="A205" s="141"/>
      <c r="B205" s="142"/>
      <c r="C205" s="143"/>
      <c r="D205" s="142"/>
      <c r="E205" s="142"/>
      <c r="F205" s="142"/>
      <c r="G205" s="135"/>
      <c r="H205" s="142"/>
      <c r="I205" s="146"/>
      <c r="J205" s="142"/>
      <c r="K205" s="142"/>
      <c r="L205" s="142"/>
      <c r="M205" s="142"/>
      <c r="N205" s="142"/>
      <c r="O205" s="144"/>
      <c r="P205" s="142"/>
      <c r="Q205" s="142"/>
      <c r="R205" s="142"/>
      <c r="S205" s="88" t="e">
        <f>INDEX(Tablica1[[SOLITARNO-ADULTNA, SUBADULTNA I NEODREĐENO]:[SVE DOBI-HIBERNACIJA/ESTIVACIJA]],MATCH(R205,Tablica1[KATEGORIJA],0),MATCH(E205,Tablica1[[#Headers],[SOLITARNO-ADULTNA, SUBADULTNA I NEODREĐENO]:[SVE DOBI-HIBERNACIJA/ESTIVACIJA]],0))</f>
        <v>#N/A</v>
      </c>
      <c r="T205" s="60">
        <f t="shared" si="21"/>
        <v>0</v>
      </c>
      <c r="U205" s="88" t="e">
        <f t="shared" si="23"/>
        <v>#N/A</v>
      </c>
      <c r="V205" s="142"/>
      <c r="W205" s="144"/>
      <c r="X205" s="144"/>
      <c r="Y205" s="142"/>
      <c r="Z205" s="70" t="e">
        <f>+INDEX(Tablica5[PROŠIRENA SKRB],MATCH(ZAPLIJENE!R205,Tablica5[KATEGORIJA],0))</f>
        <v>#N/A</v>
      </c>
      <c r="AA205" s="88" t="e">
        <f t="shared" si="24"/>
        <v>#N/A</v>
      </c>
      <c r="AB205" s="179" t="e">
        <f t="shared" si="25"/>
        <v>#N/A</v>
      </c>
      <c r="AC205" s="180"/>
      <c r="AD205" s="159"/>
      <c r="AE205" s="159"/>
      <c r="AF205" s="181">
        <f t="shared" si="26"/>
        <v>0</v>
      </c>
      <c r="AG205" s="182" t="e">
        <f t="shared" si="27"/>
        <v>#N/A</v>
      </c>
      <c r="AH205" s="164"/>
      <c r="AI205" s="168"/>
      <c r="AJ205" s="163" t="e">
        <f>INDEX(EUTANAZIJA!$B$4:$B$6,MATCH(ZAPLIJENE!AH205,EUTANAZIJA!$A$4:$A$6,0))</f>
        <v>#N/A</v>
      </c>
      <c r="AK205" s="91" t="e">
        <f t="shared" si="22"/>
        <v>#N/A</v>
      </c>
    </row>
    <row r="206" spans="1:37" x14ac:dyDescent="0.3">
      <c r="A206" s="141"/>
      <c r="B206" s="142"/>
      <c r="C206" s="143"/>
      <c r="D206" s="142"/>
      <c r="E206" s="142"/>
      <c r="F206" s="142"/>
      <c r="G206" s="135"/>
      <c r="H206" s="142"/>
      <c r="I206" s="146"/>
      <c r="J206" s="142"/>
      <c r="K206" s="142"/>
      <c r="L206" s="142"/>
      <c r="M206" s="142"/>
      <c r="N206" s="142"/>
      <c r="O206" s="144"/>
      <c r="P206" s="142"/>
      <c r="Q206" s="142"/>
      <c r="R206" s="142"/>
      <c r="S206" s="88" t="e">
        <f>INDEX(Tablica1[[SOLITARNO-ADULTNA, SUBADULTNA I NEODREĐENO]:[SVE DOBI-HIBERNACIJA/ESTIVACIJA]],MATCH(R206,Tablica1[KATEGORIJA],0),MATCH(E206,Tablica1[[#Headers],[SOLITARNO-ADULTNA, SUBADULTNA I NEODREĐENO]:[SVE DOBI-HIBERNACIJA/ESTIVACIJA]],0))</f>
        <v>#N/A</v>
      </c>
      <c r="T206" s="60">
        <f t="shared" si="21"/>
        <v>0</v>
      </c>
      <c r="U206" s="88" t="e">
        <f t="shared" si="23"/>
        <v>#N/A</v>
      </c>
      <c r="V206" s="142"/>
      <c r="W206" s="144"/>
      <c r="X206" s="144"/>
      <c r="Y206" s="142"/>
      <c r="Z206" s="70" t="e">
        <f>+INDEX(Tablica5[PROŠIRENA SKRB],MATCH(ZAPLIJENE!R206,Tablica5[KATEGORIJA],0))</f>
        <v>#N/A</v>
      </c>
      <c r="AA206" s="88" t="e">
        <f t="shared" si="24"/>
        <v>#N/A</v>
      </c>
      <c r="AB206" s="179" t="e">
        <f t="shared" si="25"/>
        <v>#N/A</v>
      </c>
      <c r="AC206" s="180"/>
      <c r="AD206" s="159"/>
      <c r="AE206" s="159"/>
      <c r="AF206" s="181">
        <f t="shared" si="26"/>
        <v>0</v>
      </c>
      <c r="AG206" s="182" t="e">
        <f t="shared" si="27"/>
        <v>#N/A</v>
      </c>
      <c r="AH206" s="164"/>
      <c r="AI206" s="168"/>
      <c r="AJ206" s="163" t="e">
        <f>INDEX(EUTANAZIJA!$B$4:$B$6,MATCH(ZAPLIJENE!AH206,EUTANAZIJA!$A$4:$A$6,0))</f>
        <v>#N/A</v>
      </c>
      <c r="AK206" s="91" t="e">
        <f t="shared" si="22"/>
        <v>#N/A</v>
      </c>
    </row>
    <row r="207" spans="1:37" x14ac:dyDescent="0.3">
      <c r="A207" s="141"/>
      <c r="B207" s="142"/>
      <c r="C207" s="143"/>
      <c r="D207" s="142"/>
      <c r="E207" s="142"/>
      <c r="F207" s="142"/>
      <c r="G207" s="135"/>
      <c r="H207" s="142"/>
      <c r="I207" s="146"/>
      <c r="J207" s="142"/>
      <c r="K207" s="142"/>
      <c r="L207" s="142"/>
      <c r="M207" s="142"/>
      <c r="N207" s="142"/>
      <c r="O207" s="144"/>
      <c r="P207" s="142"/>
      <c r="Q207" s="142"/>
      <c r="R207" s="142"/>
      <c r="S207" s="88" t="e">
        <f>INDEX(Tablica1[[SOLITARNO-ADULTNA, SUBADULTNA I NEODREĐENO]:[SVE DOBI-HIBERNACIJA/ESTIVACIJA]],MATCH(R207,Tablica1[KATEGORIJA],0),MATCH(E207,Tablica1[[#Headers],[SOLITARNO-ADULTNA, SUBADULTNA I NEODREĐENO]:[SVE DOBI-HIBERNACIJA/ESTIVACIJA]],0))</f>
        <v>#N/A</v>
      </c>
      <c r="T207" s="60">
        <f t="shared" si="21"/>
        <v>0</v>
      </c>
      <c r="U207" s="88" t="e">
        <f t="shared" si="23"/>
        <v>#N/A</v>
      </c>
      <c r="V207" s="142"/>
      <c r="W207" s="144"/>
      <c r="X207" s="144"/>
      <c r="Y207" s="142"/>
      <c r="Z207" s="70" t="e">
        <f>+INDEX(Tablica5[PROŠIRENA SKRB],MATCH(ZAPLIJENE!R207,Tablica5[KATEGORIJA],0))</f>
        <v>#N/A</v>
      </c>
      <c r="AA207" s="88" t="e">
        <f t="shared" si="24"/>
        <v>#N/A</v>
      </c>
      <c r="AB207" s="179" t="e">
        <f t="shared" si="25"/>
        <v>#N/A</v>
      </c>
      <c r="AC207" s="180"/>
      <c r="AD207" s="159"/>
      <c r="AE207" s="159"/>
      <c r="AF207" s="181">
        <f t="shared" si="26"/>
        <v>0</v>
      </c>
      <c r="AG207" s="182" t="e">
        <f t="shared" si="27"/>
        <v>#N/A</v>
      </c>
      <c r="AH207" s="164"/>
      <c r="AI207" s="168"/>
      <c r="AJ207" s="163" t="e">
        <f>INDEX(EUTANAZIJA!$B$4:$B$6,MATCH(ZAPLIJENE!AH207,EUTANAZIJA!$A$4:$A$6,0))</f>
        <v>#N/A</v>
      </c>
      <c r="AK207" s="91" t="e">
        <f t="shared" si="22"/>
        <v>#N/A</v>
      </c>
    </row>
    <row r="208" spans="1:37" x14ac:dyDescent="0.3">
      <c r="A208" s="141"/>
      <c r="B208" s="142"/>
      <c r="C208" s="143"/>
      <c r="D208" s="142"/>
      <c r="E208" s="142"/>
      <c r="F208" s="142"/>
      <c r="G208" s="135"/>
      <c r="H208" s="142"/>
      <c r="I208" s="146"/>
      <c r="J208" s="142"/>
      <c r="K208" s="142"/>
      <c r="L208" s="142"/>
      <c r="M208" s="142"/>
      <c r="N208" s="142"/>
      <c r="O208" s="144"/>
      <c r="P208" s="142"/>
      <c r="Q208" s="142"/>
      <c r="R208" s="142"/>
      <c r="S208" s="88" t="e">
        <f>INDEX(Tablica1[[SOLITARNO-ADULTNA, SUBADULTNA I NEODREĐENO]:[SVE DOBI-HIBERNACIJA/ESTIVACIJA]],MATCH(R208,Tablica1[KATEGORIJA],0),MATCH(E208,Tablica1[[#Headers],[SOLITARNO-ADULTNA, SUBADULTNA I NEODREĐENO]:[SVE DOBI-HIBERNACIJA/ESTIVACIJA]],0))</f>
        <v>#N/A</v>
      </c>
      <c r="T208" s="60">
        <f t="shared" si="21"/>
        <v>0</v>
      </c>
      <c r="U208" s="88" t="e">
        <f t="shared" si="23"/>
        <v>#N/A</v>
      </c>
      <c r="V208" s="142"/>
      <c r="W208" s="144"/>
      <c r="X208" s="144"/>
      <c r="Y208" s="142"/>
      <c r="Z208" s="70" t="e">
        <f>+INDEX(Tablica5[PROŠIRENA SKRB],MATCH(ZAPLIJENE!R208,Tablica5[KATEGORIJA],0))</f>
        <v>#N/A</v>
      </c>
      <c r="AA208" s="88" t="e">
        <f t="shared" si="24"/>
        <v>#N/A</v>
      </c>
      <c r="AB208" s="179" t="e">
        <f t="shared" si="25"/>
        <v>#N/A</v>
      </c>
      <c r="AC208" s="180"/>
      <c r="AD208" s="159"/>
      <c r="AE208" s="159"/>
      <c r="AF208" s="181">
        <f t="shared" si="26"/>
        <v>0</v>
      </c>
      <c r="AG208" s="182" t="e">
        <f t="shared" si="27"/>
        <v>#N/A</v>
      </c>
      <c r="AH208" s="164"/>
      <c r="AI208" s="168"/>
      <c r="AJ208" s="163" t="e">
        <f>INDEX(EUTANAZIJA!$B$4:$B$6,MATCH(ZAPLIJENE!AH208,EUTANAZIJA!$A$4:$A$6,0))</f>
        <v>#N/A</v>
      </c>
      <c r="AK208" s="91" t="e">
        <f t="shared" si="22"/>
        <v>#N/A</v>
      </c>
    </row>
    <row r="209" spans="1:37" x14ac:dyDescent="0.3">
      <c r="A209" s="141"/>
      <c r="B209" s="142"/>
      <c r="C209" s="143"/>
      <c r="D209" s="142"/>
      <c r="E209" s="142"/>
      <c r="F209" s="142"/>
      <c r="G209" s="135"/>
      <c r="H209" s="142"/>
      <c r="I209" s="146"/>
      <c r="J209" s="142"/>
      <c r="K209" s="142"/>
      <c r="L209" s="142"/>
      <c r="M209" s="142"/>
      <c r="N209" s="142"/>
      <c r="O209" s="144"/>
      <c r="P209" s="142"/>
      <c r="Q209" s="142"/>
      <c r="R209" s="142"/>
      <c r="S209" s="88" t="e">
        <f>INDEX(Tablica1[[SOLITARNO-ADULTNA, SUBADULTNA I NEODREĐENO]:[SVE DOBI-HIBERNACIJA/ESTIVACIJA]],MATCH(R209,Tablica1[KATEGORIJA],0),MATCH(E209,Tablica1[[#Headers],[SOLITARNO-ADULTNA, SUBADULTNA I NEODREĐENO]:[SVE DOBI-HIBERNACIJA/ESTIVACIJA]],0))</f>
        <v>#N/A</v>
      </c>
      <c r="T209" s="60">
        <f t="shared" si="21"/>
        <v>0</v>
      </c>
      <c r="U209" s="88" t="e">
        <f t="shared" si="23"/>
        <v>#N/A</v>
      </c>
      <c r="V209" s="142"/>
      <c r="W209" s="144"/>
      <c r="X209" s="144"/>
      <c r="Y209" s="142"/>
      <c r="Z209" s="70" t="e">
        <f>+INDEX(Tablica5[PROŠIRENA SKRB],MATCH(ZAPLIJENE!R209,Tablica5[KATEGORIJA],0))</f>
        <v>#N/A</v>
      </c>
      <c r="AA209" s="88" t="e">
        <f t="shared" si="24"/>
        <v>#N/A</v>
      </c>
      <c r="AB209" s="179" t="e">
        <f t="shared" si="25"/>
        <v>#N/A</v>
      </c>
      <c r="AC209" s="180"/>
      <c r="AD209" s="159"/>
      <c r="AE209" s="159"/>
      <c r="AF209" s="181">
        <f t="shared" si="26"/>
        <v>0</v>
      </c>
      <c r="AG209" s="182" t="e">
        <f t="shared" si="27"/>
        <v>#N/A</v>
      </c>
      <c r="AH209" s="164"/>
      <c r="AI209" s="168"/>
      <c r="AJ209" s="163" t="e">
        <f>INDEX(EUTANAZIJA!$B$4:$B$6,MATCH(ZAPLIJENE!AH209,EUTANAZIJA!$A$4:$A$6,0))</f>
        <v>#N/A</v>
      </c>
      <c r="AK209" s="91" t="e">
        <f t="shared" si="22"/>
        <v>#N/A</v>
      </c>
    </row>
    <row r="210" spans="1:37" x14ac:dyDescent="0.3">
      <c r="A210" s="141"/>
      <c r="B210" s="142"/>
      <c r="C210" s="143"/>
      <c r="D210" s="142"/>
      <c r="E210" s="142"/>
      <c r="F210" s="142"/>
      <c r="G210" s="135"/>
      <c r="H210" s="142"/>
      <c r="I210" s="146"/>
      <c r="J210" s="142"/>
      <c r="K210" s="142"/>
      <c r="L210" s="142"/>
      <c r="M210" s="142"/>
      <c r="N210" s="142"/>
      <c r="O210" s="144"/>
      <c r="P210" s="142"/>
      <c r="Q210" s="142"/>
      <c r="R210" s="142"/>
      <c r="S210" s="88" t="e">
        <f>INDEX(Tablica1[[SOLITARNO-ADULTNA, SUBADULTNA I NEODREĐENO]:[SVE DOBI-HIBERNACIJA/ESTIVACIJA]],MATCH(R210,Tablica1[KATEGORIJA],0),MATCH(E210,Tablica1[[#Headers],[SOLITARNO-ADULTNA, SUBADULTNA I NEODREĐENO]:[SVE DOBI-HIBERNACIJA/ESTIVACIJA]],0))</f>
        <v>#N/A</v>
      </c>
      <c r="T210" s="60">
        <f t="shared" si="21"/>
        <v>0</v>
      </c>
      <c r="U210" s="88" t="e">
        <f t="shared" si="23"/>
        <v>#N/A</v>
      </c>
      <c r="V210" s="142"/>
      <c r="W210" s="144"/>
      <c r="X210" s="144"/>
      <c r="Y210" s="142"/>
      <c r="Z210" s="70" t="e">
        <f>+INDEX(Tablica5[PROŠIRENA SKRB],MATCH(ZAPLIJENE!R210,Tablica5[KATEGORIJA],0))</f>
        <v>#N/A</v>
      </c>
      <c r="AA210" s="88" t="e">
        <f t="shared" si="24"/>
        <v>#N/A</v>
      </c>
      <c r="AB210" s="179" t="e">
        <f t="shared" si="25"/>
        <v>#N/A</v>
      </c>
      <c r="AC210" s="180"/>
      <c r="AD210" s="159"/>
      <c r="AE210" s="159"/>
      <c r="AF210" s="181">
        <f t="shared" si="26"/>
        <v>0</v>
      </c>
      <c r="AG210" s="182" t="e">
        <f t="shared" si="27"/>
        <v>#N/A</v>
      </c>
      <c r="AH210" s="164"/>
      <c r="AI210" s="168"/>
      <c r="AJ210" s="163" t="e">
        <f>INDEX(EUTANAZIJA!$B$4:$B$6,MATCH(ZAPLIJENE!AH210,EUTANAZIJA!$A$4:$A$6,0))</f>
        <v>#N/A</v>
      </c>
      <c r="AK210" s="91" t="e">
        <f t="shared" si="22"/>
        <v>#N/A</v>
      </c>
    </row>
    <row r="211" spans="1:37" x14ac:dyDescent="0.3">
      <c r="A211" s="141"/>
      <c r="B211" s="142"/>
      <c r="C211" s="143"/>
      <c r="D211" s="142"/>
      <c r="E211" s="142"/>
      <c r="F211" s="142"/>
      <c r="G211" s="135"/>
      <c r="H211" s="142"/>
      <c r="I211" s="146"/>
      <c r="J211" s="142"/>
      <c r="K211" s="142"/>
      <c r="L211" s="142"/>
      <c r="M211" s="142"/>
      <c r="N211" s="142"/>
      <c r="O211" s="144"/>
      <c r="P211" s="142"/>
      <c r="Q211" s="142"/>
      <c r="R211" s="142"/>
      <c r="S211" s="88" t="e">
        <f>INDEX(Tablica1[[SOLITARNO-ADULTNA, SUBADULTNA I NEODREĐENO]:[SVE DOBI-HIBERNACIJA/ESTIVACIJA]],MATCH(R211,Tablica1[KATEGORIJA],0),MATCH(E211,Tablica1[[#Headers],[SOLITARNO-ADULTNA, SUBADULTNA I NEODREĐENO]:[SVE DOBI-HIBERNACIJA/ESTIVACIJA]],0))</f>
        <v>#N/A</v>
      </c>
      <c r="T211" s="60">
        <f t="shared" si="21"/>
        <v>0</v>
      </c>
      <c r="U211" s="88" t="e">
        <f t="shared" si="23"/>
        <v>#N/A</v>
      </c>
      <c r="V211" s="142"/>
      <c r="W211" s="144"/>
      <c r="X211" s="144"/>
      <c r="Y211" s="142"/>
      <c r="Z211" s="70" t="e">
        <f>+INDEX(Tablica5[PROŠIRENA SKRB],MATCH(ZAPLIJENE!R211,Tablica5[KATEGORIJA],0))</f>
        <v>#N/A</v>
      </c>
      <c r="AA211" s="88" t="e">
        <f t="shared" si="24"/>
        <v>#N/A</v>
      </c>
      <c r="AB211" s="179" t="e">
        <f t="shared" si="25"/>
        <v>#N/A</v>
      </c>
      <c r="AC211" s="180"/>
      <c r="AD211" s="159"/>
      <c r="AE211" s="159"/>
      <c r="AF211" s="181">
        <f t="shared" si="26"/>
        <v>0</v>
      </c>
      <c r="AG211" s="182" t="e">
        <f t="shared" si="27"/>
        <v>#N/A</v>
      </c>
      <c r="AH211" s="164"/>
      <c r="AI211" s="168"/>
      <c r="AJ211" s="163" t="e">
        <f>INDEX(EUTANAZIJA!$B$4:$B$6,MATCH(ZAPLIJENE!AH211,EUTANAZIJA!$A$4:$A$6,0))</f>
        <v>#N/A</v>
      </c>
      <c r="AK211" s="91" t="e">
        <f t="shared" si="22"/>
        <v>#N/A</v>
      </c>
    </row>
    <row r="212" spans="1:37" x14ac:dyDescent="0.3">
      <c r="A212" s="141"/>
      <c r="B212" s="142"/>
      <c r="C212" s="143"/>
      <c r="D212" s="142"/>
      <c r="E212" s="142"/>
      <c r="F212" s="142"/>
      <c r="G212" s="135"/>
      <c r="H212" s="142"/>
      <c r="I212" s="146"/>
      <c r="J212" s="142"/>
      <c r="K212" s="142"/>
      <c r="L212" s="142"/>
      <c r="M212" s="142"/>
      <c r="N212" s="142"/>
      <c r="O212" s="144"/>
      <c r="P212" s="142"/>
      <c r="Q212" s="142"/>
      <c r="R212" s="142"/>
      <c r="S212" s="88" t="e">
        <f>INDEX(Tablica1[[SOLITARNO-ADULTNA, SUBADULTNA I NEODREĐENO]:[SVE DOBI-HIBERNACIJA/ESTIVACIJA]],MATCH(R212,Tablica1[KATEGORIJA],0),MATCH(E212,Tablica1[[#Headers],[SOLITARNO-ADULTNA, SUBADULTNA I NEODREĐENO]:[SVE DOBI-HIBERNACIJA/ESTIVACIJA]],0))</f>
        <v>#N/A</v>
      </c>
      <c r="T212" s="60">
        <f t="shared" si="21"/>
        <v>0</v>
      </c>
      <c r="U212" s="88" t="e">
        <f t="shared" si="23"/>
        <v>#N/A</v>
      </c>
      <c r="V212" s="142"/>
      <c r="W212" s="144"/>
      <c r="X212" s="144"/>
      <c r="Y212" s="142"/>
      <c r="Z212" s="70" t="e">
        <f>+INDEX(Tablica5[PROŠIRENA SKRB],MATCH(ZAPLIJENE!R212,Tablica5[KATEGORIJA],0))</f>
        <v>#N/A</v>
      </c>
      <c r="AA212" s="88" t="e">
        <f t="shared" si="24"/>
        <v>#N/A</v>
      </c>
      <c r="AB212" s="179" t="e">
        <f t="shared" si="25"/>
        <v>#N/A</v>
      </c>
      <c r="AC212" s="180"/>
      <c r="AD212" s="159"/>
      <c r="AE212" s="159"/>
      <c r="AF212" s="181">
        <f t="shared" si="26"/>
        <v>0</v>
      </c>
      <c r="AG212" s="182" t="e">
        <f t="shared" si="27"/>
        <v>#N/A</v>
      </c>
      <c r="AH212" s="164"/>
      <c r="AI212" s="168"/>
      <c r="AJ212" s="163" t="e">
        <f>INDEX(EUTANAZIJA!$B$4:$B$6,MATCH(ZAPLIJENE!AH212,EUTANAZIJA!$A$4:$A$6,0))</f>
        <v>#N/A</v>
      </c>
      <c r="AK212" s="91" t="e">
        <f t="shared" si="22"/>
        <v>#N/A</v>
      </c>
    </row>
    <row r="213" spans="1:37" x14ac:dyDescent="0.3">
      <c r="A213" s="141"/>
      <c r="B213" s="142"/>
      <c r="C213" s="143"/>
      <c r="D213" s="142"/>
      <c r="E213" s="142"/>
      <c r="F213" s="142"/>
      <c r="G213" s="135"/>
      <c r="H213" s="142"/>
      <c r="I213" s="146"/>
      <c r="J213" s="142"/>
      <c r="K213" s="142"/>
      <c r="L213" s="142"/>
      <c r="M213" s="142"/>
      <c r="N213" s="142"/>
      <c r="O213" s="144"/>
      <c r="P213" s="142"/>
      <c r="Q213" s="142"/>
      <c r="R213" s="142"/>
      <c r="S213" s="88" t="e">
        <f>INDEX(Tablica1[[SOLITARNO-ADULTNA, SUBADULTNA I NEODREĐENO]:[SVE DOBI-HIBERNACIJA/ESTIVACIJA]],MATCH(R213,Tablica1[KATEGORIJA],0),MATCH(E213,Tablica1[[#Headers],[SOLITARNO-ADULTNA, SUBADULTNA I NEODREĐENO]:[SVE DOBI-HIBERNACIJA/ESTIVACIJA]],0))</f>
        <v>#N/A</v>
      </c>
      <c r="T213" s="60">
        <f t="shared" si="21"/>
        <v>0</v>
      </c>
      <c r="U213" s="88" t="e">
        <f t="shared" si="23"/>
        <v>#N/A</v>
      </c>
      <c r="V213" s="142"/>
      <c r="W213" s="144"/>
      <c r="X213" s="144"/>
      <c r="Y213" s="142"/>
      <c r="Z213" s="70" t="e">
        <f>+INDEX(Tablica5[PROŠIRENA SKRB],MATCH(ZAPLIJENE!R213,Tablica5[KATEGORIJA],0))</f>
        <v>#N/A</v>
      </c>
      <c r="AA213" s="88" t="e">
        <f t="shared" si="24"/>
        <v>#N/A</v>
      </c>
      <c r="AB213" s="179" t="e">
        <f t="shared" si="25"/>
        <v>#N/A</v>
      </c>
      <c r="AC213" s="180"/>
      <c r="AD213" s="159"/>
      <c r="AE213" s="159"/>
      <c r="AF213" s="181">
        <f t="shared" si="26"/>
        <v>0</v>
      </c>
      <c r="AG213" s="182" t="e">
        <f t="shared" si="27"/>
        <v>#N/A</v>
      </c>
      <c r="AH213" s="164"/>
      <c r="AI213" s="168"/>
      <c r="AJ213" s="163" t="e">
        <f>INDEX(EUTANAZIJA!$B$4:$B$6,MATCH(ZAPLIJENE!AH213,EUTANAZIJA!$A$4:$A$6,0))</f>
        <v>#N/A</v>
      </c>
      <c r="AK213" s="91" t="e">
        <f t="shared" si="22"/>
        <v>#N/A</v>
      </c>
    </row>
    <row r="214" spans="1:37" x14ac:dyDescent="0.3">
      <c r="A214" s="141"/>
      <c r="B214" s="142"/>
      <c r="C214" s="143"/>
      <c r="D214" s="142"/>
      <c r="E214" s="142"/>
      <c r="F214" s="142"/>
      <c r="G214" s="135"/>
      <c r="H214" s="142"/>
      <c r="I214" s="146"/>
      <c r="J214" s="142"/>
      <c r="K214" s="142"/>
      <c r="L214" s="142"/>
      <c r="M214" s="142"/>
      <c r="N214" s="142"/>
      <c r="O214" s="144"/>
      <c r="P214" s="142"/>
      <c r="Q214" s="142"/>
      <c r="R214" s="142"/>
      <c r="S214" s="88" t="e">
        <f>INDEX(Tablica1[[SOLITARNO-ADULTNA, SUBADULTNA I NEODREĐENO]:[SVE DOBI-HIBERNACIJA/ESTIVACIJA]],MATCH(R214,Tablica1[KATEGORIJA],0),MATCH(E214,Tablica1[[#Headers],[SOLITARNO-ADULTNA, SUBADULTNA I NEODREĐENO]:[SVE DOBI-HIBERNACIJA/ESTIVACIJA]],0))</f>
        <v>#N/A</v>
      </c>
      <c r="T214" s="60">
        <f t="shared" si="21"/>
        <v>0</v>
      </c>
      <c r="U214" s="88" t="e">
        <f t="shared" si="23"/>
        <v>#N/A</v>
      </c>
      <c r="V214" s="142"/>
      <c r="W214" s="144"/>
      <c r="X214" s="144"/>
      <c r="Y214" s="142"/>
      <c r="Z214" s="70" t="e">
        <f>+INDEX(Tablica5[PROŠIRENA SKRB],MATCH(ZAPLIJENE!R214,Tablica5[KATEGORIJA],0))</f>
        <v>#N/A</v>
      </c>
      <c r="AA214" s="88" t="e">
        <f t="shared" si="24"/>
        <v>#N/A</v>
      </c>
      <c r="AB214" s="179" t="e">
        <f t="shared" si="25"/>
        <v>#N/A</v>
      </c>
      <c r="AC214" s="180"/>
      <c r="AD214" s="159"/>
      <c r="AE214" s="159"/>
      <c r="AF214" s="181">
        <f t="shared" si="26"/>
        <v>0</v>
      </c>
      <c r="AG214" s="182" t="e">
        <f t="shared" si="27"/>
        <v>#N/A</v>
      </c>
      <c r="AH214" s="164"/>
      <c r="AI214" s="168"/>
      <c r="AJ214" s="163" t="e">
        <f>INDEX(EUTANAZIJA!$B$4:$B$6,MATCH(ZAPLIJENE!AH214,EUTANAZIJA!$A$4:$A$6,0))</f>
        <v>#N/A</v>
      </c>
      <c r="AK214" s="91" t="e">
        <f t="shared" si="22"/>
        <v>#N/A</v>
      </c>
    </row>
    <row r="215" spans="1:37" x14ac:dyDescent="0.3">
      <c r="A215" s="141"/>
      <c r="B215" s="142"/>
      <c r="C215" s="143"/>
      <c r="D215" s="142"/>
      <c r="E215" s="142"/>
      <c r="F215" s="142"/>
      <c r="G215" s="135"/>
      <c r="H215" s="142"/>
      <c r="I215" s="146"/>
      <c r="J215" s="142"/>
      <c r="K215" s="142"/>
      <c r="L215" s="142"/>
      <c r="M215" s="142"/>
      <c r="N215" s="142"/>
      <c r="O215" s="144"/>
      <c r="P215" s="142"/>
      <c r="Q215" s="142"/>
      <c r="R215" s="142"/>
      <c r="S215" s="88" t="e">
        <f>INDEX(Tablica1[[SOLITARNO-ADULTNA, SUBADULTNA I NEODREĐENO]:[SVE DOBI-HIBERNACIJA/ESTIVACIJA]],MATCH(R215,Tablica1[KATEGORIJA],0),MATCH(E215,Tablica1[[#Headers],[SOLITARNO-ADULTNA, SUBADULTNA I NEODREĐENO]:[SVE DOBI-HIBERNACIJA/ESTIVACIJA]],0))</f>
        <v>#N/A</v>
      </c>
      <c r="T215" s="60">
        <f t="shared" si="21"/>
        <v>0</v>
      </c>
      <c r="U215" s="88" t="e">
        <f t="shared" si="23"/>
        <v>#N/A</v>
      </c>
      <c r="V215" s="142"/>
      <c r="W215" s="144"/>
      <c r="X215" s="144"/>
      <c r="Y215" s="142"/>
      <c r="Z215" s="70" t="e">
        <f>+INDEX(Tablica5[PROŠIRENA SKRB],MATCH(ZAPLIJENE!R215,Tablica5[KATEGORIJA],0))</f>
        <v>#N/A</v>
      </c>
      <c r="AA215" s="88" t="e">
        <f t="shared" si="24"/>
        <v>#N/A</v>
      </c>
      <c r="AB215" s="179" t="e">
        <f t="shared" si="25"/>
        <v>#N/A</v>
      </c>
      <c r="AC215" s="180"/>
      <c r="AD215" s="159"/>
      <c r="AE215" s="159"/>
      <c r="AF215" s="181">
        <f t="shared" si="26"/>
        <v>0</v>
      </c>
      <c r="AG215" s="182" t="e">
        <f t="shared" si="27"/>
        <v>#N/A</v>
      </c>
      <c r="AH215" s="164"/>
      <c r="AI215" s="168"/>
      <c r="AJ215" s="163" t="e">
        <f>INDEX(EUTANAZIJA!$B$4:$B$6,MATCH(ZAPLIJENE!AH215,EUTANAZIJA!$A$4:$A$6,0))</f>
        <v>#N/A</v>
      </c>
      <c r="AK215" s="91" t="e">
        <f t="shared" si="22"/>
        <v>#N/A</v>
      </c>
    </row>
    <row r="216" spans="1:37" x14ac:dyDescent="0.3">
      <c r="A216" s="141"/>
      <c r="B216" s="142"/>
      <c r="C216" s="143"/>
      <c r="D216" s="142"/>
      <c r="E216" s="142"/>
      <c r="F216" s="142"/>
      <c r="G216" s="135"/>
      <c r="H216" s="142"/>
      <c r="I216" s="146"/>
      <c r="J216" s="142"/>
      <c r="K216" s="142"/>
      <c r="L216" s="142"/>
      <c r="M216" s="142"/>
      <c r="N216" s="142"/>
      <c r="O216" s="144"/>
      <c r="P216" s="142"/>
      <c r="Q216" s="142"/>
      <c r="R216" s="142"/>
      <c r="S216" s="88" t="e">
        <f>INDEX(Tablica1[[SOLITARNO-ADULTNA, SUBADULTNA I NEODREĐENO]:[SVE DOBI-HIBERNACIJA/ESTIVACIJA]],MATCH(R216,Tablica1[KATEGORIJA],0),MATCH(E216,Tablica1[[#Headers],[SOLITARNO-ADULTNA, SUBADULTNA I NEODREĐENO]:[SVE DOBI-HIBERNACIJA/ESTIVACIJA]],0))</f>
        <v>#N/A</v>
      </c>
      <c r="T216" s="60">
        <f t="shared" si="21"/>
        <v>0</v>
      </c>
      <c r="U216" s="88" t="e">
        <f t="shared" si="23"/>
        <v>#N/A</v>
      </c>
      <c r="V216" s="142"/>
      <c r="W216" s="144"/>
      <c r="X216" s="144"/>
      <c r="Y216" s="142"/>
      <c r="Z216" s="70" t="e">
        <f>+INDEX(Tablica5[PROŠIRENA SKRB],MATCH(ZAPLIJENE!R216,Tablica5[KATEGORIJA],0))</f>
        <v>#N/A</v>
      </c>
      <c r="AA216" s="88" t="e">
        <f t="shared" si="24"/>
        <v>#N/A</v>
      </c>
      <c r="AB216" s="179" t="e">
        <f t="shared" si="25"/>
        <v>#N/A</v>
      </c>
      <c r="AC216" s="180"/>
      <c r="AD216" s="159"/>
      <c r="AE216" s="159"/>
      <c r="AF216" s="181">
        <f t="shared" si="26"/>
        <v>0</v>
      </c>
      <c r="AG216" s="182" t="e">
        <f t="shared" si="27"/>
        <v>#N/A</v>
      </c>
      <c r="AH216" s="164"/>
      <c r="AI216" s="168"/>
      <c r="AJ216" s="163" t="e">
        <f>INDEX(EUTANAZIJA!$B$4:$B$6,MATCH(ZAPLIJENE!AH216,EUTANAZIJA!$A$4:$A$6,0))</f>
        <v>#N/A</v>
      </c>
      <c r="AK216" s="91" t="e">
        <f t="shared" si="22"/>
        <v>#N/A</v>
      </c>
    </row>
    <row r="217" spans="1:37" x14ac:dyDescent="0.3">
      <c r="A217" s="141"/>
      <c r="B217" s="142"/>
      <c r="C217" s="143"/>
      <c r="D217" s="142"/>
      <c r="E217" s="142"/>
      <c r="F217" s="142"/>
      <c r="G217" s="135"/>
      <c r="H217" s="142"/>
      <c r="I217" s="146"/>
      <c r="J217" s="142"/>
      <c r="K217" s="142"/>
      <c r="L217" s="142"/>
      <c r="M217" s="142"/>
      <c r="N217" s="142"/>
      <c r="O217" s="144"/>
      <c r="P217" s="142"/>
      <c r="Q217" s="142"/>
      <c r="R217" s="142"/>
      <c r="S217" s="88" t="e">
        <f>INDEX(Tablica1[[SOLITARNO-ADULTNA, SUBADULTNA I NEODREĐENO]:[SVE DOBI-HIBERNACIJA/ESTIVACIJA]],MATCH(R217,Tablica1[KATEGORIJA],0),MATCH(E217,Tablica1[[#Headers],[SOLITARNO-ADULTNA, SUBADULTNA I NEODREĐENO]:[SVE DOBI-HIBERNACIJA/ESTIVACIJA]],0))</f>
        <v>#N/A</v>
      </c>
      <c r="T217" s="60">
        <f t="shared" si="21"/>
        <v>0</v>
      </c>
      <c r="U217" s="88" t="e">
        <f t="shared" si="23"/>
        <v>#N/A</v>
      </c>
      <c r="V217" s="142"/>
      <c r="W217" s="144"/>
      <c r="X217" s="144"/>
      <c r="Y217" s="142"/>
      <c r="Z217" s="70" t="e">
        <f>+INDEX(Tablica5[PROŠIRENA SKRB],MATCH(ZAPLIJENE!R217,Tablica5[KATEGORIJA],0))</f>
        <v>#N/A</v>
      </c>
      <c r="AA217" s="88" t="e">
        <f t="shared" si="24"/>
        <v>#N/A</v>
      </c>
      <c r="AB217" s="179" t="e">
        <f t="shared" si="25"/>
        <v>#N/A</v>
      </c>
      <c r="AC217" s="180"/>
      <c r="AD217" s="159"/>
      <c r="AE217" s="159"/>
      <c r="AF217" s="181">
        <f t="shared" si="26"/>
        <v>0</v>
      </c>
      <c r="AG217" s="182" t="e">
        <f t="shared" si="27"/>
        <v>#N/A</v>
      </c>
      <c r="AH217" s="164"/>
      <c r="AI217" s="168"/>
      <c r="AJ217" s="163" t="e">
        <f>INDEX(EUTANAZIJA!$B$4:$B$6,MATCH(ZAPLIJENE!AH217,EUTANAZIJA!$A$4:$A$6,0))</f>
        <v>#N/A</v>
      </c>
      <c r="AK217" s="91" t="e">
        <f t="shared" si="22"/>
        <v>#N/A</v>
      </c>
    </row>
    <row r="218" spans="1:37" x14ac:dyDescent="0.3">
      <c r="A218" s="141"/>
      <c r="B218" s="142"/>
      <c r="C218" s="143"/>
      <c r="D218" s="142"/>
      <c r="E218" s="142"/>
      <c r="F218" s="142"/>
      <c r="G218" s="135"/>
      <c r="H218" s="142"/>
      <c r="I218" s="146"/>
      <c r="J218" s="142"/>
      <c r="K218" s="142"/>
      <c r="L218" s="142"/>
      <c r="M218" s="142"/>
      <c r="N218" s="142"/>
      <c r="O218" s="144"/>
      <c r="P218" s="142"/>
      <c r="Q218" s="142"/>
      <c r="R218" s="142"/>
      <c r="S218" s="88" t="e">
        <f>INDEX(Tablica1[[SOLITARNO-ADULTNA, SUBADULTNA I NEODREĐENO]:[SVE DOBI-HIBERNACIJA/ESTIVACIJA]],MATCH(R218,Tablica1[KATEGORIJA],0),MATCH(E218,Tablica1[[#Headers],[SOLITARNO-ADULTNA, SUBADULTNA I NEODREĐENO]:[SVE DOBI-HIBERNACIJA/ESTIVACIJA]],0))</f>
        <v>#N/A</v>
      </c>
      <c r="T218" s="60">
        <f t="shared" si="21"/>
        <v>0</v>
      </c>
      <c r="U218" s="88" t="e">
        <f t="shared" si="23"/>
        <v>#N/A</v>
      </c>
      <c r="V218" s="142"/>
      <c r="W218" s="144"/>
      <c r="X218" s="144"/>
      <c r="Y218" s="142"/>
      <c r="Z218" s="70" t="e">
        <f>+INDEX(Tablica5[PROŠIRENA SKRB],MATCH(ZAPLIJENE!R218,Tablica5[KATEGORIJA],0))</f>
        <v>#N/A</v>
      </c>
      <c r="AA218" s="88" t="e">
        <f t="shared" si="24"/>
        <v>#N/A</v>
      </c>
      <c r="AB218" s="179" t="e">
        <f t="shared" si="25"/>
        <v>#N/A</v>
      </c>
      <c r="AC218" s="180"/>
      <c r="AD218" s="159"/>
      <c r="AE218" s="159"/>
      <c r="AF218" s="181">
        <f t="shared" si="26"/>
        <v>0</v>
      </c>
      <c r="AG218" s="182" t="e">
        <f t="shared" si="27"/>
        <v>#N/A</v>
      </c>
      <c r="AH218" s="164"/>
      <c r="AI218" s="168"/>
      <c r="AJ218" s="163" t="e">
        <f>INDEX(EUTANAZIJA!$B$4:$B$6,MATCH(ZAPLIJENE!AH218,EUTANAZIJA!$A$4:$A$6,0))</f>
        <v>#N/A</v>
      </c>
      <c r="AK218" s="91" t="e">
        <f t="shared" si="22"/>
        <v>#N/A</v>
      </c>
    </row>
    <row r="219" spans="1:37" x14ac:dyDescent="0.3">
      <c r="A219" s="141"/>
      <c r="B219" s="142"/>
      <c r="C219" s="143"/>
      <c r="D219" s="142"/>
      <c r="E219" s="142"/>
      <c r="F219" s="142"/>
      <c r="G219" s="135"/>
      <c r="H219" s="142"/>
      <c r="I219" s="146"/>
      <c r="J219" s="142"/>
      <c r="K219" s="142"/>
      <c r="L219" s="142"/>
      <c r="M219" s="142"/>
      <c r="N219" s="142"/>
      <c r="O219" s="144"/>
      <c r="P219" s="142"/>
      <c r="Q219" s="142"/>
      <c r="R219" s="142"/>
      <c r="S219" s="88" t="e">
        <f>INDEX(Tablica1[[SOLITARNO-ADULTNA, SUBADULTNA I NEODREĐENO]:[SVE DOBI-HIBERNACIJA/ESTIVACIJA]],MATCH(R219,Tablica1[KATEGORIJA],0),MATCH(E219,Tablica1[[#Headers],[SOLITARNO-ADULTNA, SUBADULTNA I NEODREĐENO]:[SVE DOBI-HIBERNACIJA/ESTIVACIJA]],0))</f>
        <v>#N/A</v>
      </c>
      <c r="T219" s="60">
        <f t="shared" si="21"/>
        <v>0</v>
      </c>
      <c r="U219" s="88" t="e">
        <f t="shared" si="23"/>
        <v>#N/A</v>
      </c>
      <c r="V219" s="142"/>
      <c r="W219" s="144"/>
      <c r="X219" s="144"/>
      <c r="Y219" s="142"/>
      <c r="Z219" s="70" t="e">
        <f>+INDEX(Tablica5[PROŠIRENA SKRB],MATCH(ZAPLIJENE!R219,Tablica5[KATEGORIJA],0))</f>
        <v>#N/A</v>
      </c>
      <c r="AA219" s="88" t="e">
        <f t="shared" si="24"/>
        <v>#N/A</v>
      </c>
      <c r="AB219" s="179" t="e">
        <f t="shared" si="25"/>
        <v>#N/A</v>
      </c>
      <c r="AC219" s="180"/>
      <c r="AD219" s="159"/>
      <c r="AE219" s="159"/>
      <c r="AF219" s="181">
        <f t="shared" si="26"/>
        <v>0</v>
      </c>
      <c r="AG219" s="182" t="e">
        <f t="shared" si="27"/>
        <v>#N/A</v>
      </c>
      <c r="AH219" s="164"/>
      <c r="AI219" s="168"/>
      <c r="AJ219" s="163" t="e">
        <f>INDEX(EUTANAZIJA!$B$4:$B$6,MATCH(ZAPLIJENE!AH219,EUTANAZIJA!$A$4:$A$6,0))</f>
        <v>#N/A</v>
      </c>
      <c r="AK219" s="91" t="e">
        <f t="shared" si="22"/>
        <v>#N/A</v>
      </c>
    </row>
    <row r="220" spans="1:37" x14ac:dyDescent="0.3">
      <c r="A220" s="141"/>
      <c r="B220" s="142"/>
      <c r="C220" s="143"/>
      <c r="D220" s="142"/>
      <c r="E220" s="142"/>
      <c r="F220" s="142"/>
      <c r="G220" s="135"/>
      <c r="H220" s="142"/>
      <c r="I220" s="146"/>
      <c r="J220" s="142"/>
      <c r="K220" s="142"/>
      <c r="L220" s="142"/>
      <c r="M220" s="142"/>
      <c r="N220" s="142"/>
      <c r="O220" s="144"/>
      <c r="P220" s="142"/>
      <c r="Q220" s="142"/>
      <c r="R220" s="142"/>
      <c r="S220" s="88" t="e">
        <f>INDEX(Tablica1[[SOLITARNO-ADULTNA, SUBADULTNA I NEODREĐENO]:[SVE DOBI-HIBERNACIJA/ESTIVACIJA]],MATCH(R220,Tablica1[KATEGORIJA],0),MATCH(E220,Tablica1[[#Headers],[SOLITARNO-ADULTNA, SUBADULTNA I NEODREĐENO]:[SVE DOBI-HIBERNACIJA/ESTIVACIJA]],0))</f>
        <v>#N/A</v>
      </c>
      <c r="T220" s="60">
        <f t="shared" si="21"/>
        <v>0</v>
      </c>
      <c r="U220" s="88" t="e">
        <f t="shared" si="23"/>
        <v>#N/A</v>
      </c>
      <c r="V220" s="142"/>
      <c r="W220" s="144"/>
      <c r="X220" s="144"/>
      <c r="Y220" s="142"/>
      <c r="Z220" s="70" t="e">
        <f>+INDEX(Tablica5[PROŠIRENA SKRB],MATCH(ZAPLIJENE!R220,Tablica5[KATEGORIJA],0))</f>
        <v>#N/A</v>
      </c>
      <c r="AA220" s="88" t="e">
        <f t="shared" si="24"/>
        <v>#N/A</v>
      </c>
      <c r="AB220" s="179" t="e">
        <f t="shared" si="25"/>
        <v>#N/A</v>
      </c>
      <c r="AC220" s="180"/>
      <c r="AD220" s="159"/>
      <c r="AE220" s="159"/>
      <c r="AF220" s="181">
        <f t="shared" si="26"/>
        <v>0</v>
      </c>
      <c r="AG220" s="182" t="e">
        <f t="shared" si="27"/>
        <v>#N/A</v>
      </c>
      <c r="AH220" s="164"/>
      <c r="AI220" s="168"/>
      <c r="AJ220" s="163" t="e">
        <f>INDEX(EUTANAZIJA!$B$4:$B$6,MATCH(ZAPLIJENE!AH220,EUTANAZIJA!$A$4:$A$6,0))</f>
        <v>#N/A</v>
      </c>
      <c r="AK220" s="91" t="e">
        <f t="shared" si="22"/>
        <v>#N/A</v>
      </c>
    </row>
    <row r="221" spans="1:37" x14ac:dyDescent="0.3">
      <c r="A221" s="141"/>
      <c r="B221" s="142"/>
      <c r="C221" s="143"/>
      <c r="D221" s="142"/>
      <c r="E221" s="142"/>
      <c r="F221" s="142"/>
      <c r="G221" s="135"/>
      <c r="H221" s="142"/>
      <c r="I221" s="146"/>
      <c r="J221" s="142"/>
      <c r="K221" s="142"/>
      <c r="L221" s="142"/>
      <c r="M221" s="142"/>
      <c r="N221" s="142"/>
      <c r="O221" s="144"/>
      <c r="P221" s="142"/>
      <c r="Q221" s="142"/>
      <c r="R221" s="142"/>
      <c r="S221" s="88" t="e">
        <f>INDEX(Tablica1[[SOLITARNO-ADULTNA, SUBADULTNA I NEODREĐENO]:[SVE DOBI-HIBERNACIJA/ESTIVACIJA]],MATCH(R221,Tablica1[KATEGORIJA],0),MATCH(E221,Tablica1[[#Headers],[SOLITARNO-ADULTNA, SUBADULTNA I NEODREĐENO]:[SVE DOBI-HIBERNACIJA/ESTIVACIJA]],0))</f>
        <v>#N/A</v>
      </c>
      <c r="T221" s="60">
        <f t="shared" si="21"/>
        <v>0</v>
      </c>
      <c r="U221" s="88" t="e">
        <f t="shared" si="23"/>
        <v>#N/A</v>
      </c>
      <c r="V221" s="142"/>
      <c r="W221" s="144"/>
      <c r="X221" s="144"/>
      <c r="Y221" s="142"/>
      <c r="Z221" s="70" t="e">
        <f>+INDEX(Tablica5[PROŠIRENA SKRB],MATCH(ZAPLIJENE!R221,Tablica5[KATEGORIJA],0))</f>
        <v>#N/A</v>
      </c>
      <c r="AA221" s="88" t="e">
        <f t="shared" si="24"/>
        <v>#N/A</v>
      </c>
      <c r="AB221" s="179" t="e">
        <f t="shared" si="25"/>
        <v>#N/A</v>
      </c>
      <c r="AC221" s="180"/>
      <c r="AD221" s="159"/>
      <c r="AE221" s="159"/>
      <c r="AF221" s="181">
        <f t="shared" si="26"/>
        <v>0</v>
      </c>
      <c r="AG221" s="182" t="e">
        <f t="shared" si="27"/>
        <v>#N/A</v>
      </c>
      <c r="AH221" s="164"/>
      <c r="AI221" s="168"/>
      <c r="AJ221" s="163" t="e">
        <f>INDEX(EUTANAZIJA!$B$4:$B$6,MATCH(ZAPLIJENE!AH221,EUTANAZIJA!$A$4:$A$6,0))</f>
        <v>#N/A</v>
      </c>
      <c r="AK221" s="91" t="e">
        <f t="shared" si="22"/>
        <v>#N/A</v>
      </c>
    </row>
    <row r="222" spans="1:37" x14ac:dyDescent="0.3">
      <c r="A222" s="141"/>
      <c r="B222" s="142"/>
      <c r="C222" s="143"/>
      <c r="D222" s="142"/>
      <c r="E222" s="142"/>
      <c r="F222" s="142"/>
      <c r="G222" s="135"/>
      <c r="H222" s="142"/>
      <c r="I222" s="146"/>
      <c r="J222" s="142"/>
      <c r="K222" s="142"/>
      <c r="L222" s="142"/>
      <c r="M222" s="142"/>
      <c r="N222" s="142"/>
      <c r="O222" s="144"/>
      <c r="P222" s="142"/>
      <c r="Q222" s="142"/>
      <c r="R222" s="142"/>
      <c r="S222" s="88" t="e">
        <f>INDEX(Tablica1[[SOLITARNO-ADULTNA, SUBADULTNA I NEODREĐENO]:[SVE DOBI-HIBERNACIJA/ESTIVACIJA]],MATCH(R222,Tablica1[KATEGORIJA],0),MATCH(E222,Tablica1[[#Headers],[SOLITARNO-ADULTNA, SUBADULTNA I NEODREĐENO]:[SVE DOBI-HIBERNACIJA/ESTIVACIJA]],0))</f>
        <v>#N/A</v>
      </c>
      <c r="T222" s="60">
        <f t="shared" si="21"/>
        <v>0</v>
      </c>
      <c r="U222" s="88" t="e">
        <f t="shared" si="23"/>
        <v>#N/A</v>
      </c>
      <c r="V222" s="142"/>
      <c r="W222" s="144"/>
      <c r="X222" s="144"/>
      <c r="Y222" s="142"/>
      <c r="Z222" s="70" t="e">
        <f>+INDEX(Tablica5[PROŠIRENA SKRB],MATCH(ZAPLIJENE!R222,Tablica5[KATEGORIJA],0))</f>
        <v>#N/A</v>
      </c>
      <c r="AA222" s="88" t="e">
        <f t="shared" si="24"/>
        <v>#N/A</v>
      </c>
      <c r="AB222" s="179" t="e">
        <f t="shared" si="25"/>
        <v>#N/A</v>
      </c>
      <c r="AC222" s="180"/>
      <c r="AD222" s="159"/>
      <c r="AE222" s="159"/>
      <c r="AF222" s="181">
        <f t="shared" si="26"/>
        <v>0</v>
      </c>
      <c r="AG222" s="182" t="e">
        <f t="shared" si="27"/>
        <v>#N/A</v>
      </c>
      <c r="AH222" s="164"/>
      <c r="AI222" s="168"/>
      <c r="AJ222" s="163" t="e">
        <f>INDEX(EUTANAZIJA!$B$4:$B$6,MATCH(ZAPLIJENE!AH222,EUTANAZIJA!$A$4:$A$6,0))</f>
        <v>#N/A</v>
      </c>
      <c r="AK222" s="91" t="e">
        <f t="shared" si="22"/>
        <v>#N/A</v>
      </c>
    </row>
    <row r="223" spans="1:37" x14ac:dyDescent="0.3">
      <c r="A223" s="141"/>
      <c r="B223" s="142"/>
      <c r="C223" s="143"/>
      <c r="D223" s="142"/>
      <c r="E223" s="142"/>
      <c r="F223" s="142"/>
      <c r="G223" s="135"/>
      <c r="H223" s="142"/>
      <c r="I223" s="146"/>
      <c r="J223" s="142"/>
      <c r="K223" s="142"/>
      <c r="L223" s="142"/>
      <c r="M223" s="142"/>
      <c r="N223" s="142"/>
      <c r="O223" s="144"/>
      <c r="P223" s="142"/>
      <c r="Q223" s="142"/>
      <c r="R223" s="142"/>
      <c r="S223" s="88" t="e">
        <f>INDEX(Tablica1[[SOLITARNO-ADULTNA, SUBADULTNA I NEODREĐENO]:[SVE DOBI-HIBERNACIJA/ESTIVACIJA]],MATCH(R223,Tablica1[KATEGORIJA],0),MATCH(E223,Tablica1[[#Headers],[SOLITARNO-ADULTNA, SUBADULTNA I NEODREĐENO]:[SVE DOBI-HIBERNACIJA/ESTIVACIJA]],0))</f>
        <v>#N/A</v>
      </c>
      <c r="T223" s="60">
        <f t="shared" si="21"/>
        <v>0</v>
      </c>
      <c r="U223" s="88" t="e">
        <f t="shared" si="23"/>
        <v>#N/A</v>
      </c>
      <c r="V223" s="142"/>
      <c r="W223" s="144"/>
      <c r="X223" s="144"/>
      <c r="Y223" s="142"/>
      <c r="Z223" s="70" t="e">
        <f>+INDEX(Tablica5[PROŠIRENA SKRB],MATCH(ZAPLIJENE!R223,Tablica5[KATEGORIJA],0))</f>
        <v>#N/A</v>
      </c>
      <c r="AA223" s="88" t="e">
        <f t="shared" si="24"/>
        <v>#N/A</v>
      </c>
      <c r="AB223" s="179" t="e">
        <f t="shared" si="25"/>
        <v>#N/A</v>
      </c>
      <c r="AC223" s="180"/>
      <c r="AD223" s="159"/>
      <c r="AE223" s="159"/>
      <c r="AF223" s="181">
        <f t="shared" si="26"/>
        <v>0</v>
      </c>
      <c r="AG223" s="182" t="e">
        <f t="shared" si="27"/>
        <v>#N/A</v>
      </c>
      <c r="AH223" s="164"/>
      <c r="AI223" s="168"/>
      <c r="AJ223" s="163" t="e">
        <f>INDEX(EUTANAZIJA!$B$4:$B$6,MATCH(ZAPLIJENE!AH223,EUTANAZIJA!$A$4:$A$6,0))</f>
        <v>#N/A</v>
      </c>
      <c r="AK223" s="91" t="e">
        <f t="shared" si="22"/>
        <v>#N/A</v>
      </c>
    </row>
    <row r="224" spans="1:37" x14ac:dyDescent="0.3">
      <c r="A224" s="141"/>
      <c r="B224" s="142"/>
      <c r="C224" s="143"/>
      <c r="D224" s="142"/>
      <c r="E224" s="142"/>
      <c r="F224" s="142"/>
      <c r="G224" s="135"/>
      <c r="H224" s="142"/>
      <c r="I224" s="146"/>
      <c r="J224" s="142"/>
      <c r="K224" s="142"/>
      <c r="L224" s="142"/>
      <c r="M224" s="142"/>
      <c r="N224" s="142"/>
      <c r="O224" s="144"/>
      <c r="P224" s="142"/>
      <c r="Q224" s="142"/>
      <c r="R224" s="142"/>
      <c r="S224" s="88" t="e">
        <f>INDEX(Tablica1[[SOLITARNO-ADULTNA, SUBADULTNA I NEODREĐENO]:[SVE DOBI-HIBERNACIJA/ESTIVACIJA]],MATCH(R224,Tablica1[KATEGORIJA],0),MATCH(E224,Tablica1[[#Headers],[SOLITARNO-ADULTNA, SUBADULTNA I NEODREĐENO]:[SVE DOBI-HIBERNACIJA/ESTIVACIJA]],0))</f>
        <v>#N/A</v>
      </c>
      <c r="T224" s="60">
        <f t="shared" si="21"/>
        <v>0</v>
      </c>
      <c r="U224" s="88" t="e">
        <f t="shared" si="23"/>
        <v>#N/A</v>
      </c>
      <c r="V224" s="142"/>
      <c r="W224" s="144"/>
      <c r="X224" s="144"/>
      <c r="Y224" s="142"/>
      <c r="Z224" s="70" t="e">
        <f>+INDEX(Tablica5[PROŠIRENA SKRB],MATCH(ZAPLIJENE!R224,Tablica5[KATEGORIJA],0))</f>
        <v>#N/A</v>
      </c>
      <c r="AA224" s="88" t="e">
        <f t="shared" si="24"/>
        <v>#N/A</v>
      </c>
      <c r="AB224" s="179" t="e">
        <f t="shared" si="25"/>
        <v>#N/A</v>
      </c>
      <c r="AC224" s="180"/>
      <c r="AD224" s="159"/>
      <c r="AE224" s="159"/>
      <c r="AF224" s="181">
        <f t="shared" si="26"/>
        <v>0</v>
      </c>
      <c r="AG224" s="182" t="e">
        <f t="shared" si="27"/>
        <v>#N/A</v>
      </c>
      <c r="AH224" s="164"/>
      <c r="AI224" s="168"/>
      <c r="AJ224" s="163" t="e">
        <f>INDEX(EUTANAZIJA!$B$4:$B$6,MATCH(ZAPLIJENE!AH224,EUTANAZIJA!$A$4:$A$6,0))</f>
        <v>#N/A</v>
      </c>
      <c r="AK224" s="91" t="e">
        <f t="shared" si="22"/>
        <v>#N/A</v>
      </c>
    </row>
    <row r="225" spans="1:37" x14ac:dyDescent="0.3">
      <c r="A225" s="141"/>
      <c r="B225" s="142"/>
      <c r="C225" s="143"/>
      <c r="D225" s="142"/>
      <c r="E225" s="142"/>
      <c r="F225" s="142"/>
      <c r="G225" s="135"/>
      <c r="H225" s="142"/>
      <c r="I225" s="146"/>
      <c r="J225" s="142"/>
      <c r="K225" s="142"/>
      <c r="L225" s="142"/>
      <c r="M225" s="142"/>
      <c r="N225" s="142"/>
      <c r="O225" s="144"/>
      <c r="P225" s="142"/>
      <c r="Q225" s="142"/>
      <c r="R225" s="142"/>
      <c r="S225" s="88" t="e">
        <f>INDEX(Tablica1[[SOLITARNO-ADULTNA, SUBADULTNA I NEODREĐENO]:[SVE DOBI-HIBERNACIJA/ESTIVACIJA]],MATCH(R225,Tablica1[KATEGORIJA],0),MATCH(E225,Tablica1[[#Headers],[SOLITARNO-ADULTNA, SUBADULTNA I NEODREĐENO]:[SVE DOBI-HIBERNACIJA/ESTIVACIJA]],0))</f>
        <v>#N/A</v>
      </c>
      <c r="T225" s="60">
        <f t="shared" si="21"/>
        <v>0</v>
      </c>
      <c r="U225" s="88" t="e">
        <f t="shared" si="23"/>
        <v>#N/A</v>
      </c>
      <c r="V225" s="142"/>
      <c r="W225" s="144"/>
      <c r="X225" s="144"/>
      <c r="Y225" s="142"/>
      <c r="Z225" s="70" t="e">
        <f>+INDEX(Tablica5[PROŠIRENA SKRB],MATCH(ZAPLIJENE!R225,Tablica5[KATEGORIJA],0))</f>
        <v>#N/A</v>
      </c>
      <c r="AA225" s="88" t="e">
        <f t="shared" si="24"/>
        <v>#N/A</v>
      </c>
      <c r="AB225" s="179" t="e">
        <f t="shared" si="25"/>
        <v>#N/A</v>
      </c>
      <c r="AC225" s="180"/>
      <c r="AD225" s="159"/>
      <c r="AE225" s="159"/>
      <c r="AF225" s="181">
        <f t="shared" si="26"/>
        <v>0</v>
      </c>
      <c r="AG225" s="182" t="e">
        <f t="shared" si="27"/>
        <v>#N/A</v>
      </c>
      <c r="AH225" s="164"/>
      <c r="AI225" s="168"/>
      <c r="AJ225" s="163" t="e">
        <f>INDEX(EUTANAZIJA!$B$4:$B$6,MATCH(ZAPLIJENE!AH225,EUTANAZIJA!$A$4:$A$6,0))</f>
        <v>#N/A</v>
      </c>
      <c r="AK225" s="91" t="e">
        <f t="shared" si="22"/>
        <v>#N/A</v>
      </c>
    </row>
    <row r="226" spans="1:37" x14ac:dyDescent="0.3">
      <c r="A226" s="141"/>
      <c r="B226" s="142"/>
      <c r="C226" s="143"/>
      <c r="D226" s="142"/>
      <c r="E226" s="142"/>
      <c r="F226" s="142"/>
      <c r="G226" s="135"/>
      <c r="H226" s="142"/>
      <c r="I226" s="146"/>
      <c r="J226" s="142"/>
      <c r="K226" s="142"/>
      <c r="L226" s="142"/>
      <c r="M226" s="142"/>
      <c r="N226" s="142"/>
      <c r="O226" s="144"/>
      <c r="P226" s="142"/>
      <c r="Q226" s="142"/>
      <c r="R226" s="142"/>
      <c r="S226" s="88" t="e">
        <f>INDEX(Tablica1[[SOLITARNO-ADULTNA, SUBADULTNA I NEODREĐENO]:[SVE DOBI-HIBERNACIJA/ESTIVACIJA]],MATCH(R226,Tablica1[KATEGORIJA],0),MATCH(E226,Tablica1[[#Headers],[SOLITARNO-ADULTNA, SUBADULTNA I NEODREĐENO]:[SVE DOBI-HIBERNACIJA/ESTIVACIJA]],0))</f>
        <v>#N/A</v>
      </c>
      <c r="T226" s="60">
        <f t="shared" si="21"/>
        <v>0</v>
      </c>
      <c r="U226" s="88" t="e">
        <f t="shared" si="23"/>
        <v>#N/A</v>
      </c>
      <c r="V226" s="142"/>
      <c r="W226" s="144"/>
      <c r="X226" s="144"/>
      <c r="Y226" s="142"/>
      <c r="Z226" s="70" t="e">
        <f>+INDEX(Tablica5[PROŠIRENA SKRB],MATCH(ZAPLIJENE!R226,Tablica5[KATEGORIJA],0))</f>
        <v>#N/A</v>
      </c>
      <c r="AA226" s="88" t="e">
        <f t="shared" si="24"/>
        <v>#N/A</v>
      </c>
      <c r="AB226" s="179" t="e">
        <f t="shared" si="25"/>
        <v>#N/A</v>
      </c>
      <c r="AC226" s="180"/>
      <c r="AD226" s="159"/>
      <c r="AE226" s="159"/>
      <c r="AF226" s="181">
        <f t="shared" si="26"/>
        <v>0</v>
      </c>
      <c r="AG226" s="182" t="e">
        <f t="shared" si="27"/>
        <v>#N/A</v>
      </c>
      <c r="AH226" s="164"/>
      <c r="AI226" s="168"/>
      <c r="AJ226" s="163" t="e">
        <f>INDEX(EUTANAZIJA!$B$4:$B$6,MATCH(ZAPLIJENE!AH226,EUTANAZIJA!$A$4:$A$6,0))</f>
        <v>#N/A</v>
      </c>
      <c r="AK226" s="91" t="e">
        <f t="shared" si="22"/>
        <v>#N/A</v>
      </c>
    </row>
    <row r="227" spans="1:37" x14ac:dyDescent="0.3">
      <c r="A227" s="141"/>
      <c r="B227" s="142"/>
      <c r="C227" s="143"/>
      <c r="D227" s="142"/>
      <c r="E227" s="142"/>
      <c r="F227" s="142"/>
      <c r="G227" s="135"/>
      <c r="H227" s="142"/>
      <c r="I227" s="146"/>
      <c r="J227" s="142"/>
      <c r="K227" s="142"/>
      <c r="L227" s="142"/>
      <c r="M227" s="142"/>
      <c r="N227" s="142"/>
      <c r="O227" s="144"/>
      <c r="P227" s="142"/>
      <c r="Q227" s="142"/>
      <c r="R227" s="142"/>
      <c r="S227" s="88" t="e">
        <f>INDEX(Tablica1[[SOLITARNO-ADULTNA, SUBADULTNA I NEODREĐENO]:[SVE DOBI-HIBERNACIJA/ESTIVACIJA]],MATCH(R227,Tablica1[KATEGORIJA],0),MATCH(E227,Tablica1[[#Headers],[SOLITARNO-ADULTNA, SUBADULTNA I NEODREĐENO]:[SVE DOBI-HIBERNACIJA/ESTIVACIJA]],0))</f>
        <v>#N/A</v>
      </c>
      <c r="T227" s="60">
        <f t="shared" si="21"/>
        <v>0</v>
      </c>
      <c r="U227" s="88" t="e">
        <f t="shared" si="23"/>
        <v>#N/A</v>
      </c>
      <c r="V227" s="142"/>
      <c r="W227" s="144"/>
      <c r="X227" s="144"/>
      <c r="Y227" s="142"/>
      <c r="Z227" s="70" t="e">
        <f>+INDEX(Tablica5[PROŠIRENA SKRB],MATCH(ZAPLIJENE!R227,Tablica5[KATEGORIJA],0))</f>
        <v>#N/A</v>
      </c>
      <c r="AA227" s="88" t="e">
        <f t="shared" si="24"/>
        <v>#N/A</v>
      </c>
      <c r="AB227" s="179" t="e">
        <f t="shared" si="25"/>
        <v>#N/A</v>
      </c>
      <c r="AC227" s="180"/>
      <c r="AD227" s="159"/>
      <c r="AE227" s="159"/>
      <c r="AF227" s="181">
        <f t="shared" si="26"/>
        <v>0</v>
      </c>
      <c r="AG227" s="182" t="e">
        <f t="shared" si="27"/>
        <v>#N/A</v>
      </c>
      <c r="AH227" s="164"/>
      <c r="AI227" s="168"/>
      <c r="AJ227" s="163" t="e">
        <f>INDEX(EUTANAZIJA!$B$4:$B$6,MATCH(ZAPLIJENE!AH227,EUTANAZIJA!$A$4:$A$6,0))</f>
        <v>#N/A</v>
      </c>
      <c r="AK227" s="91" t="e">
        <f t="shared" si="22"/>
        <v>#N/A</v>
      </c>
    </row>
    <row r="228" spans="1:37" x14ac:dyDescent="0.3">
      <c r="A228" s="141"/>
      <c r="B228" s="142"/>
      <c r="C228" s="143"/>
      <c r="D228" s="142"/>
      <c r="E228" s="142"/>
      <c r="F228" s="142"/>
      <c r="G228" s="135"/>
      <c r="H228" s="142"/>
      <c r="I228" s="146"/>
      <c r="J228" s="142"/>
      <c r="K228" s="142"/>
      <c r="L228" s="142"/>
      <c r="M228" s="142"/>
      <c r="N228" s="142"/>
      <c r="O228" s="144"/>
      <c r="P228" s="142"/>
      <c r="Q228" s="142"/>
      <c r="R228" s="142"/>
      <c r="S228" s="88" t="e">
        <f>INDEX(Tablica1[[SOLITARNO-ADULTNA, SUBADULTNA I NEODREĐENO]:[SVE DOBI-HIBERNACIJA/ESTIVACIJA]],MATCH(R228,Tablica1[KATEGORIJA],0),MATCH(E228,Tablica1[[#Headers],[SOLITARNO-ADULTNA, SUBADULTNA I NEODREĐENO]:[SVE DOBI-HIBERNACIJA/ESTIVACIJA]],0))</f>
        <v>#N/A</v>
      </c>
      <c r="T228" s="60">
        <f t="shared" si="21"/>
        <v>0</v>
      </c>
      <c r="U228" s="88" t="e">
        <f t="shared" si="23"/>
        <v>#N/A</v>
      </c>
      <c r="V228" s="142"/>
      <c r="W228" s="144"/>
      <c r="X228" s="144"/>
      <c r="Y228" s="142"/>
      <c r="Z228" s="70" t="e">
        <f>+INDEX(Tablica5[PROŠIRENA SKRB],MATCH(ZAPLIJENE!R228,Tablica5[KATEGORIJA],0))</f>
        <v>#N/A</v>
      </c>
      <c r="AA228" s="88" t="e">
        <f t="shared" si="24"/>
        <v>#N/A</v>
      </c>
      <c r="AB228" s="179" t="e">
        <f t="shared" si="25"/>
        <v>#N/A</v>
      </c>
      <c r="AC228" s="180"/>
      <c r="AD228" s="159"/>
      <c r="AE228" s="159"/>
      <c r="AF228" s="181">
        <f t="shared" si="26"/>
        <v>0</v>
      </c>
      <c r="AG228" s="182" t="e">
        <f t="shared" si="27"/>
        <v>#N/A</v>
      </c>
      <c r="AH228" s="164"/>
      <c r="AI228" s="168"/>
      <c r="AJ228" s="163" t="e">
        <f>INDEX(EUTANAZIJA!$B$4:$B$6,MATCH(ZAPLIJENE!AH228,EUTANAZIJA!$A$4:$A$6,0))</f>
        <v>#N/A</v>
      </c>
      <c r="AK228" s="91" t="e">
        <f t="shared" si="22"/>
        <v>#N/A</v>
      </c>
    </row>
    <row r="229" spans="1:37" x14ac:dyDescent="0.3">
      <c r="A229" s="141"/>
      <c r="B229" s="142"/>
      <c r="C229" s="143"/>
      <c r="D229" s="142"/>
      <c r="E229" s="142"/>
      <c r="F229" s="142"/>
      <c r="G229" s="135"/>
      <c r="H229" s="142"/>
      <c r="I229" s="146"/>
      <c r="J229" s="142"/>
      <c r="K229" s="142"/>
      <c r="L229" s="142"/>
      <c r="M229" s="142"/>
      <c r="N229" s="142"/>
      <c r="O229" s="144"/>
      <c r="P229" s="142"/>
      <c r="Q229" s="142"/>
      <c r="R229" s="142"/>
      <c r="S229" s="88" t="e">
        <f>INDEX(Tablica1[[SOLITARNO-ADULTNA, SUBADULTNA I NEODREĐENO]:[SVE DOBI-HIBERNACIJA/ESTIVACIJA]],MATCH(R229,Tablica1[KATEGORIJA],0),MATCH(E229,Tablica1[[#Headers],[SOLITARNO-ADULTNA, SUBADULTNA I NEODREĐENO]:[SVE DOBI-HIBERNACIJA/ESTIVACIJA]],0))</f>
        <v>#N/A</v>
      </c>
      <c r="T229" s="60">
        <f t="shared" si="21"/>
        <v>0</v>
      </c>
      <c r="U229" s="88" t="e">
        <f t="shared" si="23"/>
        <v>#N/A</v>
      </c>
      <c r="V229" s="142"/>
      <c r="W229" s="144"/>
      <c r="X229" s="144"/>
      <c r="Y229" s="142"/>
      <c r="Z229" s="70" t="e">
        <f>+INDEX(Tablica5[PROŠIRENA SKRB],MATCH(ZAPLIJENE!R229,Tablica5[KATEGORIJA],0))</f>
        <v>#N/A</v>
      </c>
      <c r="AA229" s="88" t="e">
        <f t="shared" si="24"/>
        <v>#N/A</v>
      </c>
      <c r="AB229" s="179" t="e">
        <f t="shared" si="25"/>
        <v>#N/A</v>
      </c>
      <c r="AC229" s="180"/>
      <c r="AD229" s="159"/>
      <c r="AE229" s="159"/>
      <c r="AF229" s="181">
        <f t="shared" si="26"/>
        <v>0</v>
      </c>
      <c r="AG229" s="182" t="e">
        <f t="shared" si="27"/>
        <v>#N/A</v>
      </c>
      <c r="AH229" s="164"/>
      <c r="AI229" s="168"/>
      <c r="AJ229" s="163" t="e">
        <f>INDEX(EUTANAZIJA!$B$4:$B$6,MATCH(ZAPLIJENE!AH229,EUTANAZIJA!$A$4:$A$6,0))</f>
        <v>#N/A</v>
      </c>
      <c r="AK229" s="91" t="e">
        <f t="shared" si="22"/>
        <v>#N/A</v>
      </c>
    </row>
    <row r="230" spans="1:37" x14ac:dyDescent="0.3">
      <c r="A230" s="141"/>
      <c r="B230" s="142"/>
      <c r="C230" s="143"/>
      <c r="D230" s="142"/>
      <c r="E230" s="142"/>
      <c r="F230" s="142"/>
      <c r="G230" s="135"/>
      <c r="H230" s="142"/>
      <c r="I230" s="146"/>
      <c r="J230" s="142"/>
      <c r="K230" s="142"/>
      <c r="L230" s="142"/>
      <c r="M230" s="142"/>
      <c r="N230" s="142"/>
      <c r="O230" s="144"/>
      <c r="P230" s="142"/>
      <c r="Q230" s="142"/>
      <c r="R230" s="142"/>
      <c r="S230" s="88" t="e">
        <f>INDEX(Tablica1[[SOLITARNO-ADULTNA, SUBADULTNA I NEODREĐENO]:[SVE DOBI-HIBERNACIJA/ESTIVACIJA]],MATCH(R230,Tablica1[KATEGORIJA],0),MATCH(E230,Tablica1[[#Headers],[SOLITARNO-ADULTNA, SUBADULTNA I NEODREĐENO]:[SVE DOBI-HIBERNACIJA/ESTIVACIJA]],0))</f>
        <v>#N/A</v>
      </c>
      <c r="T230" s="60">
        <f t="shared" si="21"/>
        <v>0</v>
      </c>
      <c r="U230" s="88" t="e">
        <f t="shared" si="23"/>
        <v>#N/A</v>
      </c>
      <c r="V230" s="142"/>
      <c r="W230" s="144"/>
      <c r="X230" s="144"/>
      <c r="Y230" s="142"/>
      <c r="Z230" s="70" t="e">
        <f>+INDEX(Tablica5[PROŠIRENA SKRB],MATCH(ZAPLIJENE!R230,Tablica5[KATEGORIJA],0))</f>
        <v>#N/A</v>
      </c>
      <c r="AA230" s="88" t="e">
        <f t="shared" si="24"/>
        <v>#N/A</v>
      </c>
      <c r="AB230" s="179" t="e">
        <f t="shared" si="25"/>
        <v>#N/A</v>
      </c>
      <c r="AC230" s="180"/>
      <c r="AD230" s="159"/>
      <c r="AE230" s="159"/>
      <c r="AF230" s="181">
        <f t="shared" si="26"/>
        <v>0</v>
      </c>
      <c r="AG230" s="182" t="e">
        <f t="shared" si="27"/>
        <v>#N/A</v>
      </c>
      <c r="AH230" s="164"/>
      <c r="AI230" s="168"/>
      <c r="AJ230" s="163" t="e">
        <f>INDEX(EUTANAZIJA!$B$4:$B$6,MATCH(ZAPLIJENE!AH230,EUTANAZIJA!$A$4:$A$6,0))</f>
        <v>#N/A</v>
      </c>
      <c r="AK230" s="91" t="e">
        <f t="shared" si="22"/>
        <v>#N/A</v>
      </c>
    </row>
    <row r="231" spans="1:37" x14ac:dyDescent="0.3">
      <c r="A231" s="141"/>
      <c r="B231" s="142"/>
      <c r="C231" s="143"/>
      <c r="D231" s="142"/>
      <c r="E231" s="142"/>
      <c r="F231" s="142"/>
      <c r="G231" s="135"/>
      <c r="H231" s="142"/>
      <c r="I231" s="146"/>
      <c r="J231" s="142"/>
      <c r="K231" s="142"/>
      <c r="L231" s="142"/>
      <c r="M231" s="142"/>
      <c r="N231" s="142"/>
      <c r="O231" s="144"/>
      <c r="P231" s="142"/>
      <c r="Q231" s="142"/>
      <c r="R231" s="142"/>
      <c r="S231" s="88" t="e">
        <f>INDEX(Tablica1[[SOLITARNO-ADULTNA, SUBADULTNA I NEODREĐENO]:[SVE DOBI-HIBERNACIJA/ESTIVACIJA]],MATCH(R231,Tablica1[KATEGORIJA],0),MATCH(E231,Tablica1[[#Headers],[SOLITARNO-ADULTNA, SUBADULTNA I NEODREĐENO]:[SVE DOBI-HIBERNACIJA/ESTIVACIJA]],0))</f>
        <v>#N/A</v>
      </c>
      <c r="T231" s="60">
        <f t="shared" si="21"/>
        <v>0</v>
      </c>
      <c r="U231" s="88" t="e">
        <f t="shared" si="23"/>
        <v>#N/A</v>
      </c>
      <c r="V231" s="142"/>
      <c r="W231" s="144"/>
      <c r="X231" s="144"/>
      <c r="Y231" s="142"/>
      <c r="Z231" s="70" t="e">
        <f>+INDEX(Tablica5[PROŠIRENA SKRB],MATCH(ZAPLIJENE!R231,Tablica5[KATEGORIJA],0))</f>
        <v>#N/A</v>
      </c>
      <c r="AA231" s="88" t="e">
        <f t="shared" si="24"/>
        <v>#N/A</v>
      </c>
      <c r="AB231" s="179" t="e">
        <f t="shared" si="25"/>
        <v>#N/A</v>
      </c>
      <c r="AC231" s="180"/>
      <c r="AD231" s="159"/>
      <c r="AE231" s="159"/>
      <c r="AF231" s="181">
        <f t="shared" si="26"/>
        <v>0</v>
      </c>
      <c r="AG231" s="182" t="e">
        <f t="shared" si="27"/>
        <v>#N/A</v>
      </c>
      <c r="AH231" s="164"/>
      <c r="AI231" s="168"/>
      <c r="AJ231" s="163" t="e">
        <f>INDEX(EUTANAZIJA!$B$4:$B$6,MATCH(ZAPLIJENE!AH231,EUTANAZIJA!$A$4:$A$6,0))</f>
        <v>#N/A</v>
      </c>
      <c r="AK231" s="91" t="e">
        <f t="shared" si="22"/>
        <v>#N/A</v>
      </c>
    </row>
    <row r="232" spans="1:37" x14ac:dyDescent="0.3">
      <c r="A232" s="141"/>
      <c r="B232" s="142"/>
      <c r="C232" s="143"/>
      <c r="D232" s="142"/>
      <c r="E232" s="142"/>
      <c r="F232" s="142"/>
      <c r="G232" s="135"/>
      <c r="H232" s="142"/>
      <c r="I232" s="146"/>
      <c r="J232" s="142"/>
      <c r="K232" s="142"/>
      <c r="L232" s="142"/>
      <c r="M232" s="142"/>
      <c r="N232" s="142"/>
      <c r="O232" s="144"/>
      <c r="P232" s="142"/>
      <c r="Q232" s="142"/>
      <c r="R232" s="142"/>
      <c r="S232" s="88" t="e">
        <f>INDEX(Tablica1[[SOLITARNO-ADULTNA, SUBADULTNA I NEODREĐENO]:[SVE DOBI-HIBERNACIJA/ESTIVACIJA]],MATCH(R232,Tablica1[KATEGORIJA],0),MATCH(E232,Tablica1[[#Headers],[SOLITARNO-ADULTNA, SUBADULTNA I NEODREĐENO]:[SVE DOBI-HIBERNACIJA/ESTIVACIJA]],0))</f>
        <v>#N/A</v>
      </c>
      <c r="T232" s="60">
        <f t="shared" si="21"/>
        <v>0</v>
      </c>
      <c r="U232" s="88" t="e">
        <f t="shared" si="23"/>
        <v>#N/A</v>
      </c>
      <c r="V232" s="142"/>
      <c r="W232" s="144"/>
      <c r="X232" s="144"/>
      <c r="Y232" s="142"/>
      <c r="Z232" s="70" t="e">
        <f>+INDEX(Tablica5[PROŠIRENA SKRB],MATCH(ZAPLIJENE!R232,Tablica5[KATEGORIJA],0))</f>
        <v>#N/A</v>
      </c>
      <c r="AA232" s="88" t="e">
        <f t="shared" si="24"/>
        <v>#N/A</v>
      </c>
      <c r="AB232" s="179" t="e">
        <f t="shared" si="25"/>
        <v>#N/A</v>
      </c>
      <c r="AC232" s="180"/>
      <c r="AD232" s="159"/>
      <c r="AE232" s="159"/>
      <c r="AF232" s="181">
        <f t="shared" si="26"/>
        <v>0</v>
      </c>
      <c r="AG232" s="182" t="e">
        <f t="shared" si="27"/>
        <v>#N/A</v>
      </c>
      <c r="AH232" s="164"/>
      <c r="AI232" s="168"/>
      <c r="AJ232" s="163" t="e">
        <f>INDEX(EUTANAZIJA!$B$4:$B$6,MATCH(ZAPLIJENE!AH232,EUTANAZIJA!$A$4:$A$6,0))</f>
        <v>#N/A</v>
      </c>
      <c r="AK232" s="91" t="e">
        <f t="shared" si="22"/>
        <v>#N/A</v>
      </c>
    </row>
    <row r="233" spans="1:37" x14ac:dyDescent="0.3">
      <c r="A233" s="141"/>
      <c r="B233" s="142"/>
      <c r="C233" s="143"/>
      <c r="D233" s="142"/>
      <c r="E233" s="142"/>
      <c r="F233" s="142"/>
      <c r="G233" s="135"/>
      <c r="H233" s="142"/>
      <c r="I233" s="146"/>
      <c r="J233" s="142"/>
      <c r="K233" s="142"/>
      <c r="L233" s="142"/>
      <c r="M233" s="142"/>
      <c r="N233" s="142"/>
      <c r="O233" s="144"/>
      <c r="P233" s="142"/>
      <c r="Q233" s="142"/>
      <c r="R233" s="142"/>
      <c r="S233" s="88" t="e">
        <f>INDEX(Tablica1[[SOLITARNO-ADULTNA, SUBADULTNA I NEODREĐENO]:[SVE DOBI-HIBERNACIJA/ESTIVACIJA]],MATCH(R233,Tablica1[KATEGORIJA],0),MATCH(E233,Tablica1[[#Headers],[SOLITARNO-ADULTNA, SUBADULTNA I NEODREĐENO]:[SVE DOBI-HIBERNACIJA/ESTIVACIJA]],0))</f>
        <v>#N/A</v>
      </c>
      <c r="T233" s="60">
        <f t="shared" si="21"/>
        <v>0</v>
      </c>
      <c r="U233" s="88" t="e">
        <f t="shared" si="23"/>
        <v>#N/A</v>
      </c>
      <c r="V233" s="142"/>
      <c r="W233" s="144"/>
      <c r="X233" s="144"/>
      <c r="Y233" s="142"/>
      <c r="Z233" s="70" t="e">
        <f>+INDEX(Tablica5[PROŠIRENA SKRB],MATCH(ZAPLIJENE!R233,Tablica5[KATEGORIJA],0))</f>
        <v>#N/A</v>
      </c>
      <c r="AA233" s="88" t="e">
        <f t="shared" si="24"/>
        <v>#N/A</v>
      </c>
      <c r="AB233" s="179" t="e">
        <f t="shared" si="25"/>
        <v>#N/A</v>
      </c>
      <c r="AC233" s="180"/>
      <c r="AD233" s="159"/>
      <c r="AE233" s="159"/>
      <c r="AF233" s="181">
        <f t="shared" si="26"/>
        <v>0</v>
      </c>
      <c r="AG233" s="182" t="e">
        <f t="shared" si="27"/>
        <v>#N/A</v>
      </c>
      <c r="AH233" s="164"/>
      <c r="AI233" s="168"/>
      <c r="AJ233" s="163" t="e">
        <f>INDEX(EUTANAZIJA!$B$4:$B$6,MATCH(ZAPLIJENE!AH233,EUTANAZIJA!$A$4:$A$6,0))</f>
        <v>#N/A</v>
      </c>
      <c r="AK233" s="91" t="e">
        <f t="shared" si="22"/>
        <v>#N/A</v>
      </c>
    </row>
    <row r="234" spans="1:37" x14ac:dyDescent="0.3">
      <c r="A234" s="141"/>
      <c r="B234" s="142"/>
      <c r="C234" s="143"/>
      <c r="D234" s="142"/>
      <c r="E234" s="142"/>
      <c r="F234" s="142"/>
      <c r="G234" s="135"/>
      <c r="H234" s="142"/>
      <c r="I234" s="146"/>
      <c r="J234" s="142"/>
      <c r="K234" s="142"/>
      <c r="L234" s="142"/>
      <c r="M234" s="142"/>
      <c r="N234" s="142"/>
      <c r="O234" s="144"/>
      <c r="P234" s="142"/>
      <c r="Q234" s="142"/>
      <c r="R234" s="142"/>
      <c r="S234" s="88" t="e">
        <f>INDEX(Tablica1[[SOLITARNO-ADULTNA, SUBADULTNA I NEODREĐENO]:[SVE DOBI-HIBERNACIJA/ESTIVACIJA]],MATCH(R234,Tablica1[KATEGORIJA],0),MATCH(E234,Tablica1[[#Headers],[SOLITARNO-ADULTNA, SUBADULTNA I NEODREĐENO]:[SVE DOBI-HIBERNACIJA/ESTIVACIJA]],0))</f>
        <v>#N/A</v>
      </c>
      <c r="T234" s="60">
        <f t="shared" si="21"/>
        <v>0</v>
      </c>
      <c r="U234" s="88" t="e">
        <f t="shared" si="23"/>
        <v>#N/A</v>
      </c>
      <c r="V234" s="142"/>
      <c r="W234" s="144"/>
      <c r="X234" s="144"/>
      <c r="Y234" s="142"/>
      <c r="Z234" s="70" t="e">
        <f>+INDEX(Tablica5[PROŠIRENA SKRB],MATCH(ZAPLIJENE!R234,Tablica5[KATEGORIJA],0))</f>
        <v>#N/A</v>
      </c>
      <c r="AA234" s="88" t="e">
        <f t="shared" si="24"/>
        <v>#N/A</v>
      </c>
      <c r="AB234" s="179" t="e">
        <f t="shared" si="25"/>
        <v>#N/A</v>
      </c>
      <c r="AC234" s="180"/>
      <c r="AD234" s="159"/>
      <c r="AE234" s="159"/>
      <c r="AF234" s="181">
        <f t="shared" si="26"/>
        <v>0</v>
      </c>
      <c r="AG234" s="182" t="e">
        <f t="shared" si="27"/>
        <v>#N/A</v>
      </c>
      <c r="AH234" s="164"/>
      <c r="AI234" s="168"/>
      <c r="AJ234" s="163" t="e">
        <f>INDEX(EUTANAZIJA!$B$4:$B$6,MATCH(ZAPLIJENE!AH234,EUTANAZIJA!$A$4:$A$6,0))</f>
        <v>#N/A</v>
      </c>
      <c r="AK234" s="91" t="e">
        <f t="shared" si="22"/>
        <v>#N/A</v>
      </c>
    </row>
    <row r="235" spans="1:37" x14ac:dyDescent="0.3">
      <c r="A235" s="141"/>
      <c r="B235" s="142"/>
      <c r="C235" s="143"/>
      <c r="D235" s="142"/>
      <c r="E235" s="142"/>
      <c r="F235" s="142"/>
      <c r="G235" s="135"/>
      <c r="H235" s="142"/>
      <c r="I235" s="146"/>
      <c r="J235" s="142"/>
      <c r="K235" s="142"/>
      <c r="L235" s="142"/>
      <c r="M235" s="142"/>
      <c r="N235" s="142"/>
      <c r="O235" s="144"/>
      <c r="P235" s="142"/>
      <c r="Q235" s="142"/>
      <c r="R235" s="142"/>
      <c r="S235" s="88" t="e">
        <f>INDEX(Tablica1[[SOLITARNO-ADULTNA, SUBADULTNA I NEODREĐENO]:[SVE DOBI-HIBERNACIJA/ESTIVACIJA]],MATCH(R235,Tablica1[KATEGORIJA],0),MATCH(E235,Tablica1[[#Headers],[SOLITARNO-ADULTNA, SUBADULTNA I NEODREĐENO]:[SVE DOBI-HIBERNACIJA/ESTIVACIJA]],0))</f>
        <v>#N/A</v>
      </c>
      <c r="T235" s="60">
        <f t="shared" si="21"/>
        <v>0</v>
      </c>
      <c r="U235" s="88" t="e">
        <f t="shared" si="23"/>
        <v>#N/A</v>
      </c>
      <c r="V235" s="142"/>
      <c r="W235" s="144"/>
      <c r="X235" s="144"/>
      <c r="Y235" s="142"/>
      <c r="Z235" s="70" t="e">
        <f>+INDEX(Tablica5[PROŠIRENA SKRB],MATCH(ZAPLIJENE!R235,Tablica5[KATEGORIJA],0))</f>
        <v>#N/A</v>
      </c>
      <c r="AA235" s="88" t="e">
        <f t="shared" si="24"/>
        <v>#N/A</v>
      </c>
      <c r="AB235" s="179" t="e">
        <f t="shared" si="25"/>
        <v>#N/A</v>
      </c>
      <c r="AC235" s="180"/>
      <c r="AD235" s="159"/>
      <c r="AE235" s="159"/>
      <c r="AF235" s="181">
        <f t="shared" si="26"/>
        <v>0</v>
      </c>
      <c r="AG235" s="182" t="e">
        <f t="shared" si="27"/>
        <v>#N/A</v>
      </c>
      <c r="AH235" s="164"/>
      <c r="AI235" s="168"/>
      <c r="AJ235" s="163" t="e">
        <f>INDEX(EUTANAZIJA!$B$4:$B$6,MATCH(ZAPLIJENE!AH235,EUTANAZIJA!$A$4:$A$6,0))</f>
        <v>#N/A</v>
      </c>
      <c r="AK235" s="91" t="e">
        <f t="shared" si="22"/>
        <v>#N/A</v>
      </c>
    </row>
    <row r="236" spans="1:37" x14ac:dyDescent="0.3">
      <c r="A236" s="141"/>
      <c r="B236" s="142"/>
      <c r="C236" s="143"/>
      <c r="D236" s="142"/>
      <c r="E236" s="142"/>
      <c r="F236" s="142"/>
      <c r="G236" s="135"/>
      <c r="H236" s="142"/>
      <c r="I236" s="146"/>
      <c r="J236" s="142"/>
      <c r="K236" s="142"/>
      <c r="L236" s="142"/>
      <c r="M236" s="142"/>
      <c r="N236" s="142"/>
      <c r="O236" s="144"/>
      <c r="P236" s="142"/>
      <c r="Q236" s="142"/>
      <c r="R236" s="142"/>
      <c r="S236" s="88" t="e">
        <f>INDEX(Tablica1[[SOLITARNO-ADULTNA, SUBADULTNA I NEODREĐENO]:[SVE DOBI-HIBERNACIJA/ESTIVACIJA]],MATCH(R236,Tablica1[KATEGORIJA],0),MATCH(E236,Tablica1[[#Headers],[SOLITARNO-ADULTNA, SUBADULTNA I NEODREĐENO]:[SVE DOBI-HIBERNACIJA/ESTIVACIJA]],0))</f>
        <v>#N/A</v>
      </c>
      <c r="T236" s="60">
        <f t="shared" si="21"/>
        <v>0</v>
      </c>
      <c r="U236" s="88" t="e">
        <f t="shared" si="23"/>
        <v>#N/A</v>
      </c>
      <c r="V236" s="142"/>
      <c r="W236" s="144"/>
      <c r="X236" s="144"/>
      <c r="Y236" s="142"/>
      <c r="Z236" s="70" t="e">
        <f>+INDEX(Tablica5[PROŠIRENA SKRB],MATCH(ZAPLIJENE!R236,Tablica5[KATEGORIJA],0))</f>
        <v>#N/A</v>
      </c>
      <c r="AA236" s="88" t="e">
        <f t="shared" si="24"/>
        <v>#N/A</v>
      </c>
      <c r="AB236" s="179" t="e">
        <f t="shared" si="25"/>
        <v>#N/A</v>
      </c>
      <c r="AC236" s="180"/>
      <c r="AD236" s="159"/>
      <c r="AE236" s="159"/>
      <c r="AF236" s="181">
        <f t="shared" si="26"/>
        <v>0</v>
      </c>
      <c r="AG236" s="182" t="e">
        <f t="shared" si="27"/>
        <v>#N/A</v>
      </c>
      <c r="AH236" s="164"/>
      <c r="AI236" s="168"/>
      <c r="AJ236" s="163" t="e">
        <f>INDEX(EUTANAZIJA!$B$4:$B$6,MATCH(ZAPLIJENE!AH236,EUTANAZIJA!$A$4:$A$6,0))</f>
        <v>#N/A</v>
      </c>
      <c r="AK236" s="91" t="e">
        <f t="shared" si="22"/>
        <v>#N/A</v>
      </c>
    </row>
    <row r="237" spans="1:37" x14ac:dyDescent="0.3">
      <c r="A237" s="141"/>
      <c r="B237" s="142"/>
      <c r="C237" s="143"/>
      <c r="D237" s="142"/>
      <c r="E237" s="142"/>
      <c r="F237" s="142"/>
      <c r="G237" s="135"/>
      <c r="H237" s="142"/>
      <c r="I237" s="146"/>
      <c r="J237" s="142"/>
      <c r="K237" s="142"/>
      <c r="L237" s="142"/>
      <c r="M237" s="142"/>
      <c r="N237" s="142"/>
      <c r="O237" s="144"/>
      <c r="P237" s="142"/>
      <c r="Q237" s="142"/>
      <c r="R237" s="142"/>
      <c r="S237" s="88" t="e">
        <f>INDEX(Tablica1[[SOLITARNO-ADULTNA, SUBADULTNA I NEODREĐENO]:[SVE DOBI-HIBERNACIJA/ESTIVACIJA]],MATCH(R237,Tablica1[KATEGORIJA],0),MATCH(E237,Tablica1[[#Headers],[SOLITARNO-ADULTNA, SUBADULTNA I NEODREĐENO]:[SVE DOBI-HIBERNACIJA/ESTIVACIJA]],0))</f>
        <v>#N/A</v>
      </c>
      <c r="T237" s="60">
        <f t="shared" si="21"/>
        <v>0</v>
      </c>
      <c r="U237" s="88" t="e">
        <f t="shared" si="23"/>
        <v>#N/A</v>
      </c>
      <c r="V237" s="142"/>
      <c r="W237" s="144"/>
      <c r="X237" s="144"/>
      <c r="Y237" s="142"/>
      <c r="Z237" s="70" t="e">
        <f>+INDEX(Tablica5[PROŠIRENA SKRB],MATCH(ZAPLIJENE!R237,Tablica5[KATEGORIJA],0))</f>
        <v>#N/A</v>
      </c>
      <c r="AA237" s="88" t="e">
        <f t="shared" si="24"/>
        <v>#N/A</v>
      </c>
      <c r="AB237" s="179" t="e">
        <f t="shared" si="25"/>
        <v>#N/A</v>
      </c>
      <c r="AC237" s="180"/>
      <c r="AD237" s="159"/>
      <c r="AE237" s="159"/>
      <c r="AF237" s="181">
        <f t="shared" si="26"/>
        <v>0</v>
      </c>
      <c r="AG237" s="182" t="e">
        <f t="shared" si="27"/>
        <v>#N/A</v>
      </c>
      <c r="AH237" s="164"/>
      <c r="AI237" s="168"/>
      <c r="AJ237" s="163" t="e">
        <f>INDEX(EUTANAZIJA!$B$4:$B$6,MATCH(ZAPLIJENE!AH237,EUTANAZIJA!$A$4:$A$6,0))</f>
        <v>#N/A</v>
      </c>
      <c r="AK237" s="91" t="e">
        <f t="shared" si="22"/>
        <v>#N/A</v>
      </c>
    </row>
    <row r="238" spans="1:37" x14ac:dyDescent="0.3">
      <c r="A238" s="141"/>
      <c r="B238" s="142"/>
      <c r="C238" s="143"/>
      <c r="D238" s="142"/>
      <c r="E238" s="142"/>
      <c r="F238" s="142"/>
      <c r="G238" s="135"/>
      <c r="H238" s="142"/>
      <c r="I238" s="146"/>
      <c r="J238" s="142"/>
      <c r="K238" s="142"/>
      <c r="L238" s="142"/>
      <c r="M238" s="142"/>
      <c r="N238" s="142"/>
      <c r="O238" s="144"/>
      <c r="P238" s="142"/>
      <c r="Q238" s="142"/>
      <c r="R238" s="142"/>
      <c r="S238" s="88" t="e">
        <f>INDEX(Tablica1[[SOLITARNO-ADULTNA, SUBADULTNA I NEODREĐENO]:[SVE DOBI-HIBERNACIJA/ESTIVACIJA]],MATCH(R238,Tablica1[KATEGORIJA],0),MATCH(E238,Tablica1[[#Headers],[SOLITARNO-ADULTNA, SUBADULTNA I NEODREĐENO]:[SVE DOBI-HIBERNACIJA/ESTIVACIJA]],0))</f>
        <v>#N/A</v>
      </c>
      <c r="T238" s="60">
        <f t="shared" si="21"/>
        <v>0</v>
      </c>
      <c r="U238" s="88" t="e">
        <f t="shared" si="23"/>
        <v>#N/A</v>
      </c>
      <c r="V238" s="142"/>
      <c r="W238" s="144"/>
      <c r="X238" s="144"/>
      <c r="Y238" s="142"/>
      <c r="Z238" s="70" t="e">
        <f>+INDEX(Tablica5[PROŠIRENA SKRB],MATCH(ZAPLIJENE!R238,Tablica5[KATEGORIJA],0))</f>
        <v>#N/A</v>
      </c>
      <c r="AA238" s="88" t="e">
        <f t="shared" si="24"/>
        <v>#N/A</v>
      </c>
      <c r="AB238" s="179" t="e">
        <f t="shared" si="25"/>
        <v>#N/A</v>
      </c>
      <c r="AC238" s="180"/>
      <c r="AD238" s="159"/>
      <c r="AE238" s="159"/>
      <c r="AF238" s="181">
        <f t="shared" si="26"/>
        <v>0</v>
      </c>
      <c r="AG238" s="182" t="e">
        <f t="shared" si="27"/>
        <v>#N/A</v>
      </c>
      <c r="AH238" s="164"/>
      <c r="AI238" s="168"/>
      <c r="AJ238" s="163" t="e">
        <f>INDEX(EUTANAZIJA!$B$4:$B$6,MATCH(ZAPLIJENE!AH238,EUTANAZIJA!$A$4:$A$6,0))</f>
        <v>#N/A</v>
      </c>
      <c r="AK238" s="91" t="e">
        <f t="shared" si="22"/>
        <v>#N/A</v>
      </c>
    </row>
    <row r="239" spans="1:37" x14ac:dyDescent="0.3">
      <c r="A239" s="141"/>
      <c r="B239" s="142"/>
      <c r="C239" s="143"/>
      <c r="D239" s="142"/>
      <c r="E239" s="142"/>
      <c r="F239" s="142"/>
      <c r="G239" s="135"/>
      <c r="H239" s="142"/>
      <c r="I239" s="146"/>
      <c r="J239" s="142"/>
      <c r="K239" s="142"/>
      <c r="L239" s="142"/>
      <c r="M239" s="142"/>
      <c r="N239" s="142"/>
      <c r="O239" s="144"/>
      <c r="P239" s="142"/>
      <c r="Q239" s="142"/>
      <c r="R239" s="142"/>
      <c r="S239" s="88" t="e">
        <f>INDEX(Tablica1[[SOLITARNO-ADULTNA, SUBADULTNA I NEODREĐENO]:[SVE DOBI-HIBERNACIJA/ESTIVACIJA]],MATCH(R239,Tablica1[KATEGORIJA],0),MATCH(E239,Tablica1[[#Headers],[SOLITARNO-ADULTNA, SUBADULTNA I NEODREĐENO]:[SVE DOBI-HIBERNACIJA/ESTIVACIJA]],0))</f>
        <v>#N/A</v>
      </c>
      <c r="T239" s="60">
        <f t="shared" si="21"/>
        <v>0</v>
      </c>
      <c r="U239" s="88" t="e">
        <f t="shared" si="23"/>
        <v>#N/A</v>
      </c>
      <c r="V239" s="142"/>
      <c r="W239" s="144"/>
      <c r="X239" s="144"/>
      <c r="Y239" s="142"/>
      <c r="Z239" s="70" t="e">
        <f>+INDEX(Tablica5[PROŠIRENA SKRB],MATCH(ZAPLIJENE!R239,Tablica5[KATEGORIJA],0))</f>
        <v>#N/A</v>
      </c>
      <c r="AA239" s="88" t="e">
        <f t="shared" si="24"/>
        <v>#N/A</v>
      </c>
      <c r="AB239" s="179" t="e">
        <f t="shared" si="25"/>
        <v>#N/A</v>
      </c>
      <c r="AC239" s="180"/>
      <c r="AD239" s="159"/>
      <c r="AE239" s="159"/>
      <c r="AF239" s="181">
        <f t="shared" si="26"/>
        <v>0</v>
      </c>
      <c r="AG239" s="182" t="e">
        <f t="shared" si="27"/>
        <v>#N/A</v>
      </c>
      <c r="AH239" s="164"/>
      <c r="AI239" s="168"/>
      <c r="AJ239" s="163" t="e">
        <f>INDEX(EUTANAZIJA!$B$4:$B$6,MATCH(ZAPLIJENE!AH239,EUTANAZIJA!$A$4:$A$6,0))</f>
        <v>#N/A</v>
      </c>
      <c r="AK239" s="91" t="e">
        <f t="shared" si="22"/>
        <v>#N/A</v>
      </c>
    </row>
    <row r="240" spans="1:37" x14ac:dyDescent="0.3">
      <c r="A240" s="141"/>
      <c r="B240" s="142"/>
      <c r="C240" s="143"/>
      <c r="D240" s="142"/>
      <c r="E240" s="142"/>
      <c r="F240" s="142"/>
      <c r="G240" s="135"/>
      <c r="H240" s="142"/>
      <c r="I240" s="146"/>
      <c r="J240" s="142"/>
      <c r="K240" s="142"/>
      <c r="L240" s="142"/>
      <c r="M240" s="142"/>
      <c r="N240" s="142"/>
      <c r="O240" s="144"/>
      <c r="P240" s="142"/>
      <c r="Q240" s="142"/>
      <c r="R240" s="142"/>
      <c r="S240" s="88" t="e">
        <f>INDEX(Tablica1[[SOLITARNO-ADULTNA, SUBADULTNA I NEODREĐENO]:[SVE DOBI-HIBERNACIJA/ESTIVACIJA]],MATCH(R240,Tablica1[KATEGORIJA],0),MATCH(E240,Tablica1[[#Headers],[SOLITARNO-ADULTNA, SUBADULTNA I NEODREĐENO]:[SVE DOBI-HIBERNACIJA/ESTIVACIJA]],0))</f>
        <v>#N/A</v>
      </c>
      <c r="T240" s="60">
        <f t="shared" si="21"/>
        <v>0</v>
      </c>
      <c r="U240" s="88" t="e">
        <f t="shared" si="23"/>
        <v>#N/A</v>
      </c>
      <c r="V240" s="142"/>
      <c r="W240" s="144"/>
      <c r="X240" s="144"/>
      <c r="Y240" s="142"/>
      <c r="Z240" s="70" t="e">
        <f>+INDEX(Tablica5[PROŠIRENA SKRB],MATCH(ZAPLIJENE!R240,Tablica5[KATEGORIJA],0))</f>
        <v>#N/A</v>
      </c>
      <c r="AA240" s="88" t="e">
        <f t="shared" si="24"/>
        <v>#N/A</v>
      </c>
      <c r="AB240" s="179" t="e">
        <f t="shared" si="25"/>
        <v>#N/A</v>
      </c>
      <c r="AC240" s="180"/>
      <c r="AD240" s="159"/>
      <c r="AE240" s="159"/>
      <c r="AF240" s="181">
        <f t="shared" si="26"/>
        <v>0</v>
      </c>
      <c r="AG240" s="182" t="e">
        <f t="shared" si="27"/>
        <v>#N/A</v>
      </c>
      <c r="AH240" s="164"/>
      <c r="AI240" s="168"/>
      <c r="AJ240" s="163" t="e">
        <f>INDEX(EUTANAZIJA!$B$4:$B$6,MATCH(ZAPLIJENE!AH240,EUTANAZIJA!$A$4:$A$6,0))</f>
        <v>#N/A</v>
      </c>
      <c r="AK240" s="91" t="e">
        <f t="shared" si="22"/>
        <v>#N/A</v>
      </c>
    </row>
    <row r="241" spans="1:37" x14ac:dyDescent="0.3">
      <c r="A241" s="141"/>
      <c r="B241" s="142"/>
      <c r="C241" s="143"/>
      <c r="D241" s="142"/>
      <c r="E241" s="142"/>
      <c r="F241" s="142"/>
      <c r="G241" s="135"/>
      <c r="H241" s="142"/>
      <c r="I241" s="146"/>
      <c r="J241" s="142"/>
      <c r="K241" s="142"/>
      <c r="L241" s="142"/>
      <c r="M241" s="142"/>
      <c r="N241" s="142"/>
      <c r="O241" s="144"/>
      <c r="P241" s="142"/>
      <c r="Q241" s="142"/>
      <c r="R241" s="142"/>
      <c r="S241" s="88" t="e">
        <f>INDEX(Tablica1[[SOLITARNO-ADULTNA, SUBADULTNA I NEODREĐENO]:[SVE DOBI-HIBERNACIJA/ESTIVACIJA]],MATCH(R241,Tablica1[KATEGORIJA],0),MATCH(E241,Tablica1[[#Headers],[SOLITARNO-ADULTNA, SUBADULTNA I NEODREĐENO]:[SVE DOBI-HIBERNACIJA/ESTIVACIJA]],0))</f>
        <v>#N/A</v>
      </c>
      <c r="T241" s="60">
        <f t="shared" si="21"/>
        <v>0</v>
      </c>
      <c r="U241" s="88" t="e">
        <f t="shared" si="23"/>
        <v>#N/A</v>
      </c>
      <c r="V241" s="142"/>
      <c r="W241" s="144"/>
      <c r="X241" s="144"/>
      <c r="Y241" s="142"/>
      <c r="Z241" s="70" t="e">
        <f>+INDEX(Tablica5[PROŠIRENA SKRB],MATCH(ZAPLIJENE!R241,Tablica5[KATEGORIJA],0))</f>
        <v>#N/A</v>
      </c>
      <c r="AA241" s="88" t="e">
        <f t="shared" si="24"/>
        <v>#N/A</v>
      </c>
      <c r="AB241" s="179" t="e">
        <f t="shared" si="25"/>
        <v>#N/A</v>
      </c>
      <c r="AC241" s="180"/>
      <c r="AD241" s="159"/>
      <c r="AE241" s="159"/>
      <c r="AF241" s="181">
        <f t="shared" si="26"/>
        <v>0</v>
      </c>
      <c r="AG241" s="182" t="e">
        <f t="shared" si="27"/>
        <v>#N/A</v>
      </c>
      <c r="AH241" s="164"/>
      <c r="AI241" s="168"/>
      <c r="AJ241" s="163" t="e">
        <f>INDEX(EUTANAZIJA!$B$4:$B$6,MATCH(ZAPLIJENE!AH241,EUTANAZIJA!$A$4:$A$6,0))</f>
        <v>#N/A</v>
      </c>
      <c r="AK241" s="91" t="e">
        <f t="shared" si="22"/>
        <v>#N/A</v>
      </c>
    </row>
    <row r="242" spans="1:37" x14ac:dyDescent="0.3">
      <c r="A242" s="141"/>
      <c r="B242" s="142"/>
      <c r="C242" s="143"/>
      <c r="D242" s="142"/>
      <c r="E242" s="142"/>
      <c r="F242" s="142"/>
      <c r="G242" s="135"/>
      <c r="H242" s="142"/>
      <c r="I242" s="146"/>
      <c r="J242" s="142"/>
      <c r="K242" s="142"/>
      <c r="L242" s="142"/>
      <c r="M242" s="142"/>
      <c r="N242" s="142"/>
      <c r="O242" s="144"/>
      <c r="P242" s="142"/>
      <c r="Q242" s="142"/>
      <c r="R242" s="142"/>
      <c r="S242" s="88" t="e">
        <f>INDEX(Tablica1[[SOLITARNO-ADULTNA, SUBADULTNA I NEODREĐENO]:[SVE DOBI-HIBERNACIJA/ESTIVACIJA]],MATCH(R242,Tablica1[KATEGORIJA],0),MATCH(E242,Tablica1[[#Headers],[SOLITARNO-ADULTNA, SUBADULTNA I NEODREĐENO]:[SVE DOBI-HIBERNACIJA/ESTIVACIJA]],0))</f>
        <v>#N/A</v>
      </c>
      <c r="T242" s="60">
        <f t="shared" si="21"/>
        <v>0</v>
      </c>
      <c r="U242" s="88" t="e">
        <f t="shared" si="23"/>
        <v>#N/A</v>
      </c>
      <c r="V242" s="142"/>
      <c r="W242" s="144"/>
      <c r="X242" s="144"/>
      <c r="Y242" s="142"/>
      <c r="Z242" s="70" t="e">
        <f>+INDEX(Tablica5[PROŠIRENA SKRB],MATCH(ZAPLIJENE!R242,Tablica5[KATEGORIJA],0))</f>
        <v>#N/A</v>
      </c>
      <c r="AA242" s="88" t="e">
        <f t="shared" si="24"/>
        <v>#N/A</v>
      </c>
      <c r="AB242" s="179" t="e">
        <f t="shared" si="25"/>
        <v>#N/A</v>
      </c>
      <c r="AC242" s="180"/>
      <c r="AD242" s="159"/>
      <c r="AE242" s="159"/>
      <c r="AF242" s="181">
        <f t="shared" si="26"/>
        <v>0</v>
      </c>
      <c r="AG242" s="182" t="e">
        <f t="shared" si="27"/>
        <v>#N/A</v>
      </c>
      <c r="AH242" s="164"/>
      <c r="AI242" s="168"/>
      <c r="AJ242" s="163" t="e">
        <f>INDEX(EUTANAZIJA!$B$4:$B$6,MATCH(ZAPLIJENE!AH242,EUTANAZIJA!$A$4:$A$6,0))</f>
        <v>#N/A</v>
      </c>
      <c r="AK242" s="91" t="e">
        <f t="shared" si="22"/>
        <v>#N/A</v>
      </c>
    </row>
    <row r="243" spans="1:37" x14ac:dyDescent="0.3">
      <c r="A243" s="141"/>
      <c r="B243" s="142"/>
      <c r="C243" s="143"/>
      <c r="D243" s="142"/>
      <c r="E243" s="142"/>
      <c r="F243" s="142"/>
      <c r="G243" s="135"/>
      <c r="H243" s="142"/>
      <c r="I243" s="146"/>
      <c r="J243" s="142"/>
      <c r="K243" s="142"/>
      <c r="L243" s="142"/>
      <c r="M243" s="142"/>
      <c r="N243" s="142"/>
      <c r="O243" s="144"/>
      <c r="P243" s="142"/>
      <c r="Q243" s="142"/>
      <c r="R243" s="142"/>
      <c r="S243" s="88" t="e">
        <f>INDEX(Tablica1[[SOLITARNO-ADULTNA, SUBADULTNA I NEODREĐENO]:[SVE DOBI-HIBERNACIJA/ESTIVACIJA]],MATCH(R243,Tablica1[KATEGORIJA],0),MATCH(E243,Tablica1[[#Headers],[SOLITARNO-ADULTNA, SUBADULTNA I NEODREĐENO]:[SVE DOBI-HIBERNACIJA/ESTIVACIJA]],0))</f>
        <v>#N/A</v>
      </c>
      <c r="T243" s="60">
        <f t="shared" si="21"/>
        <v>0</v>
      </c>
      <c r="U243" s="88" t="e">
        <f t="shared" si="23"/>
        <v>#N/A</v>
      </c>
      <c r="V243" s="142"/>
      <c r="W243" s="144"/>
      <c r="X243" s="144"/>
      <c r="Y243" s="142"/>
      <c r="Z243" s="70" t="e">
        <f>+INDEX(Tablica5[PROŠIRENA SKRB],MATCH(ZAPLIJENE!R243,Tablica5[KATEGORIJA],0))</f>
        <v>#N/A</v>
      </c>
      <c r="AA243" s="88" t="e">
        <f t="shared" si="24"/>
        <v>#N/A</v>
      </c>
      <c r="AB243" s="179" t="e">
        <f t="shared" si="25"/>
        <v>#N/A</v>
      </c>
      <c r="AC243" s="180"/>
      <c r="AD243" s="159"/>
      <c r="AE243" s="159"/>
      <c r="AF243" s="181">
        <f t="shared" si="26"/>
        <v>0</v>
      </c>
      <c r="AG243" s="182" t="e">
        <f t="shared" si="27"/>
        <v>#N/A</v>
      </c>
      <c r="AH243" s="164"/>
      <c r="AI243" s="168"/>
      <c r="AJ243" s="163" t="e">
        <f>INDEX(EUTANAZIJA!$B$4:$B$6,MATCH(ZAPLIJENE!AH243,EUTANAZIJA!$A$4:$A$6,0))</f>
        <v>#N/A</v>
      </c>
      <c r="AK243" s="91" t="e">
        <f t="shared" si="22"/>
        <v>#N/A</v>
      </c>
    </row>
    <row r="244" spans="1:37" x14ac:dyDescent="0.3">
      <c r="A244" s="141"/>
      <c r="B244" s="142"/>
      <c r="C244" s="143"/>
      <c r="D244" s="142"/>
      <c r="E244" s="142"/>
      <c r="F244" s="142"/>
      <c r="G244" s="135"/>
      <c r="H244" s="142"/>
      <c r="I244" s="146"/>
      <c r="J244" s="142"/>
      <c r="K244" s="142"/>
      <c r="L244" s="142"/>
      <c r="M244" s="142"/>
      <c r="N244" s="142"/>
      <c r="O244" s="144"/>
      <c r="P244" s="142"/>
      <c r="Q244" s="142"/>
      <c r="R244" s="142"/>
      <c r="S244" s="88" t="e">
        <f>INDEX(Tablica1[[SOLITARNO-ADULTNA, SUBADULTNA I NEODREĐENO]:[SVE DOBI-HIBERNACIJA/ESTIVACIJA]],MATCH(R244,Tablica1[KATEGORIJA],0),MATCH(E244,Tablica1[[#Headers],[SOLITARNO-ADULTNA, SUBADULTNA I NEODREĐENO]:[SVE DOBI-HIBERNACIJA/ESTIVACIJA]],0))</f>
        <v>#N/A</v>
      </c>
      <c r="T244" s="60">
        <f t="shared" si="21"/>
        <v>0</v>
      </c>
      <c r="U244" s="88" t="e">
        <f t="shared" si="23"/>
        <v>#N/A</v>
      </c>
      <c r="V244" s="142"/>
      <c r="W244" s="144"/>
      <c r="X244" s="144"/>
      <c r="Y244" s="142"/>
      <c r="Z244" s="70" t="e">
        <f>+INDEX(Tablica5[PROŠIRENA SKRB],MATCH(ZAPLIJENE!R244,Tablica5[KATEGORIJA],0))</f>
        <v>#N/A</v>
      </c>
      <c r="AA244" s="88" t="e">
        <f t="shared" si="24"/>
        <v>#N/A</v>
      </c>
      <c r="AB244" s="179" t="e">
        <f t="shared" si="25"/>
        <v>#N/A</v>
      </c>
      <c r="AC244" s="180"/>
      <c r="AD244" s="159"/>
      <c r="AE244" s="159"/>
      <c r="AF244" s="181">
        <f t="shared" si="26"/>
        <v>0</v>
      </c>
      <c r="AG244" s="182" t="e">
        <f t="shared" si="27"/>
        <v>#N/A</v>
      </c>
      <c r="AH244" s="164"/>
      <c r="AI244" s="168"/>
      <c r="AJ244" s="163" t="e">
        <f>INDEX(EUTANAZIJA!$B$4:$B$6,MATCH(ZAPLIJENE!AH244,EUTANAZIJA!$A$4:$A$6,0))</f>
        <v>#N/A</v>
      </c>
      <c r="AK244" s="91" t="e">
        <f t="shared" si="22"/>
        <v>#N/A</v>
      </c>
    </row>
    <row r="245" spans="1:37" x14ac:dyDescent="0.3">
      <c r="A245" s="141"/>
      <c r="B245" s="142"/>
      <c r="C245" s="143"/>
      <c r="D245" s="142"/>
      <c r="E245" s="142"/>
      <c r="F245" s="142"/>
      <c r="G245" s="135"/>
      <c r="H245" s="142"/>
      <c r="I245" s="146"/>
      <c r="J245" s="142"/>
      <c r="K245" s="142"/>
      <c r="L245" s="142"/>
      <c r="M245" s="142"/>
      <c r="N245" s="142"/>
      <c r="O245" s="144"/>
      <c r="P245" s="142"/>
      <c r="Q245" s="142"/>
      <c r="R245" s="142"/>
      <c r="S245" s="88" t="e">
        <f>INDEX(Tablica1[[SOLITARNO-ADULTNA, SUBADULTNA I NEODREĐENO]:[SVE DOBI-HIBERNACIJA/ESTIVACIJA]],MATCH(R245,Tablica1[KATEGORIJA],0),MATCH(E245,Tablica1[[#Headers],[SOLITARNO-ADULTNA, SUBADULTNA I NEODREĐENO]:[SVE DOBI-HIBERNACIJA/ESTIVACIJA]],0))</f>
        <v>#N/A</v>
      </c>
      <c r="T245" s="60">
        <f t="shared" si="21"/>
        <v>0</v>
      </c>
      <c r="U245" s="88" t="e">
        <f t="shared" si="23"/>
        <v>#N/A</v>
      </c>
      <c r="V245" s="142"/>
      <c r="W245" s="144"/>
      <c r="X245" s="144"/>
      <c r="Y245" s="142"/>
      <c r="Z245" s="70" t="e">
        <f>+INDEX(Tablica5[PROŠIRENA SKRB],MATCH(ZAPLIJENE!R245,Tablica5[KATEGORIJA],0))</f>
        <v>#N/A</v>
      </c>
      <c r="AA245" s="88" t="e">
        <f t="shared" si="24"/>
        <v>#N/A</v>
      </c>
      <c r="AB245" s="179" t="e">
        <f t="shared" si="25"/>
        <v>#N/A</v>
      </c>
      <c r="AC245" s="180"/>
      <c r="AD245" s="159"/>
      <c r="AE245" s="159"/>
      <c r="AF245" s="181">
        <f t="shared" si="26"/>
        <v>0</v>
      </c>
      <c r="AG245" s="182" t="e">
        <f t="shared" si="27"/>
        <v>#N/A</v>
      </c>
      <c r="AH245" s="164"/>
      <c r="AI245" s="168"/>
      <c r="AJ245" s="163" t="e">
        <f>INDEX(EUTANAZIJA!$B$4:$B$6,MATCH(ZAPLIJENE!AH245,EUTANAZIJA!$A$4:$A$6,0))</f>
        <v>#N/A</v>
      </c>
      <c r="AK245" s="91" t="e">
        <f t="shared" si="22"/>
        <v>#N/A</v>
      </c>
    </row>
    <row r="246" spans="1:37" x14ac:dyDescent="0.3">
      <c r="A246" s="141"/>
      <c r="B246" s="142"/>
      <c r="C246" s="143"/>
      <c r="D246" s="142"/>
      <c r="E246" s="142"/>
      <c r="F246" s="142"/>
      <c r="G246" s="135"/>
      <c r="H246" s="142"/>
      <c r="I246" s="146"/>
      <c r="J246" s="142"/>
      <c r="K246" s="142"/>
      <c r="L246" s="142"/>
      <c r="M246" s="142"/>
      <c r="N246" s="142"/>
      <c r="O246" s="144"/>
      <c r="P246" s="142"/>
      <c r="Q246" s="142"/>
      <c r="R246" s="142"/>
      <c r="S246" s="88" t="e">
        <f>INDEX(Tablica1[[SOLITARNO-ADULTNA, SUBADULTNA I NEODREĐENO]:[SVE DOBI-HIBERNACIJA/ESTIVACIJA]],MATCH(R246,Tablica1[KATEGORIJA],0),MATCH(E246,Tablica1[[#Headers],[SOLITARNO-ADULTNA, SUBADULTNA I NEODREĐENO]:[SVE DOBI-HIBERNACIJA/ESTIVACIJA]],0))</f>
        <v>#N/A</v>
      </c>
      <c r="T246" s="60">
        <f t="shared" si="21"/>
        <v>0</v>
      </c>
      <c r="U246" s="88" t="e">
        <f t="shared" si="23"/>
        <v>#N/A</v>
      </c>
      <c r="V246" s="142"/>
      <c r="W246" s="144"/>
      <c r="X246" s="144"/>
      <c r="Y246" s="142"/>
      <c r="Z246" s="70" t="e">
        <f>+INDEX(Tablica5[PROŠIRENA SKRB],MATCH(ZAPLIJENE!R246,Tablica5[KATEGORIJA],0))</f>
        <v>#N/A</v>
      </c>
      <c r="AA246" s="88" t="e">
        <f t="shared" si="24"/>
        <v>#N/A</v>
      </c>
      <c r="AB246" s="179" t="e">
        <f t="shared" si="25"/>
        <v>#N/A</v>
      </c>
      <c r="AC246" s="180"/>
      <c r="AD246" s="159"/>
      <c r="AE246" s="159"/>
      <c r="AF246" s="181">
        <f t="shared" si="26"/>
        <v>0</v>
      </c>
      <c r="AG246" s="182" t="e">
        <f t="shared" si="27"/>
        <v>#N/A</v>
      </c>
      <c r="AH246" s="164"/>
      <c r="AI246" s="168"/>
      <c r="AJ246" s="163" t="e">
        <f>INDEX(EUTANAZIJA!$B$4:$B$6,MATCH(ZAPLIJENE!AH246,EUTANAZIJA!$A$4:$A$6,0))</f>
        <v>#N/A</v>
      </c>
      <c r="AK246" s="91" t="e">
        <f t="shared" si="22"/>
        <v>#N/A</v>
      </c>
    </row>
    <row r="247" spans="1:37" x14ac:dyDescent="0.3">
      <c r="A247" s="141"/>
      <c r="B247" s="142"/>
      <c r="C247" s="143"/>
      <c r="D247" s="142"/>
      <c r="E247" s="142"/>
      <c r="F247" s="142"/>
      <c r="G247" s="135"/>
      <c r="H247" s="142"/>
      <c r="I247" s="146"/>
      <c r="J247" s="142"/>
      <c r="K247" s="142"/>
      <c r="L247" s="142"/>
      <c r="M247" s="142"/>
      <c r="N247" s="142"/>
      <c r="O247" s="144"/>
      <c r="P247" s="142"/>
      <c r="Q247" s="142"/>
      <c r="R247" s="142"/>
      <c r="S247" s="88" t="e">
        <f>INDEX(Tablica1[[SOLITARNO-ADULTNA, SUBADULTNA I NEODREĐENO]:[SVE DOBI-HIBERNACIJA/ESTIVACIJA]],MATCH(R247,Tablica1[KATEGORIJA],0),MATCH(E247,Tablica1[[#Headers],[SOLITARNO-ADULTNA, SUBADULTNA I NEODREĐENO]:[SVE DOBI-HIBERNACIJA/ESTIVACIJA]],0))</f>
        <v>#N/A</v>
      </c>
      <c r="T247" s="60">
        <f t="shared" si="21"/>
        <v>0</v>
      </c>
      <c r="U247" s="88" t="e">
        <f t="shared" si="23"/>
        <v>#N/A</v>
      </c>
      <c r="V247" s="142"/>
      <c r="W247" s="144"/>
      <c r="X247" s="144"/>
      <c r="Y247" s="142"/>
      <c r="Z247" s="70" t="e">
        <f>+INDEX(Tablica5[PROŠIRENA SKRB],MATCH(ZAPLIJENE!R247,Tablica5[KATEGORIJA],0))</f>
        <v>#N/A</v>
      </c>
      <c r="AA247" s="88" t="e">
        <f t="shared" si="24"/>
        <v>#N/A</v>
      </c>
      <c r="AB247" s="179" t="e">
        <f t="shared" si="25"/>
        <v>#N/A</v>
      </c>
      <c r="AC247" s="180"/>
      <c r="AD247" s="159"/>
      <c r="AE247" s="159"/>
      <c r="AF247" s="181">
        <f t="shared" si="26"/>
        <v>0</v>
      </c>
      <c r="AG247" s="182" t="e">
        <f t="shared" si="27"/>
        <v>#N/A</v>
      </c>
      <c r="AH247" s="164"/>
      <c r="AI247" s="168"/>
      <c r="AJ247" s="163" t="e">
        <f>INDEX(EUTANAZIJA!$B$4:$B$6,MATCH(ZAPLIJENE!AH247,EUTANAZIJA!$A$4:$A$6,0))</f>
        <v>#N/A</v>
      </c>
      <c r="AK247" s="91" t="e">
        <f t="shared" si="22"/>
        <v>#N/A</v>
      </c>
    </row>
    <row r="248" spans="1:37" x14ac:dyDescent="0.3">
      <c r="A248" s="141"/>
      <c r="B248" s="142"/>
      <c r="C248" s="143"/>
      <c r="D248" s="142"/>
      <c r="E248" s="142"/>
      <c r="F248" s="142"/>
      <c r="G248" s="135"/>
      <c r="H248" s="142"/>
      <c r="I248" s="146"/>
      <c r="J248" s="142"/>
      <c r="K248" s="142"/>
      <c r="L248" s="142"/>
      <c r="M248" s="142"/>
      <c r="N248" s="142"/>
      <c r="O248" s="144"/>
      <c r="P248" s="142"/>
      <c r="Q248" s="142"/>
      <c r="R248" s="142"/>
      <c r="S248" s="88" t="e">
        <f>INDEX(Tablica1[[SOLITARNO-ADULTNA, SUBADULTNA I NEODREĐENO]:[SVE DOBI-HIBERNACIJA/ESTIVACIJA]],MATCH(R248,Tablica1[KATEGORIJA],0),MATCH(E248,Tablica1[[#Headers],[SOLITARNO-ADULTNA, SUBADULTNA I NEODREĐENO]:[SVE DOBI-HIBERNACIJA/ESTIVACIJA]],0))</f>
        <v>#N/A</v>
      </c>
      <c r="T248" s="60">
        <f t="shared" si="21"/>
        <v>0</v>
      </c>
      <c r="U248" s="88" t="e">
        <f t="shared" si="23"/>
        <v>#N/A</v>
      </c>
      <c r="V248" s="142"/>
      <c r="W248" s="144"/>
      <c r="X248" s="144"/>
      <c r="Y248" s="142"/>
      <c r="Z248" s="70" t="e">
        <f>+INDEX(Tablica5[PROŠIRENA SKRB],MATCH(ZAPLIJENE!R248,Tablica5[KATEGORIJA],0))</f>
        <v>#N/A</v>
      </c>
      <c r="AA248" s="88" t="e">
        <f t="shared" si="24"/>
        <v>#N/A</v>
      </c>
      <c r="AB248" s="179" t="e">
        <f t="shared" si="25"/>
        <v>#N/A</v>
      </c>
      <c r="AC248" s="180"/>
      <c r="AD248" s="159"/>
      <c r="AE248" s="159"/>
      <c r="AF248" s="181">
        <f t="shared" si="26"/>
        <v>0</v>
      </c>
      <c r="AG248" s="182" t="e">
        <f t="shared" si="27"/>
        <v>#N/A</v>
      </c>
      <c r="AH248" s="164"/>
      <c r="AI248" s="168"/>
      <c r="AJ248" s="163" t="e">
        <f>INDEX(EUTANAZIJA!$B$4:$B$6,MATCH(ZAPLIJENE!AH248,EUTANAZIJA!$A$4:$A$6,0))</f>
        <v>#N/A</v>
      </c>
      <c r="AK248" s="91" t="e">
        <f t="shared" si="22"/>
        <v>#N/A</v>
      </c>
    </row>
    <row r="249" spans="1:37" x14ac:dyDescent="0.3">
      <c r="A249" s="141"/>
      <c r="B249" s="142"/>
      <c r="C249" s="143"/>
      <c r="D249" s="142"/>
      <c r="E249" s="142"/>
      <c r="F249" s="142"/>
      <c r="G249" s="135"/>
      <c r="H249" s="142"/>
      <c r="I249" s="146"/>
      <c r="J249" s="142"/>
      <c r="K249" s="142"/>
      <c r="L249" s="142"/>
      <c r="M249" s="142"/>
      <c r="N249" s="142"/>
      <c r="O249" s="144"/>
      <c r="P249" s="142"/>
      <c r="Q249" s="142"/>
      <c r="R249" s="142"/>
      <c r="S249" s="88" t="e">
        <f>INDEX(Tablica1[[SOLITARNO-ADULTNA, SUBADULTNA I NEODREĐENO]:[SVE DOBI-HIBERNACIJA/ESTIVACIJA]],MATCH(R249,Tablica1[KATEGORIJA],0),MATCH(E249,Tablica1[[#Headers],[SOLITARNO-ADULTNA, SUBADULTNA I NEODREĐENO]:[SVE DOBI-HIBERNACIJA/ESTIVACIJA]],0))</f>
        <v>#N/A</v>
      </c>
      <c r="T249" s="60">
        <f t="shared" si="21"/>
        <v>0</v>
      </c>
      <c r="U249" s="88" t="e">
        <f t="shared" si="23"/>
        <v>#N/A</v>
      </c>
      <c r="V249" s="142"/>
      <c r="W249" s="144"/>
      <c r="X249" s="144"/>
      <c r="Y249" s="142"/>
      <c r="Z249" s="70" t="e">
        <f>+INDEX(Tablica5[PROŠIRENA SKRB],MATCH(ZAPLIJENE!R249,Tablica5[KATEGORIJA],0))</f>
        <v>#N/A</v>
      </c>
      <c r="AA249" s="88" t="e">
        <f t="shared" si="24"/>
        <v>#N/A</v>
      </c>
      <c r="AB249" s="179" t="e">
        <f t="shared" si="25"/>
        <v>#N/A</v>
      </c>
      <c r="AC249" s="180"/>
      <c r="AD249" s="159"/>
      <c r="AE249" s="159"/>
      <c r="AF249" s="181">
        <f t="shared" si="26"/>
        <v>0</v>
      </c>
      <c r="AG249" s="182" t="e">
        <f t="shared" si="27"/>
        <v>#N/A</v>
      </c>
      <c r="AH249" s="164"/>
      <c r="AI249" s="168"/>
      <c r="AJ249" s="163" t="e">
        <f>INDEX(EUTANAZIJA!$B$4:$B$6,MATCH(ZAPLIJENE!AH249,EUTANAZIJA!$A$4:$A$6,0))</f>
        <v>#N/A</v>
      </c>
      <c r="AK249" s="91" t="e">
        <f t="shared" si="22"/>
        <v>#N/A</v>
      </c>
    </row>
    <row r="250" spans="1:37" x14ac:dyDescent="0.3">
      <c r="A250" s="141"/>
      <c r="B250" s="142"/>
      <c r="C250" s="143"/>
      <c r="D250" s="142"/>
      <c r="E250" s="142"/>
      <c r="F250" s="142"/>
      <c r="G250" s="135"/>
      <c r="H250" s="142"/>
      <c r="I250" s="146"/>
      <c r="J250" s="142"/>
      <c r="K250" s="142"/>
      <c r="L250" s="142"/>
      <c r="M250" s="142"/>
      <c r="N250" s="142"/>
      <c r="O250" s="144"/>
      <c r="P250" s="142"/>
      <c r="Q250" s="142"/>
      <c r="R250" s="142"/>
      <c r="S250" s="88" t="e">
        <f>INDEX(Tablica1[[SOLITARNO-ADULTNA, SUBADULTNA I NEODREĐENO]:[SVE DOBI-HIBERNACIJA/ESTIVACIJA]],MATCH(R250,Tablica1[KATEGORIJA],0),MATCH(E250,Tablica1[[#Headers],[SOLITARNO-ADULTNA, SUBADULTNA I NEODREĐENO]:[SVE DOBI-HIBERNACIJA/ESTIVACIJA]],0))</f>
        <v>#N/A</v>
      </c>
      <c r="T250" s="60">
        <f t="shared" si="21"/>
        <v>0</v>
      </c>
      <c r="U250" s="88" t="e">
        <f t="shared" si="23"/>
        <v>#N/A</v>
      </c>
      <c r="V250" s="142"/>
      <c r="W250" s="144"/>
      <c r="X250" s="144"/>
      <c r="Y250" s="142"/>
      <c r="Z250" s="70" t="e">
        <f>+INDEX(Tablica5[PROŠIRENA SKRB],MATCH(ZAPLIJENE!R250,Tablica5[KATEGORIJA],0))</f>
        <v>#N/A</v>
      </c>
      <c r="AA250" s="88" t="e">
        <f t="shared" si="24"/>
        <v>#N/A</v>
      </c>
      <c r="AB250" s="179" t="e">
        <f t="shared" si="25"/>
        <v>#N/A</v>
      </c>
      <c r="AC250" s="180"/>
      <c r="AD250" s="159"/>
      <c r="AE250" s="159"/>
      <c r="AF250" s="181">
        <f t="shared" si="26"/>
        <v>0</v>
      </c>
      <c r="AG250" s="182" t="e">
        <f t="shared" si="27"/>
        <v>#N/A</v>
      </c>
      <c r="AH250" s="164"/>
      <c r="AI250" s="168"/>
      <c r="AJ250" s="163" t="e">
        <f>INDEX(EUTANAZIJA!$B$4:$B$6,MATCH(ZAPLIJENE!AH250,EUTANAZIJA!$A$4:$A$6,0))</f>
        <v>#N/A</v>
      </c>
      <c r="AK250" s="91" t="e">
        <f t="shared" si="22"/>
        <v>#N/A</v>
      </c>
    </row>
    <row r="251" spans="1:37" x14ac:dyDescent="0.3">
      <c r="A251" s="141"/>
      <c r="B251" s="142"/>
      <c r="C251" s="143"/>
      <c r="D251" s="142"/>
      <c r="E251" s="142"/>
      <c r="F251" s="142"/>
      <c r="G251" s="135"/>
      <c r="H251" s="142"/>
      <c r="I251" s="146"/>
      <c r="J251" s="142"/>
      <c r="K251" s="142"/>
      <c r="L251" s="142"/>
      <c r="M251" s="142"/>
      <c r="N251" s="142"/>
      <c r="O251" s="144"/>
      <c r="P251" s="142"/>
      <c r="Q251" s="142"/>
      <c r="R251" s="142"/>
      <c r="S251" s="88" t="e">
        <f>INDEX(Tablica1[[SOLITARNO-ADULTNA, SUBADULTNA I NEODREĐENO]:[SVE DOBI-HIBERNACIJA/ESTIVACIJA]],MATCH(R251,Tablica1[KATEGORIJA],0),MATCH(E251,Tablica1[[#Headers],[SOLITARNO-ADULTNA, SUBADULTNA I NEODREĐENO]:[SVE DOBI-HIBERNACIJA/ESTIVACIJA]],0))</f>
        <v>#N/A</v>
      </c>
      <c r="T251" s="60">
        <f t="shared" si="21"/>
        <v>0</v>
      </c>
      <c r="U251" s="88" t="e">
        <f t="shared" si="23"/>
        <v>#N/A</v>
      </c>
      <c r="V251" s="142"/>
      <c r="W251" s="144"/>
      <c r="X251" s="144"/>
      <c r="Y251" s="142"/>
      <c r="Z251" s="70" t="e">
        <f>+INDEX(Tablica5[PROŠIRENA SKRB],MATCH(ZAPLIJENE!R251,Tablica5[KATEGORIJA],0))</f>
        <v>#N/A</v>
      </c>
      <c r="AA251" s="88" t="e">
        <f t="shared" si="24"/>
        <v>#N/A</v>
      </c>
      <c r="AB251" s="179" t="e">
        <f t="shared" si="25"/>
        <v>#N/A</v>
      </c>
      <c r="AC251" s="180"/>
      <c r="AD251" s="159"/>
      <c r="AE251" s="159"/>
      <c r="AF251" s="181">
        <f t="shared" si="26"/>
        <v>0</v>
      </c>
      <c r="AG251" s="182" t="e">
        <f t="shared" si="27"/>
        <v>#N/A</v>
      </c>
      <c r="AH251" s="164"/>
      <c r="AI251" s="168"/>
      <c r="AJ251" s="163" t="e">
        <f>INDEX(EUTANAZIJA!$B$4:$B$6,MATCH(ZAPLIJENE!AH251,EUTANAZIJA!$A$4:$A$6,0))</f>
        <v>#N/A</v>
      </c>
      <c r="AK251" s="91" t="e">
        <f t="shared" si="22"/>
        <v>#N/A</v>
      </c>
    </row>
    <row r="252" spans="1:37" x14ac:dyDescent="0.3">
      <c r="A252" s="141"/>
      <c r="B252" s="142"/>
      <c r="C252" s="143"/>
      <c r="D252" s="142"/>
      <c r="E252" s="142"/>
      <c r="F252" s="142"/>
      <c r="G252" s="135"/>
      <c r="H252" s="142"/>
      <c r="I252" s="146"/>
      <c r="J252" s="142"/>
      <c r="K252" s="142"/>
      <c r="L252" s="142"/>
      <c r="M252" s="142"/>
      <c r="N252" s="142"/>
      <c r="O252" s="144"/>
      <c r="P252" s="142"/>
      <c r="Q252" s="142"/>
      <c r="R252" s="142"/>
      <c r="S252" s="88" t="e">
        <f>INDEX(Tablica1[[SOLITARNO-ADULTNA, SUBADULTNA I NEODREĐENO]:[SVE DOBI-HIBERNACIJA/ESTIVACIJA]],MATCH(R252,Tablica1[KATEGORIJA],0),MATCH(E252,Tablica1[[#Headers],[SOLITARNO-ADULTNA, SUBADULTNA I NEODREĐENO]:[SVE DOBI-HIBERNACIJA/ESTIVACIJA]],0))</f>
        <v>#N/A</v>
      </c>
      <c r="T252" s="60">
        <f t="shared" si="21"/>
        <v>0</v>
      </c>
      <c r="U252" s="88" t="e">
        <f t="shared" si="23"/>
        <v>#N/A</v>
      </c>
      <c r="V252" s="142"/>
      <c r="W252" s="144"/>
      <c r="X252" s="144"/>
      <c r="Y252" s="142"/>
      <c r="Z252" s="70" t="e">
        <f>+INDEX(Tablica5[PROŠIRENA SKRB],MATCH(ZAPLIJENE!R252,Tablica5[KATEGORIJA],0))</f>
        <v>#N/A</v>
      </c>
      <c r="AA252" s="88" t="e">
        <f t="shared" si="24"/>
        <v>#N/A</v>
      </c>
      <c r="AB252" s="179" t="e">
        <f t="shared" si="25"/>
        <v>#N/A</v>
      </c>
      <c r="AC252" s="180"/>
      <c r="AD252" s="159"/>
      <c r="AE252" s="159"/>
      <c r="AF252" s="181">
        <f t="shared" si="26"/>
        <v>0</v>
      </c>
      <c r="AG252" s="182" t="e">
        <f t="shared" si="27"/>
        <v>#N/A</v>
      </c>
      <c r="AH252" s="164"/>
      <c r="AI252" s="168"/>
      <c r="AJ252" s="163" t="e">
        <f>INDEX(EUTANAZIJA!$B$4:$B$6,MATCH(ZAPLIJENE!AH252,EUTANAZIJA!$A$4:$A$6,0))</f>
        <v>#N/A</v>
      </c>
      <c r="AK252" s="91" t="e">
        <f t="shared" si="22"/>
        <v>#N/A</v>
      </c>
    </row>
    <row r="253" spans="1:37" x14ac:dyDescent="0.3">
      <c r="A253" s="141"/>
      <c r="B253" s="142"/>
      <c r="C253" s="143"/>
      <c r="D253" s="142"/>
      <c r="E253" s="142"/>
      <c r="F253" s="142"/>
      <c r="G253" s="135"/>
      <c r="H253" s="142"/>
      <c r="I253" s="146"/>
      <c r="J253" s="142"/>
      <c r="K253" s="142"/>
      <c r="L253" s="142"/>
      <c r="M253" s="142"/>
      <c r="N253" s="142"/>
      <c r="O253" s="144"/>
      <c r="P253" s="142"/>
      <c r="Q253" s="142"/>
      <c r="R253" s="142"/>
      <c r="S253" s="88" t="e">
        <f>INDEX(Tablica1[[SOLITARNO-ADULTNA, SUBADULTNA I NEODREĐENO]:[SVE DOBI-HIBERNACIJA/ESTIVACIJA]],MATCH(R253,Tablica1[KATEGORIJA],0),MATCH(E253,Tablica1[[#Headers],[SOLITARNO-ADULTNA, SUBADULTNA I NEODREĐENO]:[SVE DOBI-HIBERNACIJA/ESTIVACIJA]],0))</f>
        <v>#N/A</v>
      </c>
      <c r="T253" s="60">
        <f t="shared" si="21"/>
        <v>0</v>
      </c>
      <c r="U253" s="88" t="e">
        <f t="shared" si="23"/>
        <v>#N/A</v>
      </c>
      <c r="V253" s="142"/>
      <c r="W253" s="144"/>
      <c r="X253" s="144"/>
      <c r="Y253" s="142"/>
      <c r="Z253" s="70" t="e">
        <f>+INDEX(Tablica5[PROŠIRENA SKRB],MATCH(ZAPLIJENE!R253,Tablica5[KATEGORIJA],0))</f>
        <v>#N/A</v>
      </c>
      <c r="AA253" s="88" t="e">
        <f t="shared" si="24"/>
        <v>#N/A</v>
      </c>
      <c r="AB253" s="179" t="e">
        <f t="shared" si="25"/>
        <v>#N/A</v>
      </c>
      <c r="AC253" s="180"/>
      <c r="AD253" s="159"/>
      <c r="AE253" s="159"/>
      <c r="AF253" s="181">
        <f t="shared" si="26"/>
        <v>0</v>
      </c>
      <c r="AG253" s="182" t="e">
        <f t="shared" si="27"/>
        <v>#N/A</v>
      </c>
      <c r="AH253" s="164"/>
      <c r="AI253" s="168"/>
      <c r="AJ253" s="163" t="e">
        <f>INDEX(EUTANAZIJA!$B$4:$B$6,MATCH(ZAPLIJENE!AH253,EUTANAZIJA!$A$4:$A$6,0))</f>
        <v>#N/A</v>
      </c>
      <c r="AK253" s="91" t="e">
        <f t="shared" si="22"/>
        <v>#N/A</v>
      </c>
    </row>
    <row r="254" spans="1:37" x14ac:dyDescent="0.3">
      <c r="A254" s="141"/>
      <c r="B254" s="142"/>
      <c r="C254" s="143"/>
      <c r="D254" s="142"/>
      <c r="E254" s="142"/>
      <c r="F254" s="142"/>
      <c r="G254" s="135"/>
      <c r="H254" s="142"/>
      <c r="I254" s="146"/>
      <c r="J254" s="142"/>
      <c r="K254" s="142"/>
      <c r="L254" s="142"/>
      <c r="M254" s="142"/>
      <c r="N254" s="142"/>
      <c r="O254" s="144"/>
      <c r="P254" s="142"/>
      <c r="Q254" s="142"/>
      <c r="R254" s="142"/>
      <c r="S254" s="88" t="e">
        <f>INDEX(Tablica1[[SOLITARNO-ADULTNA, SUBADULTNA I NEODREĐENO]:[SVE DOBI-HIBERNACIJA/ESTIVACIJA]],MATCH(R254,Tablica1[KATEGORIJA],0),MATCH(E254,Tablica1[[#Headers],[SOLITARNO-ADULTNA, SUBADULTNA I NEODREĐENO]:[SVE DOBI-HIBERNACIJA/ESTIVACIJA]],0))</f>
        <v>#N/A</v>
      </c>
      <c r="T254" s="60">
        <f t="shared" si="21"/>
        <v>0</v>
      </c>
      <c r="U254" s="88" t="e">
        <f t="shared" si="23"/>
        <v>#N/A</v>
      </c>
      <c r="V254" s="142"/>
      <c r="W254" s="144"/>
      <c r="X254" s="144"/>
      <c r="Y254" s="142"/>
      <c r="Z254" s="70" t="e">
        <f>+INDEX(Tablica5[PROŠIRENA SKRB],MATCH(ZAPLIJENE!R254,Tablica5[KATEGORIJA],0))</f>
        <v>#N/A</v>
      </c>
      <c r="AA254" s="88" t="e">
        <f t="shared" si="24"/>
        <v>#N/A</v>
      </c>
      <c r="AB254" s="179" t="e">
        <f t="shared" si="25"/>
        <v>#N/A</v>
      </c>
      <c r="AC254" s="180"/>
      <c r="AD254" s="159"/>
      <c r="AE254" s="159"/>
      <c r="AF254" s="181">
        <f t="shared" si="26"/>
        <v>0</v>
      </c>
      <c r="AG254" s="182" t="e">
        <f t="shared" si="27"/>
        <v>#N/A</v>
      </c>
      <c r="AH254" s="164"/>
      <c r="AI254" s="168"/>
      <c r="AJ254" s="163" t="e">
        <f>INDEX(EUTANAZIJA!$B$4:$B$6,MATCH(ZAPLIJENE!AH254,EUTANAZIJA!$A$4:$A$6,0))</f>
        <v>#N/A</v>
      </c>
      <c r="AK254" s="91" t="e">
        <f t="shared" si="22"/>
        <v>#N/A</v>
      </c>
    </row>
    <row r="255" spans="1:37" x14ac:dyDescent="0.3">
      <c r="A255" s="141"/>
      <c r="B255" s="142"/>
      <c r="C255" s="143"/>
      <c r="D255" s="142"/>
      <c r="E255" s="142"/>
      <c r="F255" s="142"/>
      <c r="G255" s="135"/>
      <c r="H255" s="142"/>
      <c r="I255" s="146"/>
      <c r="J255" s="142"/>
      <c r="K255" s="142"/>
      <c r="L255" s="142"/>
      <c r="M255" s="142"/>
      <c r="N255" s="142"/>
      <c r="O255" s="144"/>
      <c r="P255" s="142"/>
      <c r="Q255" s="142"/>
      <c r="R255" s="142"/>
      <c r="S255" s="88" t="e">
        <f>INDEX(Tablica1[[SOLITARNO-ADULTNA, SUBADULTNA I NEODREĐENO]:[SVE DOBI-HIBERNACIJA/ESTIVACIJA]],MATCH(R255,Tablica1[KATEGORIJA],0),MATCH(E255,Tablica1[[#Headers],[SOLITARNO-ADULTNA, SUBADULTNA I NEODREĐENO]:[SVE DOBI-HIBERNACIJA/ESTIVACIJA]],0))</f>
        <v>#N/A</v>
      </c>
      <c r="T255" s="60">
        <f t="shared" si="21"/>
        <v>0</v>
      </c>
      <c r="U255" s="88" t="e">
        <f t="shared" si="23"/>
        <v>#N/A</v>
      </c>
      <c r="V255" s="142"/>
      <c r="W255" s="144"/>
      <c r="X255" s="144"/>
      <c r="Y255" s="142"/>
      <c r="Z255" s="70" t="e">
        <f>+INDEX(Tablica5[PROŠIRENA SKRB],MATCH(ZAPLIJENE!R255,Tablica5[KATEGORIJA],0))</f>
        <v>#N/A</v>
      </c>
      <c r="AA255" s="88" t="e">
        <f t="shared" si="24"/>
        <v>#N/A</v>
      </c>
      <c r="AB255" s="179" t="e">
        <f t="shared" si="25"/>
        <v>#N/A</v>
      </c>
      <c r="AC255" s="180"/>
      <c r="AD255" s="159"/>
      <c r="AE255" s="159"/>
      <c r="AF255" s="181">
        <f t="shared" si="26"/>
        <v>0</v>
      </c>
      <c r="AG255" s="182" t="e">
        <f t="shared" si="27"/>
        <v>#N/A</v>
      </c>
      <c r="AH255" s="164"/>
      <c r="AI255" s="168"/>
      <c r="AJ255" s="163" t="e">
        <f>INDEX(EUTANAZIJA!$B$4:$B$6,MATCH(ZAPLIJENE!AH255,EUTANAZIJA!$A$4:$A$6,0))</f>
        <v>#N/A</v>
      </c>
      <c r="AK255" s="91" t="e">
        <f t="shared" si="22"/>
        <v>#N/A</v>
      </c>
    </row>
    <row r="256" spans="1:37" x14ac:dyDescent="0.3">
      <c r="A256" s="141"/>
      <c r="B256" s="142"/>
      <c r="C256" s="143"/>
      <c r="D256" s="142"/>
      <c r="E256" s="142"/>
      <c r="F256" s="142"/>
      <c r="G256" s="135"/>
      <c r="H256" s="142"/>
      <c r="I256" s="146"/>
      <c r="J256" s="142"/>
      <c r="K256" s="142"/>
      <c r="L256" s="142"/>
      <c r="M256" s="142"/>
      <c r="N256" s="142"/>
      <c r="O256" s="144"/>
      <c r="P256" s="142"/>
      <c r="Q256" s="142"/>
      <c r="R256" s="142"/>
      <c r="S256" s="88" t="e">
        <f>INDEX(Tablica1[[SOLITARNO-ADULTNA, SUBADULTNA I NEODREĐENO]:[SVE DOBI-HIBERNACIJA/ESTIVACIJA]],MATCH(R256,Tablica1[KATEGORIJA],0),MATCH(E256,Tablica1[[#Headers],[SOLITARNO-ADULTNA, SUBADULTNA I NEODREĐENO]:[SVE DOBI-HIBERNACIJA/ESTIVACIJA]],0))</f>
        <v>#N/A</v>
      </c>
      <c r="T256" s="60">
        <f t="shared" si="21"/>
        <v>0</v>
      </c>
      <c r="U256" s="88" t="e">
        <f t="shared" si="23"/>
        <v>#N/A</v>
      </c>
      <c r="V256" s="142"/>
      <c r="W256" s="144"/>
      <c r="X256" s="144"/>
      <c r="Y256" s="142"/>
      <c r="Z256" s="70" t="e">
        <f>+INDEX(Tablica5[PROŠIRENA SKRB],MATCH(ZAPLIJENE!R256,Tablica5[KATEGORIJA],0))</f>
        <v>#N/A</v>
      </c>
      <c r="AA256" s="88" t="e">
        <f t="shared" si="24"/>
        <v>#N/A</v>
      </c>
      <c r="AB256" s="179" t="e">
        <f t="shared" si="25"/>
        <v>#N/A</v>
      </c>
      <c r="AC256" s="180"/>
      <c r="AD256" s="159"/>
      <c r="AE256" s="159"/>
      <c r="AF256" s="181">
        <f t="shared" si="26"/>
        <v>0</v>
      </c>
      <c r="AG256" s="182" t="e">
        <f t="shared" si="27"/>
        <v>#N/A</v>
      </c>
      <c r="AH256" s="164"/>
      <c r="AI256" s="168"/>
      <c r="AJ256" s="163" t="e">
        <f>INDEX(EUTANAZIJA!$B$4:$B$6,MATCH(ZAPLIJENE!AH256,EUTANAZIJA!$A$4:$A$6,0))</f>
        <v>#N/A</v>
      </c>
      <c r="AK256" s="91" t="e">
        <f t="shared" si="22"/>
        <v>#N/A</v>
      </c>
    </row>
    <row r="257" spans="1:37" x14ac:dyDescent="0.3">
      <c r="A257" s="141"/>
      <c r="B257" s="142"/>
      <c r="C257" s="143"/>
      <c r="D257" s="142"/>
      <c r="E257" s="142"/>
      <c r="F257" s="142"/>
      <c r="G257" s="135"/>
      <c r="H257" s="142"/>
      <c r="I257" s="146"/>
      <c r="J257" s="142"/>
      <c r="K257" s="142"/>
      <c r="L257" s="142"/>
      <c r="M257" s="142"/>
      <c r="N257" s="142"/>
      <c r="O257" s="144"/>
      <c r="P257" s="142"/>
      <c r="Q257" s="142"/>
      <c r="R257" s="142"/>
      <c r="S257" s="88" t="e">
        <f>INDEX(Tablica1[[SOLITARNO-ADULTNA, SUBADULTNA I NEODREĐENO]:[SVE DOBI-HIBERNACIJA/ESTIVACIJA]],MATCH(R257,Tablica1[KATEGORIJA],0),MATCH(E257,Tablica1[[#Headers],[SOLITARNO-ADULTNA, SUBADULTNA I NEODREĐENO]:[SVE DOBI-HIBERNACIJA/ESTIVACIJA]],0))</f>
        <v>#N/A</v>
      </c>
      <c r="T257" s="60">
        <f t="shared" si="21"/>
        <v>0</v>
      </c>
      <c r="U257" s="88" t="e">
        <f t="shared" si="23"/>
        <v>#N/A</v>
      </c>
      <c r="V257" s="142"/>
      <c r="W257" s="144"/>
      <c r="X257" s="144"/>
      <c r="Y257" s="142"/>
      <c r="Z257" s="70" t="e">
        <f>+INDEX(Tablica5[PROŠIRENA SKRB],MATCH(ZAPLIJENE!R257,Tablica5[KATEGORIJA],0))</f>
        <v>#N/A</v>
      </c>
      <c r="AA257" s="88" t="e">
        <f t="shared" si="24"/>
        <v>#N/A</v>
      </c>
      <c r="AB257" s="179" t="e">
        <f t="shared" si="25"/>
        <v>#N/A</v>
      </c>
      <c r="AC257" s="180"/>
      <c r="AD257" s="159"/>
      <c r="AE257" s="159"/>
      <c r="AF257" s="181">
        <f t="shared" si="26"/>
        <v>0</v>
      </c>
      <c r="AG257" s="182" t="e">
        <f t="shared" si="27"/>
        <v>#N/A</v>
      </c>
      <c r="AH257" s="164"/>
      <c r="AI257" s="168"/>
      <c r="AJ257" s="163" t="e">
        <f>INDEX(EUTANAZIJA!$B$4:$B$6,MATCH(ZAPLIJENE!AH257,EUTANAZIJA!$A$4:$A$6,0))</f>
        <v>#N/A</v>
      </c>
      <c r="AK257" s="91" t="e">
        <f t="shared" si="22"/>
        <v>#N/A</v>
      </c>
    </row>
    <row r="258" spans="1:37" x14ac:dyDescent="0.3">
      <c r="A258" s="141"/>
      <c r="B258" s="142"/>
      <c r="C258" s="143"/>
      <c r="D258" s="142"/>
      <c r="E258" s="142"/>
      <c r="F258" s="142"/>
      <c r="G258" s="135"/>
      <c r="H258" s="142"/>
      <c r="I258" s="146"/>
      <c r="J258" s="142"/>
      <c r="K258" s="142"/>
      <c r="L258" s="142"/>
      <c r="M258" s="142"/>
      <c r="N258" s="142"/>
      <c r="O258" s="144"/>
      <c r="P258" s="142"/>
      <c r="Q258" s="142"/>
      <c r="R258" s="142"/>
      <c r="S258" s="88" t="e">
        <f>INDEX(Tablica1[[SOLITARNO-ADULTNA, SUBADULTNA I NEODREĐENO]:[SVE DOBI-HIBERNACIJA/ESTIVACIJA]],MATCH(R258,Tablica1[KATEGORIJA],0),MATCH(E258,Tablica1[[#Headers],[SOLITARNO-ADULTNA, SUBADULTNA I NEODREĐENO]:[SVE DOBI-HIBERNACIJA/ESTIVACIJA]],0))</f>
        <v>#N/A</v>
      </c>
      <c r="T258" s="60">
        <f t="shared" ref="T258:T300" si="28">_xlfn.DAYS(O258,N258)</f>
        <v>0</v>
      </c>
      <c r="U258" s="88" t="e">
        <f t="shared" si="23"/>
        <v>#N/A</v>
      </c>
      <c r="V258" s="142"/>
      <c r="W258" s="144"/>
      <c r="X258" s="144"/>
      <c r="Y258" s="142"/>
      <c r="Z258" s="70" t="e">
        <f>+INDEX(Tablica5[PROŠIRENA SKRB],MATCH(ZAPLIJENE!R258,Tablica5[KATEGORIJA],0))</f>
        <v>#N/A</v>
      </c>
      <c r="AA258" s="88" t="e">
        <f t="shared" si="24"/>
        <v>#N/A</v>
      </c>
      <c r="AB258" s="179" t="e">
        <f t="shared" si="25"/>
        <v>#N/A</v>
      </c>
      <c r="AC258" s="180"/>
      <c r="AD258" s="159"/>
      <c r="AE258" s="159"/>
      <c r="AF258" s="181">
        <f t="shared" si="26"/>
        <v>0</v>
      </c>
      <c r="AG258" s="182" t="e">
        <f t="shared" si="27"/>
        <v>#N/A</v>
      </c>
      <c r="AH258" s="164"/>
      <c r="AI258" s="168"/>
      <c r="AJ258" s="163" t="e">
        <f>INDEX(EUTANAZIJA!$B$4:$B$6,MATCH(ZAPLIJENE!AH258,EUTANAZIJA!$A$4:$A$6,0))</f>
        <v>#N/A</v>
      </c>
      <c r="AK258" s="91" t="e">
        <f t="shared" ref="AK258:AK300" si="29">+AB258-AG258+AJ258</f>
        <v>#N/A</v>
      </c>
    </row>
    <row r="259" spans="1:37" x14ac:dyDescent="0.3">
      <c r="A259" s="141"/>
      <c r="B259" s="142"/>
      <c r="C259" s="143"/>
      <c r="D259" s="142"/>
      <c r="E259" s="142"/>
      <c r="F259" s="142"/>
      <c r="G259" s="135"/>
      <c r="H259" s="142"/>
      <c r="I259" s="146"/>
      <c r="J259" s="142"/>
      <c r="K259" s="142"/>
      <c r="L259" s="142"/>
      <c r="M259" s="142"/>
      <c r="N259" s="142"/>
      <c r="O259" s="144"/>
      <c r="P259" s="142"/>
      <c r="Q259" s="142"/>
      <c r="R259" s="142"/>
      <c r="S259" s="88" t="e">
        <f>INDEX(Tablica1[[SOLITARNO-ADULTNA, SUBADULTNA I NEODREĐENO]:[SVE DOBI-HIBERNACIJA/ESTIVACIJA]],MATCH(R259,Tablica1[KATEGORIJA],0),MATCH(E259,Tablica1[[#Headers],[SOLITARNO-ADULTNA, SUBADULTNA I NEODREĐENO]:[SVE DOBI-HIBERNACIJA/ESTIVACIJA]],0))</f>
        <v>#N/A</v>
      </c>
      <c r="T259" s="60">
        <f t="shared" si="28"/>
        <v>0</v>
      </c>
      <c r="U259" s="88" t="e">
        <f t="shared" ref="U259:U300" si="30">T259*S259</f>
        <v>#N/A</v>
      </c>
      <c r="V259" s="142"/>
      <c r="W259" s="144"/>
      <c r="X259" s="144"/>
      <c r="Y259" s="142"/>
      <c r="Z259" s="70" t="e">
        <f>+INDEX(Tablica5[PROŠIRENA SKRB],MATCH(ZAPLIJENE!R259,Tablica5[KATEGORIJA],0))</f>
        <v>#N/A</v>
      </c>
      <c r="AA259" s="88" t="e">
        <f t="shared" ref="AA259:AA300" si="31">Y259*Z259</f>
        <v>#N/A</v>
      </c>
      <c r="AB259" s="179" t="e">
        <f t="shared" ref="AB259:AB300" si="32">U259+AA259</f>
        <v>#N/A</v>
      </c>
      <c r="AC259" s="180"/>
      <c r="AD259" s="159"/>
      <c r="AE259" s="159"/>
      <c r="AF259" s="181">
        <f t="shared" ref="AF259:AF300" si="33">_xlfn.DAYS(AE259,AD259)</f>
        <v>0</v>
      </c>
      <c r="AG259" s="182" t="e">
        <f t="shared" ref="AG259:AG300" si="34">+AF259*S259</f>
        <v>#N/A</v>
      </c>
      <c r="AH259" s="164"/>
      <c r="AI259" s="168"/>
      <c r="AJ259" s="163" t="e">
        <f>INDEX(EUTANAZIJA!$B$4:$B$6,MATCH(ZAPLIJENE!AH259,EUTANAZIJA!$A$4:$A$6,0))</f>
        <v>#N/A</v>
      </c>
      <c r="AK259" s="91" t="e">
        <f t="shared" si="29"/>
        <v>#N/A</v>
      </c>
    </row>
    <row r="260" spans="1:37" x14ac:dyDescent="0.3">
      <c r="A260" s="141"/>
      <c r="B260" s="142"/>
      <c r="C260" s="143"/>
      <c r="D260" s="142"/>
      <c r="E260" s="142"/>
      <c r="F260" s="142"/>
      <c r="G260" s="135"/>
      <c r="H260" s="142"/>
      <c r="I260" s="146"/>
      <c r="J260" s="142"/>
      <c r="K260" s="142"/>
      <c r="L260" s="142"/>
      <c r="M260" s="142"/>
      <c r="N260" s="142"/>
      <c r="O260" s="144"/>
      <c r="P260" s="142"/>
      <c r="Q260" s="142"/>
      <c r="R260" s="142"/>
      <c r="S260" s="88" t="e">
        <f>INDEX(Tablica1[[SOLITARNO-ADULTNA, SUBADULTNA I NEODREĐENO]:[SVE DOBI-HIBERNACIJA/ESTIVACIJA]],MATCH(R260,Tablica1[KATEGORIJA],0),MATCH(E260,Tablica1[[#Headers],[SOLITARNO-ADULTNA, SUBADULTNA I NEODREĐENO]:[SVE DOBI-HIBERNACIJA/ESTIVACIJA]],0))</f>
        <v>#N/A</v>
      </c>
      <c r="T260" s="60">
        <f t="shared" si="28"/>
        <v>0</v>
      </c>
      <c r="U260" s="88" t="e">
        <f t="shared" si="30"/>
        <v>#N/A</v>
      </c>
      <c r="V260" s="142"/>
      <c r="W260" s="144"/>
      <c r="X260" s="144"/>
      <c r="Y260" s="142"/>
      <c r="Z260" s="70" t="e">
        <f>+INDEX(Tablica5[PROŠIRENA SKRB],MATCH(ZAPLIJENE!R260,Tablica5[KATEGORIJA],0))</f>
        <v>#N/A</v>
      </c>
      <c r="AA260" s="88" t="e">
        <f t="shared" si="31"/>
        <v>#N/A</v>
      </c>
      <c r="AB260" s="179" t="e">
        <f t="shared" si="32"/>
        <v>#N/A</v>
      </c>
      <c r="AC260" s="180"/>
      <c r="AD260" s="159"/>
      <c r="AE260" s="159"/>
      <c r="AF260" s="181">
        <f t="shared" si="33"/>
        <v>0</v>
      </c>
      <c r="AG260" s="182" t="e">
        <f t="shared" si="34"/>
        <v>#N/A</v>
      </c>
      <c r="AH260" s="164"/>
      <c r="AI260" s="168"/>
      <c r="AJ260" s="163" t="e">
        <f>INDEX(EUTANAZIJA!$B$4:$B$6,MATCH(ZAPLIJENE!AH260,EUTANAZIJA!$A$4:$A$6,0))</f>
        <v>#N/A</v>
      </c>
      <c r="AK260" s="91" t="e">
        <f t="shared" si="29"/>
        <v>#N/A</v>
      </c>
    </row>
    <row r="261" spans="1:37" x14ac:dyDescent="0.3">
      <c r="A261" s="141"/>
      <c r="B261" s="142"/>
      <c r="C261" s="143"/>
      <c r="D261" s="142"/>
      <c r="E261" s="142"/>
      <c r="F261" s="142"/>
      <c r="G261" s="135"/>
      <c r="H261" s="142"/>
      <c r="I261" s="146"/>
      <c r="J261" s="142"/>
      <c r="K261" s="142"/>
      <c r="L261" s="142"/>
      <c r="M261" s="142"/>
      <c r="N261" s="142"/>
      <c r="O261" s="144"/>
      <c r="P261" s="142"/>
      <c r="Q261" s="142"/>
      <c r="R261" s="142"/>
      <c r="S261" s="88" t="e">
        <f>INDEX(Tablica1[[SOLITARNO-ADULTNA, SUBADULTNA I NEODREĐENO]:[SVE DOBI-HIBERNACIJA/ESTIVACIJA]],MATCH(R261,Tablica1[KATEGORIJA],0),MATCH(E261,Tablica1[[#Headers],[SOLITARNO-ADULTNA, SUBADULTNA I NEODREĐENO]:[SVE DOBI-HIBERNACIJA/ESTIVACIJA]],0))</f>
        <v>#N/A</v>
      </c>
      <c r="T261" s="60">
        <f t="shared" si="28"/>
        <v>0</v>
      </c>
      <c r="U261" s="88" t="e">
        <f t="shared" si="30"/>
        <v>#N/A</v>
      </c>
      <c r="V261" s="142"/>
      <c r="W261" s="144"/>
      <c r="X261" s="144"/>
      <c r="Y261" s="142"/>
      <c r="Z261" s="70" t="e">
        <f>+INDEX(Tablica5[PROŠIRENA SKRB],MATCH(ZAPLIJENE!R261,Tablica5[KATEGORIJA],0))</f>
        <v>#N/A</v>
      </c>
      <c r="AA261" s="88" t="e">
        <f t="shared" si="31"/>
        <v>#N/A</v>
      </c>
      <c r="AB261" s="179" t="e">
        <f t="shared" si="32"/>
        <v>#N/A</v>
      </c>
      <c r="AC261" s="180"/>
      <c r="AD261" s="159"/>
      <c r="AE261" s="159"/>
      <c r="AF261" s="181">
        <f t="shared" si="33"/>
        <v>0</v>
      </c>
      <c r="AG261" s="182" t="e">
        <f t="shared" si="34"/>
        <v>#N/A</v>
      </c>
      <c r="AH261" s="164"/>
      <c r="AI261" s="168"/>
      <c r="AJ261" s="163" t="e">
        <f>INDEX(EUTANAZIJA!$B$4:$B$6,MATCH(ZAPLIJENE!AH261,EUTANAZIJA!$A$4:$A$6,0))</f>
        <v>#N/A</v>
      </c>
      <c r="AK261" s="91" t="e">
        <f t="shared" si="29"/>
        <v>#N/A</v>
      </c>
    </row>
    <row r="262" spans="1:37" x14ac:dyDescent="0.3">
      <c r="A262" s="141"/>
      <c r="B262" s="142"/>
      <c r="C262" s="143"/>
      <c r="D262" s="142"/>
      <c r="E262" s="142"/>
      <c r="F262" s="142"/>
      <c r="G262" s="135"/>
      <c r="H262" s="142"/>
      <c r="I262" s="146"/>
      <c r="J262" s="142"/>
      <c r="K262" s="142"/>
      <c r="L262" s="142"/>
      <c r="M262" s="142"/>
      <c r="N262" s="142"/>
      <c r="O262" s="144"/>
      <c r="P262" s="142"/>
      <c r="Q262" s="142"/>
      <c r="R262" s="142"/>
      <c r="S262" s="88" t="e">
        <f>INDEX(Tablica1[[SOLITARNO-ADULTNA, SUBADULTNA I NEODREĐENO]:[SVE DOBI-HIBERNACIJA/ESTIVACIJA]],MATCH(R262,Tablica1[KATEGORIJA],0),MATCH(E262,Tablica1[[#Headers],[SOLITARNO-ADULTNA, SUBADULTNA I NEODREĐENO]:[SVE DOBI-HIBERNACIJA/ESTIVACIJA]],0))</f>
        <v>#N/A</v>
      </c>
      <c r="T262" s="60">
        <f t="shared" si="28"/>
        <v>0</v>
      </c>
      <c r="U262" s="88" t="e">
        <f t="shared" si="30"/>
        <v>#N/A</v>
      </c>
      <c r="V262" s="142"/>
      <c r="W262" s="144"/>
      <c r="X262" s="144"/>
      <c r="Y262" s="142"/>
      <c r="Z262" s="70" t="e">
        <f>+INDEX(Tablica5[PROŠIRENA SKRB],MATCH(ZAPLIJENE!R262,Tablica5[KATEGORIJA],0))</f>
        <v>#N/A</v>
      </c>
      <c r="AA262" s="88" t="e">
        <f t="shared" si="31"/>
        <v>#N/A</v>
      </c>
      <c r="AB262" s="179" t="e">
        <f t="shared" si="32"/>
        <v>#N/A</v>
      </c>
      <c r="AC262" s="180"/>
      <c r="AD262" s="159"/>
      <c r="AE262" s="159"/>
      <c r="AF262" s="181">
        <f t="shared" si="33"/>
        <v>0</v>
      </c>
      <c r="AG262" s="182" t="e">
        <f t="shared" si="34"/>
        <v>#N/A</v>
      </c>
      <c r="AH262" s="164"/>
      <c r="AI262" s="168"/>
      <c r="AJ262" s="163" t="e">
        <f>INDEX(EUTANAZIJA!$B$4:$B$6,MATCH(ZAPLIJENE!AH262,EUTANAZIJA!$A$4:$A$6,0))</f>
        <v>#N/A</v>
      </c>
      <c r="AK262" s="91" t="e">
        <f t="shared" si="29"/>
        <v>#N/A</v>
      </c>
    </row>
    <row r="263" spans="1:37" x14ac:dyDescent="0.3">
      <c r="A263" s="141"/>
      <c r="B263" s="142"/>
      <c r="C263" s="143"/>
      <c r="D263" s="142"/>
      <c r="E263" s="142"/>
      <c r="F263" s="142"/>
      <c r="G263" s="135"/>
      <c r="H263" s="142"/>
      <c r="I263" s="146"/>
      <c r="J263" s="142"/>
      <c r="K263" s="142"/>
      <c r="L263" s="142"/>
      <c r="M263" s="142"/>
      <c r="N263" s="142"/>
      <c r="O263" s="144"/>
      <c r="P263" s="142"/>
      <c r="Q263" s="142"/>
      <c r="R263" s="142"/>
      <c r="S263" s="88" t="e">
        <f>INDEX(Tablica1[[SOLITARNO-ADULTNA, SUBADULTNA I NEODREĐENO]:[SVE DOBI-HIBERNACIJA/ESTIVACIJA]],MATCH(R263,Tablica1[KATEGORIJA],0),MATCH(E263,Tablica1[[#Headers],[SOLITARNO-ADULTNA, SUBADULTNA I NEODREĐENO]:[SVE DOBI-HIBERNACIJA/ESTIVACIJA]],0))</f>
        <v>#N/A</v>
      </c>
      <c r="T263" s="60">
        <f t="shared" si="28"/>
        <v>0</v>
      </c>
      <c r="U263" s="88" t="e">
        <f t="shared" si="30"/>
        <v>#N/A</v>
      </c>
      <c r="V263" s="142"/>
      <c r="W263" s="144"/>
      <c r="X263" s="144"/>
      <c r="Y263" s="142"/>
      <c r="Z263" s="70" t="e">
        <f>+INDEX(Tablica5[PROŠIRENA SKRB],MATCH(ZAPLIJENE!R263,Tablica5[KATEGORIJA],0))</f>
        <v>#N/A</v>
      </c>
      <c r="AA263" s="88" t="e">
        <f t="shared" si="31"/>
        <v>#N/A</v>
      </c>
      <c r="AB263" s="179" t="e">
        <f t="shared" si="32"/>
        <v>#N/A</v>
      </c>
      <c r="AC263" s="180"/>
      <c r="AD263" s="159"/>
      <c r="AE263" s="159"/>
      <c r="AF263" s="181">
        <f t="shared" si="33"/>
        <v>0</v>
      </c>
      <c r="AG263" s="182" t="e">
        <f t="shared" si="34"/>
        <v>#N/A</v>
      </c>
      <c r="AH263" s="164"/>
      <c r="AI263" s="168"/>
      <c r="AJ263" s="163" t="e">
        <f>INDEX(EUTANAZIJA!$B$4:$B$6,MATCH(ZAPLIJENE!AH263,EUTANAZIJA!$A$4:$A$6,0))</f>
        <v>#N/A</v>
      </c>
      <c r="AK263" s="91" t="e">
        <f t="shared" si="29"/>
        <v>#N/A</v>
      </c>
    </row>
    <row r="264" spans="1:37" x14ac:dyDescent="0.3">
      <c r="A264" s="141"/>
      <c r="B264" s="142"/>
      <c r="C264" s="143"/>
      <c r="D264" s="142"/>
      <c r="E264" s="142"/>
      <c r="F264" s="142"/>
      <c r="G264" s="135"/>
      <c r="H264" s="142"/>
      <c r="I264" s="146"/>
      <c r="J264" s="142"/>
      <c r="K264" s="142"/>
      <c r="L264" s="142"/>
      <c r="M264" s="142"/>
      <c r="N264" s="142"/>
      <c r="O264" s="144"/>
      <c r="P264" s="142"/>
      <c r="Q264" s="142"/>
      <c r="R264" s="142"/>
      <c r="S264" s="88" t="e">
        <f>INDEX(Tablica1[[SOLITARNO-ADULTNA, SUBADULTNA I NEODREĐENO]:[SVE DOBI-HIBERNACIJA/ESTIVACIJA]],MATCH(R264,Tablica1[KATEGORIJA],0),MATCH(E264,Tablica1[[#Headers],[SOLITARNO-ADULTNA, SUBADULTNA I NEODREĐENO]:[SVE DOBI-HIBERNACIJA/ESTIVACIJA]],0))</f>
        <v>#N/A</v>
      </c>
      <c r="T264" s="60">
        <f t="shared" si="28"/>
        <v>0</v>
      </c>
      <c r="U264" s="88" t="e">
        <f t="shared" si="30"/>
        <v>#N/A</v>
      </c>
      <c r="V264" s="142"/>
      <c r="W264" s="144"/>
      <c r="X264" s="144"/>
      <c r="Y264" s="142"/>
      <c r="Z264" s="70" t="e">
        <f>+INDEX(Tablica5[PROŠIRENA SKRB],MATCH(ZAPLIJENE!R264,Tablica5[KATEGORIJA],0))</f>
        <v>#N/A</v>
      </c>
      <c r="AA264" s="88" t="e">
        <f t="shared" si="31"/>
        <v>#N/A</v>
      </c>
      <c r="AB264" s="179" t="e">
        <f t="shared" si="32"/>
        <v>#N/A</v>
      </c>
      <c r="AC264" s="180"/>
      <c r="AD264" s="159"/>
      <c r="AE264" s="159"/>
      <c r="AF264" s="181">
        <f t="shared" si="33"/>
        <v>0</v>
      </c>
      <c r="AG264" s="182" t="e">
        <f t="shared" si="34"/>
        <v>#N/A</v>
      </c>
      <c r="AH264" s="164"/>
      <c r="AI264" s="168"/>
      <c r="AJ264" s="163" t="e">
        <f>INDEX(EUTANAZIJA!$B$4:$B$6,MATCH(ZAPLIJENE!AH264,EUTANAZIJA!$A$4:$A$6,0))</f>
        <v>#N/A</v>
      </c>
      <c r="AK264" s="91" t="e">
        <f t="shared" si="29"/>
        <v>#N/A</v>
      </c>
    </row>
    <row r="265" spans="1:37" x14ac:dyDescent="0.3">
      <c r="A265" s="141"/>
      <c r="B265" s="142"/>
      <c r="C265" s="143"/>
      <c r="D265" s="142"/>
      <c r="E265" s="142"/>
      <c r="F265" s="142"/>
      <c r="G265" s="135"/>
      <c r="H265" s="142"/>
      <c r="I265" s="146"/>
      <c r="J265" s="142"/>
      <c r="K265" s="142"/>
      <c r="L265" s="142"/>
      <c r="M265" s="142"/>
      <c r="N265" s="142"/>
      <c r="O265" s="144"/>
      <c r="P265" s="142"/>
      <c r="Q265" s="142"/>
      <c r="R265" s="142"/>
      <c r="S265" s="88" t="e">
        <f>INDEX(Tablica1[[SOLITARNO-ADULTNA, SUBADULTNA I NEODREĐENO]:[SVE DOBI-HIBERNACIJA/ESTIVACIJA]],MATCH(R265,Tablica1[KATEGORIJA],0),MATCH(E265,Tablica1[[#Headers],[SOLITARNO-ADULTNA, SUBADULTNA I NEODREĐENO]:[SVE DOBI-HIBERNACIJA/ESTIVACIJA]],0))</f>
        <v>#N/A</v>
      </c>
      <c r="T265" s="60">
        <f t="shared" si="28"/>
        <v>0</v>
      </c>
      <c r="U265" s="88" t="e">
        <f t="shared" si="30"/>
        <v>#N/A</v>
      </c>
      <c r="V265" s="142"/>
      <c r="W265" s="144"/>
      <c r="X265" s="144"/>
      <c r="Y265" s="142"/>
      <c r="Z265" s="70" t="e">
        <f>+INDEX(Tablica5[PROŠIRENA SKRB],MATCH(ZAPLIJENE!R265,Tablica5[KATEGORIJA],0))</f>
        <v>#N/A</v>
      </c>
      <c r="AA265" s="88" t="e">
        <f t="shared" si="31"/>
        <v>#N/A</v>
      </c>
      <c r="AB265" s="179" t="e">
        <f t="shared" si="32"/>
        <v>#N/A</v>
      </c>
      <c r="AC265" s="180"/>
      <c r="AD265" s="159"/>
      <c r="AE265" s="159"/>
      <c r="AF265" s="181">
        <f t="shared" si="33"/>
        <v>0</v>
      </c>
      <c r="AG265" s="182" t="e">
        <f t="shared" si="34"/>
        <v>#N/A</v>
      </c>
      <c r="AH265" s="164"/>
      <c r="AI265" s="168"/>
      <c r="AJ265" s="163" t="e">
        <f>INDEX(EUTANAZIJA!$B$4:$B$6,MATCH(ZAPLIJENE!AH265,EUTANAZIJA!$A$4:$A$6,0))</f>
        <v>#N/A</v>
      </c>
      <c r="AK265" s="91" t="e">
        <f t="shared" si="29"/>
        <v>#N/A</v>
      </c>
    </row>
    <row r="266" spans="1:37" x14ac:dyDescent="0.3">
      <c r="A266" s="141"/>
      <c r="B266" s="142"/>
      <c r="C266" s="143"/>
      <c r="D266" s="142"/>
      <c r="E266" s="142"/>
      <c r="F266" s="142"/>
      <c r="G266" s="135"/>
      <c r="H266" s="142"/>
      <c r="I266" s="146"/>
      <c r="J266" s="142"/>
      <c r="K266" s="142"/>
      <c r="L266" s="142"/>
      <c r="M266" s="142"/>
      <c r="N266" s="142"/>
      <c r="O266" s="144"/>
      <c r="P266" s="142"/>
      <c r="Q266" s="142"/>
      <c r="R266" s="142"/>
      <c r="S266" s="88" t="e">
        <f>INDEX(Tablica1[[SOLITARNO-ADULTNA, SUBADULTNA I NEODREĐENO]:[SVE DOBI-HIBERNACIJA/ESTIVACIJA]],MATCH(R266,Tablica1[KATEGORIJA],0),MATCH(E266,Tablica1[[#Headers],[SOLITARNO-ADULTNA, SUBADULTNA I NEODREĐENO]:[SVE DOBI-HIBERNACIJA/ESTIVACIJA]],0))</f>
        <v>#N/A</v>
      </c>
      <c r="T266" s="60">
        <f t="shared" si="28"/>
        <v>0</v>
      </c>
      <c r="U266" s="88" t="e">
        <f t="shared" si="30"/>
        <v>#N/A</v>
      </c>
      <c r="V266" s="142"/>
      <c r="W266" s="144"/>
      <c r="X266" s="144"/>
      <c r="Y266" s="142"/>
      <c r="Z266" s="70" t="e">
        <f>+INDEX(Tablica5[PROŠIRENA SKRB],MATCH(ZAPLIJENE!R266,Tablica5[KATEGORIJA],0))</f>
        <v>#N/A</v>
      </c>
      <c r="AA266" s="88" t="e">
        <f t="shared" si="31"/>
        <v>#N/A</v>
      </c>
      <c r="AB266" s="179" t="e">
        <f t="shared" si="32"/>
        <v>#N/A</v>
      </c>
      <c r="AC266" s="180"/>
      <c r="AD266" s="159"/>
      <c r="AE266" s="159"/>
      <c r="AF266" s="181">
        <f t="shared" si="33"/>
        <v>0</v>
      </c>
      <c r="AG266" s="182" t="e">
        <f t="shared" si="34"/>
        <v>#N/A</v>
      </c>
      <c r="AH266" s="164"/>
      <c r="AI266" s="168"/>
      <c r="AJ266" s="163" t="e">
        <f>INDEX(EUTANAZIJA!$B$4:$B$6,MATCH(ZAPLIJENE!AH266,EUTANAZIJA!$A$4:$A$6,0))</f>
        <v>#N/A</v>
      </c>
      <c r="AK266" s="91" t="e">
        <f t="shared" si="29"/>
        <v>#N/A</v>
      </c>
    </row>
    <row r="267" spans="1:37" x14ac:dyDescent="0.3">
      <c r="A267" s="141"/>
      <c r="B267" s="142"/>
      <c r="C267" s="143"/>
      <c r="D267" s="142"/>
      <c r="E267" s="142"/>
      <c r="F267" s="142"/>
      <c r="G267" s="135"/>
      <c r="H267" s="142"/>
      <c r="I267" s="146"/>
      <c r="J267" s="142"/>
      <c r="K267" s="142"/>
      <c r="L267" s="142"/>
      <c r="M267" s="142"/>
      <c r="N267" s="142"/>
      <c r="O267" s="144"/>
      <c r="P267" s="142"/>
      <c r="Q267" s="142"/>
      <c r="R267" s="142"/>
      <c r="S267" s="88" t="e">
        <f>INDEX(Tablica1[[SOLITARNO-ADULTNA, SUBADULTNA I NEODREĐENO]:[SVE DOBI-HIBERNACIJA/ESTIVACIJA]],MATCH(R267,Tablica1[KATEGORIJA],0),MATCH(E267,Tablica1[[#Headers],[SOLITARNO-ADULTNA, SUBADULTNA I NEODREĐENO]:[SVE DOBI-HIBERNACIJA/ESTIVACIJA]],0))</f>
        <v>#N/A</v>
      </c>
      <c r="T267" s="60">
        <f t="shared" si="28"/>
        <v>0</v>
      </c>
      <c r="U267" s="88" t="e">
        <f t="shared" si="30"/>
        <v>#N/A</v>
      </c>
      <c r="V267" s="142"/>
      <c r="W267" s="144"/>
      <c r="X267" s="144"/>
      <c r="Y267" s="142"/>
      <c r="Z267" s="70" t="e">
        <f>+INDEX(Tablica5[PROŠIRENA SKRB],MATCH(ZAPLIJENE!R267,Tablica5[KATEGORIJA],0))</f>
        <v>#N/A</v>
      </c>
      <c r="AA267" s="88" t="e">
        <f t="shared" si="31"/>
        <v>#N/A</v>
      </c>
      <c r="AB267" s="179" t="e">
        <f t="shared" si="32"/>
        <v>#N/A</v>
      </c>
      <c r="AC267" s="180"/>
      <c r="AD267" s="159"/>
      <c r="AE267" s="159"/>
      <c r="AF267" s="181">
        <f t="shared" si="33"/>
        <v>0</v>
      </c>
      <c r="AG267" s="182" t="e">
        <f t="shared" si="34"/>
        <v>#N/A</v>
      </c>
      <c r="AH267" s="164"/>
      <c r="AI267" s="168"/>
      <c r="AJ267" s="163" t="e">
        <f>INDEX(EUTANAZIJA!$B$4:$B$6,MATCH(ZAPLIJENE!AH267,EUTANAZIJA!$A$4:$A$6,0))</f>
        <v>#N/A</v>
      </c>
      <c r="AK267" s="91" t="e">
        <f t="shared" si="29"/>
        <v>#N/A</v>
      </c>
    </row>
    <row r="268" spans="1:37" x14ac:dyDescent="0.3">
      <c r="A268" s="141"/>
      <c r="B268" s="142"/>
      <c r="C268" s="143"/>
      <c r="D268" s="142"/>
      <c r="E268" s="142"/>
      <c r="F268" s="142"/>
      <c r="G268" s="135"/>
      <c r="H268" s="142"/>
      <c r="I268" s="146"/>
      <c r="J268" s="142"/>
      <c r="K268" s="142"/>
      <c r="L268" s="142"/>
      <c r="M268" s="142"/>
      <c r="N268" s="142"/>
      <c r="O268" s="144"/>
      <c r="P268" s="142"/>
      <c r="Q268" s="142"/>
      <c r="R268" s="142"/>
      <c r="S268" s="88" t="e">
        <f>INDEX(Tablica1[[SOLITARNO-ADULTNA, SUBADULTNA I NEODREĐENO]:[SVE DOBI-HIBERNACIJA/ESTIVACIJA]],MATCH(R268,Tablica1[KATEGORIJA],0),MATCH(E268,Tablica1[[#Headers],[SOLITARNO-ADULTNA, SUBADULTNA I NEODREĐENO]:[SVE DOBI-HIBERNACIJA/ESTIVACIJA]],0))</f>
        <v>#N/A</v>
      </c>
      <c r="T268" s="60">
        <f t="shared" si="28"/>
        <v>0</v>
      </c>
      <c r="U268" s="88" t="e">
        <f t="shared" si="30"/>
        <v>#N/A</v>
      </c>
      <c r="V268" s="142"/>
      <c r="W268" s="144"/>
      <c r="X268" s="144"/>
      <c r="Y268" s="142"/>
      <c r="Z268" s="70" t="e">
        <f>+INDEX(Tablica5[PROŠIRENA SKRB],MATCH(ZAPLIJENE!R268,Tablica5[KATEGORIJA],0))</f>
        <v>#N/A</v>
      </c>
      <c r="AA268" s="88" t="e">
        <f t="shared" si="31"/>
        <v>#N/A</v>
      </c>
      <c r="AB268" s="179" t="e">
        <f t="shared" si="32"/>
        <v>#N/A</v>
      </c>
      <c r="AC268" s="180"/>
      <c r="AD268" s="159"/>
      <c r="AE268" s="159"/>
      <c r="AF268" s="181">
        <f t="shared" si="33"/>
        <v>0</v>
      </c>
      <c r="AG268" s="182" t="e">
        <f t="shared" si="34"/>
        <v>#N/A</v>
      </c>
      <c r="AH268" s="164"/>
      <c r="AI268" s="168"/>
      <c r="AJ268" s="163" t="e">
        <f>INDEX(EUTANAZIJA!$B$4:$B$6,MATCH(ZAPLIJENE!AH268,EUTANAZIJA!$A$4:$A$6,0))</f>
        <v>#N/A</v>
      </c>
      <c r="AK268" s="91" t="e">
        <f t="shared" si="29"/>
        <v>#N/A</v>
      </c>
    </row>
    <row r="269" spans="1:37" x14ac:dyDescent="0.3">
      <c r="A269" s="141"/>
      <c r="B269" s="142"/>
      <c r="C269" s="143"/>
      <c r="D269" s="142"/>
      <c r="E269" s="142"/>
      <c r="F269" s="142"/>
      <c r="G269" s="135"/>
      <c r="H269" s="142"/>
      <c r="I269" s="146"/>
      <c r="J269" s="142"/>
      <c r="K269" s="142"/>
      <c r="L269" s="142"/>
      <c r="M269" s="142"/>
      <c r="N269" s="142"/>
      <c r="O269" s="144"/>
      <c r="P269" s="142"/>
      <c r="Q269" s="142"/>
      <c r="R269" s="142"/>
      <c r="S269" s="88" t="e">
        <f>INDEX(Tablica1[[SOLITARNO-ADULTNA, SUBADULTNA I NEODREĐENO]:[SVE DOBI-HIBERNACIJA/ESTIVACIJA]],MATCH(R269,Tablica1[KATEGORIJA],0),MATCH(E269,Tablica1[[#Headers],[SOLITARNO-ADULTNA, SUBADULTNA I NEODREĐENO]:[SVE DOBI-HIBERNACIJA/ESTIVACIJA]],0))</f>
        <v>#N/A</v>
      </c>
      <c r="T269" s="60">
        <f t="shared" si="28"/>
        <v>0</v>
      </c>
      <c r="U269" s="88" t="e">
        <f t="shared" si="30"/>
        <v>#N/A</v>
      </c>
      <c r="V269" s="142"/>
      <c r="W269" s="144"/>
      <c r="X269" s="144"/>
      <c r="Y269" s="142"/>
      <c r="Z269" s="70" t="e">
        <f>+INDEX(Tablica5[PROŠIRENA SKRB],MATCH(ZAPLIJENE!R269,Tablica5[KATEGORIJA],0))</f>
        <v>#N/A</v>
      </c>
      <c r="AA269" s="88" t="e">
        <f t="shared" si="31"/>
        <v>#N/A</v>
      </c>
      <c r="AB269" s="179" t="e">
        <f t="shared" si="32"/>
        <v>#N/A</v>
      </c>
      <c r="AC269" s="180"/>
      <c r="AD269" s="159"/>
      <c r="AE269" s="159"/>
      <c r="AF269" s="181">
        <f t="shared" si="33"/>
        <v>0</v>
      </c>
      <c r="AG269" s="182" t="e">
        <f t="shared" si="34"/>
        <v>#N/A</v>
      </c>
      <c r="AH269" s="164"/>
      <c r="AI269" s="168"/>
      <c r="AJ269" s="163" t="e">
        <f>INDEX(EUTANAZIJA!$B$4:$B$6,MATCH(ZAPLIJENE!AH269,EUTANAZIJA!$A$4:$A$6,0))</f>
        <v>#N/A</v>
      </c>
      <c r="AK269" s="91" t="e">
        <f t="shared" si="29"/>
        <v>#N/A</v>
      </c>
    </row>
    <row r="270" spans="1:37" x14ac:dyDescent="0.3">
      <c r="A270" s="141"/>
      <c r="B270" s="142"/>
      <c r="C270" s="143"/>
      <c r="D270" s="142"/>
      <c r="E270" s="142"/>
      <c r="F270" s="142"/>
      <c r="G270" s="135"/>
      <c r="H270" s="142"/>
      <c r="I270" s="146"/>
      <c r="J270" s="142"/>
      <c r="K270" s="142"/>
      <c r="L270" s="142"/>
      <c r="M270" s="142"/>
      <c r="N270" s="142"/>
      <c r="O270" s="144"/>
      <c r="P270" s="142"/>
      <c r="Q270" s="142"/>
      <c r="R270" s="142"/>
      <c r="S270" s="88" t="e">
        <f>INDEX(Tablica1[[SOLITARNO-ADULTNA, SUBADULTNA I NEODREĐENO]:[SVE DOBI-HIBERNACIJA/ESTIVACIJA]],MATCH(R270,Tablica1[KATEGORIJA],0),MATCH(E270,Tablica1[[#Headers],[SOLITARNO-ADULTNA, SUBADULTNA I NEODREĐENO]:[SVE DOBI-HIBERNACIJA/ESTIVACIJA]],0))</f>
        <v>#N/A</v>
      </c>
      <c r="T270" s="60">
        <f t="shared" si="28"/>
        <v>0</v>
      </c>
      <c r="U270" s="88" t="e">
        <f t="shared" si="30"/>
        <v>#N/A</v>
      </c>
      <c r="V270" s="142"/>
      <c r="W270" s="144"/>
      <c r="X270" s="144"/>
      <c r="Y270" s="142"/>
      <c r="Z270" s="70" t="e">
        <f>+INDEX(Tablica5[PROŠIRENA SKRB],MATCH(ZAPLIJENE!R270,Tablica5[KATEGORIJA],0))</f>
        <v>#N/A</v>
      </c>
      <c r="AA270" s="88" t="e">
        <f t="shared" si="31"/>
        <v>#N/A</v>
      </c>
      <c r="AB270" s="179" t="e">
        <f t="shared" si="32"/>
        <v>#N/A</v>
      </c>
      <c r="AC270" s="180"/>
      <c r="AD270" s="159"/>
      <c r="AE270" s="159"/>
      <c r="AF270" s="181">
        <f t="shared" si="33"/>
        <v>0</v>
      </c>
      <c r="AG270" s="182" t="e">
        <f t="shared" si="34"/>
        <v>#N/A</v>
      </c>
      <c r="AH270" s="164"/>
      <c r="AI270" s="168"/>
      <c r="AJ270" s="163" t="e">
        <f>INDEX(EUTANAZIJA!$B$4:$B$6,MATCH(ZAPLIJENE!AH270,EUTANAZIJA!$A$4:$A$6,0))</f>
        <v>#N/A</v>
      </c>
      <c r="AK270" s="91" t="e">
        <f t="shared" si="29"/>
        <v>#N/A</v>
      </c>
    </row>
    <row r="271" spans="1:37" x14ac:dyDescent="0.3">
      <c r="A271" s="141"/>
      <c r="B271" s="142"/>
      <c r="C271" s="143"/>
      <c r="D271" s="142"/>
      <c r="E271" s="142"/>
      <c r="F271" s="142"/>
      <c r="G271" s="135"/>
      <c r="H271" s="142"/>
      <c r="I271" s="146"/>
      <c r="J271" s="142"/>
      <c r="K271" s="142"/>
      <c r="L271" s="142"/>
      <c r="M271" s="142"/>
      <c r="N271" s="142"/>
      <c r="O271" s="144"/>
      <c r="P271" s="142"/>
      <c r="Q271" s="142"/>
      <c r="R271" s="142"/>
      <c r="S271" s="88" t="e">
        <f>INDEX(Tablica1[[SOLITARNO-ADULTNA, SUBADULTNA I NEODREĐENO]:[SVE DOBI-HIBERNACIJA/ESTIVACIJA]],MATCH(R271,Tablica1[KATEGORIJA],0),MATCH(E271,Tablica1[[#Headers],[SOLITARNO-ADULTNA, SUBADULTNA I NEODREĐENO]:[SVE DOBI-HIBERNACIJA/ESTIVACIJA]],0))</f>
        <v>#N/A</v>
      </c>
      <c r="T271" s="60">
        <f t="shared" si="28"/>
        <v>0</v>
      </c>
      <c r="U271" s="88" t="e">
        <f t="shared" si="30"/>
        <v>#N/A</v>
      </c>
      <c r="V271" s="142"/>
      <c r="W271" s="144"/>
      <c r="X271" s="144"/>
      <c r="Y271" s="142"/>
      <c r="Z271" s="70" t="e">
        <f>+INDEX(Tablica5[PROŠIRENA SKRB],MATCH(ZAPLIJENE!R271,Tablica5[KATEGORIJA],0))</f>
        <v>#N/A</v>
      </c>
      <c r="AA271" s="88" t="e">
        <f t="shared" si="31"/>
        <v>#N/A</v>
      </c>
      <c r="AB271" s="179" t="e">
        <f t="shared" si="32"/>
        <v>#N/A</v>
      </c>
      <c r="AC271" s="180"/>
      <c r="AD271" s="159"/>
      <c r="AE271" s="159"/>
      <c r="AF271" s="181">
        <f t="shared" si="33"/>
        <v>0</v>
      </c>
      <c r="AG271" s="182" t="e">
        <f t="shared" si="34"/>
        <v>#N/A</v>
      </c>
      <c r="AH271" s="164"/>
      <c r="AI271" s="168"/>
      <c r="AJ271" s="163" t="e">
        <f>INDEX(EUTANAZIJA!$B$4:$B$6,MATCH(ZAPLIJENE!AH271,EUTANAZIJA!$A$4:$A$6,0))</f>
        <v>#N/A</v>
      </c>
      <c r="AK271" s="91" t="e">
        <f t="shared" si="29"/>
        <v>#N/A</v>
      </c>
    </row>
    <row r="272" spans="1:37" x14ac:dyDescent="0.3">
      <c r="A272" s="141"/>
      <c r="B272" s="142"/>
      <c r="C272" s="143"/>
      <c r="D272" s="142"/>
      <c r="E272" s="142"/>
      <c r="F272" s="142"/>
      <c r="G272" s="135"/>
      <c r="H272" s="142"/>
      <c r="I272" s="146"/>
      <c r="J272" s="142"/>
      <c r="K272" s="142"/>
      <c r="L272" s="142"/>
      <c r="M272" s="142"/>
      <c r="N272" s="142"/>
      <c r="O272" s="144"/>
      <c r="P272" s="142"/>
      <c r="Q272" s="142"/>
      <c r="R272" s="142"/>
      <c r="S272" s="88" t="e">
        <f>INDEX(Tablica1[[SOLITARNO-ADULTNA, SUBADULTNA I NEODREĐENO]:[SVE DOBI-HIBERNACIJA/ESTIVACIJA]],MATCH(R272,Tablica1[KATEGORIJA],0),MATCH(E272,Tablica1[[#Headers],[SOLITARNO-ADULTNA, SUBADULTNA I NEODREĐENO]:[SVE DOBI-HIBERNACIJA/ESTIVACIJA]],0))</f>
        <v>#N/A</v>
      </c>
      <c r="T272" s="60">
        <f t="shared" si="28"/>
        <v>0</v>
      </c>
      <c r="U272" s="88" t="e">
        <f t="shared" si="30"/>
        <v>#N/A</v>
      </c>
      <c r="V272" s="142"/>
      <c r="W272" s="144"/>
      <c r="X272" s="144"/>
      <c r="Y272" s="142"/>
      <c r="Z272" s="70" t="e">
        <f>+INDEX(Tablica5[PROŠIRENA SKRB],MATCH(ZAPLIJENE!R272,Tablica5[KATEGORIJA],0))</f>
        <v>#N/A</v>
      </c>
      <c r="AA272" s="88" t="e">
        <f t="shared" si="31"/>
        <v>#N/A</v>
      </c>
      <c r="AB272" s="179" t="e">
        <f t="shared" si="32"/>
        <v>#N/A</v>
      </c>
      <c r="AC272" s="180"/>
      <c r="AD272" s="159"/>
      <c r="AE272" s="159"/>
      <c r="AF272" s="181">
        <f t="shared" si="33"/>
        <v>0</v>
      </c>
      <c r="AG272" s="182" t="e">
        <f t="shared" si="34"/>
        <v>#N/A</v>
      </c>
      <c r="AH272" s="164"/>
      <c r="AI272" s="168"/>
      <c r="AJ272" s="163" t="e">
        <f>INDEX(EUTANAZIJA!$B$4:$B$6,MATCH(ZAPLIJENE!AH272,EUTANAZIJA!$A$4:$A$6,0))</f>
        <v>#N/A</v>
      </c>
      <c r="AK272" s="91" t="e">
        <f t="shared" si="29"/>
        <v>#N/A</v>
      </c>
    </row>
    <row r="273" spans="1:37" x14ac:dyDescent="0.3">
      <c r="A273" s="141"/>
      <c r="B273" s="142"/>
      <c r="C273" s="143"/>
      <c r="D273" s="142"/>
      <c r="E273" s="142"/>
      <c r="F273" s="142"/>
      <c r="G273" s="135"/>
      <c r="H273" s="142"/>
      <c r="I273" s="146"/>
      <c r="J273" s="142"/>
      <c r="K273" s="142"/>
      <c r="L273" s="142"/>
      <c r="M273" s="142"/>
      <c r="N273" s="142"/>
      <c r="O273" s="144"/>
      <c r="P273" s="142"/>
      <c r="Q273" s="142"/>
      <c r="R273" s="142"/>
      <c r="S273" s="88" t="e">
        <f>INDEX(Tablica1[[SOLITARNO-ADULTNA, SUBADULTNA I NEODREĐENO]:[SVE DOBI-HIBERNACIJA/ESTIVACIJA]],MATCH(R273,Tablica1[KATEGORIJA],0),MATCH(E273,Tablica1[[#Headers],[SOLITARNO-ADULTNA, SUBADULTNA I NEODREĐENO]:[SVE DOBI-HIBERNACIJA/ESTIVACIJA]],0))</f>
        <v>#N/A</v>
      </c>
      <c r="T273" s="60">
        <f t="shared" si="28"/>
        <v>0</v>
      </c>
      <c r="U273" s="88" t="e">
        <f t="shared" si="30"/>
        <v>#N/A</v>
      </c>
      <c r="V273" s="142"/>
      <c r="W273" s="144"/>
      <c r="X273" s="144"/>
      <c r="Y273" s="142"/>
      <c r="Z273" s="70" t="e">
        <f>+INDEX(Tablica5[PROŠIRENA SKRB],MATCH(ZAPLIJENE!R273,Tablica5[KATEGORIJA],0))</f>
        <v>#N/A</v>
      </c>
      <c r="AA273" s="88" t="e">
        <f t="shared" si="31"/>
        <v>#N/A</v>
      </c>
      <c r="AB273" s="179" t="e">
        <f t="shared" si="32"/>
        <v>#N/A</v>
      </c>
      <c r="AC273" s="180"/>
      <c r="AD273" s="159"/>
      <c r="AE273" s="159"/>
      <c r="AF273" s="181">
        <f t="shared" si="33"/>
        <v>0</v>
      </c>
      <c r="AG273" s="182" t="e">
        <f t="shared" si="34"/>
        <v>#N/A</v>
      </c>
      <c r="AH273" s="164"/>
      <c r="AI273" s="168"/>
      <c r="AJ273" s="163" t="e">
        <f>INDEX(EUTANAZIJA!$B$4:$B$6,MATCH(ZAPLIJENE!AH273,EUTANAZIJA!$A$4:$A$6,0))</f>
        <v>#N/A</v>
      </c>
      <c r="AK273" s="91" t="e">
        <f t="shared" si="29"/>
        <v>#N/A</v>
      </c>
    </row>
    <row r="274" spans="1:37" x14ac:dyDescent="0.3">
      <c r="A274" s="141"/>
      <c r="B274" s="142"/>
      <c r="C274" s="143"/>
      <c r="D274" s="142"/>
      <c r="E274" s="142"/>
      <c r="F274" s="142"/>
      <c r="G274" s="135"/>
      <c r="H274" s="142"/>
      <c r="I274" s="146"/>
      <c r="J274" s="142"/>
      <c r="K274" s="142"/>
      <c r="L274" s="142"/>
      <c r="M274" s="142"/>
      <c r="N274" s="142"/>
      <c r="O274" s="144"/>
      <c r="P274" s="142"/>
      <c r="Q274" s="142"/>
      <c r="R274" s="142"/>
      <c r="S274" s="88" t="e">
        <f>INDEX(Tablica1[[SOLITARNO-ADULTNA, SUBADULTNA I NEODREĐENO]:[SVE DOBI-HIBERNACIJA/ESTIVACIJA]],MATCH(R274,Tablica1[KATEGORIJA],0),MATCH(E274,Tablica1[[#Headers],[SOLITARNO-ADULTNA, SUBADULTNA I NEODREĐENO]:[SVE DOBI-HIBERNACIJA/ESTIVACIJA]],0))</f>
        <v>#N/A</v>
      </c>
      <c r="T274" s="60">
        <f t="shared" si="28"/>
        <v>0</v>
      </c>
      <c r="U274" s="88" t="e">
        <f t="shared" si="30"/>
        <v>#N/A</v>
      </c>
      <c r="V274" s="142"/>
      <c r="W274" s="144"/>
      <c r="X274" s="144"/>
      <c r="Y274" s="142"/>
      <c r="Z274" s="70" t="e">
        <f>+INDEX(Tablica5[PROŠIRENA SKRB],MATCH(ZAPLIJENE!R274,Tablica5[KATEGORIJA],0))</f>
        <v>#N/A</v>
      </c>
      <c r="AA274" s="88" t="e">
        <f t="shared" si="31"/>
        <v>#N/A</v>
      </c>
      <c r="AB274" s="179" t="e">
        <f t="shared" si="32"/>
        <v>#N/A</v>
      </c>
      <c r="AC274" s="180"/>
      <c r="AD274" s="159"/>
      <c r="AE274" s="159"/>
      <c r="AF274" s="181">
        <f t="shared" si="33"/>
        <v>0</v>
      </c>
      <c r="AG274" s="182" t="e">
        <f t="shared" si="34"/>
        <v>#N/A</v>
      </c>
      <c r="AH274" s="164"/>
      <c r="AI274" s="168"/>
      <c r="AJ274" s="163" t="e">
        <f>INDEX(EUTANAZIJA!$B$4:$B$6,MATCH(ZAPLIJENE!AH274,EUTANAZIJA!$A$4:$A$6,0))</f>
        <v>#N/A</v>
      </c>
      <c r="AK274" s="91" t="e">
        <f t="shared" si="29"/>
        <v>#N/A</v>
      </c>
    </row>
    <row r="275" spans="1:37" x14ac:dyDescent="0.3">
      <c r="A275" s="141"/>
      <c r="B275" s="142"/>
      <c r="C275" s="143"/>
      <c r="D275" s="142"/>
      <c r="E275" s="142"/>
      <c r="F275" s="142"/>
      <c r="G275" s="135"/>
      <c r="H275" s="142"/>
      <c r="I275" s="146"/>
      <c r="J275" s="142"/>
      <c r="K275" s="142"/>
      <c r="L275" s="142"/>
      <c r="M275" s="142"/>
      <c r="N275" s="142"/>
      <c r="O275" s="144"/>
      <c r="P275" s="142"/>
      <c r="Q275" s="142"/>
      <c r="R275" s="142"/>
      <c r="S275" s="88" t="e">
        <f>INDEX(Tablica1[[SOLITARNO-ADULTNA, SUBADULTNA I NEODREĐENO]:[SVE DOBI-HIBERNACIJA/ESTIVACIJA]],MATCH(R275,Tablica1[KATEGORIJA],0),MATCH(E275,Tablica1[[#Headers],[SOLITARNO-ADULTNA, SUBADULTNA I NEODREĐENO]:[SVE DOBI-HIBERNACIJA/ESTIVACIJA]],0))</f>
        <v>#N/A</v>
      </c>
      <c r="T275" s="60">
        <f t="shared" si="28"/>
        <v>0</v>
      </c>
      <c r="U275" s="88" t="e">
        <f t="shared" si="30"/>
        <v>#N/A</v>
      </c>
      <c r="V275" s="142"/>
      <c r="W275" s="144"/>
      <c r="X275" s="144"/>
      <c r="Y275" s="142"/>
      <c r="Z275" s="70" t="e">
        <f>+INDEX(Tablica5[PROŠIRENA SKRB],MATCH(ZAPLIJENE!R275,Tablica5[KATEGORIJA],0))</f>
        <v>#N/A</v>
      </c>
      <c r="AA275" s="88" t="e">
        <f t="shared" si="31"/>
        <v>#N/A</v>
      </c>
      <c r="AB275" s="179" t="e">
        <f t="shared" si="32"/>
        <v>#N/A</v>
      </c>
      <c r="AC275" s="180"/>
      <c r="AD275" s="159"/>
      <c r="AE275" s="159"/>
      <c r="AF275" s="181">
        <f t="shared" si="33"/>
        <v>0</v>
      </c>
      <c r="AG275" s="182" t="e">
        <f t="shared" si="34"/>
        <v>#N/A</v>
      </c>
      <c r="AH275" s="164"/>
      <c r="AI275" s="168"/>
      <c r="AJ275" s="163" t="e">
        <f>INDEX(EUTANAZIJA!$B$4:$B$6,MATCH(ZAPLIJENE!AH275,EUTANAZIJA!$A$4:$A$6,0))</f>
        <v>#N/A</v>
      </c>
      <c r="AK275" s="91" t="e">
        <f t="shared" si="29"/>
        <v>#N/A</v>
      </c>
    </row>
    <row r="276" spans="1:37" x14ac:dyDescent="0.3">
      <c r="A276" s="141"/>
      <c r="B276" s="142"/>
      <c r="C276" s="143"/>
      <c r="D276" s="142"/>
      <c r="E276" s="142"/>
      <c r="F276" s="142"/>
      <c r="G276" s="135"/>
      <c r="H276" s="142"/>
      <c r="I276" s="146"/>
      <c r="J276" s="142"/>
      <c r="K276" s="142"/>
      <c r="L276" s="142"/>
      <c r="M276" s="142"/>
      <c r="N276" s="142"/>
      <c r="O276" s="144"/>
      <c r="P276" s="142"/>
      <c r="Q276" s="142"/>
      <c r="R276" s="142"/>
      <c r="S276" s="88" t="e">
        <f>INDEX(Tablica1[[SOLITARNO-ADULTNA, SUBADULTNA I NEODREĐENO]:[SVE DOBI-HIBERNACIJA/ESTIVACIJA]],MATCH(R276,Tablica1[KATEGORIJA],0),MATCH(E276,Tablica1[[#Headers],[SOLITARNO-ADULTNA, SUBADULTNA I NEODREĐENO]:[SVE DOBI-HIBERNACIJA/ESTIVACIJA]],0))</f>
        <v>#N/A</v>
      </c>
      <c r="T276" s="60">
        <f t="shared" si="28"/>
        <v>0</v>
      </c>
      <c r="U276" s="88" t="e">
        <f t="shared" si="30"/>
        <v>#N/A</v>
      </c>
      <c r="V276" s="142"/>
      <c r="W276" s="144"/>
      <c r="X276" s="144"/>
      <c r="Y276" s="142"/>
      <c r="Z276" s="70" t="e">
        <f>+INDEX(Tablica5[PROŠIRENA SKRB],MATCH(ZAPLIJENE!R276,Tablica5[KATEGORIJA],0))</f>
        <v>#N/A</v>
      </c>
      <c r="AA276" s="88" t="e">
        <f t="shared" si="31"/>
        <v>#N/A</v>
      </c>
      <c r="AB276" s="179" t="e">
        <f t="shared" si="32"/>
        <v>#N/A</v>
      </c>
      <c r="AC276" s="180"/>
      <c r="AD276" s="159"/>
      <c r="AE276" s="159"/>
      <c r="AF276" s="181">
        <f t="shared" si="33"/>
        <v>0</v>
      </c>
      <c r="AG276" s="182" t="e">
        <f t="shared" si="34"/>
        <v>#N/A</v>
      </c>
      <c r="AH276" s="164"/>
      <c r="AI276" s="168"/>
      <c r="AJ276" s="163" t="e">
        <f>INDEX(EUTANAZIJA!$B$4:$B$6,MATCH(ZAPLIJENE!AH276,EUTANAZIJA!$A$4:$A$6,0))</f>
        <v>#N/A</v>
      </c>
      <c r="AK276" s="91" t="e">
        <f t="shared" si="29"/>
        <v>#N/A</v>
      </c>
    </row>
    <row r="277" spans="1:37" x14ac:dyDescent="0.3">
      <c r="A277" s="141"/>
      <c r="B277" s="142"/>
      <c r="C277" s="143"/>
      <c r="D277" s="142"/>
      <c r="E277" s="142"/>
      <c r="F277" s="142"/>
      <c r="G277" s="135"/>
      <c r="H277" s="142"/>
      <c r="I277" s="146"/>
      <c r="J277" s="142"/>
      <c r="K277" s="142"/>
      <c r="L277" s="142"/>
      <c r="M277" s="142"/>
      <c r="N277" s="142"/>
      <c r="O277" s="144"/>
      <c r="P277" s="142"/>
      <c r="Q277" s="142"/>
      <c r="R277" s="142"/>
      <c r="S277" s="88" t="e">
        <f>INDEX(Tablica1[[SOLITARNO-ADULTNA, SUBADULTNA I NEODREĐENO]:[SVE DOBI-HIBERNACIJA/ESTIVACIJA]],MATCH(R277,Tablica1[KATEGORIJA],0),MATCH(E277,Tablica1[[#Headers],[SOLITARNO-ADULTNA, SUBADULTNA I NEODREĐENO]:[SVE DOBI-HIBERNACIJA/ESTIVACIJA]],0))</f>
        <v>#N/A</v>
      </c>
      <c r="T277" s="60">
        <f t="shared" si="28"/>
        <v>0</v>
      </c>
      <c r="U277" s="88" t="e">
        <f t="shared" si="30"/>
        <v>#N/A</v>
      </c>
      <c r="V277" s="142"/>
      <c r="W277" s="144"/>
      <c r="X277" s="144"/>
      <c r="Y277" s="142"/>
      <c r="Z277" s="70" t="e">
        <f>+INDEX(Tablica5[PROŠIRENA SKRB],MATCH(ZAPLIJENE!R277,Tablica5[KATEGORIJA],0))</f>
        <v>#N/A</v>
      </c>
      <c r="AA277" s="88" t="e">
        <f t="shared" si="31"/>
        <v>#N/A</v>
      </c>
      <c r="AB277" s="179" t="e">
        <f t="shared" si="32"/>
        <v>#N/A</v>
      </c>
      <c r="AC277" s="180"/>
      <c r="AD277" s="159"/>
      <c r="AE277" s="159"/>
      <c r="AF277" s="181">
        <f t="shared" si="33"/>
        <v>0</v>
      </c>
      <c r="AG277" s="182" t="e">
        <f t="shared" si="34"/>
        <v>#N/A</v>
      </c>
      <c r="AH277" s="164"/>
      <c r="AI277" s="168"/>
      <c r="AJ277" s="163" t="e">
        <f>INDEX(EUTANAZIJA!$B$4:$B$6,MATCH(ZAPLIJENE!AH277,EUTANAZIJA!$A$4:$A$6,0))</f>
        <v>#N/A</v>
      </c>
      <c r="AK277" s="91" t="e">
        <f t="shared" si="29"/>
        <v>#N/A</v>
      </c>
    </row>
    <row r="278" spans="1:37" x14ac:dyDescent="0.3">
      <c r="A278" s="141"/>
      <c r="B278" s="142"/>
      <c r="C278" s="143"/>
      <c r="D278" s="142"/>
      <c r="E278" s="142"/>
      <c r="F278" s="142"/>
      <c r="G278" s="135"/>
      <c r="H278" s="142"/>
      <c r="I278" s="146"/>
      <c r="J278" s="142"/>
      <c r="K278" s="142"/>
      <c r="L278" s="142"/>
      <c r="M278" s="142"/>
      <c r="N278" s="142"/>
      <c r="O278" s="144"/>
      <c r="P278" s="142"/>
      <c r="Q278" s="142"/>
      <c r="R278" s="142"/>
      <c r="S278" s="88" t="e">
        <f>INDEX(Tablica1[[SOLITARNO-ADULTNA, SUBADULTNA I NEODREĐENO]:[SVE DOBI-HIBERNACIJA/ESTIVACIJA]],MATCH(R278,Tablica1[KATEGORIJA],0),MATCH(E278,Tablica1[[#Headers],[SOLITARNO-ADULTNA, SUBADULTNA I NEODREĐENO]:[SVE DOBI-HIBERNACIJA/ESTIVACIJA]],0))</f>
        <v>#N/A</v>
      </c>
      <c r="T278" s="60">
        <f t="shared" si="28"/>
        <v>0</v>
      </c>
      <c r="U278" s="88" t="e">
        <f t="shared" si="30"/>
        <v>#N/A</v>
      </c>
      <c r="V278" s="142"/>
      <c r="W278" s="144"/>
      <c r="X278" s="144"/>
      <c r="Y278" s="142"/>
      <c r="Z278" s="70" t="e">
        <f>+INDEX(Tablica5[PROŠIRENA SKRB],MATCH(ZAPLIJENE!R278,Tablica5[KATEGORIJA],0))</f>
        <v>#N/A</v>
      </c>
      <c r="AA278" s="88" t="e">
        <f t="shared" si="31"/>
        <v>#N/A</v>
      </c>
      <c r="AB278" s="179" t="e">
        <f t="shared" si="32"/>
        <v>#N/A</v>
      </c>
      <c r="AC278" s="180"/>
      <c r="AD278" s="159"/>
      <c r="AE278" s="159"/>
      <c r="AF278" s="181">
        <f t="shared" si="33"/>
        <v>0</v>
      </c>
      <c r="AG278" s="182" t="e">
        <f t="shared" si="34"/>
        <v>#N/A</v>
      </c>
      <c r="AH278" s="164"/>
      <c r="AI278" s="168"/>
      <c r="AJ278" s="163" t="e">
        <f>INDEX(EUTANAZIJA!$B$4:$B$6,MATCH(ZAPLIJENE!AH278,EUTANAZIJA!$A$4:$A$6,0))</f>
        <v>#N/A</v>
      </c>
      <c r="AK278" s="91" t="e">
        <f t="shared" si="29"/>
        <v>#N/A</v>
      </c>
    </row>
    <row r="279" spans="1:37" x14ac:dyDescent="0.3">
      <c r="A279" s="141"/>
      <c r="B279" s="142"/>
      <c r="C279" s="143"/>
      <c r="D279" s="142"/>
      <c r="E279" s="142"/>
      <c r="F279" s="142"/>
      <c r="G279" s="135"/>
      <c r="H279" s="142"/>
      <c r="I279" s="146"/>
      <c r="J279" s="142"/>
      <c r="K279" s="142"/>
      <c r="L279" s="142"/>
      <c r="M279" s="142"/>
      <c r="N279" s="142"/>
      <c r="O279" s="144"/>
      <c r="P279" s="142"/>
      <c r="Q279" s="142"/>
      <c r="R279" s="142"/>
      <c r="S279" s="88" t="e">
        <f>INDEX(Tablica1[[SOLITARNO-ADULTNA, SUBADULTNA I NEODREĐENO]:[SVE DOBI-HIBERNACIJA/ESTIVACIJA]],MATCH(R279,Tablica1[KATEGORIJA],0),MATCH(E279,Tablica1[[#Headers],[SOLITARNO-ADULTNA, SUBADULTNA I NEODREĐENO]:[SVE DOBI-HIBERNACIJA/ESTIVACIJA]],0))</f>
        <v>#N/A</v>
      </c>
      <c r="T279" s="60">
        <f t="shared" si="28"/>
        <v>0</v>
      </c>
      <c r="U279" s="88" t="e">
        <f t="shared" si="30"/>
        <v>#N/A</v>
      </c>
      <c r="V279" s="142"/>
      <c r="W279" s="144"/>
      <c r="X279" s="144"/>
      <c r="Y279" s="142"/>
      <c r="Z279" s="70" t="e">
        <f>+INDEX(Tablica5[PROŠIRENA SKRB],MATCH(ZAPLIJENE!R279,Tablica5[KATEGORIJA],0))</f>
        <v>#N/A</v>
      </c>
      <c r="AA279" s="88" t="e">
        <f t="shared" si="31"/>
        <v>#N/A</v>
      </c>
      <c r="AB279" s="179" t="e">
        <f t="shared" si="32"/>
        <v>#N/A</v>
      </c>
      <c r="AC279" s="180"/>
      <c r="AD279" s="159"/>
      <c r="AE279" s="159"/>
      <c r="AF279" s="181">
        <f t="shared" si="33"/>
        <v>0</v>
      </c>
      <c r="AG279" s="182" t="e">
        <f t="shared" si="34"/>
        <v>#N/A</v>
      </c>
      <c r="AH279" s="164"/>
      <c r="AI279" s="168"/>
      <c r="AJ279" s="163" t="e">
        <f>INDEX(EUTANAZIJA!$B$4:$B$6,MATCH(ZAPLIJENE!AH279,EUTANAZIJA!$A$4:$A$6,0))</f>
        <v>#N/A</v>
      </c>
      <c r="AK279" s="91" t="e">
        <f t="shared" si="29"/>
        <v>#N/A</v>
      </c>
    </row>
    <row r="280" spans="1:37" x14ac:dyDescent="0.3">
      <c r="A280" s="141"/>
      <c r="B280" s="142"/>
      <c r="C280" s="143"/>
      <c r="D280" s="142"/>
      <c r="E280" s="142"/>
      <c r="F280" s="142"/>
      <c r="G280" s="135"/>
      <c r="H280" s="142"/>
      <c r="I280" s="146"/>
      <c r="J280" s="142"/>
      <c r="K280" s="142"/>
      <c r="L280" s="142"/>
      <c r="M280" s="142"/>
      <c r="N280" s="142"/>
      <c r="O280" s="144"/>
      <c r="P280" s="142"/>
      <c r="Q280" s="142"/>
      <c r="R280" s="142"/>
      <c r="S280" s="88" t="e">
        <f>INDEX(Tablica1[[SOLITARNO-ADULTNA, SUBADULTNA I NEODREĐENO]:[SVE DOBI-HIBERNACIJA/ESTIVACIJA]],MATCH(R280,Tablica1[KATEGORIJA],0),MATCH(E280,Tablica1[[#Headers],[SOLITARNO-ADULTNA, SUBADULTNA I NEODREĐENO]:[SVE DOBI-HIBERNACIJA/ESTIVACIJA]],0))</f>
        <v>#N/A</v>
      </c>
      <c r="T280" s="60">
        <f t="shared" si="28"/>
        <v>0</v>
      </c>
      <c r="U280" s="88" t="e">
        <f t="shared" si="30"/>
        <v>#N/A</v>
      </c>
      <c r="V280" s="142"/>
      <c r="W280" s="144"/>
      <c r="X280" s="144"/>
      <c r="Y280" s="142"/>
      <c r="Z280" s="70" t="e">
        <f>+INDEX(Tablica5[PROŠIRENA SKRB],MATCH(ZAPLIJENE!R280,Tablica5[KATEGORIJA],0))</f>
        <v>#N/A</v>
      </c>
      <c r="AA280" s="88" t="e">
        <f t="shared" si="31"/>
        <v>#N/A</v>
      </c>
      <c r="AB280" s="179" t="e">
        <f t="shared" si="32"/>
        <v>#N/A</v>
      </c>
      <c r="AC280" s="180"/>
      <c r="AD280" s="159"/>
      <c r="AE280" s="159"/>
      <c r="AF280" s="181">
        <f t="shared" si="33"/>
        <v>0</v>
      </c>
      <c r="AG280" s="182" t="e">
        <f t="shared" si="34"/>
        <v>#N/A</v>
      </c>
      <c r="AH280" s="164"/>
      <c r="AI280" s="168"/>
      <c r="AJ280" s="163" t="e">
        <f>INDEX(EUTANAZIJA!$B$4:$B$6,MATCH(ZAPLIJENE!AH280,EUTANAZIJA!$A$4:$A$6,0))</f>
        <v>#N/A</v>
      </c>
      <c r="AK280" s="91" t="e">
        <f t="shared" si="29"/>
        <v>#N/A</v>
      </c>
    </row>
    <row r="281" spans="1:37" x14ac:dyDescent="0.3">
      <c r="A281" s="141"/>
      <c r="B281" s="142"/>
      <c r="C281" s="143"/>
      <c r="D281" s="142"/>
      <c r="E281" s="142"/>
      <c r="F281" s="142"/>
      <c r="G281" s="135"/>
      <c r="H281" s="142"/>
      <c r="I281" s="146"/>
      <c r="J281" s="142"/>
      <c r="K281" s="142"/>
      <c r="L281" s="142"/>
      <c r="M281" s="142"/>
      <c r="N281" s="142"/>
      <c r="O281" s="144"/>
      <c r="P281" s="142"/>
      <c r="Q281" s="142"/>
      <c r="R281" s="142"/>
      <c r="S281" s="88" t="e">
        <f>INDEX(Tablica1[[SOLITARNO-ADULTNA, SUBADULTNA I NEODREĐENO]:[SVE DOBI-HIBERNACIJA/ESTIVACIJA]],MATCH(R281,Tablica1[KATEGORIJA],0),MATCH(E281,Tablica1[[#Headers],[SOLITARNO-ADULTNA, SUBADULTNA I NEODREĐENO]:[SVE DOBI-HIBERNACIJA/ESTIVACIJA]],0))</f>
        <v>#N/A</v>
      </c>
      <c r="T281" s="60">
        <f t="shared" si="28"/>
        <v>0</v>
      </c>
      <c r="U281" s="88" t="e">
        <f t="shared" si="30"/>
        <v>#N/A</v>
      </c>
      <c r="V281" s="142"/>
      <c r="W281" s="144"/>
      <c r="X281" s="144"/>
      <c r="Y281" s="142"/>
      <c r="Z281" s="70" t="e">
        <f>+INDEX(Tablica5[PROŠIRENA SKRB],MATCH(ZAPLIJENE!R281,Tablica5[KATEGORIJA],0))</f>
        <v>#N/A</v>
      </c>
      <c r="AA281" s="88" t="e">
        <f t="shared" si="31"/>
        <v>#N/A</v>
      </c>
      <c r="AB281" s="179" t="e">
        <f t="shared" si="32"/>
        <v>#N/A</v>
      </c>
      <c r="AC281" s="180"/>
      <c r="AD281" s="159"/>
      <c r="AE281" s="159"/>
      <c r="AF281" s="181">
        <f t="shared" si="33"/>
        <v>0</v>
      </c>
      <c r="AG281" s="182" t="e">
        <f t="shared" si="34"/>
        <v>#N/A</v>
      </c>
      <c r="AH281" s="164"/>
      <c r="AI281" s="168"/>
      <c r="AJ281" s="163" t="e">
        <f>INDEX(EUTANAZIJA!$B$4:$B$6,MATCH(ZAPLIJENE!AH281,EUTANAZIJA!$A$4:$A$6,0))</f>
        <v>#N/A</v>
      </c>
      <c r="AK281" s="91" t="e">
        <f t="shared" si="29"/>
        <v>#N/A</v>
      </c>
    </row>
    <row r="282" spans="1:37" x14ac:dyDescent="0.3">
      <c r="A282" s="141"/>
      <c r="B282" s="142"/>
      <c r="C282" s="143"/>
      <c r="D282" s="142"/>
      <c r="E282" s="142"/>
      <c r="F282" s="142"/>
      <c r="G282" s="135"/>
      <c r="H282" s="142"/>
      <c r="I282" s="146"/>
      <c r="J282" s="142"/>
      <c r="K282" s="142"/>
      <c r="L282" s="142"/>
      <c r="M282" s="142"/>
      <c r="N282" s="142"/>
      <c r="O282" s="144"/>
      <c r="P282" s="142"/>
      <c r="Q282" s="142"/>
      <c r="R282" s="142"/>
      <c r="S282" s="88" t="e">
        <f>INDEX(Tablica1[[SOLITARNO-ADULTNA, SUBADULTNA I NEODREĐENO]:[SVE DOBI-HIBERNACIJA/ESTIVACIJA]],MATCH(R282,Tablica1[KATEGORIJA],0),MATCH(E282,Tablica1[[#Headers],[SOLITARNO-ADULTNA, SUBADULTNA I NEODREĐENO]:[SVE DOBI-HIBERNACIJA/ESTIVACIJA]],0))</f>
        <v>#N/A</v>
      </c>
      <c r="T282" s="60">
        <f t="shared" si="28"/>
        <v>0</v>
      </c>
      <c r="U282" s="88" t="e">
        <f t="shared" si="30"/>
        <v>#N/A</v>
      </c>
      <c r="V282" s="142"/>
      <c r="W282" s="144"/>
      <c r="X282" s="144"/>
      <c r="Y282" s="142"/>
      <c r="Z282" s="70" t="e">
        <f>+INDEX(Tablica5[PROŠIRENA SKRB],MATCH(ZAPLIJENE!R282,Tablica5[KATEGORIJA],0))</f>
        <v>#N/A</v>
      </c>
      <c r="AA282" s="88" t="e">
        <f t="shared" si="31"/>
        <v>#N/A</v>
      </c>
      <c r="AB282" s="179" t="e">
        <f t="shared" si="32"/>
        <v>#N/A</v>
      </c>
      <c r="AC282" s="180"/>
      <c r="AD282" s="159"/>
      <c r="AE282" s="159"/>
      <c r="AF282" s="181">
        <f t="shared" si="33"/>
        <v>0</v>
      </c>
      <c r="AG282" s="182" t="e">
        <f t="shared" si="34"/>
        <v>#N/A</v>
      </c>
      <c r="AH282" s="164"/>
      <c r="AI282" s="168"/>
      <c r="AJ282" s="163" t="e">
        <f>INDEX(EUTANAZIJA!$B$4:$B$6,MATCH(ZAPLIJENE!AH282,EUTANAZIJA!$A$4:$A$6,0))</f>
        <v>#N/A</v>
      </c>
      <c r="AK282" s="91" t="e">
        <f t="shared" si="29"/>
        <v>#N/A</v>
      </c>
    </row>
    <row r="283" spans="1:37" x14ac:dyDescent="0.3">
      <c r="A283" s="141"/>
      <c r="B283" s="142"/>
      <c r="C283" s="143"/>
      <c r="D283" s="142"/>
      <c r="E283" s="142"/>
      <c r="F283" s="142"/>
      <c r="G283" s="135"/>
      <c r="H283" s="142"/>
      <c r="I283" s="146"/>
      <c r="J283" s="142"/>
      <c r="K283" s="142"/>
      <c r="L283" s="142"/>
      <c r="M283" s="142"/>
      <c r="N283" s="142"/>
      <c r="O283" s="144"/>
      <c r="P283" s="142"/>
      <c r="Q283" s="142"/>
      <c r="R283" s="142"/>
      <c r="S283" s="88" t="e">
        <f>INDEX(Tablica1[[SOLITARNO-ADULTNA, SUBADULTNA I NEODREĐENO]:[SVE DOBI-HIBERNACIJA/ESTIVACIJA]],MATCH(R283,Tablica1[KATEGORIJA],0),MATCH(E283,Tablica1[[#Headers],[SOLITARNO-ADULTNA, SUBADULTNA I NEODREĐENO]:[SVE DOBI-HIBERNACIJA/ESTIVACIJA]],0))</f>
        <v>#N/A</v>
      </c>
      <c r="T283" s="60">
        <f t="shared" si="28"/>
        <v>0</v>
      </c>
      <c r="U283" s="88" t="e">
        <f t="shared" si="30"/>
        <v>#N/A</v>
      </c>
      <c r="V283" s="142"/>
      <c r="W283" s="144"/>
      <c r="X283" s="144"/>
      <c r="Y283" s="142"/>
      <c r="Z283" s="70" t="e">
        <f>+INDEX(Tablica5[PROŠIRENA SKRB],MATCH(ZAPLIJENE!R283,Tablica5[KATEGORIJA],0))</f>
        <v>#N/A</v>
      </c>
      <c r="AA283" s="88" t="e">
        <f t="shared" si="31"/>
        <v>#N/A</v>
      </c>
      <c r="AB283" s="179" t="e">
        <f t="shared" si="32"/>
        <v>#N/A</v>
      </c>
      <c r="AC283" s="180"/>
      <c r="AD283" s="159"/>
      <c r="AE283" s="159"/>
      <c r="AF283" s="181">
        <f t="shared" si="33"/>
        <v>0</v>
      </c>
      <c r="AG283" s="182" t="e">
        <f t="shared" si="34"/>
        <v>#N/A</v>
      </c>
      <c r="AH283" s="164"/>
      <c r="AI283" s="168"/>
      <c r="AJ283" s="163" t="e">
        <f>INDEX(EUTANAZIJA!$B$4:$B$6,MATCH(ZAPLIJENE!AH283,EUTANAZIJA!$A$4:$A$6,0))</f>
        <v>#N/A</v>
      </c>
      <c r="AK283" s="91" t="e">
        <f t="shared" si="29"/>
        <v>#N/A</v>
      </c>
    </row>
    <row r="284" spans="1:37" x14ac:dyDescent="0.3">
      <c r="A284" s="141"/>
      <c r="B284" s="142"/>
      <c r="C284" s="143"/>
      <c r="D284" s="142"/>
      <c r="E284" s="142"/>
      <c r="F284" s="142"/>
      <c r="G284" s="135"/>
      <c r="H284" s="142"/>
      <c r="I284" s="146"/>
      <c r="J284" s="142"/>
      <c r="K284" s="142"/>
      <c r="L284" s="142"/>
      <c r="M284" s="142"/>
      <c r="N284" s="142"/>
      <c r="O284" s="144"/>
      <c r="P284" s="142"/>
      <c r="Q284" s="142"/>
      <c r="R284" s="142"/>
      <c r="S284" s="88" t="e">
        <f>INDEX(Tablica1[[SOLITARNO-ADULTNA, SUBADULTNA I NEODREĐENO]:[SVE DOBI-HIBERNACIJA/ESTIVACIJA]],MATCH(R284,Tablica1[KATEGORIJA],0),MATCH(E284,Tablica1[[#Headers],[SOLITARNO-ADULTNA, SUBADULTNA I NEODREĐENO]:[SVE DOBI-HIBERNACIJA/ESTIVACIJA]],0))</f>
        <v>#N/A</v>
      </c>
      <c r="T284" s="60">
        <f t="shared" si="28"/>
        <v>0</v>
      </c>
      <c r="U284" s="88" t="e">
        <f t="shared" si="30"/>
        <v>#N/A</v>
      </c>
      <c r="V284" s="142"/>
      <c r="W284" s="144"/>
      <c r="X284" s="144"/>
      <c r="Y284" s="142"/>
      <c r="Z284" s="70" t="e">
        <f>+INDEX(Tablica5[PROŠIRENA SKRB],MATCH(ZAPLIJENE!R284,Tablica5[KATEGORIJA],0))</f>
        <v>#N/A</v>
      </c>
      <c r="AA284" s="88" t="e">
        <f t="shared" si="31"/>
        <v>#N/A</v>
      </c>
      <c r="AB284" s="179" t="e">
        <f t="shared" si="32"/>
        <v>#N/A</v>
      </c>
      <c r="AC284" s="180"/>
      <c r="AD284" s="159"/>
      <c r="AE284" s="159"/>
      <c r="AF284" s="181">
        <f t="shared" si="33"/>
        <v>0</v>
      </c>
      <c r="AG284" s="182" t="e">
        <f t="shared" si="34"/>
        <v>#N/A</v>
      </c>
      <c r="AH284" s="164"/>
      <c r="AI284" s="168"/>
      <c r="AJ284" s="163" t="e">
        <f>INDEX(EUTANAZIJA!$B$4:$B$6,MATCH(ZAPLIJENE!AH284,EUTANAZIJA!$A$4:$A$6,0))</f>
        <v>#N/A</v>
      </c>
      <c r="AK284" s="91" t="e">
        <f t="shared" si="29"/>
        <v>#N/A</v>
      </c>
    </row>
    <row r="285" spans="1:37" x14ac:dyDescent="0.3">
      <c r="A285" s="141"/>
      <c r="B285" s="142"/>
      <c r="C285" s="143"/>
      <c r="D285" s="142"/>
      <c r="E285" s="142"/>
      <c r="F285" s="142"/>
      <c r="G285" s="135"/>
      <c r="H285" s="142"/>
      <c r="I285" s="146"/>
      <c r="J285" s="142"/>
      <c r="K285" s="142"/>
      <c r="L285" s="142"/>
      <c r="M285" s="142"/>
      <c r="N285" s="142"/>
      <c r="O285" s="144"/>
      <c r="P285" s="142"/>
      <c r="Q285" s="142"/>
      <c r="R285" s="142"/>
      <c r="S285" s="88" t="e">
        <f>INDEX(Tablica1[[SOLITARNO-ADULTNA, SUBADULTNA I NEODREĐENO]:[SVE DOBI-HIBERNACIJA/ESTIVACIJA]],MATCH(R285,Tablica1[KATEGORIJA],0),MATCH(E285,Tablica1[[#Headers],[SOLITARNO-ADULTNA, SUBADULTNA I NEODREĐENO]:[SVE DOBI-HIBERNACIJA/ESTIVACIJA]],0))</f>
        <v>#N/A</v>
      </c>
      <c r="T285" s="60">
        <f t="shared" si="28"/>
        <v>0</v>
      </c>
      <c r="U285" s="88" t="e">
        <f t="shared" si="30"/>
        <v>#N/A</v>
      </c>
      <c r="V285" s="142"/>
      <c r="W285" s="144"/>
      <c r="X285" s="144"/>
      <c r="Y285" s="142"/>
      <c r="Z285" s="70" t="e">
        <f>+INDEX(Tablica5[PROŠIRENA SKRB],MATCH(ZAPLIJENE!R285,Tablica5[KATEGORIJA],0))</f>
        <v>#N/A</v>
      </c>
      <c r="AA285" s="88" t="e">
        <f t="shared" si="31"/>
        <v>#N/A</v>
      </c>
      <c r="AB285" s="179" t="e">
        <f t="shared" si="32"/>
        <v>#N/A</v>
      </c>
      <c r="AC285" s="180"/>
      <c r="AD285" s="159"/>
      <c r="AE285" s="159"/>
      <c r="AF285" s="181">
        <f t="shared" si="33"/>
        <v>0</v>
      </c>
      <c r="AG285" s="182" t="e">
        <f t="shared" si="34"/>
        <v>#N/A</v>
      </c>
      <c r="AH285" s="164"/>
      <c r="AI285" s="168"/>
      <c r="AJ285" s="163" t="e">
        <f>INDEX(EUTANAZIJA!$B$4:$B$6,MATCH(ZAPLIJENE!AH285,EUTANAZIJA!$A$4:$A$6,0))</f>
        <v>#N/A</v>
      </c>
      <c r="AK285" s="91" t="e">
        <f t="shared" si="29"/>
        <v>#N/A</v>
      </c>
    </row>
    <row r="286" spans="1:37" x14ac:dyDescent="0.3">
      <c r="A286" s="141"/>
      <c r="B286" s="142"/>
      <c r="C286" s="143"/>
      <c r="D286" s="142"/>
      <c r="E286" s="142"/>
      <c r="F286" s="142"/>
      <c r="G286" s="135"/>
      <c r="H286" s="142"/>
      <c r="I286" s="146"/>
      <c r="J286" s="142"/>
      <c r="K286" s="142"/>
      <c r="L286" s="142"/>
      <c r="M286" s="142"/>
      <c r="N286" s="142"/>
      <c r="O286" s="144"/>
      <c r="P286" s="142"/>
      <c r="Q286" s="142"/>
      <c r="R286" s="142"/>
      <c r="S286" s="88" t="e">
        <f>INDEX(Tablica1[[SOLITARNO-ADULTNA, SUBADULTNA I NEODREĐENO]:[SVE DOBI-HIBERNACIJA/ESTIVACIJA]],MATCH(R286,Tablica1[KATEGORIJA],0),MATCH(E286,Tablica1[[#Headers],[SOLITARNO-ADULTNA, SUBADULTNA I NEODREĐENO]:[SVE DOBI-HIBERNACIJA/ESTIVACIJA]],0))</f>
        <v>#N/A</v>
      </c>
      <c r="T286" s="60">
        <f t="shared" si="28"/>
        <v>0</v>
      </c>
      <c r="U286" s="88" t="e">
        <f t="shared" si="30"/>
        <v>#N/A</v>
      </c>
      <c r="V286" s="142"/>
      <c r="W286" s="144"/>
      <c r="X286" s="144"/>
      <c r="Y286" s="142"/>
      <c r="Z286" s="70" t="e">
        <f>+INDEX(Tablica5[PROŠIRENA SKRB],MATCH(ZAPLIJENE!R286,Tablica5[KATEGORIJA],0))</f>
        <v>#N/A</v>
      </c>
      <c r="AA286" s="88" t="e">
        <f t="shared" si="31"/>
        <v>#N/A</v>
      </c>
      <c r="AB286" s="179" t="e">
        <f t="shared" si="32"/>
        <v>#N/A</v>
      </c>
      <c r="AC286" s="180"/>
      <c r="AD286" s="159"/>
      <c r="AE286" s="159"/>
      <c r="AF286" s="181">
        <f t="shared" si="33"/>
        <v>0</v>
      </c>
      <c r="AG286" s="182" t="e">
        <f t="shared" si="34"/>
        <v>#N/A</v>
      </c>
      <c r="AH286" s="164"/>
      <c r="AI286" s="168"/>
      <c r="AJ286" s="163" t="e">
        <f>INDEX(EUTANAZIJA!$B$4:$B$6,MATCH(ZAPLIJENE!AH286,EUTANAZIJA!$A$4:$A$6,0))</f>
        <v>#N/A</v>
      </c>
      <c r="AK286" s="91" t="e">
        <f t="shared" si="29"/>
        <v>#N/A</v>
      </c>
    </row>
    <row r="287" spans="1:37" x14ac:dyDescent="0.3">
      <c r="A287" s="141"/>
      <c r="B287" s="142"/>
      <c r="C287" s="143"/>
      <c r="D287" s="142"/>
      <c r="E287" s="142"/>
      <c r="F287" s="142"/>
      <c r="G287" s="135"/>
      <c r="H287" s="142"/>
      <c r="I287" s="146"/>
      <c r="J287" s="142"/>
      <c r="K287" s="142"/>
      <c r="L287" s="142"/>
      <c r="M287" s="142"/>
      <c r="N287" s="142"/>
      <c r="O287" s="144"/>
      <c r="P287" s="142"/>
      <c r="Q287" s="142"/>
      <c r="R287" s="142"/>
      <c r="S287" s="88" t="e">
        <f>INDEX(Tablica1[[SOLITARNO-ADULTNA, SUBADULTNA I NEODREĐENO]:[SVE DOBI-HIBERNACIJA/ESTIVACIJA]],MATCH(R287,Tablica1[KATEGORIJA],0),MATCH(E287,Tablica1[[#Headers],[SOLITARNO-ADULTNA, SUBADULTNA I NEODREĐENO]:[SVE DOBI-HIBERNACIJA/ESTIVACIJA]],0))</f>
        <v>#N/A</v>
      </c>
      <c r="T287" s="60">
        <f t="shared" si="28"/>
        <v>0</v>
      </c>
      <c r="U287" s="88" t="e">
        <f t="shared" si="30"/>
        <v>#N/A</v>
      </c>
      <c r="V287" s="142"/>
      <c r="W287" s="144"/>
      <c r="X287" s="144"/>
      <c r="Y287" s="142"/>
      <c r="Z287" s="70" t="e">
        <f>+INDEX(Tablica5[PROŠIRENA SKRB],MATCH(ZAPLIJENE!R287,Tablica5[KATEGORIJA],0))</f>
        <v>#N/A</v>
      </c>
      <c r="AA287" s="88" t="e">
        <f t="shared" si="31"/>
        <v>#N/A</v>
      </c>
      <c r="AB287" s="179" t="e">
        <f t="shared" si="32"/>
        <v>#N/A</v>
      </c>
      <c r="AC287" s="180"/>
      <c r="AD287" s="159"/>
      <c r="AE287" s="159"/>
      <c r="AF287" s="181">
        <f t="shared" si="33"/>
        <v>0</v>
      </c>
      <c r="AG287" s="182" t="e">
        <f t="shared" si="34"/>
        <v>#N/A</v>
      </c>
      <c r="AH287" s="164"/>
      <c r="AI287" s="168"/>
      <c r="AJ287" s="163" t="e">
        <f>INDEX(EUTANAZIJA!$B$4:$B$6,MATCH(ZAPLIJENE!AH287,EUTANAZIJA!$A$4:$A$6,0))</f>
        <v>#N/A</v>
      </c>
      <c r="AK287" s="91" t="e">
        <f t="shared" si="29"/>
        <v>#N/A</v>
      </c>
    </row>
    <row r="288" spans="1:37" x14ac:dyDescent="0.3">
      <c r="A288" s="141"/>
      <c r="B288" s="142"/>
      <c r="C288" s="143"/>
      <c r="D288" s="142"/>
      <c r="E288" s="142"/>
      <c r="F288" s="142"/>
      <c r="G288" s="135"/>
      <c r="H288" s="142"/>
      <c r="I288" s="146"/>
      <c r="J288" s="142"/>
      <c r="K288" s="142"/>
      <c r="L288" s="142"/>
      <c r="M288" s="142"/>
      <c r="N288" s="142"/>
      <c r="O288" s="144"/>
      <c r="P288" s="142"/>
      <c r="Q288" s="142"/>
      <c r="R288" s="142"/>
      <c r="S288" s="88" t="e">
        <f>INDEX(Tablica1[[SOLITARNO-ADULTNA, SUBADULTNA I NEODREĐENO]:[SVE DOBI-HIBERNACIJA/ESTIVACIJA]],MATCH(R288,Tablica1[KATEGORIJA],0),MATCH(E288,Tablica1[[#Headers],[SOLITARNO-ADULTNA, SUBADULTNA I NEODREĐENO]:[SVE DOBI-HIBERNACIJA/ESTIVACIJA]],0))</f>
        <v>#N/A</v>
      </c>
      <c r="T288" s="60">
        <f t="shared" si="28"/>
        <v>0</v>
      </c>
      <c r="U288" s="88" t="e">
        <f t="shared" si="30"/>
        <v>#N/A</v>
      </c>
      <c r="V288" s="142"/>
      <c r="W288" s="144"/>
      <c r="X288" s="144"/>
      <c r="Y288" s="142"/>
      <c r="Z288" s="70" t="e">
        <f>+INDEX(Tablica5[PROŠIRENA SKRB],MATCH(ZAPLIJENE!R288,Tablica5[KATEGORIJA],0))</f>
        <v>#N/A</v>
      </c>
      <c r="AA288" s="88" t="e">
        <f t="shared" si="31"/>
        <v>#N/A</v>
      </c>
      <c r="AB288" s="179" t="e">
        <f t="shared" si="32"/>
        <v>#N/A</v>
      </c>
      <c r="AC288" s="180"/>
      <c r="AD288" s="159"/>
      <c r="AE288" s="159"/>
      <c r="AF288" s="181">
        <f t="shared" si="33"/>
        <v>0</v>
      </c>
      <c r="AG288" s="182" t="e">
        <f t="shared" si="34"/>
        <v>#N/A</v>
      </c>
      <c r="AH288" s="164"/>
      <c r="AI288" s="168"/>
      <c r="AJ288" s="163" t="e">
        <f>INDEX(EUTANAZIJA!$B$4:$B$6,MATCH(ZAPLIJENE!AH288,EUTANAZIJA!$A$4:$A$6,0))</f>
        <v>#N/A</v>
      </c>
      <c r="AK288" s="91" t="e">
        <f t="shared" si="29"/>
        <v>#N/A</v>
      </c>
    </row>
    <row r="289" spans="1:37" x14ac:dyDescent="0.3">
      <c r="A289" s="141"/>
      <c r="B289" s="142"/>
      <c r="C289" s="143"/>
      <c r="D289" s="142"/>
      <c r="E289" s="142"/>
      <c r="F289" s="142"/>
      <c r="G289" s="135"/>
      <c r="H289" s="142"/>
      <c r="I289" s="146"/>
      <c r="J289" s="142"/>
      <c r="K289" s="142"/>
      <c r="L289" s="142"/>
      <c r="M289" s="142"/>
      <c r="N289" s="142"/>
      <c r="O289" s="144"/>
      <c r="P289" s="142"/>
      <c r="Q289" s="142"/>
      <c r="R289" s="142"/>
      <c r="S289" s="88" t="e">
        <f>INDEX(Tablica1[[SOLITARNO-ADULTNA, SUBADULTNA I NEODREĐENO]:[SVE DOBI-HIBERNACIJA/ESTIVACIJA]],MATCH(R289,Tablica1[KATEGORIJA],0),MATCH(E289,Tablica1[[#Headers],[SOLITARNO-ADULTNA, SUBADULTNA I NEODREĐENO]:[SVE DOBI-HIBERNACIJA/ESTIVACIJA]],0))</f>
        <v>#N/A</v>
      </c>
      <c r="T289" s="60">
        <f t="shared" si="28"/>
        <v>0</v>
      </c>
      <c r="U289" s="88" t="e">
        <f t="shared" si="30"/>
        <v>#N/A</v>
      </c>
      <c r="V289" s="142"/>
      <c r="W289" s="144"/>
      <c r="X289" s="144"/>
      <c r="Y289" s="142"/>
      <c r="Z289" s="70" t="e">
        <f>+INDEX(Tablica5[PROŠIRENA SKRB],MATCH(ZAPLIJENE!R289,Tablica5[KATEGORIJA],0))</f>
        <v>#N/A</v>
      </c>
      <c r="AA289" s="88" t="e">
        <f t="shared" si="31"/>
        <v>#N/A</v>
      </c>
      <c r="AB289" s="179" t="e">
        <f t="shared" si="32"/>
        <v>#N/A</v>
      </c>
      <c r="AC289" s="180"/>
      <c r="AD289" s="159"/>
      <c r="AE289" s="159"/>
      <c r="AF289" s="181">
        <f t="shared" si="33"/>
        <v>0</v>
      </c>
      <c r="AG289" s="182" t="e">
        <f t="shared" si="34"/>
        <v>#N/A</v>
      </c>
      <c r="AH289" s="164"/>
      <c r="AI289" s="168"/>
      <c r="AJ289" s="163" t="e">
        <f>INDEX(EUTANAZIJA!$B$4:$B$6,MATCH(ZAPLIJENE!AH289,EUTANAZIJA!$A$4:$A$6,0))</f>
        <v>#N/A</v>
      </c>
      <c r="AK289" s="91" t="e">
        <f t="shared" si="29"/>
        <v>#N/A</v>
      </c>
    </row>
    <row r="290" spans="1:37" x14ac:dyDescent="0.3">
      <c r="A290" s="141"/>
      <c r="B290" s="142"/>
      <c r="C290" s="143"/>
      <c r="D290" s="142"/>
      <c r="E290" s="142"/>
      <c r="F290" s="142"/>
      <c r="G290" s="135"/>
      <c r="H290" s="142"/>
      <c r="I290" s="146"/>
      <c r="J290" s="142"/>
      <c r="K290" s="142"/>
      <c r="L290" s="142"/>
      <c r="M290" s="142"/>
      <c r="N290" s="142"/>
      <c r="O290" s="144"/>
      <c r="P290" s="142"/>
      <c r="Q290" s="142"/>
      <c r="R290" s="142"/>
      <c r="S290" s="88" t="e">
        <f>INDEX(Tablica1[[SOLITARNO-ADULTNA, SUBADULTNA I NEODREĐENO]:[SVE DOBI-HIBERNACIJA/ESTIVACIJA]],MATCH(R290,Tablica1[KATEGORIJA],0),MATCH(E290,Tablica1[[#Headers],[SOLITARNO-ADULTNA, SUBADULTNA I NEODREĐENO]:[SVE DOBI-HIBERNACIJA/ESTIVACIJA]],0))</f>
        <v>#N/A</v>
      </c>
      <c r="T290" s="60">
        <f t="shared" si="28"/>
        <v>0</v>
      </c>
      <c r="U290" s="88" t="e">
        <f t="shared" si="30"/>
        <v>#N/A</v>
      </c>
      <c r="V290" s="142"/>
      <c r="W290" s="144"/>
      <c r="X290" s="144"/>
      <c r="Y290" s="142"/>
      <c r="Z290" s="70" t="e">
        <f>+INDEX(Tablica5[PROŠIRENA SKRB],MATCH(ZAPLIJENE!R290,Tablica5[KATEGORIJA],0))</f>
        <v>#N/A</v>
      </c>
      <c r="AA290" s="88" t="e">
        <f t="shared" si="31"/>
        <v>#N/A</v>
      </c>
      <c r="AB290" s="179" t="e">
        <f t="shared" si="32"/>
        <v>#N/A</v>
      </c>
      <c r="AC290" s="180"/>
      <c r="AD290" s="159"/>
      <c r="AE290" s="159"/>
      <c r="AF290" s="181">
        <f t="shared" si="33"/>
        <v>0</v>
      </c>
      <c r="AG290" s="182" t="e">
        <f t="shared" si="34"/>
        <v>#N/A</v>
      </c>
      <c r="AH290" s="164"/>
      <c r="AI290" s="168"/>
      <c r="AJ290" s="163" t="e">
        <f>INDEX(EUTANAZIJA!$B$4:$B$6,MATCH(ZAPLIJENE!AH290,EUTANAZIJA!$A$4:$A$6,0))</f>
        <v>#N/A</v>
      </c>
      <c r="AK290" s="91" t="e">
        <f t="shared" si="29"/>
        <v>#N/A</v>
      </c>
    </row>
    <row r="291" spans="1:37" x14ac:dyDescent="0.3">
      <c r="A291" s="141"/>
      <c r="B291" s="142"/>
      <c r="C291" s="143"/>
      <c r="D291" s="142"/>
      <c r="E291" s="142"/>
      <c r="F291" s="142"/>
      <c r="G291" s="135"/>
      <c r="H291" s="142"/>
      <c r="I291" s="146"/>
      <c r="J291" s="142"/>
      <c r="K291" s="142"/>
      <c r="L291" s="142"/>
      <c r="M291" s="142"/>
      <c r="N291" s="142"/>
      <c r="O291" s="144"/>
      <c r="P291" s="142"/>
      <c r="Q291" s="142"/>
      <c r="R291" s="142"/>
      <c r="S291" s="88" t="e">
        <f>INDEX(Tablica1[[SOLITARNO-ADULTNA, SUBADULTNA I NEODREĐENO]:[SVE DOBI-HIBERNACIJA/ESTIVACIJA]],MATCH(R291,Tablica1[KATEGORIJA],0),MATCH(E291,Tablica1[[#Headers],[SOLITARNO-ADULTNA, SUBADULTNA I NEODREĐENO]:[SVE DOBI-HIBERNACIJA/ESTIVACIJA]],0))</f>
        <v>#N/A</v>
      </c>
      <c r="T291" s="60">
        <f t="shared" si="28"/>
        <v>0</v>
      </c>
      <c r="U291" s="88" t="e">
        <f t="shared" si="30"/>
        <v>#N/A</v>
      </c>
      <c r="V291" s="142"/>
      <c r="W291" s="144"/>
      <c r="X291" s="144"/>
      <c r="Y291" s="142"/>
      <c r="Z291" s="70" t="e">
        <f>+INDEX(Tablica5[PROŠIRENA SKRB],MATCH(ZAPLIJENE!R291,Tablica5[KATEGORIJA],0))</f>
        <v>#N/A</v>
      </c>
      <c r="AA291" s="88" t="e">
        <f t="shared" si="31"/>
        <v>#N/A</v>
      </c>
      <c r="AB291" s="179" t="e">
        <f t="shared" si="32"/>
        <v>#N/A</v>
      </c>
      <c r="AC291" s="180"/>
      <c r="AD291" s="159"/>
      <c r="AE291" s="159"/>
      <c r="AF291" s="181">
        <f t="shared" si="33"/>
        <v>0</v>
      </c>
      <c r="AG291" s="182" t="e">
        <f t="shared" si="34"/>
        <v>#N/A</v>
      </c>
      <c r="AH291" s="164"/>
      <c r="AI291" s="168"/>
      <c r="AJ291" s="163" t="e">
        <f>INDEX(EUTANAZIJA!$B$4:$B$6,MATCH(ZAPLIJENE!AH291,EUTANAZIJA!$A$4:$A$6,0))</f>
        <v>#N/A</v>
      </c>
      <c r="AK291" s="91" t="e">
        <f t="shared" si="29"/>
        <v>#N/A</v>
      </c>
    </row>
    <row r="292" spans="1:37" x14ac:dyDescent="0.3">
      <c r="A292" s="141"/>
      <c r="B292" s="142"/>
      <c r="C292" s="143"/>
      <c r="D292" s="142"/>
      <c r="E292" s="142"/>
      <c r="F292" s="142"/>
      <c r="G292" s="135"/>
      <c r="H292" s="142"/>
      <c r="I292" s="146"/>
      <c r="J292" s="142"/>
      <c r="K292" s="142"/>
      <c r="L292" s="142"/>
      <c r="M292" s="142"/>
      <c r="N292" s="142"/>
      <c r="O292" s="144"/>
      <c r="P292" s="142"/>
      <c r="Q292" s="142"/>
      <c r="R292" s="142"/>
      <c r="S292" s="88" t="e">
        <f>INDEX(Tablica1[[SOLITARNO-ADULTNA, SUBADULTNA I NEODREĐENO]:[SVE DOBI-HIBERNACIJA/ESTIVACIJA]],MATCH(R292,Tablica1[KATEGORIJA],0),MATCH(E292,Tablica1[[#Headers],[SOLITARNO-ADULTNA, SUBADULTNA I NEODREĐENO]:[SVE DOBI-HIBERNACIJA/ESTIVACIJA]],0))</f>
        <v>#N/A</v>
      </c>
      <c r="T292" s="60">
        <f t="shared" si="28"/>
        <v>0</v>
      </c>
      <c r="U292" s="88" t="e">
        <f t="shared" si="30"/>
        <v>#N/A</v>
      </c>
      <c r="V292" s="142"/>
      <c r="W292" s="144"/>
      <c r="X292" s="144"/>
      <c r="Y292" s="142"/>
      <c r="Z292" s="70" t="e">
        <f>+INDEX(Tablica5[PROŠIRENA SKRB],MATCH(ZAPLIJENE!R292,Tablica5[KATEGORIJA],0))</f>
        <v>#N/A</v>
      </c>
      <c r="AA292" s="88" t="e">
        <f t="shared" si="31"/>
        <v>#N/A</v>
      </c>
      <c r="AB292" s="179" t="e">
        <f t="shared" si="32"/>
        <v>#N/A</v>
      </c>
      <c r="AC292" s="180"/>
      <c r="AD292" s="159"/>
      <c r="AE292" s="159"/>
      <c r="AF292" s="181">
        <f t="shared" si="33"/>
        <v>0</v>
      </c>
      <c r="AG292" s="182" t="e">
        <f t="shared" si="34"/>
        <v>#N/A</v>
      </c>
      <c r="AH292" s="164"/>
      <c r="AI292" s="168"/>
      <c r="AJ292" s="163" t="e">
        <f>INDEX(EUTANAZIJA!$B$4:$B$6,MATCH(ZAPLIJENE!AH292,EUTANAZIJA!$A$4:$A$6,0))</f>
        <v>#N/A</v>
      </c>
      <c r="AK292" s="91" t="e">
        <f t="shared" si="29"/>
        <v>#N/A</v>
      </c>
    </row>
    <row r="293" spans="1:37" x14ac:dyDescent="0.3">
      <c r="A293" s="141"/>
      <c r="B293" s="142"/>
      <c r="C293" s="143"/>
      <c r="D293" s="142"/>
      <c r="E293" s="142"/>
      <c r="F293" s="142"/>
      <c r="G293" s="135"/>
      <c r="H293" s="142"/>
      <c r="I293" s="146"/>
      <c r="J293" s="142"/>
      <c r="K293" s="142"/>
      <c r="L293" s="142"/>
      <c r="M293" s="142"/>
      <c r="N293" s="142"/>
      <c r="O293" s="144"/>
      <c r="P293" s="142"/>
      <c r="Q293" s="142"/>
      <c r="R293" s="142"/>
      <c r="S293" s="88" t="e">
        <f>INDEX(Tablica1[[SOLITARNO-ADULTNA, SUBADULTNA I NEODREĐENO]:[SVE DOBI-HIBERNACIJA/ESTIVACIJA]],MATCH(R293,Tablica1[KATEGORIJA],0),MATCH(E293,Tablica1[[#Headers],[SOLITARNO-ADULTNA, SUBADULTNA I NEODREĐENO]:[SVE DOBI-HIBERNACIJA/ESTIVACIJA]],0))</f>
        <v>#N/A</v>
      </c>
      <c r="T293" s="60">
        <f t="shared" si="28"/>
        <v>0</v>
      </c>
      <c r="U293" s="88" t="e">
        <f t="shared" si="30"/>
        <v>#N/A</v>
      </c>
      <c r="V293" s="142"/>
      <c r="W293" s="144"/>
      <c r="X293" s="144"/>
      <c r="Y293" s="142"/>
      <c r="Z293" s="70" t="e">
        <f>+INDEX(Tablica5[PROŠIRENA SKRB],MATCH(ZAPLIJENE!R293,Tablica5[KATEGORIJA],0))</f>
        <v>#N/A</v>
      </c>
      <c r="AA293" s="88" t="e">
        <f t="shared" si="31"/>
        <v>#N/A</v>
      </c>
      <c r="AB293" s="179" t="e">
        <f t="shared" si="32"/>
        <v>#N/A</v>
      </c>
      <c r="AC293" s="180"/>
      <c r="AD293" s="159"/>
      <c r="AE293" s="159"/>
      <c r="AF293" s="181">
        <f t="shared" si="33"/>
        <v>0</v>
      </c>
      <c r="AG293" s="182" t="e">
        <f t="shared" si="34"/>
        <v>#N/A</v>
      </c>
      <c r="AH293" s="164"/>
      <c r="AI293" s="168"/>
      <c r="AJ293" s="163" t="e">
        <f>INDEX(EUTANAZIJA!$B$4:$B$6,MATCH(ZAPLIJENE!AH293,EUTANAZIJA!$A$4:$A$6,0))</f>
        <v>#N/A</v>
      </c>
      <c r="AK293" s="91" t="e">
        <f t="shared" si="29"/>
        <v>#N/A</v>
      </c>
    </row>
    <row r="294" spans="1:37" x14ac:dyDescent="0.3">
      <c r="A294" s="141"/>
      <c r="B294" s="142"/>
      <c r="C294" s="143"/>
      <c r="D294" s="142"/>
      <c r="E294" s="142"/>
      <c r="F294" s="142"/>
      <c r="G294" s="135"/>
      <c r="H294" s="142"/>
      <c r="I294" s="146"/>
      <c r="J294" s="142"/>
      <c r="K294" s="142"/>
      <c r="L294" s="142"/>
      <c r="M294" s="142"/>
      <c r="N294" s="142"/>
      <c r="O294" s="144"/>
      <c r="P294" s="142"/>
      <c r="Q294" s="142"/>
      <c r="R294" s="142"/>
      <c r="S294" s="88" t="e">
        <f>INDEX(Tablica1[[SOLITARNO-ADULTNA, SUBADULTNA I NEODREĐENO]:[SVE DOBI-HIBERNACIJA/ESTIVACIJA]],MATCH(R294,Tablica1[KATEGORIJA],0),MATCH(E294,Tablica1[[#Headers],[SOLITARNO-ADULTNA, SUBADULTNA I NEODREĐENO]:[SVE DOBI-HIBERNACIJA/ESTIVACIJA]],0))</f>
        <v>#N/A</v>
      </c>
      <c r="T294" s="60">
        <f t="shared" si="28"/>
        <v>0</v>
      </c>
      <c r="U294" s="88" t="e">
        <f t="shared" si="30"/>
        <v>#N/A</v>
      </c>
      <c r="V294" s="142"/>
      <c r="W294" s="144"/>
      <c r="X294" s="144"/>
      <c r="Y294" s="142"/>
      <c r="Z294" s="70" t="e">
        <f>+INDEX(Tablica5[PROŠIRENA SKRB],MATCH(ZAPLIJENE!R294,Tablica5[KATEGORIJA],0))</f>
        <v>#N/A</v>
      </c>
      <c r="AA294" s="88" t="e">
        <f t="shared" si="31"/>
        <v>#N/A</v>
      </c>
      <c r="AB294" s="179" t="e">
        <f t="shared" si="32"/>
        <v>#N/A</v>
      </c>
      <c r="AC294" s="180"/>
      <c r="AD294" s="159"/>
      <c r="AE294" s="159"/>
      <c r="AF294" s="181">
        <f t="shared" si="33"/>
        <v>0</v>
      </c>
      <c r="AG294" s="182" t="e">
        <f t="shared" si="34"/>
        <v>#N/A</v>
      </c>
      <c r="AH294" s="164"/>
      <c r="AI294" s="168"/>
      <c r="AJ294" s="163" t="e">
        <f>INDEX(EUTANAZIJA!$B$4:$B$6,MATCH(ZAPLIJENE!AH294,EUTANAZIJA!$A$4:$A$6,0))</f>
        <v>#N/A</v>
      </c>
      <c r="AK294" s="91" t="e">
        <f t="shared" si="29"/>
        <v>#N/A</v>
      </c>
    </row>
    <row r="295" spans="1:37" x14ac:dyDescent="0.3">
      <c r="A295" s="141"/>
      <c r="B295" s="142"/>
      <c r="C295" s="143"/>
      <c r="D295" s="142"/>
      <c r="E295" s="142"/>
      <c r="F295" s="142"/>
      <c r="G295" s="135"/>
      <c r="H295" s="142"/>
      <c r="I295" s="146"/>
      <c r="J295" s="142"/>
      <c r="K295" s="142"/>
      <c r="L295" s="142"/>
      <c r="M295" s="142"/>
      <c r="N295" s="142"/>
      <c r="O295" s="144"/>
      <c r="P295" s="142"/>
      <c r="Q295" s="142"/>
      <c r="R295" s="142"/>
      <c r="S295" s="88" t="e">
        <f>INDEX(Tablica1[[SOLITARNO-ADULTNA, SUBADULTNA I NEODREĐENO]:[SVE DOBI-HIBERNACIJA/ESTIVACIJA]],MATCH(R295,Tablica1[KATEGORIJA],0),MATCH(E295,Tablica1[[#Headers],[SOLITARNO-ADULTNA, SUBADULTNA I NEODREĐENO]:[SVE DOBI-HIBERNACIJA/ESTIVACIJA]],0))</f>
        <v>#N/A</v>
      </c>
      <c r="T295" s="60">
        <f t="shared" si="28"/>
        <v>0</v>
      </c>
      <c r="U295" s="88" t="e">
        <f t="shared" si="30"/>
        <v>#N/A</v>
      </c>
      <c r="V295" s="142"/>
      <c r="W295" s="144"/>
      <c r="X295" s="144"/>
      <c r="Y295" s="142"/>
      <c r="Z295" s="70" t="e">
        <f>+INDEX(Tablica5[PROŠIRENA SKRB],MATCH(ZAPLIJENE!R295,Tablica5[KATEGORIJA],0))</f>
        <v>#N/A</v>
      </c>
      <c r="AA295" s="88" t="e">
        <f t="shared" si="31"/>
        <v>#N/A</v>
      </c>
      <c r="AB295" s="179" t="e">
        <f t="shared" si="32"/>
        <v>#N/A</v>
      </c>
      <c r="AC295" s="180"/>
      <c r="AD295" s="159"/>
      <c r="AE295" s="159"/>
      <c r="AF295" s="181">
        <f t="shared" si="33"/>
        <v>0</v>
      </c>
      <c r="AG295" s="182" t="e">
        <f t="shared" si="34"/>
        <v>#N/A</v>
      </c>
      <c r="AH295" s="164"/>
      <c r="AI295" s="168"/>
      <c r="AJ295" s="163" t="e">
        <f>INDEX(EUTANAZIJA!$B$4:$B$6,MATCH(ZAPLIJENE!AH295,EUTANAZIJA!$A$4:$A$6,0))</f>
        <v>#N/A</v>
      </c>
      <c r="AK295" s="91" t="e">
        <f t="shared" si="29"/>
        <v>#N/A</v>
      </c>
    </row>
    <row r="296" spans="1:37" x14ac:dyDescent="0.3">
      <c r="A296" s="141"/>
      <c r="B296" s="142"/>
      <c r="C296" s="143"/>
      <c r="D296" s="142"/>
      <c r="E296" s="142"/>
      <c r="F296" s="142"/>
      <c r="G296" s="135"/>
      <c r="H296" s="142"/>
      <c r="I296" s="146"/>
      <c r="J296" s="142"/>
      <c r="K296" s="142"/>
      <c r="L296" s="142"/>
      <c r="M296" s="142"/>
      <c r="N296" s="142"/>
      <c r="O296" s="144"/>
      <c r="P296" s="142"/>
      <c r="Q296" s="142"/>
      <c r="R296" s="142"/>
      <c r="S296" s="88" t="e">
        <f>INDEX(Tablica1[[SOLITARNO-ADULTNA, SUBADULTNA I NEODREĐENO]:[SVE DOBI-HIBERNACIJA/ESTIVACIJA]],MATCH(R296,Tablica1[KATEGORIJA],0),MATCH(E296,Tablica1[[#Headers],[SOLITARNO-ADULTNA, SUBADULTNA I NEODREĐENO]:[SVE DOBI-HIBERNACIJA/ESTIVACIJA]],0))</f>
        <v>#N/A</v>
      </c>
      <c r="T296" s="60">
        <f t="shared" si="28"/>
        <v>0</v>
      </c>
      <c r="U296" s="88" t="e">
        <f t="shared" si="30"/>
        <v>#N/A</v>
      </c>
      <c r="V296" s="142"/>
      <c r="W296" s="144"/>
      <c r="X296" s="144"/>
      <c r="Y296" s="142"/>
      <c r="Z296" s="70" t="e">
        <f>+INDEX(Tablica5[PROŠIRENA SKRB],MATCH(ZAPLIJENE!R296,Tablica5[KATEGORIJA],0))</f>
        <v>#N/A</v>
      </c>
      <c r="AA296" s="88" t="e">
        <f t="shared" si="31"/>
        <v>#N/A</v>
      </c>
      <c r="AB296" s="179" t="e">
        <f t="shared" si="32"/>
        <v>#N/A</v>
      </c>
      <c r="AC296" s="180"/>
      <c r="AD296" s="159"/>
      <c r="AE296" s="159"/>
      <c r="AF296" s="181">
        <f t="shared" si="33"/>
        <v>0</v>
      </c>
      <c r="AG296" s="182" t="e">
        <f t="shared" si="34"/>
        <v>#N/A</v>
      </c>
      <c r="AH296" s="164"/>
      <c r="AI296" s="168"/>
      <c r="AJ296" s="163" t="e">
        <f>INDEX(EUTANAZIJA!$B$4:$B$6,MATCH(ZAPLIJENE!AH296,EUTANAZIJA!$A$4:$A$6,0))</f>
        <v>#N/A</v>
      </c>
      <c r="AK296" s="91" t="e">
        <f t="shared" si="29"/>
        <v>#N/A</v>
      </c>
    </row>
    <row r="297" spans="1:37" x14ac:dyDescent="0.3">
      <c r="A297" s="141"/>
      <c r="B297" s="142"/>
      <c r="C297" s="143"/>
      <c r="D297" s="142"/>
      <c r="E297" s="142"/>
      <c r="F297" s="142"/>
      <c r="G297" s="135"/>
      <c r="H297" s="142"/>
      <c r="I297" s="146"/>
      <c r="J297" s="142"/>
      <c r="K297" s="142"/>
      <c r="L297" s="142"/>
      <c r="M297" s="142"/>
      <c r="N297" s="142"/>
      <c r="O297" s="144"/>
      <c r="P297" s="142"/>
      <c r="Q297" s="142"/>
      <c r="R297" s="142"/>
      <c r="S297" s="88" t="e">
        <f>INDEX(Tablica1[[SOLITARNO-ADULTNA, SUBADULTNA I NEODREĐENO]:[SVE DOBI-HIBERNACIJA/ESTIVACIJA]],MATCH(R297,Tablica1[KATEGORIJA],0),MATCH(E297,Tablica1[[#Headers],[SOLITARNO-ADULTNA, SUBADULTNA I NEODREĐENO]:[SVE DOBI-HIBERNACIJA/ESTIVACIJA]],0))</f>
        <v>#N/A</v>
      </c>
      <c r="T297" s="60">
        <f t="shared" si="28"/>
        <v>0</v>
      </c>
      <c r="U297" s="88" t="e">
        <f t="shared" si="30"/>
        <v>#N/A</v>
      </c>
      <c r="V297" s="142"/>
      <c r="W297" s="144"/>
      <c r="X297" s="144"/>
      <c r="Y297" s="142"/>
      <c r="Z297" s="70" t="e">
        <f>+INDEX(Tablica5[PROŠIRENA SKRB],MATCH(ZAPLIJENE!R297,Tablica5[KATEGORIJA],0))</f>
        <v>#N/A</v>
      </c>
      <c r="AA297" s="88" t="e">
        <f t="shared" si="31"/>
        <v>#N/A</v>
      </c>
      <c r="AB297" s="179" t="e">
        <f t="shared" si="32"/>
        <v>#N/A</v>
      </c>
      <c r="AC297" s="180"/>
      <c r="AD297" s="159"/>
      <c r="AE297" s="159"/>
      <c r="AF297" s="181">
        <f t="shared" si="33"/>
        <v>0</v>
      </c>
      <c r="AG297" s="182" t="e">
        <f t="shared" si="34"/>
        <v>#N/A</v>
      </c>
      <c r="AH297" s="164"/>
      <c r="AI297" s="168"/>
      <c r="AJ297" s="163" t="e">
        <f>INDEX(EUTANAZIJA!$B$4:$B$6,MATCH(ZAPLIJENE!AH297,EUTANAZIJA!$A$4:$A$6,0))</f>
        <v>#N/A</v>
      </c>
      <c r="AK297" s="91" t="e">
        <f t="shared" si="29"/>
        <v>#N/A</v>
      </c>
    </row>
    <row r="298" spans="1:37" x14ac:dyDescent="0.3">
      <c r="A298" s="141"/>
      <c r="B298" s="142"/>
      <c r="C298" s="143"/>
      <c r="D298" s="142"/>
      <c r="E298" s="142"/>
      <c r="F298" s="142"/>
      <c r="G298" s="135"/>
      <c r="H298" s="142"/>
      <c r="I298" s="146"/>
      <c r="J298" s="142"/>
      <c r="K298" s="142"/>
      <c r="L298" s="142"/>
      <c r="M298" s="142"/>
      <c r="N298" s="142"/>
      <c r="O298" s="144"/>
      <c r="P298" s="142"/>
      <c r="Q298" s="142"/>
      <c r="R298" s="142"/>
      <c r="S298" s="88" t="e">
        <f>INDEX(Tablica1[[SOLITARNO-ADULTNA, SUBADULTNA I NEODREĐENO]:[SVE DOBI-HIBERNACIJA/ESTIVACIJA]],MATCH(R298,Tablica1[KATEGORIJA],0),MATCH(E298,Tablica1[[#Headers],[SOLITARNO-ADULTNA, SUBADULTNA I NEODREĐENO]:[SVE DOBI-HIBERNACIJA/ESTIVACIJA]],0))</f>
        <v>#N/A</v>
      </c>
      <c r="T298" s="60">
        <f t="shared" si="28"/>
        <v>0</v>
      </c>
      <c r="U298" s="88" t="e">
        <f t="shared" si="30"/>
        <v>#N/A</v>
      </c>
      <c r="V298" s="142"/>
      <c r="W298" s="144"/>
      <c r="X298" s="144"/>
      <c r="Y298" s="142"/>
      <c r="Z298" s="70" t="e">
        <f>+INDEX(Tablica5[PROŠIRENA SKRB],MATCH(ZAPLIJENE!R298,Tablica5[KATEGORIJA],0))</f>
        <v>#N/A</v>
      </c>
      <c r="AA298" s="88" t="e">
        <f t="shared" si="31"/>
        <v>#N/A</v>
      </c>
      <c r="AB298" s="179" t="e">
        <f t="shared" si="32"/>
        <v>#N/A</v>
      </c>
      <c r="AC298" s="180"/>
      <c r="AD298" s="159"/>
      <c r="AE298" s="159"/>
      <c r="AF298" s="181">
        <f t="shared" si="33"/>
        <v>0</v>
      </c>
      <c r="AG298" s="182" t="e">
        <f t="shared" si="34"/>
        <v>#N/A</v>
      </c>
      <c r="AH298" s="164"/>
      <c r="AI298" s="168"/>
      <c r="AJ298" s="163" t="e">
        <f>INDEX(EUTANAZIJA!$B$4:$B$6,MATCH(ZAPLIJENE!AH298,EUTANAZIJA!$A$4:$A$6,0))</f>
        <v>#N/A</v>
      </c>
      <c r="AK298" s="91" t="e">
        <f t="shared" si="29"/>
        <v>#N/A</v>
      </c>
    </row>
    <row r="299" spans="1:37" x14ac:dyDescent="0.3">
      <c r="A299" s="147"/>
      <c r="B299" s="148"/>
      <c r="C299" s="148"/>
      <c r="D299" s="142"/>
      <c r="E299" s="148"/>
      <c r="F299" s="142"/>
      <c r="G299" s="135"/>
      <c r="H299" s="148"/>
      <c r="I299" s="149"/>
      <c r="J299" s="142"/>
      <c r="K299" s="142"/>
      <c r="L299" s="148"/>
      <c r="M299" s="148"/>
      <c r="N299" s="148"/>
      <c r="O299" s="148"/>
      <c r="P299" s="148"/>
      <c r="Q299" s="148"/>
      <c r="R299" s="148"/>
      <c r="S299" s="88" t="e">
        <f>INDEX(Tablica1[[SOLITARNO-ADULTNA, SUBADULTNA I NEODREĐENO]:[SVE DOBI-HIBERNACIJA/ESTIVACIJA]],MATCH(R299,Tablica1[KATEGORIJA],0),MATCH(E299,Tablica1[[#Headers],[SOLITARNO-ADULTNA, SUBADULTNA I NEODREĐENO]:[SVE DOBI-HIBERNACIJA/ESTIVACIJA]],0))</f>
        <v>#N/A</v>
      </c>
      <c r="T299" s="60">
        <f t="shared" si="28"/>
        <v>0</v>
      </c>
      <c r="U299" s="88" t="e">
        <f t="shared" si="30"/>
        <v>#N/A</v>
      </c>
      <c r="V299" s="142"/>
      <c r="W299" s="148"/>
      <c r="X299" s="148"/>
      <c r="Y299" s="148"/>
      <c r="Z299" s="70" t="e">
        <f>+INDEX(Tablica5[PROŠIRENA SKRB],MATCH(ZAPLIJENE!R299,Tablica5[KATEGORIJA],0))</f>
        <v>#N/A</v>
      </c>
      <c r="AA299" s="88" t="e">
        <f t="shared" si="31"/>
        <v>#N/A</v>
      </c>
      <c r="AB299" s="179" t="e">
        <f t="shared" si="32"/>
        <v>#N/A</v>
      </c>
      <c r="AC299" s="180"/>
      <c r="AD299" s="160"/>
      <c r="AE299" s="160"/>
      <c r="AF299" s="181">
        <f t="shared" si="33"/>
        <v>0</v>
      </c>
      <c r="AG299" s="182" t="e">
        <f t="shared" si="34"/>
        <v>#N/A</v>
      </c>
      <c r="AH299" s="164"/>
      <c r="AI299" s="168"/>
      <c r="AJ299" s="163" t="e">
        <f>INDEX(EUTANAZIJA!$B$4:$B$6,MATCH(ZAPLIJENE!AH299,EUTANAZIJA!$A$4:$A$6,0))</f>
        <v>#N/A</v>
      </c>
      <c r="AK299" s="91" t="e">
        <f t="shared" si="29"/>
        <v>#N/A</v>
      </c>
    </row>
    <row r="300" spans="1:37" s="101" customFormat="1" ht="15" thickBot="1" x14ac:dyDescent="0.35">
      <c r="A300" s="151"/>
      <c r="B300" s="152"/>
      <c r="C300" s="152"/>
      <c r="D300" s="156"/>
      <c r="E300" s="152"/>
      <c r="F300" s="156"/>
      <c r="G300" s="173"/>
      <c r="H300" s="152"/>
      <c r="I300" s="153"/>
      <c r="J300" s="156"/>
      <c r="K300" s="156"/>
      <c r="L300" s="152"/>
      <c r="M300" s="152"/>
      <c r="N300" s="152"/>
      <c r="O300" s="152"/>
      <c r="P300" s="152"/>
      <c r="Q300" s="152"/>
      <c r="R300" s="152"/>
      <c r="S300" s="97" t="e">
        <f>INDEX(Tablica1[[SOLITARNO-ADULTNA, SUBADULTNA I NEODREĐENO]:[SVE DOBI-HIBERNACIJA/ESTIVACIJA]],MATCH(R300,Tablica1[KATEGORIJA],0),MATCH(E300,Tablica1[[#Headers],[SOLITARNO-ADULTNA, SUBADULTNA I NEODREĐENO]:[SVE DOBI-HIBERNACIJA/ESTIVACIJA]],0))</f>
        <v>#N/A</v>
      </c>
      <c r="T300" s="66">
        <f t="shared" si="28"/>
        <v>0</v>
      </c>
      <c r="U300" s="97" t="e">
        <f t="shared" si="30"/>
        <v>#N/A</v>
      </c>
      <c r="V300" s="156"/>
      <c r="W300" s="152"/>
      <c r="X300" s="152"/>
      <c r="Y300" s="152"/>
      <c r="Z300" s="70" t="e">
        <f>+INDEX(Tablica5[PROŠIRENA SKRB],MATCH(ZAPLIJENE!R300,Tablica5[KATEGORIJA],0))</f>
        <v>#N/A</v>
      </c>
      <c r="AA300" s="97" t="e">
        <f t="shared" si="31"/>
        <v>#N/A</v>
      </c>
      <c r="AB300" s="183" t="e">
        <f t="shared" si="32"/>
        <v>#N/A</v>
      </c>
      <c r="AC300" s="184"/>
      <c r="AD300" s="161"/>
      <c r="AE300" s="161"/>
      <c r="AF300" s="185">
        <f t="shared" si="33"/>
        <v>0</v>
      </c>
      <c r="AG300" s="186" t="e">
        <f t="shared" si="34"/>
        <v>#N/A</v>
      </c>
      <c r="AH300" s="165"/>
      <c r="AI300" s="152"/>
      <c r="AJ300" s="166" t="e">
        <f>INDEX(EUTANAZIJA!$B$4:$B$6,MATCH(ZAPLIJENE!AH300,EUTANAZIJA!$A$4:$A$6,0))</f>
        <v>#N/A</v>
      </c>
      <c r="AK300" s="100" t="e">
        <f t="shared" si="29"/>
        <v>#N/A</v>
      </c>
    </row>
    <row r="301" spans="1:37" s="83" customFormat="1" x14ac:dyDescent="0.3">
      <c r="A301" s="63"/>
      <c r="B301" s="63"/>
      <c r="C301" s="63"/>
      <c r="D301" s="63"/>
      <c r="E301" s="63"/>
      <c r="F301" s="63"/>
      <c r="G301" s="63"/>
      <c r="H301" s="63"/>
      <c r="I301" s="102"/>
      <c r="J301" s="63"/>
      <c r="K301" s="63"/>
      <c r="L301" s="63"/>
      <c r="M301" s="63"/>
      <c r="N301" s="63"/>
      <c r="O301" s="63"/>
      <c r="P301" s="63"/>
      <c r="Q301" s="63"/>
      <c r="R301" s="63"/>
      <c r="S301" s="64"/>
      <c r="T301" s="63"/>
      <c r="U301" s="63"/>
      <c r="V301" s="63"/>
      <c r="W301" s="63"/>
      <c r="X301" s="63"/>
      <c r="Y301" s="63"/>
      <c r="Z301" s="64"/>
      <c r="AA301" s="63"/>
      <c r="AB301" s="105"/>
      <c r="AC301" s="105"/>
      <c r="AD301" s="105"/>
      <c r="AE301" s="105"/>
      <c r="AF301" s="105"/>
      <c r="AG301" s="105"/>
      <c r="AH301" s="63"/>
      <c r="AI301" s="63"/>
      <c r="AJ301" s="64"/>
      <c r="AK301" s="106"/>
    </row>
  </sheetData>
  <sheetProtection algorithmName="SHA-512" hashValue="QQnMAXEfVbx0sOiLDlYFuTuUsNmkOJsgFisAeTLBneEClqU6b99iMmkzBAm0uqGhe15CsXqgXhO2dBrB29Makw==" saltValue="pD2wwcwgbZRtPZEuxelJZw==" spinCount="100000"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SPOL!$A:$A</xm:f>
          </x14:formula1>
          <xm:sqref>D2:D300</xm:sqref>
        </x14:dataValidation>
        <x14:dataValidation type="list" allowBlank="1" showInputMessage="1" showErrorMessage="1">
          <x14:formula1>
            <xm:f>'RAZLOG PRESTANKA SKRBI'!$A:$A</xm:f>
          </x14:formula1>
          <xm:sqref>Q2:Q25</xm:sqref>
        </x14:dataValidation>
        <x14:dataValidation type="list" allowBlank="1" showInputMessage="1" showErrorMessage="1">
          <x14:formula1>
            <xm:f>'VRSTA OZNAKE'!$A:$A</xm:f>
          </x14:formula1>
          <xm:sqref>F2:F300</xm:sqref>
        </x14:dataValidation>
        <x14:dataValidation type="list" allowBlank="1" showInputMessage="1" showErrorMessage="1">
          <x14:formula1>
            <xm:f>'INTENZIVNA SKRB'!$A$1:$A$2</xm:f>
          </x14:formula1>
          <xm:sqref>V2:V300</xm:sqref>
        </x14:dataValidation>
        <x14:dataValidation type="list" allowBlank="1" showInputMessage="1" showErrorMessage="1">
          <x14:formula1>
            <xm:f>'ŽIVOTINJA BILA U HIBERNACIJI'!$A$3:$A$4</xm:f>
          </x14:formula1>
          <xm:sqref>AC2:AC300</xm:sqref>
        </x14:dataValidation>
        <x14:dataValidation type="list" allowBlank="1" showInputMessage="1" showErrorMessage="1">
          <x14:formula1>
            <xm:f>'EVIDENCIJSKE OZNAKE OPORAVILIŠT'!$A$2:$A$12</xm:f>
          </x14:formula1>
          <xm:sqref>A2:A300</xm:sqref>
        </x14:dataValidation>
        <x14:dataValidation type="list" allowBlank="1" showInputMessage="1" showErrorMessage="1">
          <x14:formula1>
            <xm:f>'CIJENE OSNOVNE SKRBI'!$A$2:$A$54</xm:f>
          </x14:formula1>
          <xm:sqref>R2:R300</xm:sqref>
        </x14:dataValidation>
        <x14:dataValidation type="list" allowBlank="1" showInputMessage="1" showErrorMessage="1">
          <x14:formula1>
            <xm:f>EUTANAZIJA!$A$4:$A$6</xm:f>
          </x14:formula1>
          <xm:sqref>AH2:AH300</xm:sqref>
        </x14:dataValidation>
        <x14:dataValidation type="list" allowBlank="1" showInputMessage="1" showErrorMessage="1">
          <x14:formula1>
            <xm:f>'NAČIN DOSPJEĆA U OPORAVILIŠTE'!$A$2:$A$11</xm:f>
          </x14:formula1>
          <xm:sqref>J2:J300</xm:sqref>
        </x14:dataValidation>
        <x14:dataValidation type="list" allowBlank="1" showInputMessage="1" showErrorMessage="1">
          <x14:formula1>
            <xm:f>'MJESTO ZAPLIJENE'!$A$1:$A$2</xm:f>
          </x14:formula1>
          <xm:sqref>K2:K300</xm:sqref>
        </x14:dataValidation>
        <x14:dataValidation type="list" allowBlank="1" showInputMessage="1" showErrorMessage="1">
          <x14:formula1>
            <xm:f>'BROJ DANA INTENZIVNE SKRBI'!$A$1:$A$11</xm:f>
          </x14:formula1>
          <xm:sqref>Y2:Y304</xm:sqref>
        </x14:dataValidation>
        <x14:dataValidation type="list" allowBlank="1" showInputMessage="1" showErrorMessage="1">
          <x14:formula1>
            <xm:f>'RAZLOG PRESTANKA SKRBI'!$A$2:$A$8</xm:f>
          </x14:formula1>
          <xm:sqref>P2:P300</xm:sqref>
        </x14:dataValidation>
        <x14:dataValidation type="list" allowBlank="1" showInputMessage="1" showErrorMessage="1">
          <x14:formula1>
            <xm:f>'CIJENE OSNOVNE SKRBI'!$I$2:$I$6</xm:f>
          </x14:formula1>
          <xm:sqref>E2:E300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/>
  </sheetViews>
  <sheetFormatPr defaultRowHeight="14.4" x14ac:dyDescent="0.3"/>
  <cols>
    <col min="1" max="1" width="43.33203125" customWidth="1"/>
  </cols>
  <sheetData>
    <row r="2" spans="1:1" x14ac:dyDescent="0.3">
      <c r="A2" t="s">
        <v>394</v>
      </c>
    </row>
    <row r="3" spans="1:1" x14ac:dyDescent="0.3">
      <c r="A3" t="s">
        <v>396</v>
      </c>
    </row>
    <row r="4" spans="1:1" x14ac:dyDescent="0.3">
      <c r="A4" t="s">
        <v>392</v>
      </c>
    </row>
    <row r="5" spans="1:1" x14ac:dyDescent="0.3">
      <c r="A5" t="s">
        <v>393</v>
      </c>
    </row>
    <row r="6" spans="1:1" x14ac:dyDescent="0.3">
      <c r="A6" t="s">
        <v>395</v>
      </c>
    </row>
    <row r="7" spans="1:1" x14ac:dyDescent="0.3">
      <c r="A7" t="s">
        <v>397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8" sqref="A8"/>
    </sheetView>
  </sheetViews>
  <sheetFormatPr defaultRowHeight="14.4" x14ac:dyDescent="0.3"/>
  <cols>
    <col min="1" max="1" width="35.5546875" customWidth="1"/>
  </cols>
  <sheetData>
    <row r="2" spans="1:1" x14ac:dyDescent="0.3">
      <c r="A2" t="s">
        <v>398</v>
      </c>
    </row>
    <row r="3" spans="1:1" x14ac:dyDescent="0.3">
      <c r="A3" t="s">
        <v>399</v>
      </c>
    </row>
    <row r="4" spans="1:1" x14ac:dyDescent="0.3">
      <c r="A4" t="s">
        <v>400</v>
      </c>
    </row>
    <row r="5" spans="1:1" x14ac:dyDescent="0.3">
      <c r="A5" t="s">
        <v>402</v>
      </c>
    </row>
    <row r="6" spans="1:1" x14ac:dyDescent="0.3">
      <c r="A6" t="s">
        <v>401</v>
      </c>
    </row>
    <row r="7" spans="1:1" x14ac:dyDescent="0.3">
      <c r="A7" t="s">
        <v>468</v>
      </c>
    </row>
    <row r="8" spans="1:1" ht="28.8" x14ac:dyDescent="0.3">
      <c r="A8" s="15" t="s"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01"/>
  <sheetViews>
    <sheetView zoomScale="80" zoomScaleNormal="80" workbookViewId="0">
      <pane xSplit="3" ySplit="1" topLeftCell="E2" activePane="bottomRight" state="frozen"/>
      <selection activeCell="EZQ12" sqref="EZQ12"/>
      <selection pane="topRight" activeCell="EZQ12" sqref="EZQ12"/>
      <selection pane="bottomLeft" activeCell="EZQ12" sqref="EZQ12"/>
      <selection pane="bottomRight" activeCell="A2" sqref="A2"/>
    </sheetView>
  </sheetViews>
  <sheetFormatPr defaultColWidth="9.109375" defaultRowHeight="14.4" x14ac:dyDescent="0.3"/>
  <cols>
    <col min="1" max="7" width="25.6640625" style="61" customWidth="1"/>
    <col min="8" max="8" width="36.109375" style="61" customWidth="1"/>
    <col min="9" max="13" width="25.6640625" style="61" customWidth="1"/>
    <col min="14" max="14" width="25.6640625" style="62" customWidth="1"/>
    <col min="15" max="15" width="25.6640625" style="92" customWidth="1"/>
    <col min="16" max="16384" width="9.109375" style="92"/>
  </cols>
  <sheetData>
    <row r="1" spans="1:16" s="74" customFormat="1" ht="80.25" customHeight="1" thickBot="1" x14ac:dyDescent="0.35">
      <c r="A1" s="114" t="s">
        <v>511</v>
      </c>
      <c r="B1" s="115" t="s">
        <v>589</v>
      </c>
      <c r="C1" s="116" t="s">
        <v>0</v>
      </c>
      <c r="D1" s="116" t="s">
        <v>1</v>
      </c>
      <c r="E1" s="116" t="s">
        <v>3</v>
      </c>
      <c r="F1" s="118" t="s">
        <v>5</v>
      </c>
      <c r="G1" s="118" t="s">
        <v>587</v>
      </c>
      <c r="H1" s="118" t="s">
        <v>473</v>
      </c>
      <c r="I1" s="118" t="s">
        <v>478</v>
      </c>
      <c r="J1" s="119" t="s">
        <v>601</v>
      </c>
      <c r="K1" s="119" t="s">
        <v>609</v>
      </c>
      <c r="L1" s="126" t="s">
        <v>563</v>
      </c>
      <c r="M1" s="126" t="s">
        <v>566</v>
      </c>
      <c r="N1" s="127" t="s">
        <v>567</v>
      </c>
      <c r="O1" s="188" t="s">
        <v>580</v>
      </c>
      <c r="P1" s="110"/>
    </row>
    <row r="2" spans="1:16" s="83" customFormat="1" ht="15" thickTop="1" x14ac:dyDescent="0.3">
      <c r="A2" s="71"/>
      <c r="B2" s="68"/>
      <c r="C2" s="75"/>
      <c r="D2" s="68"/>
      <c r="E2" s="68"/>
      <c r="F2" s="68"/>
      <c r="G2" s="77"/>
      <c r="H2" s="77"/>
      <c r="I2" s="77"/>
      <c r="J2" s="76"/>
      <c r="K2" s="76"/>
      <c r="L2" s="69"/>
      <c r="M2" s="68"/>
      <c r="N2" s="70" t="e">
        <f>+INDEX(EUTANAZIJA!$B$4:$B$6,MATCH('INVAZIVNE JEDINKE'!L2,EUTANAZIJA!$A$4:$A$6,0))</f>
        <v>#N/A</v>
      </c>
      <c r="O2" s="189" t="e">
        <f>+N2</f>
        <v>#N/A</v>
      </c>
      <c r="P2" s="111"/>
    </row>
    <row r="3" spans="1:16" x14ac:dyDescent="0.3">
      <c r="A3" s="72"/>
      <c r="B3" s="59"/>
      <c r="C3" s="84"/>
      <c r="D3" s="59"/>
      <c r="E3" s="59"/>
      <c r="F3" s="59"/>
      <c r="G3" s="86"/>
      <c r="H3" s="86"/>
      <c r="I3" s="86"/>
      <c r="J3" s="85"/>
      <c r="K3" s="85"/>
      <c r="L3" s="60"/>
      <c r="M3" s="59"/>
      <c r="N3" s="70" t="e">
        <f>+INDEX(EUTANAZIJA!$B$4:$B$6,MATCH('INVAZIVNE JEDINKE'!L3,EUTANAZIJA!$A$4:$A$6,0))</f>
        <v>#N/A</v>
      </c>
      <c r="O3" s="190" t="e">
        <f t="shared" ref="O3:O66" si="0">N3</f>
        <v>#N/A</v>
      </c>
      <c r="P3" s="112"/>
    </row>
    <row r="4" spans="1:16" x14ac:dyDescent="0.3">
      <c r="A4" s="72"/>
      <c r="B4" s="59"/>
      <c r="C4" s="84"/>
      <c r="D4" s="59"/>
      <c r="E4" s="59"/>
      <c r="F4" s="59"/>
      <c r="G4" s="86"/>
      <c r="H4" s="86"/>
      <c r="I4" s="86"/>
      <c r="J4" s="85"/>
      <c r="K4" s="85"/>
      <c r="L4" s="60"/>
      <c r="N4" s="70" t="e">
        <f>+INDEX(EUTANAZIJA!$B$4:$B$6,MATCH('INVAZIVNE JEDINKE'!L4,EUTANAZIJA!$A$4:$A$6,0))</f>
        <v>#N/A</v>
      </c>
      <c r="O4" s="190" t="e">
        <f t="shared" si="0"/>
        <v>#N/A</v>
      </c>
      <c r="P4" s="112"/>
    </row>
    <row r="5" spans="1:16" x14ac:dyDescent="0.3">
      <c r="A5" s="72"/>
      <c r="B5" s="59"/>
      <c r="C5" s="84"/>
      <c r="D5" s="59"/>
      <c r="E5" s="59"/>
      <c r="F5" s="59"/>
      <c r="G5" s="86"/>
      <c r="H5" s="86"/>
      <c r="I5" s="86"/>
      <c r="J5" s="85"/>
      <c r="K5" s="85"/>
      <c r="L5" s="60"/>
      <c r="M5" s="59"/>
      <c r="N5" s="70" t="e">
        <f>+INDEX(EUTANAZIJA!$B$4:$B$6,MATCH('INVAZIVNE JEDINKE'!L5,EUTANAZIJA!$A$4:$A$6,0))</f>
        <v>#N/A</v>
      </c>
      <c r="O5" s="190" t="e">
        <f t="shared" si="0"/>
        <v>#N/A</v>
      </c>
      <c r="P5" s="112"/>
    </row>
    <row r="6" spans="1:16" x14ac:dyDescent="0.3">
      <c r="A6" s="72"/>
      <c r="B6" s="59"/>
      <c r="C6" s="84"/>
      <c r="D6" s="59"/>
      <c r="E6" s="59"/>
      <c r="F6" s="59"/>
      <c r="G6" s="86"/>
      <c r="H6" s="86"/>
      <c r="I6" s="86"/>
      <c r="J6" s="85"/>
      <c r="K6" s="85"/>
      <c r="L6" s="60"/>
      <c r="M6" s="59"/>
      <c r="N6" s="70" t="e">
        <f>+INDEX(EUTANAZIJA!$B$4:$B$6,MATCH('INVAZIVNE JEDINKE'!L6,EUTANAZIJA!$A$4:$A$6,0))</f>
        <v>#N/A</v>
      </c>
      <c r="O6" s="190" t="e">
        <f t="shared" si="0"/>
        <v>#N/A</v>
      </c>
      <c r="P6" s="112"/>
    </row>
    <row r="7" spans="1:16" x14ac:dyDescent="0.3">
      <c r="A7" s="72"/>
      <c r="B7" s="59"/>
      <c r="C7" s="84"/>
      <c r="D7" s="59"/>
      <c r="E7" s="59"/>
      <c r="F7" s="59"/>
      <c r="G7" s="86"/>
      <c r="H7" s="86"/>
      <c r="I7" s="86"/>
      <c r="J7" s="85"/>
      <c r="K7" s="85"/>
      <c r="L7" s="60"/>
      <c r="M7" s="59"/>
      <c r="N7" s="70" t="e">
        <f>+INDEX(EUTANAZIJA!$B$4:$B$6,MATCH('INVAZIVNE JEDINKE'!L7,EUTANAZIJA!$A$4:$A$6,0))</f>
        <v>#N/A</v>
      </c>
      <c r="O7" s="190" t="e">
        <f t="shared" si="0"/>
        <v>#N/A</v>
      </c>
      <c r="P7" s="112"/>
    </row>
    <row r="8" spans="1:16" x14ac:dyDescent="0.3">
      <c r="A8" s="72"/>
      <c r="B8" s="59"/>
      <c r="C8" s="84"/>
      <c r="D8" s="59"/>
      <c r="E8" s="59"/>
      <c r="F8" s="59"/>
      <c r="G8" s="86"/>
      <c r="H8" s="86"/>
      <c r="I8" s="86"/>
      <c r="J8" s="85"/>
      <c r="K8" s="85"/>
      <c r="L8" s="60"/>
      <c r="M8" s="59"/>
      <c r="N8" s="70" t="e">
        <f>+INDEX(EUTANAZIJA!$B$4:$B$6,MATCH('INVAZIVNE JEDINKE'!L8,EUTANAZIJA!$A$4:$A$6,0))</f>
        <v>#N/A</v>
      </c>
      <c r="O8" s="190" t="e">
        <f t="shared" si="0"/>
        <v>#N/A</v>
      </c>
      <c r="P8" s="112"/>
    </row>
    <row r="9" spans="1:16" x14ac:dyDescent="0.3">
      <c r="A9" s="72"/>
      <c r="B9" s="59"/>
      <c r="C9" s="84"/>
      <c r="D9" s="59"/>
      <c r="E9" s="59"/>
      <c r="F9" s="59"/>
      <c r="G9" s="86"/>
      <c r="H9" s="86"/>
      <c r="I9" s="86"/>
      <c r="J9" s="85"/>
      <c r="K9" s="85"/>
      <c r="L9" s="60"/>
      <c r="M9" s="59"/>
      <c r="N9" s="70" t="e">
        <f>+INDEX(EUTANAZIJA!$B$4:$B$6,MATCH('INVAZIVNE JEDINKE'!L9,EUTANAZIJA!$A$4:$A$6,0))</f>
        <v>#N/A</v>
      </c>
      <c r="O9" s="190" t="e">
        <f t="shared" si="0"/>
        <v>#N/A</v>
      </c>
      <c r="P9" s="112"/>
    </row>
    <row r="10" spans="1:16" x14ac:dyDescent="0.3">
      <c r="A10" s="72"/>
      <c r="B10" s="59"/>
      <c r="C10" s="84"/>
      <c r="D10" s="59"/>
      <c r="E10" s="59"/>
      <c r="F10" s="59"/>
      <c r="G10" s="86"/>
      <c r="H10" s="86"/>
      <c r="I10" s="86"/>
      <c r="J10" s="85"/>
      <c r="K10" s="85"/>
      <c r="L10" s="60"/>
      <c r="M10" s="59"/>
      <c r="N10" s="70" t="e">
        <f>+INDEX(EUTANAZIJA!$B$4:$B$6,MATCH('INVAZIVNE JEDINKE'!L10,EUTANAZIJA!$A$4:$A$6,0))</f>
        <v>#N/A</v>
      </c>
      <c r="O10" s="190" t="e">
        <f t="shared" si="0"/>
        <v>#N/A</v>
      </c>
      <c r="P10" s="112"/>
    </row>
    <row r="11" spans="1:16" x14ac:dyDescent="0.3">
      <c r="A11" s="72"/>
      <c r="B11" s="59"/>
      <c r="C11" s="84"/>
      <c r="D11" s="59"/>
      <c r="E11" s="59"/>
      <c r="F11" s="59"/>
      <c r="G11" s="86"/>
      <c r="H11" s="86"/>
      <c r="I11" s="86"/>
      <c r="J11" s="85"/>
      <c r="K11" s="85"/>
      <c r="L11" s="60"/>
      <c r="M11" s="59"/>
      <c r="N11" s="70" t="e">
        <f>+INDEX(EUTANAZIJA!$B$4:$B$6,MATCH('INVAZIVNE JEDINKE'!L11,EUTANAZIJA!$A$4:$A$6,0))</f>
        <v>#N/A</v>
      </c>
      <c r="O11" s="190" t="e">
        <f t="shared" si="0"/>
        <v>#N/A</v>
      </c>
      <c r="P11" s="112"/>
    </row>
    <row r="12" spans="1:16" x14ac:dyDescent="0.3">
      <c r="A12" s="72"/>
      <c r="B12" s="59"/>
      <c r="C12" s="84"/>
      <c r="D12" s="59"/>
      <c r="E12" s="59"/>
      <c r="F12" s="59"/>
      <c r="G12" s="86"/>
      <c r="H12" s="86"/>
      <c r="I12" s="86"/>
      <c r="J12" s="85"/>
      <c r="K12" s="85"/>
      <c r="L12" s="60"/>
      <c r="M12" s="59"/>
      <c r="N12" s="70" t="e">
        <f>+INDEX(EUTANAZIJA!$B$4:$B$6,MATCH('INVAZIVNE JEDINKE'!L12,EUTANAZIJA!$A$4:$A$6,0))</f>
        <v>#N/A</v>
      </c>
      <c r="O12" s="190" t="e">
        <f t="shared" si="0"/>
        <v>#N/A</v>
      </c>
      <c r="P12" s="112"/>
    </row>
    <row r="13" spans="1:16" x14ac:dyDescent="0.3">
      <c r="A13" s="72"/>
      <c r="B13" s="59"/>
      <c r="C13" s="84"/>
      <c r="D13" s="59"/>
      <c r="E13" s="59"/>
      <c r="F13" s="59"/>
      <c r="G13" s="86"/>
      <c r="H13" s="86"/>
      <c r="I13" s="86"/>
      <c r="J13" s="85"/>
      <c r="K13" s="85"/>
      <c r="L13" s="60"/>
      <c r="M13" s="59"/>
      <c r="N13" s="70" t="e">
        <f>+INDEX(EUTANAZIJA!$B$4:$B$6,MATCH('INVAZIVNE JEDINKE'!L13,EUTANAZIJA!$A$4:$A$6,0))</f>
        <v>#N/A</v>
      </c>
      <c r="O13" s="190" t="e">
        <f t="shared" si="0"/>
        <v>#N/A</v>
      </c>
      <c r="P13" s="112"/>
    </row>
    <row r="14" spans="1:16" x14ac:dyDescent="0.3">
      <c r="A14" s="72"/>
      <c r="B14" s="59"/>
      <c r="C14" s="84"/>
      <c r="D14" s="59"/>
      <c r="E14" s="59"/>
      <c r="F14" s="59"/>
      <c r="G14" s="86"/>
      <c r="H14" s="86"/>
      <c r="I14" s="86"/>
      <c r="J14" s="85"/>
      <c r="K14" s="85"/>
      <c r="L14" s="60"/>
      <c r="M14" s="59"/>
      <c r="N14" s="70" t="e">
        <f>+INDEX(EUTANAZIJA!$B$4:$B$6,MATCH('INVAZIVNE JEDINKE'!L14,EUTANAZIJA!$A$4:$A$6,0))</f>
        <v>#N/A</v>
      </c>
      <c r="O14" s="190" t="e">
        <f t="shared" si="0"/>
        <v>#N/A</v>
      </c>
      <c r="P14" s="112"/>
    </row>
    <row r="15" spans="1:16" x14ac:dyDescent="0.3">
      <c r="A15" s="72"/>
      <c r="B15" s="59"/>
      <c r="C15" s="84"/>
      <c r="D15" s="59"/>
      <c r="E15" s="59"/>
      <c r="F15" s="59"/>
      <c r="G15" s="86"/>
      <c r="H15" s="86"/>
      <c r="I15" s="86"/>
      <c r="J15" s="85"/>
      <c r="K15" s="85"/>
      <c r="L15" s="60"/>
      <c r="M15" s="59"/>
      <c r="N15" s="70" t="e">
        <f>+INDEX(EUTANAZIJA!$B$4:$B$6,MATCH('INVAZIVNE JEDINKE'!L15,EUTANAZIJA!$A$4:$A$6,0))</f>
        <v>#N/A</v>
      </c>
      <c r="O15" s="190" t="e">
        <f t="shared" si="0"/>
        <v>#N/A</v>
      </c>
      <c r="P15" s="112"/>
    </row>
    <row r="16" spans="1:16" x14ac:dyDescent="0.3">
      <c r="A16" s="72"/>
      <c r="B16" s="59"/>
      <c r="C16" s="84"/>
      <c r="D16" s="59"/>
      <c r="E16" s="59"/>
      <c r="F16" s="59"/>
      <c r="G16" s="86"/>
      <c r="H16" s="86"/>
      <c r="I16" s="86"/>
      <c r="J16" s="85"/>
      <c r="K16" s="85"/>
      <c r="L16" s="60"/>
      <c r="M16" s="59"/>
      <c r="N16" s="70" t="e">
        <f>+INDEX(EUTANAZIJA!$B$4:$B$6,MATCH('INVAZIVNE JEDINKE'!L16,EUTANAZIJA!$A$4:$A$6,0))</f>
        <v>#N/A</v>
      </c>
      <c r="O16" s="190" t="e">
        <f t="shared" si="0"/>
        <v>#N/A</v>
      </c>
      <c r="P16" s="112"/>
    </row>
    <row r="17" spans="1:16" x14ac:dyDescent="0.3">
      <c r="A17" s="72"/>
      <c r="B17" s="59"/>
      <c r="C17" s="84"/>
      <c r="D17" s="59"/>
      <c r="E17" s="59"/>
      <c r="F17" s="59"/>
      <c r="G17" s="86"/>
      <c r="H17" s="86"/>
      <c r="I17" s="86"/>
      <c r="J17" s="85"/>
      <c r="K17" s="85"/>
      <c r="L17" s="60"/>
      <c r="M17" s="59"/>
      <c r="N17" s="70" t="e">
        <f>+INDEX(EUTANAZIJA!$B$4:$B$6,MATCH('INVAZIVNE JEDINKE'!L17,EUTANAZIJA!$A$4:$A$6,0))</f>
        <v>#N/A</v>
      </c>
      <c r="O17" s="190" t="e">
        <f t="shared" si="0"/>
        <v>#N/A</v>
      </c>
      <c r="P17" s="112"/>
    </row>
    <row r="18" spans="1:16" x14ac:dyDescent="0.3">
      <c r="A18" s="72"/>
      <c r="B18" s="59"/>
      <c r="C18" s="84"/>
      <c r="D18" s="59"/>
      <c r="E18" s="59"/>
      <c r="F18" s="59"/>
      <c r="G18" s="86"/>
      <c r="H18" s="86"/>
      <c r="I18" s="86"/>
      <c r="J18" s="85"/>
      <c r="K18" s="85"/>
      <c r="L18" s="60"/>
      <c r="M18" s="59"/>
      <c r="N18" s="70" t="e">
        <f>+INDEX(EUTANAZIJA!$B$4:$B$6,MATCH('INVAZIVNE JEDINKE'!L18,EUTANAZIJA!$A$4:$A$6,0))</f>
        <v>#N/A</v>
      </c>
      <c r="O18" s="190" t="e">
        <f t="shared" si="0"/>
        <v>#N/A</v>
      </c>
      <c r="P18" s="112"/>
    </row>
    <row r="19" spans="1:16" x14ac:dyDescent="0.3">
      <c r="A19" s="72"/>
      <c r="B19" s="59"/>
      <c r="C19" s="84"/>
      <c r="D19" s="59"/>
      <c r="E19" s="59"/>
      <c r="F19" s="59"/>
      <c r="G19" s="86"/>
      <c r="H19" s="86"/>
      <c r="I19" s="86"/>
      <c r="J19" s="85"/>
      <c r="K19" s="85"/>
      <c r="L19" s="60"/>
      <c r="M19" s="59"/>
      <c r="N19" s="70" t="e">
        <f>+INDEX(EUTANAZIJA!$B$4:$B$6,MATCH('INVAZIVNE JEDINKE'!L19,EUTANAZIJA!$A$4:$A$6,0))</f>
        <v>#N/A</v>
      </c>
      <c r="O19" s="190" t="e">
        <f t="shared" si="0"/>
        <v>#N/A</v>
      </c>
      <c r="P19" s="112"/>
    </row>
    <row r="20" spans="1:16" x14ac:dyDescent="0.3">
      <c r="A20" s="72"/>
      <c r="B20" s="59"/>
      <c r="C20" s="84"/>
      <c r="D20" s="59"/>
      <c r="E20" s="59"/>
      <c r="F20" s="59"/>
      <c r="G20" s="86"/>
      <c r="H20" s="86"/>
      <c r="I20" s="86"/>
      <c r="J20" s="85"/>
      <c r="K20" s="85"/>
      <c r="L20" s="60"/>
      <c r="M20" s="59"/>
      <c r="N20" s="70" t="e">
        <f>+INDEX(EUTANAZIJA!$B$4:$B$6,MATCH('INVAZIVNE JEDINKE'!L20,EUTANAZIJA!$A$4:$A$6,0))</f>
        <v>#N/A</v>
      </c>
      <c r="O20" s="190" t="e">
        <f t="shared" si="0"/>
        <v>#N/A</v>
      </c>
      <c r="P20" s="112"/>
    </row>
    <row r="21" spans="1:16" x14ac:dyDescent="0.3">
      <c r="A21" s="72"/>
      <c r="B21" s="59"/>
      <c r="C21" s="84"/>
      <c r="D21" s="59"/>
      <c r="E21" s="59"/>
      <c r="F21" s="59"/>
      <c r="G21" s="86"/>
      <c r="H21" s="86"/>
      <c r="I21" s="86"/>
      <c r="J21" s="85"/>
      <c r="K21" s="85"/>
      <c r="L21" s="60"/>
      <c r="M21" s="59"/>
      <c r="N21" s="70" t="e">
        <f>+INDEX(EUTANAZIJA!$B$4:$B$6,MATCH('INVAZIVNE JEDINKE'!L21,EUTANAZIJA!$A$4:$A$6,0))</f>
        <v>#N/A</v>
      </c>
      <c r="O21" s="190" t="e">
        <f t="shared" si="0"/>
        <v>#N/A</v>
      </c>
      <c r="P21" s="112"/>
    </row>
    <row r="22" spans="1:16" x14ac:dyDescent="0.3">
      <c r="A22" s="72"/>
      <c r="B22" s="59"/>
      <c r="C22" s="84"/>
      <c r="D22" s="59"/>
      <c r="E22" s="59"/>
      <c r="F22" s="59"/>
      <c r="G22" s="86"/>
      <c r="H22" s="86"/>
      <c r="I22" s="86"/>
      <c r="J22" s="85"/>
      <c r="K22" s="85"/>
      <c r="L22" s="60"/>
      <c r="M22" s="59"/>
      <c r="N22" s="70" t="e">
        <f>+INDEX(EUTANAZIJA!$B$4:$B$6,MATCH('INVAZIVNE JEDINKE'!L22,EUTANAZIJA!$A$4:$A$6,0))</f>
        <v>#N/A</v>
      </c>
      <c r="O22" s="190" t="e">
        <f t="shared" si="0"/>
        <v>#N/A</v>
      </c>
      <c r="P22" s="112"/>
    </row>
    <row r="23" spans="1:16" x14ac:dyDescent="0.3">
      <c r="A23" s="72"/>
      <c r="B23" s="59"/>
      <c r="C23" s="84"/>
      <c r="D23" s="59"/>
      <c r="E23" s="59"/>
      <c r="F23" s="59"/>
      <c r="G23" s="86"/>
      <c r="H23" s="86"/>
      <c r="I23" s="86"/>
      <c r="J23" s="85"/>
      <c r="K23" s="85"/>
      <c r="L23" s="60"/>
      <c r="M23" s="59"/>
      <c r="N23" s="70" t="e">
        <f>+INDEX(EUTANAZIJA!$B$4:$B$6,MATCH('INVAZIVNE JEDINKE'!L23,EUTANAZIJA!$A$4:$A$6,0))</f>
        <v>#N/A</v>
      </c>
      <c r="O23" s="190" t="e">
        <f t="shared" si="0"/>
        <v>#N/A</v>
      </c>
      <c r="P23" s="112"/>
    </row>
    <row r="24" spans="1:16" x14ac:dyDescent="0.3">
      <c r="A24" s="72"/>
      <c r="B24" s="59"/>
      <c r="C24" s="84"/>
      <c r="D24" s="59"/>
      <c r="E24" s="59"/>
      <c r="F24" s="59"/>
      <c r="G24" s="86"/>
      <c r="H24" s="86"/>
      <c r="I24" s="86"/>
      <c r="J24" s="85"/>
      <c r="K24" s="85"/>
      <c r="L24" s="60"/>
      <c r="M24" s="59"/>
      <c r="N24" s="70" t="e">
        <f>+INDEX(EUTANAZIJA!$B$4:$B$6,MATCH('INVAZIVNE JEDINKE'!L24,EUTANAZIJA!$A$4:$A$6,0))</f>
        <v>#N/A</v>
      </c>
      <c r="O24" s="190" t="e">
        <f t="shared" si="0"/>
        <v>#N/A</v>
      </c>
      <c r="P24" s="112"/>
    </row>
    <row r="25" spans="1:16" x14ac:dyDescent="0.3">
      <c r="A25" s="72"/>
      <c r="B25" s="59"/>
      <c r="C25" s="84"/>
      <c r="D25" s="59"/>
      <c r="E25" s="59"/>
      <c r="F25" s="59"/>
      <c r="G25" s="86"/>
      <c r="H25" s="86"/>
      <c r="I25" s="86"/>
      <c r="J25" s="85"/>
      <c r="K25" s="85"/>
      <c r="L25" s="60"/>
      <c r="M25" s="59"/>
      <c r="N25" s="70" t="e">
        <f>+INDEX(EUTANAZIJA!$B$4:$B$6,MATCH('INVAZIVNE JEDINKE'!L25,EUTANAZIJA!$A$4:$A$6,0))</f>
        <v>#N/A</v>
      </c>
      <c r="O25" s="190" t="e">
        <f t="shared" si="0"/>
        <v>#N/A</v>
      </c>
      <c r="P25" s="112"/>
    </row>
    <row r="26" spans="1:16" x14ac:dyDescent="0.3">
      <c r="A26" s="72"/>
      <c r="B26" s="59"/>
      <c r="C26" s="84"/>
      <c r="D26" s="59"/>
      <c r="E26" s="59"/>
      <c r="F26" s="59"/>
      <c r="G26" s="86"/>
      <c r="H26" s="86"/>
      <c r="I26" s="86"/>
      <c r="J26" s="59"/>
      <c r="K26" s="85"/>
      <c r="L26" s="60"/>
      <c r="M26" s="59"/>
      <c r="N26" s="70" t="e">
        <f>+INDEX(EUTANAZIJA!$B$4:$B$6,MATCH('INVAZIVNE JEDINKE'!L26,EUTANAZIJA!$A$4:$A$6,0))</f>
        <v>#N/A</v>
      </c>
      <c r="O26" s="190" t="e">
        <f t="shared" si="0"/>
        <v>#N/A</v>
      </c>
      <c r="P26" s="112"/>
    </row>
    <row r="27" spans="1:16" x14ac:dyDescent="0.3">
      <c r="A27" s="72"/>
      <c r="B27" s="59"/>
      <c r="C27" s="84"/>
      <c r="D27" s="59"/>
      <c r="E27" s="59"/>
      <c r="F27" s="59"/>
      <c r="G27" s="86"/>
      <c r="H27" s="86"/>
      <c r="I27" s="86"/>
      <c r="J27" s="59"/>
      <c r="K27" s="85"/>
      <c r="L27" s="60"/>
      <c r="M27" s="59"/>
      <c r="N27" s="70" t="e">
        <f>+INDEX(EUTANAZIJA!$B$4:$B$6,MATCH('INVAZIVNE JEDINKE'!L27,EUTANAZIJA!$A$4:$A$6,0))</f>
        <v>#N/A</v>
      </c>
      <c r="O27" s="190" t="e">
        <f t="shared" si="0"/>
        <v>#N/A</v>
      </c>
      <c r="P27" s="112"/>
    </row>
    <row r="28" spans="1:16" x14ac:dyDescent="0.3">
      <c r="A28" s="72"/>
      <c r="B28" s="59"/>
      <c r="C28" s="84"/>
      <c r="D28" s="59"/>
      <c r="E28" s="59"/>
      <c r="F28" s="59"/>
      <c r="G28" s="86"/>
      <c r="H28" s="86"/>
      <c r="I28" s="86"/>
      <c r="J28" s="59"/>
      <c r="K28" s="85"/>
      <c r="L28" s="60"/>
      <c r="M28" s="59"/>
      <c r="N28" s="70" t="e">
        <f>+INDEX(EUTANAZIJA!$B$4:$B$6,MATCH('INVAZIVNE JEDINKE'!L28,EUTANAZIJA!$A$4:$A$6,0))</f>
        <v>#N/A</v>
      </c>
      <c r="O28" s="190" t="e">
        <f t="shared" si="0"/>
        <v>#N/A</v>
      </c>
      <c r="P28" s="112"/>
    </row>
    <row r="29" spans="1:16" x14ac:dyDescent="0.3">
      <c r="A29" s="72"/>
      <c r="B29" s="59"/>
      <c r="C29" s="84"/>
      <c r="D29" s="59"/>
      <c r="E29" s="59"/>
      <c r="F29" s="59"/>
      <c r="G29" s="86"/>
      <c r="H29" s="86"/>
      <c r="I29" s="86"/>
      <c r="J29" s="59"/>
      <c r="K29" s="85"/>
      <c r="L29" s="60"/>
      <c r="M29" s="59"/>
      <c r="N29" s="70" t="e">
        <f>+INDEX(EUTANAZIJA!$B$4:$B$6,MATCH('INVAZIVNE JEDINKE'!L29,EUTANAZIJA!$A$4:$A$6,0))</f>
        <v>#N/A</v>
      </c>
      <c r="O29" s="190" t="e">
        <f t="shared" si="0"/>
        <v>#N/A</v>
      </c>
      <c r="P29" s="112"/>
    </row>
    <row r="30" spans="1:16" x14ac:dyDescent="0.3">
      <c r="A30" s="72"/>
      <c r="B30" s="59"/>
      <c r="C30" s="84"/>
      <c r="D30" s="59"/>
      <c r="E30" s="59"/>
      <c r="F30" s="59"/>
      <c r="G30" s="86"/>
      <c r="H30" s="86"/>
      <c r="I30" s="86"/>
      <c r="J30" s="59"/>
      <c r="K30" s="85"/>
      <c r="L30" s="60"/>
      <c r="M30" s="59"/>
      <c r="N30" s="70" t="e">
        <f>+INDEX(EUTANAZIJA!$B$4:$B$6,MATCH('INVAZIVNE JEDINKE'!L30,EUTANAZIJA!$A$4:$A$6,0))</f>
        <v>#N/A</v>
      </c>
      <c r="O30" s="190" t="e">
        <f t="shared" si="0"/>
        <v>#N/A</v>
      </c>
      <c r="P30" s="112"/>
    </row>
    <row r="31" spans="1:16" x14ac:dyDescent="0.3">
      <c r="A31" s="72"/>
      <c r="B31" s="59"/>
      <c r="C31" s="84"/>
      <c r="D31" s="59"/>
      <c r="E31" s="59"/>
      <c r="F31" s="59"/>
      <c r="G31" s="86"/>
      <c r="H31" s="86"/>
      <c r="I31" s="86"/>
      <c r="J31" s="59"/>
      <c r="K31" s="85"/>
      <c r="L31" s="60"/>
      <c r="M31" s="59"/>
      <c r="N31" s="70" t="e">
        <f>+INDEX(EUTANAZIJA!$B$4:$B$6,MATCH('INVAZIVNE JEDINKE'!L31,EUTANAZIJA!$A$4:$A$6,0))</f>
        <v>#N/A</v>
      </c>
      <c r="O31" s="190" t="e">
        <f t="shared" si="0"/>
        <v>#N/A</v>
      </c>
      <c r="P31" s="112"/>
    </row>
    <row r="32" spans="1:16" x14ac:dyDescent="0.3">
      <c r="A32" s="72"/>
      <c r="B32" s="59"/>
      <c r="C32" s="84"/>
      <c r="D32" s="59"/>
      <c r="E32" s="59"/>
      <c r="F32" s="59"/>
      <c r="G32" s="86"/>
      <c r="H32" s="86"/>
      <c r="I32" s="86"/>
      <c r="J32" s="59"/>
      <c r="K32" s="85"/>
      <c r="L32" s="60"/>
      <c r="M32" s="59"/>
      <c r="N32" s="70" t="e">
        <f>+INDEX(EUTANAZIJA!$B$4:$B$6,MATCH('INVAZIVNE JEDINKE'!L32,EUTANAZIJA!$A$4:$A$6,0))</f>
        <v>#N/A</v>
      </c>
      <c r="O32" s="190" t="e">
        <f t="shared" si="0"/>
        <v>#N/A</v>
      </c>
      <c r="P32" s="112"/>
    </row>
    <row r="33" spans="1:16" x14ac:dyDescent="0.3">
      <c r="A33" s="72"/>
      <c r="B33" s="59"/>
      <c r="C33" s="84"/>
      <c r="D33" s="59"/>
      <c r="E33" s="59"/>
      <c r="F33" s="59"/>
      <c r="G33" s="86"/>
      <c r="H33" s="86"/>
      <c r="I33" s="86"/>
      <c r="J33" s="59"/>
      <c r="K33" s="85"/>
      <c r="L33" s="60"/>
      <c r="M33" s="59"/>
      <c r="N33" s="70" t="e">
        <f>+INDEX(EUTANAZIJA!$B$4:$B$6,MATCH('INVAZIVNE JEDINKE'!L33,EUTANAZIJA!$A$4:$A$6,0))</f>
        <v>#N/A</v>
      </c>
      <c r="O33" s="190" t="e">
        <f t="shared" si="0"/>
        <v>#N/A</v>
      </c>
      <c r="P33" s="112"/>
    </row>
    <row r="34" spans="1:16" x14ac:dyDescent="0.3">
      <c r="A34" s="72"/>
      <c r="B34" s="59"/>
      <c r="C34" s="84"/>
      <c r="D34" s="59"/>
      <c r="E34" s="59"/>
      <c r="F34" s="59"/>
      <c r="G34" s="86"/>
      <c r="H34" s="86"/>
      <c r="I34" s="86"/>
      <c r="J34" s="59"/>
      <c r="K34" s="85"/>
      <c r="L34" s="60"/>
      <c r="M34" s="59"/>
      <c r="N34" s="70" t="e">
        <f>+INDEX(EUTANAZIJA!$B$4:$B$6,MATCH('INVAZIVNE JEDINKE'!L34,EUTANAZIJA!$A$4:$A$6,0))</f>
        <v>#N/A</v>
      </c>
      <c r="O34" s="190" t="e">
        <f t="shared" si="0"/>
        <v>#N/A</v>
      </c>
      <c r="P34" s="112"/>
    </row>
    <row r="35" spans="1:16" x14ac:dyDescent="0.3">
      <c r="A35" s="72"/>
      <c r="B35" s="59"/>
      <c r="C35" s="84"/>
      <c r="D35" s="59"/>
      <c r="E35" s="59"/>
      <c r="F35" s="59"/>
      <c r="G35" s="86"/>
      <c r="H35" s="86"/>
      <c r="I35" s="86"/>
      <c r="J35" s="59"/>
      <c r="K35" s="85"/>
      <c r="L35" s="60"/>
      <c r="M35" s="59"/>
      <c r="N35" s="70" t="e">
        <f>+INDEX(EUTANAZIJA!$B$4:$B$6,MATCH('INVAZIVNE JEDINKE'!L35,EUTANAZIJA!$A$4:$A$6,0))</f>
        <v>#N/A</v>
      </c>
      <c r="O35" s="190" t="e">
        <f t="shared" si="0"/>
        <v>#N/A</v>
      </c>
      <c r="P35" s="112"/>
    </row>
    <row r="36" spans="1:16" x14ac:dyDescent="0.3">
      <c r="A36" s="72"/>
      <c r="B36" s="59"/>
      <c r="C36" s="84"/>
      <c r="D36" s="59"/>
      <c r="E36" s="59"/>
      <c r="F36" s="59"/>
      <c r="G36" s="86"/>
      <c r="H36" s="86"/>
      <c r="I36" s="86"/>
      <c r="J36" s="59"/>
      <c r="K36" s="85"/>
      <c r="L36" s="60"/>
      <c r="M36" s="59"/>
      <c r="N36" s="70" t="e">
        <f>+INDEX(EUTANAZIJA!$B$4:$B$6,MATCH('INVAZIVNE JEDINKE'!L36,EUTANAZIJA!$A$4:$A$6,0))</f>
        <v>#N/A</v>
      </c>
      <c r="O36" s="190" t="e">
        <f t="shared" si="0"/>
        <v>#N/A</v>
      </c>
      <c r="P36" s="112"/>
    </row>
    <row r="37" spans="1:16" x14ac:dyDescent="0.3">
      <c r="A37" s="72"/>
      <c r="B37" s="59"/>
      <c r="C37" s="84"/>
      <c r="D37" s="59"/>
      <c r="E37" s="59"/>
      <c r="F37" s="59"/>
      <c r="G37" s="86"/>
      <c r="H37" s="86"/>
      <c r="I37" s="86"/>
      <c r="J37" s="59"/>
      <c r="K37" s="85"/>
      <c r="L37" s="60"/>
      <c r="M37" s="59"/>
      <c r="N37" s="70" t="e">
        <f>+INDEX(EUTANAZIJA!$B$4:$B$6,MATCH('INVAZIVNE JEDINKE'!L37,EUTANAZIJA!$A$4:$A$6,0))</f>
        <v>#N/A</v>
      </c>
      <c r="O37" s="190" t="e">
        <f t="shared" si="0"/>
        <v>#N/A</v>
      </c>
      <c r="P37" s="112"/>
    </row>
    <row r="38" spans="1:16" x14ac:dyDescent="0.3">
      <c r="A38" s="72"/>
      <c r="B38" s="59"/>
      <c r="C38" s="84"/>
      <c r="D38" s="59"/>
      <c r="E38" s="59"/>
      <c r="F38" s="59"/>
      <c r="G38" s="86"/>
      <c r="H38" s="86"/>
      <c r="I38" s="86"/>
      <c r="J38" s="59"/>
      <c r="K38" s="85"/>
      <c r="L38" s="60"/>
      <c r="M38" s="59"/>
      <c r="N38" s="70" t="e">
        <f>+INDEX(EUTANAZIJA!$B$4:$B$6,MATCH('INVAZIVNE JEDINKE'!L38,EUTANAZIJA!$A$4:$A$6,0))</f>
        <v>#N/A</v>
      </c>
      <c r="O38" s="190" t="e">
        <f t="shared" si="0"/>
        <v>#N/A</v>
      </c>
      <c r="P38" s="112"/>
    </row>
    <row r="39" spans="1:16" x14ac:dyDescent="0.3">
      <c r="A39" s="72"/>
      <c r="B39" s="59"/>
      <c r="C39" s="84"/>
      <c r="D39" s="59"/>
      <c r="E39" s="59"/>
      <c r="F39" s="59"/>
      <c r="G39" s="86"/>
      <c r="H39" s="86"/>
      <c r="I39" s="86"/>
      <c r="J39" s="59"/>
      <c r="K39" s="85"/>
      <c r="L39" s="60"/>
      <c r="M39" s="59"/>
      <c r="N39" s="70" t="e">
        <f>+INDEX(EUTANAZIJA!$B$4:$B$6,MATCH('INVAZIVNE JEDINKE'!L39,EUTANAZIJA!$A$4:$A$6,0))</f>
        <v>#N/A</v>
      </c>
      <c r="O39" s="190" t="e">
        <f t="shared" si="0"/>
        <v>#N/A</v>
      </c>
      <c r="P39" s="112"/>
    </row>
    <row r="40" spans="1:16" x14ac:dyDescent="0.3">
      <c r="A40" s="72"/>
      <c r="B40" s="59"/>
      <c r="C40" s="84"/>
      <c r="D40" s="59"/>
      <c r="E40" s="59"/>
      <c r="F40" s="59"/>
      <c r="G40" s="86"/>
      <c r="H40" s="86"/>
      <c r="I40" s="86"/>
      <c r="J40" s="59"/>
      <c r="K40" s="85"/>
      <c r="L40" s="60"/>
      <c r="M40" s="59"/>
      <c r="N40" s="70" t="e">
        <f>+INDEX(EUTANAZIJA!$B$4:$B$6,MATCH('INVAZIVNE JEDINKE'!L40,EUTANAZIJA!$A$4:$A$6,0))</f>
        <v>#N/A</v>
      </c>
      <c r="O40" s="190" t="e">
        <f t="shared" si="0"/>
        <v>#N/A</v>
      </c>
      <c r="P40" s="112"/>
    </row>
    <row r="41" spans="1:16" x14ac:dyDescent="0.3">
      <c r="A41" s="72"/>
      <c r="B41" s="59"/>
      <c r="C41" s="84"/>
      <c r="D41" s="59"/>
      <c r="E41" s="59"/>
      <c r="F41" s="59"/>
      <c r="G41" s="86"/>
      <c r="H41" s="86"/>
      <c r="I41" s="86"/>
      <c r="J41" s="59"/>
      <c r="K41" s="85"/>
      <c r="L41" s="60"/>
      <c r="M41" s="59"/>
      <c r="N41" s="70" t="e">
        <f>+INDEX(EUTANAZIJA!$B$4:$B$6,MATCH('INVAZIVNE JEDINKE'!L41,EUTANAZIJA!$A$4:$A$6,0))</f>
        <v>#N/A</v>
      </c>
      <c r="O41" s="190" t="e">
        <f t="shared" si="0"/>
        <v>#N/A</v>
      </c>
      <c r="P41" s="112"/>
    </row>
    <row r="42" spans="1:16" x14ac:dyDescent="0.3">
      <c r="A42" s="72"/>
      <c r="B42" s="59"/>
      <c r="C42" s="84"/>
      <c r="D42" s="59"/>
      <c r="E42" s="59"/>
      <c r="F42" s="59"/>
      <c r="G42" s="86"/>
      <c r="H42" s="86"/>
      <c r="I42" s="86"/>
      <c r="J42" s="59"/>
      <c r="K42" s="85"/>
      <c r="L42" s="60"/>
      <c r="M42" s="59"/>
      <c r="N42" s="70" t="e">
        <f>+INDEX(EUTANAZIJA!$B$4:$B$6,MATCH('INVAZIVNE JEDINKE'!L42,EUTANAZIJA!$A$4:$A$6,0))</f>
        <v>#N/A</v>
      </c>
      <c r="O42" s="190" t="e">
        <f t="shared" si="0"/>
        <v>#N/A</v>
      </c>
      <c r="P42" s="112"/>
    </row>
    <row r="43" spans="1:16" x14ac:dyDescent="0.3">
      <c r="A43" s="72"/>
      <c r="B43" s="59"/>
      <c r="C43" s="84"/>
      <c r="D43" s="59"/>
      <c r="E43" s="59"/>
      <c r="F43" s="59"/>
      <c r="G43" s="86"/>
      <c r="H43" s="86"/>
      <c r="I43" s="86"/>
      <c r="J43" s="59"/>
      <c r="K43" s="85"/>
      <c r="L43" s="60"/>
      <c r="M43" s="59"/>
      <c r="N43" s="70" t="e">
        <f>+INDEX(EUTANAZIJA!$B$4:$B$6,MATCH('INVAZIVNE JEDINKE'!L43,EUTANAZIJA!$A$4:$A$6,0))</f>
        <v>#N/A</v>
      </c>
      <c r="O43" s="190" t="e">
        <f t="shared" si="0"/>
        <v>#N/A</v>
      </c>
      <c r="P43" s="112"/>
    </row>
    <row r="44" spans="1:16" x14ac:dyDescent="0.3">
      <c r="A44" s="72"/>
      <c r="B44" s="59"/>
      <c r="C44" s="84"/>
      <c r="D44" s="59"/>
      <c r="E44" s="59"/>
      <c r="F44" s="59"/>
      <c r="G44" s="86"/>
      <c r="H44" s="86"/>
      <c r="I44" s="86"/>
      <c r="J44" s="59"/>
      <c r="K44" s="85"/>
      <c r="L44" s="60"/>
      <c r="M44" s="59"/>
      <c r="N44" s="70" t="e">
        <f>+INDEX(EUTANAZIJA!$B$4:$B$6,MATCH('INVAZIVNE JEDINKE'!L44,EUTANAZIJA!$A$4:$A$6,0))</f>
        <v>#N/A</v>
      </c>
      <c r="O44" s="190" t="e">
        <f t="shared" si="0"/>
        <v>#N/A</v>
      </c>
      <c r="P44" s="112"/>
    </row>
    <row r="45" spans="1:16" x14ac:dyDescent="0.3">
      <c r="A45" s="72"/>
      <c r="B45" s="59"/>
      <c r="C45" s="84"/>
      <c r="D45" s="59"/>
      <c r="E45" s="59"/>
      <c r="F45" s="59"/>
      <c r="G45" s="86"/>
      <c r="H45" s="86"/>
      <c r="I45" s="86"/>
      <c r="J45" s="59"/>
      <c r="K45" s="85"/>
      <c r="L45" s="60"/>
      <c r="M45" s="59"/>
      <c r="N45" s="70" t="e">
        <f>+INDEX(EUTANAZIJA!$B$4:$B$6,MATCH('INVAZIVNE JEDINKE'!L45,EUTANAZIJA!$A$4:$A$6,0))</f>
        <v>#N/A</v>
      </c>
      <c r="O45" s="190" t="e">
        <f t="shared" si="0"/>
        <v>#N/A</v>
      </c>
      <c r="P45" s="112"/>
    </row>
    <row r="46" spans="1:16" x14ac:dyDescent="0.3">
      <c r="A46" s="72"/>
      <c r="B46" s="59"/>
      <c r="C46" s="84"/>
      <c r="D46" s="59"/>
      <c r="E46" s="59"/>
      <c r="F46" s="59"/>
      <c r="G46" s="86"/>
      <c r="H46" s="86"/>
      <c r="I46" s="86"/>
      <c r="J46" s="59"/>
      <c r="K46" s="85"/>
      <c r="L46" s="60"/>
      <c r="M46" s="59"/>
      <c r="N46" s="70" t="e">
        <f>+INDEX(EUTANAZIJA!$B$4:$B$6,MATCH('INVAZIVNE JEDINKE'!L46,EUTANAZIJA!$A$4:$A$6,0))</f>
        <v>#N/A</v>
      </c>
      <c r="O46" s="190" t="e">
        <f t="shared" si="0"/>
        <v>#N/A</v>
      </c>
      <c r="P46" s="112"/>
    </row>
    <row r="47" spans="1:16" x14ac:dyDescent="0.3">
      <c r="A47" s="72"/>
      <c r="B47" s="59"/>
      <c r="C47" s="84"/>
      <c r="D47" s="59"/>
      <c r="E47" s="59"/>
      <c r="F47" s="59"/>
      <c r="G47" s="86"/>
      <c r="H47" s="86"/>
      <c r="I47" s="86"/>
      <c r="J47" s="59"/>
      <c r="K47" s="85"/>
      <c r="L47" s="60"/>
      <c r="M47" s="59"/>
      <c r="N47" s="70" t="e">
        <f>+INDEX(EUTANAZIJA!$B$4:$B$6,MATCH('INVAZIVNE JEDINKE'!L47,EUTANAZIJA!$A$4:$A$6,0))</f>
        <v>#N/A</v>
      </c>
      <c r="O47" s="190" t="e">
        <f t="shared" si="0"/>
        <v>#N/A</v>
      </c>
      <c r="P47" s="112"/>
    </row>
    <row r="48" spans="1:16" x14ac:dyDescent="0.3">
      <c r="A48" s="72"/>
      <c r="B48" s="59"/>
      <c r="C48" s="84"/>
      <c r="D48" s="59"/>
      <c r="E48" s="59"/>
      <c r="F48" s="59"/>
      <c r="G48" s="86"/>
      <c r="H48" s="86"/>
      <c r="I48" s="86"/>
      <c r="J48" s="59"/>
      <c r="K48" s="85"/>
      <c r="L48" s="60"/>
      <c r="M48" s="59"/>
      <c r="N48" s="70" t="e">
        <f>+INDEX(EUTANAZIJA!$B$4:$B$6,MATCH('INVAZIVNE JEDINKE'!L48,EUTANAZIJA!$A$4:$A$6,0))</f>
        <v>#N/A</v>
      </c>
      <c r="O48" s="190" t="e">
        <f t="shared" si="0"/>
        <v>#N/A</v>
      </c>
      <c r="P48" s="112"/>
    </row>
    <row r="49" spans="1:16" x14ac:dyDescent="0.3">
      <c r="A49" s="72"/>
      <c r="B49" s="59"/>
      <c r="C49" s="84"/>
      <c r="D49" s="59"/>
      <c r="E49" s="59"/>
      <c r="F49" s="59"/>
      <c r="G49" s="86"/>
      <c r="H49" s="86"/>
      <c r="I49" s="86"/>
      <c r="J49" s="59"/>
      <c r="K49" s="85"/>
      <c r="L49" s="60"/>
      <c r="M49" s="59"/>
      <c r="N49" s="70" t="e">
        <f>+INDEX(EUTANAZIJA!$B$4:$B$6,MATCH('INVAZIVNE JEDINKE'!L49,EUTANAZIJA!$A$4:$A$6,0))</f>
        <v>#N/A</v>
      </c>
      <c r="O49" s="190" t="e">
        <f t="shared" si="0"/>
        <v>#N/A</v>
      </c>
      <c r="P49" s="112"/>
    </row>
    <row r="50" spans="1:16" x14ac:dyDescent="0.3">
      <c r="A50" s="72"/>
      <c r="B50" s="59"/>
      <c r="C50" s="84"/>
      <c r="D50" s="59"/>
      <c r="E50" s="59"/>
      <c r="F50" s="59"/>
      <c r="G50" s="86"/>
      <c r="H50" s="86"/>
      <c r="I50" s="86"/>
      <c r="J50" s="59"/>
      <c r="K50" s="85"/>
      <c r="L50" s="60"/>
      <c r="M50" s="59"/>
      <c r="N50" s="70" t="e">
        <f>+INDEX(EUTANAZIJA!$B$4:$B$6,MATCH('INVAZIVNE JEDINKE'!L50,EUTANAZIJA!$A$4:$A$6,0))</f>
        <v>#N/A</v>
      </c>
      <c r="O50" s="190" t="e">
        <f t="shared" si="0"/>
        <v>#N/A</v>
      </c>
      <c r="P50" s="112"/>
    </row>
    <row r="51" spans="1:16" x14ac:dyDescent="0.3">
      <c r="A51" s="72"/>
      <c r="B51" s="59"/>
      <c r="C51" s="84"/>
      <c r="D51" s="59"/>
      <c r="E51" s="59"/>
      <c r="F51" s="59"/>
      <c r="G51" s="86"/>
      <c r="H51" s="86"/>
      <c r="I51" s="86"/>
      <c r="J51" s="59"/>
      <c r="K51" s="85"/>
      <c r="L51" s="60"/>
      <c r="M51" s="59"/>
      <c r="N51" s="70" t="e">
        <f>+INDEX(EUTANAZIJA!$B$4:$B$6,MATCH('INVAZIVNE JEDINKE'!L51,EUTANAZIJA!$A$4:$A$6,0))</f>
        <v>#N/A</v>
      </c>
      <c r="O51" s="190" t="e">
        <f t="shared" si="0"/>
        <v>#N/A</v>
      </c>
      <c r="P51" s="112"/>
    </row>
    <row r="52" spans="1:16" x14ac:dyDescent="0.3">
      <c r="A52" s="72"/>
      <c r="B52" s="59"/>
      <c r="C52" s="84"/>
      <c r="D52" s="59"/>
      <c r="E52" s="59"/>
      <c r="F52" s="59"/>
      <c r="G52" s="86"/>
      <c r="H52" s="86"/>
      <c r="I52" s="86"/>
      <c r="J52" s="59"/>
      <c r="K52" s="85"/>
      <c r="L52" s="60"/>
      <c r="M52" s="59"/>
      <c r="N52" s="70" t="e">
        <f>+INDEX(EUTANAZIJA!$B$4:$B$6,MATCH('INVAZIVNE JEDINKE'!L52,EUTANAZIJA!$A$4:$A$6,0))</f>
        <v>#N/A</v>
      </c>
      <c r="O52" s="190" t="e">
        <f t="shared" si="0"/>
        <v>#N/A</v>
      </c>
      <c r="P52" s="112"/>
    </row>
    <row r="53" spans="1:16" x14ac:dyDescent="0.3">
      <c r="A53" s="72"/>
      <c r="B53" s="59"/>
      <c r="C53" s="84"/>
      <c r="D53" s="59"/>
      <c r="E53" s="59"/>
      <c r="F53" s="59"/>
      <c r="G53" s="86"/>
      <c r="H53" s="86"/>
      <c r="I53" s="86"/>
      <c r="J53" s="59"/>
      <c r="K53" s="85"/>
      <c r="L53" s="60"/>
      <c r="M53" s="59"/>
      <c r="N53" s="70" t="e">
        <f>+INDEX(EUTANAZIJA!$B$4:$B$6,MATCH('INVAZIVNE JEDINKE'!L53,EUTANAZIJA!$A$4:$A$6,0))</f>
        <v>#N/A</v>
      </c>
      <c r="O53" s="190" t="e">
        <f t="shared" si="0"/>
        <v>#N/A</v>
      </c>
      <c r="P53" s="112"/>
    </row>
    <row r="54" spans="1:16" x14ac:dyDescent="0.3">
      <c r="A54" s="72"/>
      <c r="B54" s="59"/>
      <c r="C54" s="84"/>
      <c r="D54" s="59"/>
      <c r="E54" s="59"/>
      <c r="F54" s="59"/>
      <c r="G54" s="86"/>
      <c r="H54" s="86"/>
      <c r="I54" s="86"/>
      <c r="J54" s="59"/>
      <c r="K54" s="85"/>
      <c r="L54" s="60"/>
      <c r="M54" s="59"/>
      <c r="N54" s="70" t="e">
        <f>+INDEX(EUTANAZIJA!$B$4:$B$6,MATCH('INVAZIVNE JEDINKE'!L54,EUTANAZIJA!$A$4:$A$6,0))</f>
        <v>#N/A</v>
      </c>
      <c r="O54" s="190" t="e">
        <f t="shared" si="0"/>
        <v>#N/A</v>
      </c>
      <c r="P54" s="112"/>
    </row>
    <row r="55" spans="1:16" x14ac:dyDescent="0.3">
      <c r="A55" s="72"/>
      <c r="B55" s="59"/>
      <c r="C55" s="84"/>
      <c r="D55" s="59"/>
      <c r="E55" s="59"/>
      <c r="F55" s="59"/>
      <c r="G55" s="86"/>
      <c r="H55" s="86"/>
      <c r="I55" s="86"/>
      <c r="J55" s="59"/>
      <c r="K55" s="85"/>
      <c r="L55" s="60"/>
      <c r="M55" s="59"/>
      <c r="N55" s="70" t="e">
        <f>+INDEX(EUTANAZIJA!$B$4:$B$6,MATCH('INVAZIVNE JEDINKE'!L55,EUTANAZIJA!$A$4:$A$6,0))</f>
        <v>#N/A</v>
      </c>
      <c r="O55" s="190" t="e">
        <f t="shared" si="0"/>
        <v>#N/A</v>
      </c>
      <c r="P55" s="112"/>
    </row>
    <row r="56" spans="1:16" x14ac:dyDescent="0.3">
      <c r="A56" s="72"/>
      <c r="B56" s="59"/>
      <c r="C56" s="84"/>
      <c r="D56" s="59"/>
      <c r="E56" s="59"/>
      <c r="F56" s="59"/>
      <c r="G56" s="86"/>
      <c r="H56" s="86"/>
      <c r="I56" s="86"/>
      <c r="J56" s="59"/>
      <c r="K56" s="85"/>
      <c r="L56" s="60"/>
      <c r="M56" s="59"/>
      <c r="N56" s="70" t="e">
        <f>+INDEX(EUTANAZIJA!$B$4:$B$6,MATCH('INVAZIVNE JEDINKE'!L56,EUTANAZIJA!$A$4:$A$6,0))</f>
        <v>#N/A</v>
      </c>
      <c r="O56" s="190" t="e">
        <f t="shared" si="0"/>
        <v>#N/A</v>
      </c>
      <c r="P56" s="112"/>
    </row>
    <row r="57" spans="1:16" x14ac:dyDescent="0.3">
      <c r="A57" s="72"/>
      <c r="B57" s="59"/>
      <c r="C57" s="84"/>
      <c r="D57" s="59"/>
      <c r="E57" s="59"/>
      <c r="F57" s="59"/>
      <c r="G57" s="86"/>
      <c r="H57" s="86"/>
      <c r="I57" s="86"/>
      <c r="J57" s="59"/>
      <c r="K57" s="85"/>
      <c r="L57" s="60"/>
      <c r="M57" s="59"/>
      <c r="N57" s="70" t="e">
        <f>+INDEX(EUTANAZIJA!$B$4:$B$6,MATCH('INVAZIVNE JEDINKE'!L57,EUTANAZIJA!$A$4:$A$6,0))</f>
        <v>#N/A</v>
      </c>
      <c r="O57" s="190" t="e">
        <f t="shared" si="0"/>
        <v>#N/A</v>
      </c>
      <c r="P57" s="112"/>
    </row>
    <row r="58" spans="1:16" x14ac:dyDescent="0.3">
      <c r="A58" s="72"/>
      <c r="B58" s="59"/>
      <c r="C58" s="84"/>
      <c r="D58" s="59"/>
      <c r="E58" s="59"/>
      <c r="F58" s="59"/>
      <c r="G58" s="86"/>
      <c r="H58" s="86"/>
      <c r="I58" s="86"/>
      <c r="J58" s="59"/>
      <c r="K58" s="85"/>
      <c r="L58" s="60"/>
      <c r="M58" s="59"/>
      <c r="N58" s="70" t="e">
        <f>+INDEX(EUTANAZIJA!$B$4:$B$6,MATCH('INVAZIVNE JEDINKE'!L58,EUTANAZIJA!$A$4:$A$6,0))</f>
        <v>#N/A</v>
      </c>
      <c r="O58" s="190" t="e">
        <f t="shared" si="0"/>
        <v>#N/A</v>
      </c>
      <c r="P58" s="112"/>
    </row>
    <row r="59" spans="1:16" x14ac:dyDescent="0.3">
      <c r="A59" s="72"/>
      <c r="B59" s="59"/>
      <c r="C59" s="84"/>
      <c r="D59" s="59"/>
      <c r="E59" s="59"/>
      <c r="F59" s="59"/>
      <c r="G59" s="86"/>
      <c r="H59" s="86"/>
      <c r="I59" s="86"/>
      <c r="J59" s="59"/>
      <c r="K59" s="85"/>
      <c r="L59" s="60"/>
      <c r="M59" s="59"/>
      <c r="N59" s="70" t="e">
        <f>+INDEX(EUTANAZIJA!$B$4:$B$6,MATCH('INVAZIVNE JEDINKE'!L59,EUTANAZIJA!$A$4:$A$6,0))</f>
        <v>#N/A</v>
      </c>
      <c r="O59" s="190" t="e">
        <f t="shared" si="0"/>
        <v>#N/A</v>
      </c>
      <c r="P59" s="112"/>
    </row>
    <row r="60" spans="1:16" x14ac:dyDescent="0.3">
      <c r="A60" s="72"/>
      <c r="B60" s="59"/>
      <c r="C60" s="84"/>
      <c r="D60" s="59"/>
      <c r="E60" s="59"/>
      <c r="F60" s="59"/>
      <c r="G60" s="86"/>
      <c r="H60" s="86"/>
      <c r="I60" s="86"/>
      <c r="J60" s="59"/>
      <c r="K60" s="85"/>
      <c r="L60" s="60"/>
      <c r="M60" s="59"/>
      <c r="N60" s="70" t="e">
        <f>+INDEX(EUTANAZIJA!$B$4:$B$6,MATCH('INVAZIVNE JEDINKE'!L60,EUTANAZIJA!$A$4:$A$6,0))</f>
        <v>#N/A</v>
      </c>
      <c r="O60" s="190" t="e">
        <f t="shared" si="0"/>
        <v>#N/A</v>
      </c>
      <c r="P60" s="112"/>
    </row>
    <row r="61" spans="1:16" x14ac:dyDescent="0.3">
      <c r="A61" s="72"/>
      <c r="B61" s="59"/>
      <c r="C61" s="84"/>
      <c r="D61" s="59"/>
      <c r="E61" s="59"/>
      <c r="F61" s="59"/>
      <c r="G61" s="86"/>
      <c r="H61" s="86"/>
      <c r="I61" s="86"/>
      <c r="J61" s="59"/>
      <c r="K61" s="85"/>
      <c r="L61" s="60"/>
      <c r="M61" s="59"/>
      <c r="N61" s="70" t="e">
        <f>+INDEX(EUTANAZIJA!$B$4:$B$6,MATCH('INVAZIVNE JEDINKE'!L61,EUTANAZIJA!$A$4:$A$6,0))</f>
        <v>#N/A</v>
      </c>
      <c r="O61" s="190" t="e">
        <f t="shared" si="0"/>
        <v>#N/A</v>
      </c>
      <c r="P61" s="112"/>
    </row>
    <row r="62" spans="1:16" x14ac:dyDescent="0.3">
      <c r="A62" s="72"/>
      <c r="B62" s="59"/>
      <c r="C62" s="84"/>
      <c r="D62" s="59"/>
      <c r="E62" s="59"/>
      <c r="F62" s="59"/>
      <c r="G62" s="86"/>
      <c r="H62" s="86"/>
      <c r="I62" s="86"/>
      <c r="J62" s="59"/>
      <c r="K62" s="85"/>
      <c r="L62" s="60"/>
      <c r="M62" s="59"/>
      <c r="N62" s="70" t="e">
        <f>+INDEX(EUTANAZIJA!$B$4:$B$6,MATCH('INVAZIVNE JEDINKE'!L62,EUTANAZIJA!$A$4:$A$6,0))</f>
        <v>#N/A</v>
      </c>
      <c r="O62" s="190" t="e">
        <f t="shared" si="0"/>
        <v>#N/A</v>
      </c>
      <c r="P62" s="112"/>
    </row>
    <row r="63" spans="1:16" x14ac:dyDescent="0.3">
      <c r="A63" s="72"/>
      <c r="B63" s="59"/>
      <c r="C63" s="84"/>
      <c r="D63" s="59"/>
      <c r="E63" s="59"/>
      <c r="F63" s="59"/>
      <c r="G63" s="86"/>
      <c r="H63" s="86"/>
      <c r="I63" s="86"/>
      <c r="J63" s="59"/>
      <c r="K63" s="85"/>
      <c r="L63" s="60"/>
      <c r="M63" s="59"/>
      <c r="N63" s="70" t="e">
        <f>+INDEX(EUTANAZIJA!$B$4:$B$6,MATCH('INVAZIVNE JEDINKE'!L63,EUTANAZIJA!$A$4:$A$6,0))</f>
        <v>#N/A</v>
      </c>
      <c r="O63" s="190" t="e">
        <f t="shared" si="0"/>
        <v>#N/A</v>
      </c>
      <c r="P63" s="112"/>
    </row>
    <row r="64" spans="1:16" x14ac:dyDescent="0.3">
      <c r="A64" s="72"/>
      <c r="B64" s="59"/>
      <c r="C64" s="84"/>
      <c r="D64" s="59"/>
      <c r="E64" s="59"/>
      <c r="F64" s="59"/>
      <c r="G64" s="86"/>
      <c r="H64" s="86"/>
      <c r="I64" s="86"/>
      <c r="J64" s="59"/>
      <c r="K64" s="85"/>
      <c r="L64" s="60"/>
      <c r="M64" s="59"/>
      <c r="N64" s="70" t="e">
        <f>+INDEX(EUTANAZIJA!$B$4:$B$6,MATCH('INVAZIVNE JEDINKE'!L64,EUTANAZIJA!$A$4:$A$6,0))</f>
        <v>#N/A</v>
      </c>
      <c r="O64" s="190" t="e">
        <f t="shared" si="0"/>
        <v>#N/A</v>
      </c>
      <c r="P64" s="112"/>
    </row>
    <row r="65" spans="1:16" x14ac:dyDescent="0.3">
      <c r="A65" s="72"/>
      <c r="B65" s="59"/>
      <c r="C65" s="84"/>
      <c r="D65" s="59"/>
      <c r="E65" s="59"/>
      <c r="F65" s="59"/>
      <c r="G65" s="86"/>
      <c r="H65" s="86"/>
      <c r="I65" s="86"/>
      <c r="J65" s="59"/>
      <c r="K65" s="85"/>
      <c r="L65" s="60"/>
      <c r="M65" s="59"/>
      <c r="N65" s="70" t="e">
        <f>+INDEX(EUTANAZIJA!$B$4:$B$6,MATCH('INVAZIVNE JEDINKE'!L65,EUTANAZIJA!$A$4:$A$6,0))</f>
        <v>#N/A</v>
      </c>
      <c r="O65" s="190" t="e">
        <f t="shared" si="0"/>
        <v>#N/A</v>
      </c>
      <c r="P65" s="112"/>
    </row>
    <row r="66" spans="1:16" x14ac:dyDescent="0.3">
      <c r="A66" s="72"/>
      <c r="B66" s="59"/>
      <c r="C66" s="84"/>
      <c r="D66" s="59"/>
      <c r="E66" s="59"/>
      <c r="F66" s="59"/>
      <c r="G66" s="86"/>
      <c r="H66" s="86"/>
      <c r="I66" s="86"/>
      <c r="J66" s="59"/>
      <c r="K66" s="85"/>
      <c r="L66" s="60"/>
      <c r="M66" s="59"/>
      <c r="N66" s="70" t="e">
        <f>+INDEX(EUTANAZIJA!$B$4:$B$6,MATCH('INVAZIVNE JEDINKE'!L66,EUTANAZIJA!$A$4:$A$6,0))</f>
        <v>#N/A</v>
      </c>
      <c r="O66" s="190" t="e">
        <f t="shared" si="0"/>
        <v>#N/A</v>
      </c>
      <c r="P66" s="112"/>
    </row>
    <row r="67" spans="1:16" x14ac:dyDescent="0.3">
      <c r="A67" s="72"/>
      <c r="B67" s="59"/>
      <c r="C67" s="84"/>
      <c r="D67" s="59"/>
      <c r="E67" s="59"/>
      <c r="F67" s="59"/>
      <c r="G67" s="86"/>
      <c r="H67" s="86"/>
      <c r="I67" s="86"/>
      <c r="J67" s="59"/>
      <c r="K67" s="85"/>
      <c r="L67" s="60"/>
      <c r="M67" s="59"/>
      <c r="N67" s="70" t="e">
        <f>+INDEX(EUTANAZIJA!$B$4:$B$6,MATCH('INVAZIVNE JEDINKE'!L67,EUTANAZIJA!$A$4:$A$6,0))</f>
        <v>#N/A</v>
      </c>
      <c r="O67" s="190" t="e">
        <f t="shared" ref="O67:O130" si="1">N67</f>
        <v>#N/A</v>
      </c>
      <c r="P67" s="112"/>
    </row>
    <row r="68" spans="1:16" x14ac:dyDescent="0.3">
      <c r="A68" s="72"/>
      <c r="B68" s="59"/>
      <c r="C68" s="84"/>
      <c r="D68" s="59"/>
      <c r="E68" s="59"/>
      <c r="F68" s="59"/>
      <c r="G68" s="86"/>
      <c r="H68" s="86"/>
      <c r="I68" s="86"/>
      <c r="J68" s="59"/>
      <c r="K68" s="85"/>
      <c r="L68" s="60"/>
      <c r="M68" s="59"/>
      <c r="N68" s="70" t="e">
        <f>+INDEX(EUTANAZIJA!$B$4:$B$6,MATCH('INVAZIVNE JEDINKE'!L68,EUTANAZIJA!$A$4:$A$6,0))</f>
        <v>#N/A</v>
      </c>
      <c r="O68" s="190" t="e">
        <f t="shared" si="1"/>
        <v>#N/A</v>
      </c>
      <c r="P68" s="112"/>
    </row>
    <row r="69" spans="1:16" x14ac:dyDescent="0.3">
      <c r="A69" s="72"/>
      <c r="B69" s="59"/>
      <c r="C69" s="84"/>
      <c r="D69" s="59"/>
      <c r="E69" s="59"/>
      <c r="F69" s="59"/>
      <c r="G69" s="86"/>
      <c r="H69" s="86"/>
      <c r="I69" s="86"/>
      <c r="J69" s="59"/>
      <c r="K69" s="85"/>
      <c r="L69" s="60"/>
      <c r="M69" s="59"/>
      <c r="N69" s="70" t="e">
        <f>+INDEX(EUTANAZIJA!$B$4:$B$6,MATCH('INVAZIVNE JEDINKE'!L69,EUTANAZIJA!$A$4:$A$6,0))</f>
        <v>#N/A</v>
      </c>
      <c r="O69" s="190" t="e">
        <f t="shared" si="1"/>
        <v>#N/A</v>
      </c>
      <c r="P69" s="112"/>
    </row>
    <row r="70" spans="1:16" x14ac:dyDescent="0.3">
      <c r="A70" s="72"/>
      <c r="B70" s="59"/>
      <c r="C70" s="84"/>
      <c r="D70" s="59"/>
      <c r="E70" s="59"/>
      <c r="F70" s="59"/>
      <c r="G70" s="86"/>
      <c r="H70" s="86"/>
      <c r="I70" s="86"/>
      <c r="J70" s="59"/>
      <c r="K70" s="85"/>
      <c r="L70" s="60"/>
      <c r="M70" s="59"/>
      <c r="N70" s="70" t="e">
        <f>+INDEX(EUTANAZIJA!$B$4:$B$6,MATCH('INVAZIVNE JEDINKE'!L70,EUTANAZIJA!$A$4:$A$6,0))</f>
        <v>#N/A</v>
      </c>
      <c r="O70" s="190" t="e">
        <f t="shared" si="1"/>
        <v>#N/A</v>
      </c>
      <c r="P70" s="112"/>
    </row>
    <row r="71" spans="1:16" x14ac:dyDescent="0.3">
      <c r="A71" s="72"/>
      <c r="B71" s="59"/>
      <c r="C71" s="84"/>
      <c r="D71" s="59"/>
      <c r="E71" s="59"/>
      <c r="F71" s="59"/>
      <c r="G71" s="86"/>
      <c r="H71" s="86"/>
      <c r="I71" s="86"/>
      <c r="J71" s="59"/>
      <c r="K71" s="85"/>
      <c r="L71" s="60"/>
      <c r="M71" s="59"/>
      <c r="N71" s="70" t="e">
        <f>+INDEX(EUTANAZIJA!$B$4:$B$6,MATCH('INVAZIVNE JEDINKE'!L71,EUTANAZIJA!$A$4:$A$6,0))</f>
        <v>#N/A</v>
      </c>
      <c r="O71" s="190" t="e">
        <f t="shared" si="1"/>
        <v>#N/A</v>
      </c>
      <c r="P71" s="112"/>
    </row>
    <row r="72" spans="1:16" x14ac:dyDescent="0.3">
      <c r="A72" s="72"/>
      <c r="B72" s="59"/>
      <c r="C72" s="84"/>
      <c r="D72" s="59"/>
      <c r="E72" s="59"/>
      <c r="F72" s="59"/>
      <c r="G72" s="86"/>
      <c r="H72" s="86"/>
      <c r="I72" s="86"/>
      <c r="J72" s="59"/>
      <c r="K72" s="85"/>
      <c r="L72" s="60"/>
      <c r="M72" s="59"/>
      <c r="N72" s="70" t="e">
        <f>+INDEX(EUTANAZIJA!$B$4:$B$6,MATCH('INVAZIVNE JEDINKE'!L72,EUTANAZIJA!$A$4:$A$6,0))</f>
        <v>#N/A</v>
      </c>
      <c r="O72" s="190" t="e">
        <f t="shared" si="1"/>
        <v>#N/A</v>
      </c>
      <c r="P72" s="112"/>
    </row>
    <row r="73" spans="1:16" x14ac:dyDescent="0.3">
      <c r="A73" s="72"/>
      <c r="B73" s="59"/>
      <c r="C73" s="84"/>
      <c r="D73" s="59"/>
      <c r="E73" s="59"/>
      <c r="F73" s="59"/>
      <c r="G73" s="86"/>
      <c r="H73" s="86"/>
      <c r="I73" s="86"/>
      <c r="J73" s="59"/>
      <c r="K73" s="85"/>
      <c r="L73" s="60"/>
      <c r="M73" s="59"/>
      <c r="N73" s="70" t="e">
        <f>+INDEX(EUTANAZIJA!$B$4:$B$6,MATCH('INVAZIVNE JEDINKE'!L73,EUTANAZIJA!$A$4:$A$6,0))</f>
        <v>#N/A</v>
      </c>
      <c r="O73" s="190" t="e">
        <f t="shared" si="1"/>
        <v>#N/A</v>
      </c>
      <c r="P73" s="112"/>
    </row>
    <row r="74" spans="1:16" x14ac:dyDescent="0.3">
      <c r="A74" s="72"/>
      <c r="B74" s="59"/>
      <c r="C74" s="84"/>
      <c r="D74" s="59"/>
      <c r="E74" s="59"/>
      <c r="F74" s="59"/>
      <c r="G74" s="86"/>
      <c r="H74" s="86"/>
      <c r="I74" s="86"/>
      <c r="J74" s="59"/>
      <c r="K74" s="85"/>
      <c r="L74" s="60"/>
      <c r="M74" s="59"/>
      <c r="N74" s="70" t="e">
        <f>+INDEX(EUTANAZIJA!$B$4:$B$6,MATCH('INVAZIVNE JEDINKE'!L74,EUTANAZIJA!$A$4:$A$6,0))</f>
        <v>#N/A</v>
      </c>
      <c r="O74" s="190" t="e">
        <f t="shared" si="1"/>
        <v>#N/A</v>
      </c>
      <c r="P74" s="112"/>
    </row>
    <row r="75" spans="1:16" x14ac:dyDescent="0.3">
      <c r="A75" s="72"/>
      <c r="B75" s="59"/>
      <c r="C75" s="84"/>
      <c r="D75" s="59"/>
      <c r="E75" s="59"/>
      <c r="F75" s="59"/>
      <c r="G75" s="86"/>
      <c r="H75" s="86"/>
      <c r="I75" s="86"/>
      <c r="J75" s="59"/>
      <c r="K75" s="85"/>
      <c r="L75" s="60"/>
      <c r="M75" s="59"/>
      <c r="N75" s="70" t="e">
        <f>+INDEX(EUTANAZIJA!$B$4:$B$6,MATCH('INVAZIVNE JEDINKE'!L75,EUTANAZIJA!$A$4:$A$6,0))</f>
        <v>#N/A</v>
      </c>
      <c r="O75" s="190" t="e">
        <f t="shared" si="1"/>
        <v>#N/A</v>
      </c>
      <c r="P75" s="112"/>
    </row>
    <row r="76" spans="1:16" x14ac:dyDescent="0.3">
      <c r="A76" s="72"/>
      <c r="B76" s="59"/>
      <c r="C76" s="84"/>
      <c r="D76" s="59"/>
      <c r="E76" s="59"/>
      <c r="F76" s="59"/>
      <c r="G76" s="86"/>
      <c r="H76" s="86"/>
      <c r="I76" s="86"/>
      <c r="J76" s="59"/>
      <c r="K76" s="85"/>
      <c r="L76" s="60"/>
      <c r="M76" s="59"/>
      <c r="N76" s="70" t="e">
        <f>+INDEX(EUTANAZIJA!$B$4:$B$6,MATCH('INVAZIVNE JEDINKE'!L76,EUTANAZIJA!$A$4:$A$6,0))</f>
        <v>#N/A</v>
      </c>
      <c r="O76" s="190" t="e">
        <f t="shared" si="1"/>
        <v>#N/A</v>
      </c>
      <c r="P76" s="112"/>
    </row>
    <row r="77" spans="1:16" x14ac:dyDescent="0.3">
      <c r="A77" s="72"/>
      <c r="B77" s="59"/>
      <c r="C77" s="84"/>
      <c r="D77" s="59"/>
      <c r="E77" s="59"/>
      <c r="F77" s="59"/>
      <c r="G77" s="86"/>
      <c r="H77" s="86"/>
      <c r="I77" s="86"/>
      <c r="J77" s="59"/>
      <c r="K77" s="85"/>
      <c r="L77" s="60"/>
      <c r="M77" s="59"/>
      <c r="N77" s="70" t="e">
        <f>+INDEX(EUTANAZIJA!$B$4:$B$6,MATCH('INVAZIVNE JEDINKE'!L77,EUTANAZIJA!$A$4:$A$6,0))</f>
        <v>#N/A</v>
      </c>
      <c r="O77" s="190" t="e">
        <f t="shared" si="1"/>
        <v>#N/A</v>
      </c>
      <c r="P77" s="112"/>
    </row>
    <row r="78" spans="1:16" x14ac:dyDescent="0.3">
      <c r="A78" s="72"/>
      <c r="B78" s="59"/>
      <c r="C78" s="84"/>
      <c r="D78" s="59"/>
      <c r="E78" s="59"/>
      <c r="F78" s="59"/>
      <c r="G78" s="86"/>
      <c r="H78" s="86"/>
      <c r="I78" s="86"/>
      <c r="J78" s="59"/>
      <c r="K78" s="85"/>
      <c r="L78" s="60"/>
      <c r="M78" s="59"/>
      <c r="N78" s="70" t="e">
        <f>+INDEX(EUTANAZIJA!$B$4:$B$6,MATCH('INVAZIVNE JEDINKE'!L78,EUTANAZIJA!$A$4:$A$6,0))</f>
        <v>#N/A</v>
      </c>
      <c r="O78" s="190" t="e">
        <f t="shared" si="1"/>
        <v>#N/A</v>
      </c>
      <c r="P78" s="112"/>
    </row>
    <row r="79" spans="1:16" x14ac:dyDescent="0.3">
      <c r="A79" s="72"/>
      <c r="B79" s="59"/>
      <c r="C79" s="84"/>
      <c r="D79" s="59"/>
      <c r="E79" s="59"/>
      <c r="F79" s="59"/>
      <c r="G79" s="86"/>
      <c r="H79" s="86"/>
      <c r="I79" s="86"/>
      <c r="J79" s="59"/>
      <c r="K79" s="85"/>
      <c r="L79" s="60"/>
      <c r="M79" s="59"/>
      <c r="N79" s="70" t="e">
        <f>+INDEX(EUTANAZIJA!$B$4:$B$6,MATCH('INVAZIVNE JEDINKE'!L79,EUTANAZIJA!$A$4:$A$6,0))</f>
        <v>#N/A</v>
      </c>
      <c r="O79" s="190" t="e">
        <f t="shared" si="1"/>
        <v>#N/A</v>
      </c>
      <c r="P79" s="112"/>
    </row>
    <row r="80" spans="1:16" x14ac:dyDescent="0.3">
      <c r="A80" s="72"/>
      <c r="B80" s="59"/>
      <c r="C80" s="84"/>
      <c r="D80" s="59"/>
      <c r="E80" s="59"/>
      <c r="F80" s="59"/>
      <c r="G80" s="86"/>
      <c r="H80" s="86"/>
      <c r="I80" s="86"/>
      <c r="J80" s="59"/>
      <c r="K80" s="85"/>
      <c r="L80" s="60"/>
      <c r="M80" s="59"/>
      <c r="N80" s="70" t="e">
        <f>+INDEX(EUTANAZIJA!$B$4:$B$6,MATCH('INVAZIVNE JEDINKE'!L80,EUTANAZIJA!$A$4:$A$6,0))</f>
        <v>#N/A</v>
      </c>
      <c r="O80" s="190" t="e">
        <f t="shared" si="1"/>
        <v>#N/A</v>
      </c>
      <c r="P80" s="112"/>
    </row>
    <row r="81" spans="1:16" x14ac:dyDescent="0.3">
      <c r="A81" s="72"/>
      <c r="B81" s="59"/>
      <c r="C81" s="84"/>
      <c r="D81" s="59"/>
      <c r="E81" s="59"/>
      <c r="F81" s="59"/>
      <c r="G81" s="86"/>
      <c r="H81" s="86"/>
      <c r="I81" s="86"/>
      <c r="J81" s="59"/>
      <c r="K81" s="85"/>
      <c r="L81" s="60"/>
      <c r="M81" s="59"/>
      <c r="N81" s="70" t="e">
        <f>+INDEX(EUTANAZIJA!$B$4:$B$6,MATCH('INVAZIVNE JEDINKE'!L81,EUTANAZIJA!$A$4:$A$6,0))</f>
        <v>#N/A</v>
      </c>
      <c r="O81" s="190" t="e">
        <f t="shared" si="1"/>
        <v>#N/A</v>
      </c>
      <c r="P81" s="112"/>
    </row>
    <row r="82" spans="1:16" x14ac:dyDescent="0.3">
      <c r="A82" s="72"/>
      <c r="B82" s="59"/>
      <c r="C82" s="84"/>
      <c r="D82" s="59"/>
      <c r="E82" s="59"/>
      <c r="F82" s="59"/>
      <c r="G82" s="86"/>
      <c r="H82" s="86"/>
      <c r="I82" s="86"/>
      <c r="J82" s="59"/>
      <c r="K82" s="85"/>
      <c r="L82" s="60"/>
      <c r="M82" s="59"/>
      <c r="N82" s="70" t="e">
        <f>+INDEX(EUTANAZIJA!$B$4:$B$6,MATCH('INVAZIVNE JEDINKE'!L82,EUTANAZIJA!$A$4:$A$6,0))</f>
        <v>#N/A</v>
      </c>
      <c r="O82" s="190" t="e">
        <f t="shared" si="1"/>
        <v>#N/A</v>
      </c>
      <c r="P82" s="112"/>
    </row>
    <row r="83" spans="1:16" x14ac:dyDescent="0.3">
      <c r="A83" s="72"/>
      <c r="B83" s="59"/>
      <c r="C83" s="84"/>
      <c r="D83" s="59"/>
      <c r="E83" s="59"/>
      <c r="F83" s="59"/>
      <c r="G83" s="86"/>
      <c r="H83" s="86"/>
      <c r="I83" s="86"/>
      <c r="J83" s="59"/>
      <c r="K83" s="85"/>
      <c r="L83" s="60"/>
      <c r="M83" s="59"/>
      <c r="N83" s="70" t="e">
        <f>+INDEX(EUTANAZIJA!$B$4:$B$6,MATCH('INVAZIVNE JEDINKE'!L83,EUTANAZIJA!$A$4:$A$6,0))</f>
        <v>#N/A</v>
      </c>
      <c r="O83" s="190" t="e">
        <f t="shared" si="1"/>
        <v>#N/A</v>
      </c>
      <c r="P83" s="112"/>
    </row>
    <row r="84" spans="1:16" x14ac:dyDescent="0.3">
      <c r="A84" s="72"/>
      <c r="B84" s="59"/>
      <c r="C84" s="84"/>
      <c r="D84" s="59"/>
      <c r="E84" s="59"/>
      <c r="F84" s="59"/>
      <c r="G84" s="86"/>
      <c r="H84" s="86"/>
      <c r="I84" s="86"/>
      <c r="J84" s="59"/>
      <c r="K84" s="85"/>
      <c r="L84" s="60"/>
      <c r="M84" s="59"/>
      <c r="N84" s="70" t="e">
        <f>+INDEX(EUTANAZIJA!$B$4:$B$6,MATCH('INVAZIVNE JEDINKE'!L84,EUTANAZIJA!$A$4:$A$6,0))</f>
        <v>#N/A</v>
      </c>
      <c r="O84" s="190" t="e">
        <f t="shared" si="1"/>
        <v>#N/A</v>
      </c>
      <c r="P84" s="112"/>
    </row>
    <row r="85" spans="1:16" x14ac:dyDescent="0.3">
      <c r="A85" s="72"/>
      <c r="B85" s="59"/>
      <c r="C85" s="84"/>
      <c r="D85" s="59"/>
      <c r="E85" s="59"/>
      <c r="F85" s="59"/>
      <c r="G85" s="86"/>
      <c r="H85" s="86"/>
      <c r="I85" s="86"/>
      <c r="J85" s="59"/>
      <c r="K85" s="85"/>
      <c r="L85" s="60"/>
      <c r="M85" s="59"/>
      <c r="N85" s="70" t="e">
        <f>+INDEX(EUTANAZIJA!$B$4:$B$6,MATCH('INVAZIVNE JEDINKE'!L85,EUTANAZIJA!$A$4:$A$6,0))</f>
        <v>#N/A</v>
      </c>
      <c r="O85" s="190" t="e">
        <f t="shared" si="1"/>
        <v>#N/A</v>
      </c>
      <c r="P85" s="112"/>
    </row>
    <row r="86" spans="1:16" x14ac:dyDescent="0.3">
      <c r="A86" s="72"/>
      <c r="B86" s="59"/>
      <c r="C86" s="84"/>
      <c r="D86" s="59"/>
      <c r="E86" s="59"/>
      <c r="F86" s="59"/>
      <c r="G86" s="86"/>
      <c r="H86" s="86"/>
      <c r="I86" s="86"/>
      <c r="J86" s="59"/>
      <c r="K86" s="85"/>
      <c r="L86" s="60"/>
      <c r="M86" s="59"/>
      <c r="N86" s="70" t="e">
        <f>+INDEX(EUTANAZIJA!$B$4:$B$6,MATCH('INVAZIVNE JEDINKE'!L86,EUTANAZIJA!$A$4:$A$6,0))</f>
        <v>#N/A</v>
      </c>
      <c r="O86" s="190" t="e">
        <f t="shared" si="1"/>
        <v>#N/A</v>
      </c>
      <c r="P86" s="112"/>
    </row>
    <row r="87" spans="1:16" x14ac:dyDescent="0.3">
      <c r="A87" s="72"/>
      <c r="B87" s="59"/>
      <c r="C87" s="84"/>
      <c r="D87" s="59"/>
      <c r="E87" s="59"/>
      <c r="F87" s="59"/>
      <c r="G87" s="86"/>
      <c r="H87" s="86"/>
      <c r="I87" s="86"/>
      <c r="J87" s="59"/>
      <c r="K87" s="85"/>
      <c r="L87" s="60"/>
      <c r="M87" s="59"/>
      <c r="N87" s="70" t="e">
        <f>+INDEX(EUTANAZIJA!$B$4:$B$6,MATCH('INVAZIVNE JEDINKE'!L87,EUTANAZIJA!$A$4:$A$6,0))</f>
        <v>#N/A</v>
      </c>
      <c r="O87" s="190" t="e">
        <f t="shared" si="1"/>
        <v>#N/A</v>
      </c>
      <c r="P87" s="112"/>
    </row>
    <row r="88" spans="1:16" x14ac:dyDescent="0.3">
      <c r="A88" s="72"/>
      <c r="B88" s="59"/>
      <c r="C88" s="84"/>
      <c r="D88" s="59"/>
      <c r="E88" s="59"/>
      <c r="F88" s="59"/>
      <c r="G88" s="86"/>
      <c r="H88" s="86"/>
      <c r="I88" s="86"/>
      <c r="J88" s="59"/>
      <c r="K88" s="85"/>
      <c r="L88" s="60"/>
      <c r="M88" s="59"/>
      <c r="N88" s="70" t="e">
        <f>+INDEX(EUTANAZIJA!$B$4:$B$6,MATCH('INVAZIVNE JEDINKE'!L88,EUTANAZIJA!$A$4:$A$6,0))</f>
        <v>#N/A</v>
      </c>
      <c r="O88" s="190" t="e">
        <f t="shared" si="1"/>
        <v>#N/A</v>
      </c>
      <c r="P88" s="112"/>
    </row>
    <row r="89" spans="1:16" x14ac:dyDescent="0.3">
      <c r="A89" s="72"/>
      <c r="B89" s="59"/>
      <c r="C89" s="84"/>
      <c r="D89" s="59"/>
      <c r="E89" s="59"/>
      <c r="F89" s="59"/>
      <c r="G89" s="86"/>
      <c r="H89" s="86"/>
      <c r="I89" s="86"/>
      <c r="J89" s="59"/>
      <c r="K89" s="85"/>
      <c r="L89" s="60"/>
      <c r="M89" s="59"/>
      <c r="N89" s="70" t="e">
        <f>+INDEX(EUTANAZIJA!$B$4:$B$6,MATCH('INVAZIVNE JEDINKE'!L89,EUTANAZIJA!$A$4:$A$6,0))</f>
        <v>#N/A</v>
      </c>
      <c r="O89" s="190" t="e">
        <f t="shared" si="1"/>
        <v>#N/A</v>
      </c>
      <c r="P89" s="112"/>
    </row>
    <row r="90" spans="1:16" x14ac:dyDescent="0.3">
      <c r="A90" s="72"/>
      <c r="B90" s="59"/>
      <c r="C90" s="84"/>
      <c r="D90" s="59"/>
      <c r="E90" s="59"/>
      <c r="F90" s="59"/>
      <c r="G90" s="86"/>
      <c r="H90" s="86"/>
      <c r="I90" s="86"/>
      <c r="J90" s="59"/>
      <c r="K90" s="85"/>
      <c r="L90" s="60"/>
      <c r="M90" s="59"/>
      <c r="N90" s="70" t="e">
        <f>+INDEX(EUTANAZIJA!$B$4:$B$6,MATCH('INVAZIVNE JEDINKE'!L90,EUTANAZIJA!$A$4:$A$6,0))</f>
        <v>#N/A</v>
      </c>
      <c r="O90" s="190" t="e">
        <f t="shared" si="1"/>
        <v>#N/A</v>
      </c>
      <c r="P90" s="112"/>
    </row>
    <row r="91" spans="1:16" x14ac:dyDescent="0.3">
      <c r="A91" s="72"/>
      <c r="B91" s="59"/>
      <c r="C91" s="84"/>
      <c r="D91" s="59"/>
      <c r="E91" s="59"/>
      <c r="F91" s="59"/>
      <c r="G91" s="86"/>
      <c r="H91" s="86"/>
      <c r="I91" s="86"/>
      <c r="J91" s="59"/>
      <c r="K91" s="85"/>
      <c r="L91" s="60"/>
      <c r="M91" s="59"/>
      <c r="N91" s="70" t="e">
        <f>+INDEX(EUTANAZIJA!$B$4:$B$6,MATCH('INVAZIVNE JEDINKE'!L91,EUTANAZIJA!$A$4:$A$6,0))</f>
        <v>#N/A</v>
      </c>
      <c r="O91" s="190" t="e">
        <f t="shared" si="1"/>
        <v>#N/A</v>
      </c>
      <c r="P91" s="112"/>
    </row>
    <row r="92" spans="1:16" x14ac:dyDescent="0.3">
      <c r="A92" s="72"/>
      <c r="B92" s="59"/>
      <c r="C92" s="84"/>
      <c r="D92" s="59"/>
      <c r="E92" s="59"/>
      <c r="F92" s="59"/>
      <c r="G92" s="86"/>
      <c r="H92" s="86"/>
      <c r="I92" s="86"/>
      <c r="J92" s="59"/>
      <c r="K92" s="85"/>
      <c r="L92" s="60"/>
      <c r="M92" s="59"/>
      <c r="N92" s="70" t="e">
        <f>+INDEX(EUTANAZIJA!$B$4:$B$6,MATCH('INVAZIVNE JEDINKE'!L92,EUTANAZIJA!$A$4:$A$6,0))</f>
        <v>#N/A</v>
      </c>
      <c r="O92" s="190" t="e">
        <f t="shared" si="1"/>
        <v>#N/A</v>
      </c>
      <c r="P92" s="112"/>
    </row>
    <row r="93" spans="1:16" x14ac:dyDescent="0.3">
      <c r="A93" s="72"/>
      <c r="B93" s="59"/>
      <c r="C93" s="84"/>
      <c r="D93" s="59"/>
      <c r="E93" s="59"/>
      <c r="F93" s="59"/>
      <c r="G93" s="86"/>
      <c r="H93" s="86"/>
      <c r="I93" s="86"/>
      <c r="J93" s="59"/>
      <c r="K93" s="85"/>
      <c r="L93" s="60"/>
      <c r="M93" s="59"/>
      <c r="N93" s="70" t="e">
        <f>+INDEX(EUTANAZIJA!$B$4:$B$6,MATCH('INVAZIVNE JEDINKE'!L93,EUTANAZIJA!$A$4:$A$6,0))</f>
        <v>#N/A</v>
      </c>
      <c r="O93" s="190" t="e">
        <f t="shared" si="1"/>
        <v>#N/A</v>
      </c>
      <c r="P93" s="112"/>
    </row>
    <row r="94" spans="1:16" x14ac:dyDescent="0.3">
      <c r="A94" s="72"/>
      <c r="B94" s="59"/>
      <c r="C94" s="84"/>
      <c r="D94" s="59"/>
      <c r="E94" s="59"/>
      <c r="F94" s="59"/>
      <c r="G94" s="86"/>
      <c r="H94" s="86"/>
      <c r="I94" s="86"/>
      <c r="J94" s="59"/>
      <c r="K94" s="85"/>
      <c r="L94" s="60"/>
      <c r="M94" s="59"/>
      <c r="N94" s="70" t="e">
        <f>+INDEX(EUTANAZIJA!$B$4:$B$6,MATCH('INVAZIVNE JEDINKE'!L94,EUTANAZIJA!$A$4:$A$6,0))</f>
        <v>#N/A</v>
      </c>
      <c r="O94" s="190" t="e">
        <f t="shared" si="1"/>
        <v>#N/A</v>
      </c>
      <c r="P94" s="112"/>
    </row>
    <row r="95" spans="1:16" x14ac:dyDescent="0.3">
      <c r="A95" s="72"/>
      <c r="B95" s="59"/>
      <c r="C95" s="84"/>
      <c r="D95" s="59"/>
      <c r="E95" s="59"/>
      <c r="F95" s="59"/>
      <c r="G95" s="86"/>
      <c r="H95" s="86"/>
      <c r="I95" s="86"/>
      <c r="J95" s="59"/>
      <c r="K95" s="85"/>
      <c r="L95" s="60"/>
      <c r="M95" s="59"/>
      <c r="N95" s="70" t="e">
        <f>+INDEX(EUTANAZIJA!$B$4:$B$6,MATCH('INVAZIVNE JEDINKE'!L95,EUTANAZIJA!$A$4:$A$6,0))</f>
        <v>#N/A</v>
      </c>
      <c r="O95" s="190" t="e">
        <f t="shared" si="1"/>
        <v>#N/A</v>
      </c>
      <c r="P95" s="112"/>
    </row>
    <row r="96" spans="1:16" x14ac:dyDescent="0.3">
      <c r="A96" s="72"/>
      <c r="B96" s="59"/>
      <c r="C96" s="84"/>
      <c r="D96" s="59"/>
      <c r="E96" s="59"/>
      <c r="F96" s="59"/>
      <c r="G96" s="86"/>
      <c r="H96" s="86"/>
      <c r="I96" s="86"/>
      <c r="J96" s="59"/>
      <c r="K96" s="85"/>
      <c r="L96" s="60"/>
      <c r="M96" s="59"/>
      <c r="N96" s="70" t="e">
        <f>+INDEX(EUTANAZIJA!$B$4:$B$6,MATCH('INVAZIVNE JEDINKE'!L96,EUTANAZIJA!$A$4:$A$6,0))</f>
        <v>#N/A</v>
      </c>
      <c r="O96" s="190" t="e">
        <f t="shared" si="1"/>
        <v>#N/A</v>
      </c>
      <c r="P96" s="112"/>
    </row>
    <row r="97" spans="1:16" x14ac:dyDescent="0.3">
      <c r="A97" s="72"/>
      <c r="B97" s="59"/>
      <c r="C97" s="84"/>
      <c r="D97" s="59"/>
      <c r="E97" s="59"/>
      <c r="F97" s="59"/>
      <c r="G97" s="86"/>
      <c r="H97" s="86"/>
      <c r="I97" s="86"/>
      <c r="J97" s="59"/>
      <c r="K97" s="85"/>
      <c r="L97" s="60"/>
      <c r="M97" s="59"/>
      <c r="N97" s="70" t="e">
        <f>+INDEX(EUTANAZIJA!$B$4:$B$6,MATCH('INVAZIVNE JEDINKE'!L97,EUTANAZIJA!$A$4:$A$6,0))</f>
        <v>#N/A</v>
      </c>
      <c r="O97" s="190" t="e">
        <f t="shared" si="1"/>
        <v>#N/A</v>
      </c>
      <c r="P97" s="112"/>
    </row>
    <row r="98" spans="1:16" x14ac:dyDescent="0.3">
      <c r="A98" s="72"/>
      <c r="B98" s="59"/>
      <c r="C98" s="84"/>
      <c r="D98" s="59"/>
      <c r="E98" s="59"/>
      <c r="F98" s="59"/>
      <c r="G98" s="86"/>
      <c r="H98" s="86"/>
      <c r="I98" s="86"/>
      <c r="J98" s="59"/>
      <c r="K98" s="85"/>
      <c r="L98" s="60"/>
      <c r="M98" s="59"/>
      <c r="N98" s="70" t="e">
        <f>+INDEX(EUTANAZIJA!$B$4:$B$6,MATCH('INVAZIVNE JEDINKE'!L98,EUTANAZIJA!$A$4:$A$6,0))</f>
        <v>#N/A</v>
      </c>
      <c r="O98" s="190" t="e">
        <f t="shared" si="1"/>
        <v>#N/A</v>
      </c>
      <c r="P98" s="112"/>
    </row>
    <row r="99" spans="1:16" x14ac:dyDescent="0.3">
      <c r="A99" s="72"/>
      <c r="B99" s="59"/>
      <c r="C99" s="84"/>
      <c r="D99" s="59"/>
      <c r="E99" s="59"/>
      <c r="F99" s="59"/>
      <c r="G99" s="86"/>
      <c r="H99" s="86"/>
      <c r="I99" s="86"/>
      <c r="J99" s="59"/>
      <c r="K99" s="85"/>
      <c r="L99" s="60"/>
      <c r="M99" s="59"/>
      <c r="N99" s="70" t="e">
        <f>+INDEX(EUTANAZIJA!$B$4:$B$6,MATCH('INVAZIVNE JEDINKE'!L99,EUTANAZIJA!$A$4:$A$6,0))</f>
        <v>#N/A</v>
      </c>
      <c r="O99" s="190" t="e">
        <f t="shared" si="1"/>
        <v>#N/A</v>
      </c>
      <c r="P99" s="112"/>
    </row>
    <row r="100" spans="1:16" x14ac:dyDescent="0.3">
      <c r="A100" s="72"/>
      <c r="B100" s="59"/>
      <c r="C100" s="84"/>
      <c r="D100" s="59"/>
      <c r="E100" s="59"/>
      <c r="F100" s="59"/>
      <c r="G100" s="86"/>
      <c r="H100" s="86"/>
      <c r="I100" s="86"/>
      <c r="J100" s="59"/>
      <c r="K100" s="85"/>
      <c r="L100" s="60"/>
      <c r="M100" s="59"/>
      <c r="N100" s="70" t="e">
        <f>+INDEX(EUTANAZIJA!$B$4:$B$6,MATCH('INVAZIVNE JEDINKE'!L100,EUTANAZIJA!$A$4:$A$6,0))</f>
        <v>#N/A</v>
      </c>
      <c r="O100" s="190" t="e">
        <f t="shared" si="1"/>
        <v>#N/A</v>
      </c>
      <c r="P100" s="112"/>
    </row>
    <row r="101" spans="1:16" x14ac:dyDescent="0.3">
      <c r="A101" s="72"/>
      <c r="B101" s="59"/>
      <c r="C101" s="84"/>
      <c r="D101" s="59"/>
      <c r="E101" s="59"/>
      <c r="F101" s="59"/>
      <c r="G101" s="86"/>
      <c r="H101" s="86"/>
      <c r="I101" s="86"/>
      <c r="J101" s="59"/>
      <c r="K101" s="85"/>
      <c r="L101" s="60"/>
      <c r="M101" s="59"/>
      <c r="N101" s="70" t="e">
        <f>+INDEX(EUTANAZIJA!$B$4:$B$6,MATCH('INVAZIVNE JEDINKE'!L101,EUTANAZIJA!$A$4:$A$6,0))</f>
        <v>#N/A</v>
      </c>
      <c r="O101" s="190" t="e">
        <f t="shared" si="1"/>
        <v>#N/A</v>
      </c>
      <c r="P101" s="112"/>
    </row>
    <row r="102" spans="1:16" x14ac:dyDescent="0.3">
      <c r="A102" s="72"/>
      <c r="B102" s="59"/>
      <c r="C102" s="84"/>
      <c r="D102" s="59"/>
      <c r="E102" s="59"/>
      <c r="F102" s="59"/>
      <c r="G102" s="86"/>
      <c r="H102" s="86"/>
      <c r="I102" s="86"/>
      <c r="J102" s="59"/>
      <c r="K102" s="85"/>
      <c r="L102" s="60"/>
      <c r="M102" s="59"/>
      <c r="N102" s="70" t="e">
        <f>+INDEX(EUTANAZIJA!$B$4:$B$6,MATCH('INVAZIVNE JEDINKE'!L102,EUTANAZIJA!$A$4:$A$6,0))</f>
        <v>#N/A</v>
      </c>
      <c r="O102" s="190" t="e">
        <f t="shared" si="1"/>
        <v>#N/A</v>
      </c>
      <c r="P102" s="112"/>
    </row>
    <row r="103" spans="1:16" x14ac:dyDescent="0.3">
      <c r="A103" s="72"/>
      <c r="B103" s="59"/>
      <c r="C103" s="84"/>
      <c r="D103" s="59"/>
      <c r="E103" s="59"/>
      <c r="F103" s="59"/>
      <c r="G103" s="86"/>
      <c r="H103" s="86"/>
      <c r="I103" s="86"/>
      <c r="J103" s="59"/>
      <c r="K103" s="85"/>
      <c r="L103" s="60"/>
      <c r="M103" s="59"/>
      <c r="N103" s="70" t="e">
        <f>+INDEX(EUTANAZIJA!$B$4:$B$6,MATCH('INVAZIVNE JEDINKE'!L103,EUTANAZIJA!$A$4:$A$6,0))</f>
        <v>#N/A</v>
      </c>
      <c r="O103" s="190" t="e">
        <f t="shared" si="1"/>
        <v>#N/A</v>
      </c>
      <c r="P103" s="112"/>
    </row>
    <row r="104" spans="1:16" x14ac:dyDescent="0.3">
      <c r="A104" s="72"/>
      <c r="B104" s="59"/>
      <c r="C104" s="84"/>
      <c r="D104" s="59"/>
      <c r="E104" s="59"/>
      <c r="F104" s="59"/>
      <c r="G104" s="86"/>
      <c r="H104" s="86"/>
      <c r="I104" s="86"/>
      <c r="J104" s="59"/>
      <c r="K104" s="85"/>
      <c r="L104" s="60"/>
      <c r="M104" s="59"/>
      <c r="N104" s="70" t="e">
        <f>+INDEX(EUTANAZIJA!$B$4:$B$6,MATCH('INVAZIVNE JEDINKE'!L104,EUTANAZIJA!$A$4:$A$6,0))</f>
        <v>#N/A</v>
      </c>
      <c r="O104" s="190" t="e">
        <f t="shared" si="1"/>
        <v>#N/A</v>
      </c>
      <c r="P104" s="112"/>
    </row>
    <row r="105" spans="1:16" x14ac:dyDescent="0.3">
      <c r="A105" s="72"/>
      <c r="B105" s="59"/>
      <c r="C105" s="84"/>
      <c r="D105" s="59"/>
      <c r="E105" s="59"/>
      <c r="F105" s="59"/>
      <c r="G105" s="86"/>
      <c r="H105" s="86"/>
      <c r="I105" s="86"/>
      <c r="J105" s="59"/>
      <c r="K105" s="85"/>
      <c r="L105" s="60"/>
      <c r="M105" s="59"/>
      <c r="N105" s="70" t="e">
        <f>+INDEX(EUTANAZIJA!$B$4:$B$6,MATCH('INVAZIVNE JEDINKE'!L105,EUTANAZIJA!$A$4:$A$6,0))</f>
        <v>#N/A</v>
      </c>
      <c r="O105" s="190" t="e">
        <f t="shared" si="1"/>
        <v>#N/A</v>
      </c>
      <c r="P105" s="112"/>
    </row>
    <row r="106" spans="1:16" x14ac:dyDescent="0.3">
      <c r="A106" s="72"/>
      <c r="B106" s="59"/>
      <c r="C106" s="84"/>
      <c r="D106" s="59"/>
      <c r="E106" s="59"/>
      <c r="F106" s="59"/>
      <c r="G106" s="86"/>
      <c r="H106" s="86"/>
      <c r="I106" s="86"/>
      <c r="J106" s="59"/>
      <c r="K106" s="85"/>
      <c r="L106" s="60"/>
      <c r="M106" s="59"/>
      <c r="N106" s="70" t="e">
        <f>+INDEX(EUTANAZIJA!$B$4:$B$6,MATCH('INVAZIVNE JEDINKE'!L106,EUTANAZIJA!$A$4:$A$6,0))</f>
        <v>#N/A</v>
      </c>
      <c r="O106" s="190" t="e">
        <f t="shared" si="1"/>
        <v>#N/A</v>
      </c>
      <c r="P106" s="112"/>
    </row>
    <row r="107" spans="1:16" x14ac:dyDescent="0.3">
      <c r="A107" s="72"/>
      <c r="B107" s="59"/>
      <c r="C107" s="84"/>
      <c r="D107" s="59"/>
      <c r="E107" s="59"/>
      <c r="F107" s="59"/>
      <c r="G107" s="86"/>
      <c r="H107" s="86"/>
      <c r="I107" s="86"/>
      <c r="J107" s="59"/>
      <c r="K107" s="85"/>
      <c r="L107" s="60"/>
      <c r="M107" s="59"/>
      <c r="N107" s="70" t="e">
        <f>+INDEX(EUTANAZIJA!$B$4:$B$6,MATCH('INVAZIVNE JEDINKE'!L107,EUTANAZIJA!$A$4:$A$6,0))</f>
        <v>#N/A</v>
      </c>
      <c r="O107" s="190" t="e">
        <f t="shared" si="1"/>
        <v>#N/A</v>
      </c>
      <c r="P107" s="112"/>
    </row>
    <row r="108" spans="1:16" x14ac:dyDescent="0.3">
      <c r="A108" s="72"/>
      <c r="B108" s="59"/>
      <c r="C108" s="84"/>
      <c r="D108" s="59"/>
      <c r="E108" s="59"/>
      <c r="F108" s="59"/>
      <c r="G108" s="86"/>
      <c r="H108" s="86"/>
      <c r="I108" s="86"/>
      <c r="J108" s="59"/>
      <c r="K108" s="85"/>
      <c r="L108" s="60"/>
      <c r="M108" s="59"/>
      <c r="N108" s="70" t="e">
        <f>+INDEX(EUTANAZIJA!$B$4:$B$6,MATCH('INVAZIVNE JEDINKE'!L108,EUTANAZIJA!$A$4:$A$6,0))</f>
        <v>#N/A</v>
      </c>
      <c r="O108" s="190" t="e">
        <f t="shared" si="1"/>
        <v>#N/A</v>
      </c>
      <c r="P108" s="112"/>
    </row>
    <row r="109" spans="1:16" x14ac:dyDescent="0.3">
      <c r="A109" s="72"/>
      <c r="B109" s="59"/>
      <c r="C109" s="84"/>
      <c r="D109" s="59"/>
      <c r="E109" s="59"/>
      <c r="F109" s="59"/>
      <c r="G109" s="86"/>
      <c r="H109" s="86"/>
      <c r="I109" s="86"/>
      <c r="J109" s="59"/>
      <c r="K109" s="85"/>
      <c r="L109" s="60"/>
      <c r="M109" s="59"/>
      <c r="N109" s="70" t="e">
        <f>+INDEX(EUTANAZIJA!$B$4:$B$6,MATCH('INVAZIVNE JEDINKE'!L109,EUTANAZIJA!$A$4:$A$6,0))</f>
        <v>#N/A</v>
      </c>
      <c r="O109" s="190" t="e">
        <f t="shared" si="1"/>
        <v>#N/A</v>
      </c>
      <c r="P109" s="112"/>
    </row>
    <row r="110" spans="1:16" x14ac:dyDescent="0.3">
      <c r="A110" s="72"/>
      <c r="B110" s="59"/>
      <c r="C110" s="84"/>
      <c r="D110" s="59"/>
      <c r="E110" s="59"/>
      <c r="F110" s="59"/>
      <c r="G110" s="86"/>
      <c r="H110" s="86"/>
      <c r="I110" s="86"/>
      <c r="J110" s="59"/>
      <c r="K110" s="85"/>
      <c r="L110" s="60"/>
      <c r="M110" s="59"/>
      <c r="N110" s="70" t="e">
        <f>+INDEX(EUTANAZIJA!$B$4:$B$6,MATCH('INVAZIVNE JEDINKE'!L110,EUTANAZIJA!$A$4:$A$6,0))</f>
        <v>#N/A</v>
      </c>
      <c r="O110" s="190" t="e">
        <f t="shared" si="1"/>
        <v>#N/A</v>
      </c>
      <c r="P110" s="112"/>
    </row>
    <row r="111" spans="1:16" x14ac:dyDescent="0.3">
      <c r="A111" s="72"/>
      <c r="B111" s="59"/>
      <c r="C111" s="84"/>
      <c r="D111" s="59"/>
      <c r="E111" s="59"/>
      <c r="F111" s="59"/>
      <c r="G111" s="86"/>
      <c r="H111" s="86"/>
      <c r="I111" s="86"/>
      <c r="J111" s="59"/>
      <c r="K111" s="85"/>
      <c r="L111" s="60"/>
      <c r="M111" s="59"/>
      <c r="N111" s="70" t="e">
        <f>+INDEX(EUTANAZIJA!$B$4:$B$6,MATCH('INVAZIVNE JEDINKE'!L111,EUTANAZIJA!$A$4:$A$6,0))</f>
        <v>#N/A</v>
      </c>
      <c r="O111" s="190" t="e">
        <f t="shared" si="1"/>
        <v>#N/A</v>
      </c>
      <c r="P111" s="112"/>
    </row>
    <row r="112" spans="1:16" x14ac:dyDescent="0.3">
      <c r="A112" s="72"/>
      <c r="B112" s="59"/>
      <c r="C112" s="84"/>
      <c r="D112" s="59"/>
      <c r="E112" s="59"/>
      <c r="F112" s="59"/>
      <c r="G112" s="86"/>
      <c r="H112" s="86"/>
      <c r="I112" s="86"/>
      <c r="J112" s="59"/>
      <c r="K112" s="85"/>
      <c r="L112" s="60"/>
      <c r="M112" s="59"/>
      <c r="N112" s="70" t="e">
        <f>+INDEX(EUTANAZIJA!$B$4:$B$6,MATCH('INVAZIVNE JEDINKE'!L112,EUTANAZIJA!$A$4:$A$6,0))</f>
        <v>#N/A</v>
      </c>
      <c r="O112" s="190" t="e">
        <f t="shared" si="1"/>
        <v>#N/A</v>
      </c>
      <c r="P112" s="112"/>
    </row>
    <row r="113" spans="1:16" x14ac:dyDescent="0.3">
      <c r="A113" s="72"/>
      <c r="B113" s="59"/>
      <c r="C113" s="84"/>
      <c r="D113" s="59"/>
      <c r="E113" s="59"/>
      <c r="F113" s="59"/>
      <c r="G113" s="86"/>
      <c r="H113" s="86"/>
      <c r="I113" s="86"/>
      <c r="J113" s="59"/>
      <c r="K113" s="85"/>
      <c r="L113" s="60"/>
      <c r="M113" s="59"/>
      <c r="N113" s="70" t="e">
        <f>+INDEX(EUTANAZIJA!$B$4:$B$6,MATCH('INVAZIVNE JEDINKE'!L113,EUTANAZIJA!$A$4:$A$6,0))</f>
        <v>#N/A</v>
      </c>
      <c r="O113" s="190" t="e">
        <f t="shared" si="1"/>
        <v>#N/A</v>
      </c>
      <c r="P113" s="112"/>
    </row>
    <row r="114" spans="1:16" x14ac:dyDescent="0.3">
      <c r="A114" s="72"/>
      <c r="B114" s="59"/>
      <c r="C114" s="84"/>
      <c r="D114" s="59"/>
      <c r="E114" s="59"/>
      <c r="F114" s="59"/>
      <c r="G114" s="86"/>
      <c r="H114" s="86"/>
      <c r="I114" s="86"/>
      <c r="J114" s="59"/>
      <c r="K114" s="85"/>
      <c r="L114" s="60"/>
      <c r="M114" s="59"/>
      <c r="N114" s="70" t="e">
        <f>+INDEX(EUTANAZIJA!$B$4:$B$6,MATCH('INVAZIVNE JEDINKE'!L114,EUTANAZIJA!$A$4:$A$6,0))</f>
        <v>#N/A</v>
      </c>
      <c r="O114" s="190" t="e">
        <f t="shared" si="1"/>
        <v>#N/A</v>
      </c>
      <c r="P114" s="112"/>
    </row>
    <row r="115" spans="1:16" x14ac:dyDescent="0.3">
      <c r="A115" s="72"/>
      <c r="B115" s="59"/>
      <c r="C115" s="84"/>
      <c r="D115" s="59"/>
      <c r="E115" s="59"/>
      <c r="F115" s="59"/>
      <c r="G115" s="86"/>
      <c r="H115" s="86"/>
      <c r="I115" s="86"/>
      <c r="J115" s="59"/>
      <c r="K115" s="85"/>
      <c r="L115" s="60"/>
      <c r="M115" s="59"/>
      <c r="N115" s="70" t="e">
        <f>+INDEX(EUTANAZIJA!$B$4:$B$6,MATCH('INVAZIVNE JEDINKE'!L115,EUTANAZIJA!$A$4:$A$6,0))</f>
        <v>#N/A</v>
      </c>
      <c r="O115" s="190" t="e">
        <f t="shared" si="1"/>
        <v>#N/A</v>
      </c>
      <c r="P115" s="112"/>
    </row>
    <row r="116" spans="1:16" x14ac:dyDescent="0.3">
      <c r="A116" s="72"/>
      <c r="B116" s="59"/>
      <c r="C116" s="84"/>
      <c r="D116" s="59"/>
      <c r="E116" s="59"/>
      <c r="F116" s="59"/>
      <c r="G116" s="86"/>
      <c r="H116" s="86"/>
      <c r="I116" s="86"/>
      <c r="J116" s="59"/>
      <c r="K116" s="85"/>
      <c r="L116" s="60"/>
      <c r="M116" s="59"/>
      <c r="N116" s="70" t="e">
        <f>+INDEX(EUTANAZIJA!$B$4:$B$6,MATCH('INVAZIVNE JEDINKE'!L116,EUTANAZIJA!$A$4:$A$6,0))</f>
        <v>#N/A</v>
      </c>
      <c r="O116" s="190" t="e">
        <f t="shared" si="1"/>
        <v>#N/A</v>
      </c>
      <c r="P116" s="112"/>
    </row>
    <row r="117" spans="1:16" x14ac:dyDescent="0.3">
      <c r="A117" s="72"/>
      <c r="B117" s="59"/>
      <c r="C117" s="84"/>
      <c r="D117" s="59"/>
      <c r="E117" s="59"/>
      <c r="F117" s="59"/>
      <c r="G117" s="86"/>
      <c r="H117" s="86"/>
      <c r="I117" s="86"/>
      <c r="J117" s="59"/>
      <c r="K117" s="85"/>
      <c r="L117" s="60"/>
      <c r="M117" s="59"/>
      <c r="N117" s="70" t="e">
        <f>+INDEX(EUTANAZIJA!$B$4:$B$6,MATCH('INVAZIVNE JEDINKE'!L117,EUTANAZIJA!$A$4:$A$6,0))</f>
        <v>#N/A</v>
      </c>
      <c r="O117" s="190" t="e">
        <f t="shared" si="1"/>
        <v>#N/A</v>
      </c>
      <c r="P117" s="112"/>
    </row>
    <row r="118" spans="1:16" x14ac:dyDescent="0.3">
      <c r="A118" s="72"/>
      <c r="B118" s="59"/>
      <c r="C118" s="84"/>
      <c r="D118" s="59"/>
      <c r="E118" s="59"/>
      <c r="F118" s="59"/>
      <c r="G118" s="86"/>
      <c r="H118" s="86"/>
      <c r="I118" s="86"/>
      <c r="J118" s="59"/>
      <c r="K118" s="85"/>
      <c r="L118" s="60"/>
      <c r="M118" s="59"/>
      <c r="N118" s="70" t="e">
        <f>+INDEX(EUTANAZIJA!$B$4:$B$6,MATCH('INVAZIVNE JEDINKE'!L118,EUTANAZIJA!$A$4:$A$6,0))</f>
        <v>#N/A</v>
      </c>
      <c r="O118" s="190" t="e">
        <f t="shared" si="1"/>
        <v>#N/A</v>
      </c>
      <c r="P118" s="112"/>
    </row>
    <row r="119" spans="1:16" x14ac:dyDescent="0.3">
      <c r="A119" s="72"/>
      <c r="B119" s="59"/>
      <c r="C119" s="84"/>
      <c r="D119" s="59"/>
      <c r="E119" s="59"/>
      <c r="F119" s="59"/>
      <c r="G119" s="86"/>
      <c r="H119" s="86"/>
      <c r="I119" s="86"/>
      <c r="J119" s="59"/>
      <c r="K119" s="85"/>
      <c r="L119" s="60"/>
      <c r="M119" s="59"/>
      <c r="N119" s="70" t="e">
        <f>+INDEX(EUTANAZIJA!$B$4:$B$6,MATCH('INVAZIVNE JEDINKE'!L119,EUTANAZIJA!$A$4:$A$6,0))</f>
        <v>#N/A</v>
      </c>
      <c r="O119" s="190" t="e">
        <f t="shared" si="1"/>
        <v>#N/A</v>
      </c>
      <c r="P119" s="112"/>
    </row>
    <row r="120" spans="1:16" x14ac:dyDescent="0.3">
      <c r="A120" s="72"/>
      <c r="B120" s="59"/>
      <c r="C120" s="84"/>
      <c r="D120" s="59"/>
      <c r="E120" s="59"/>
      <c r="F120" s="59"/>
      <c r="G120" s="86"/>
      <c r="H120" s="86"/>
      <c r="I120" s="86"/>
      <c r="J120" s="59"/>
      <c r="K120" s="85"/>
      <c r="L120" s="60"/>
      <c r="M120" s="59"/>
      <c r="N120" s="70" t="e">
        <f>+INDEX(EUTANAZIJA!$B$4:$B$6,MATCH('INVAZIVNE JEDINKE'!L120,EUTANAZIJA!$A$4:$A$6,0))</f>
        <v>#N/A</v>
      </c>
      <c r="O120" s="190" t="e">
        <f t="shared" si="1"/>
        <v>#N/A</v>
      </c>
      <c r="P120" s="112"/>
    </row>
    <row r="121" spans="1:16" x14ac:dyDescent="0.3">
      <c r="A121" s="72"/>
      <c r="B121" s="59"/>
      <c r="C121" s="84"/>
      <c r="D121" s="59"/>
      <c r="E121" s="59"/>
      <c r="F121" s="59"/>
      <c r="G121" s="86"/>
      <c r="H121" s="86"/>
      <c r="I121" s="86"/>
      <c r="J121" s="59"/>
      <c r="K121" s="85"/>
      <c r="L121" s="60"/>
      <c r="M121" s="59"/>
      <c r="N121" s="70" t="e">
        <f>+INDEX(EUTANAZIJA!$B$4:$B$6,MATCH('INVAZIVNE JEDINKE'!L121,EUTANAZIJA!$A$4:$A$6,0))</f>
        <v>#N/A</v>
      </c>
      <c r="O121" s="190" t="e">
        <f t="shared" si="1"/>
        <v>#N/A</v>
      </c>
      <c r="P121" s="112"/>
    </row>
    <row r="122" spans="1:16" x14ac:dyDescent="0.3">
      <c r="A122" s="72"/>
      <c r="B122" s="59"/>
      <c r="C122" s="84"/>
      <c r="D122" s="59"/>
      <c r="E122" s="59"/>
      <c r="F122" s="59"/>
      <c r="G122" s="86"/>
      <c r="H122" s="86"/>
      <c r="I122" s="86"/>
      <c r="J122" s="59"/>
      <c r="K122" s="85"/>
      <c r="L122" s="60"/>
      <c r="M122" s="59"/>
      <c r="N122" s="70" t="e">
        <f>+INDEX(EUTANAZIJA!$B$4:$B$6,MATCH('INVAZIVNE JEDINKE'!L122,EUTANAZIJA!$A$4:$A$6,0))</f>
        <v>#N/A</v>
      </c>
      <c r="O122" s="190" t="e">
        <f t="shared" si="1"/>
        <v>#N/A</v>
      </c>
      <c r="P122" s="112"/>
    </row>
    <row r="123" spans="1:16" x14ac:dyDescent="0.3">
      <c r="A123" s="72"/>
      <c r="B123" s="59"/>
      <c r="C123" s="84"/>
      <c r="D123" s="59"/>
      <c r="E123" s="59"/>
      <c r="F123" s="59"/>
      <c r="G123" s="86"/>
      <c r="H123" s="86"/>
      <c r="I123" s="86"/>
      <c r="J123" s="59"/>
      <c r="K123" s="85"/>
      <c r="L123" s="60"/>
      <c r="M123" s="59"/>
      <c r="N123" s="70" t="e">
        <f>+INDEX(EUTANAZIJA!$B$4:$B$6,MATCH('INVAZIVNE JEDINKE'!L123,EUTANAZIJA!$A$4:$A$6,0))</f>
        <v>#N/A</v>
      </c>
      <c r="O123" s="190" t="e">
        <f t="shared" si="1"/>
        <v>#N/A</v>
      </c>
      <c r="P123" s="112"/>
    </row>
    <row r="124" spans="1:16" x14ac:dyDescent="0.3">
      <c r="A124" s="72"/>
      <c r="B124" s="59"/>
      <c r="C124" s="84"/>
      <c r="D124" s="59"/>
      <c r="E124" s="59"/>
      <c r="F124" s="59"/>
      <c r="G124" s="86"/>
      <c r="H124" s="86"/>
      <c r="I124" s="86"/>
      <c r="J124" s="59"/>
      <c r="K124" s="85"/>
      <c r="L124" s="60"/>
      <c r="M124" s="59"/>
      <c r="N124" s="70" t="e">
        <f>+INDEX(EUTANAZIJA!$B$4:$B$6,MATCH('INVAZIVNE JEDINKE'!L124,EUTANAZIJA!$A$4:$A$6,0))</f>
        <v>#N/A</v>
      </c>
      <c r="O124" s="190" t="e">
        <f t="shared" si="1"/>
        <v>#N/A</v>
      </c>
      <c r="P124" s="112"/>
    </row>
    <row r="125" spans="1:16" x14ac:dyDescent="0.3">
      <c r="A125" s="72"/>
      <c r="B125" s="59"/>
      <c r="C125" s="84"/>
      <c r="D125" s="59"/>
      <c r="E125" s="59"/>
      <c r="F125" s="59"/>
      <c r="G125" s="86"/>
      <c r="H125" s="86"/>
      <c r="I125" s="86"/>
      <c r="J125" s="59"/>
      <c r="K125" s="85"/>
      <c r="L125" s="60"/>
      <c r="M125" s="59"/>
      <c r="N125" s="70" t="e">
        <f>+INDEX(EUTANAZIJA!$B$4:$B$6,MATCH('INVAZIVNE JEDINKE'!L125,EUTANAZIJA!$A$4:$A$6,0))</f>
        <v>#N/A</v>
      </c>
      <c r="O125" s="190" t="e">
        <f t="shared" si="1"/>
        <v>#N/A</v>
      </c>
      <c r="P125" s="112"/>
    </row>
    <row r="126" spans="1:16" x14ac:dyDescent="0.3">
      <c r="A126" s="72"/>
      <c r="B126" s="59"/>
      <c r="C126" s="84"/>
      <c r="D126" s="59"/>
      <c r="E126" s="59"/>
      <c r="F126" s="59"/>
      <c r="G126" s="86"/>
      <c r="H126" s="86"/>
      <c r="I126" s="86"/>
      <c r="J126" s="59"/>
      <c r="K126" s="85"/>
      <c r="L126" s="60"/>
      <c r="M126" s="59"/>
      <c r="N126" s="70" t="e">
        <f>+INDEX(EUTANAZIJA!$B$4:$B$6,MATCH('INVAZIVNE JEDINKE'!L126,EUTANAZIJA!$A$4:$A$6,0))</f>
        <v>#N/A</v>
      </c>
      <c r="O126" s="190" t="e">
        <f t="shared" si="1"/>
        <v>#N/A</v>
      </c>
      <c r="P126" s="112"/>
    </row>
    <row r="127" spans="1:16" x14ac:dyDescent="0.3">
      <c r="A127" s="72"/>
      <c r="B127" s="59"/>
      <c r="C127" s="84"/>
      <c r="D127" s="59"/>
      <c r="E127" s="59"/>
      <c r="F127" s="59"/>
      <c r="G127" s="86"/>
      <c r="H127" s="86"/>
      <c r="I127" s="86"/>
      <c r="J127" s="59"/>
      <c r="K127" s="85"/>
      <c r="L127" s="60"/>
      <c r="M127" s="59"/>
      <c r="N127" s="70" t="e">
        <f>+INDEX(EUTANAZIJA!$B$4:$B$6,MATCH('INVAZIVNE JEDINKE'!L127,EUTANAZIJA!$A$4:$A$6,0))</f>
        <v>#N/A</v>
      </c>
      <c r="O127" s="190" t="e">
        <f t="shared" si="1"/>
        <v>#N/A</v>
      </c>
      <c r="P127" s="112"/>
    </row>
    <row r="128" spans="1:16" x14ac:dyDescent="0.3">
      <c r="A128" s="72"/>
      <c r="B128" s="59"/>
      <c r="C128" s="84"/>
      <c r="D128" s="59"/>
      <c r="E128" s="59"/>
      <c r="F128" s="59"/>
      <c r="G128" s="86"/>
      <c r="H128" s="86"/>
      <c r="I128" s="86"/>
      <c r="J128" s="59"/>
      <c r="K128" s="85"/>
      <c r="L128" s="60"/>
      <c r="M128" s="59"/>
      <c r="N128" s="70" t="e">
        <f>+INDEX(EUTANAZIJA!$B$4:$B$6,MATCH('INVAZIVNE JEDINKE'!L128,EUTANAZIJA!$A$4:$A$6,0))</f>
        <v>#N/A</v>
      </c>
      <c r="O128" s="190" t="e">
        <f t="shared" si="1"/>
        <v>#N/A</v>
      </c>
      <c r="P128" s="112"/>
    </row>
    <row r="129" spans="1:16" x14ac:dyDescent="0.3">
      <c r="A129" s="72"/>
      <c r="B129" s="59"/>
      <c r="C129" s="84"/>
      <c r="D129" s="59"/>
      <c r="E129" s="59"/>
      <c r="F129" s="59"/>
      <c r="G129" s="86"/>
      <c r="H129" s="86"/>
      <c r="I129" s="86"/>
      <c r="J129" s="59"/>
      <c r="K129" s="85"/>
      <c r="L129" s="60"/>
      <c r="M129" s="59"/>
      <c r="N129" s="70" t="e">
        <f>+INDEX(EUTANAZIJA!$B$4:$B$6,MATCH('INVAZIVNE JEDINKE'!L129,EUTANAZIJA!$A$4:$A$6,0))</f>
        <v>#N/A</v>
      </c>
      <c r="O129" s="190" t="e">
        <f t="shared" si="1"/>
        <v>#N/A</v>
      </c>
      <c r="P129" s="112"/>
    </row>
    <row r="130" spans="1:16" x14ac:dyDescent="0.3">
      <c r="A130" s="72"/>
      <c r="B130" s="59"/>
      <c r="C130" s="84"/>
      <c r="D130" s="59"/>
      <c r="E130" s="59"/>
      <c r="F130" s="59"/>
      <c r="G130" s="86"/>
      <c r="H130" s="86"/>
      <c r="I130" s="86"/>
      <c r="J130" s="59"/>
      <c r="K130" s="85"/>
      <c r="L130" s="60"/>
      <c r="M130" s="59"/>
      <c r="N130" s="70" t="e">
        <f>+INDEX(EUTANAZIJA!$B$4:$B$6,MATCH('INVAZIVNE JEDINKE'!L130,EUTANAZIJA!$A$4:$A$6,0))</f>
        <v>#N/A</v>
      </c>
      <c r="O130" s="190" t="e">
        <f t="shared" si="1"/>
        <v>#N/A</v>
      </c>
      <c r="P130" s="112"/>
    </row>
    <row r="131" spans="1:16" x14ac:dyDescent="0.3">
      <c r="A131" s="72"/>
      <c r="B131" s="59"/>
      <c r="C131" s="84"/>
      <c r="D131" s="59"/>
      <c r="E131" s="59"/>
      <c r="F131" s="59"/>
      <c r="G131" s="86"/>
      <c r="H131" s="86"/>
      <c r="I131" s="86"/>
      <c r="J131" s="59"/>
      <c r="K131" s="85"/>
      <c r="L131" s="60"/>
      <c r="M131" s="59"/>
      <c r="N131" s="70" t="e">
        <f>+INDEX(EUTANAZIJA!$B$4:$B$6,MATCH('INVAZIVNE JEDINKE'!L131,EUTANAZIJA!$A$4:$A$6,0))</f>
        <v>#N/A</v>
      </c>
      <c r="O131" s="190" t="e">
        <f t="shared" ref="O131:O194" si="2">N131</f>
        <v>#N/A</v>
      </c>
      <c r="P131" s="112"/>
    </row>
    <row r="132" spans="1:16" x14ac:dyDescent="0.3">
      <c r="A132" s="72"/>
      <c r="B132" s="59"/>
      <c r="C132" s="84"/>
      <c r="D132" s="59"/>
      <c r="E132" s="59"/>
      <c r="F132" s="59"/>
      <c r="G132" s="86"/>
      <c r="H132" s="86"/>
      <c r="I132" s="86"/>
      <c r="J132" s="59"/>
      <c r="K132" s="85"/>
      <c r="L132" s="60"/>
      <c r="M132" s="59"/>
      <c r="N132" s="70" t="e">
        <f>+INDEX(EUTANAZIJA!$B$4:$B$6,MATCH('INVAZIVNE JEDINKE'!L132,EUTANAZIJA!$A$4:$A$6,0))</f>
        <v>#N/A</v>
      </c>
      <c r="O132" s="190" t="e">
        <f t="shared" si="2"/>
        <v>#N/A</v>
      </c>
      <c r="P132" s="112"/>
    </row>
    <row r="133" spans="1:16" x14ac:dyDescent="0.3">
      <c r="A133" s="72"/>
      <c r="B133" s="59"/>
      <c r="C133" s="84"/>
      <c r="D133" s="59"/>
      <c r="E133" s="59"/>
      <c r="F133" s="59"/>
      <c r="G133" s="86"/>
      <c r="H133" s="86"/>
      <c r="I133" s="86"/>
      <c r="J133" s="59"/>
      <c r="K133" s="85"/>
      <c r="L133" s="60"/>
      <c r="M133" s="59"/>
      <c r="N133" s="70" t="e">
        <f>+INDEX(EUTANAZIJA!$B$4:$B$6,MATCH('INVAZIVNE JEDINKE'!L133,EUTANAZIJA!$A$4:$A$6,0))</f>
        <v>#N/A</v>
      </c>
      <c r="O133" s="190" t="e">
        <f t="shared" si="2"/>
        <v>#N/A</v>
      </c>
      <c r="P133" s="112"/>
    </row>
    <row r="134" spans="1:16" x14ac:dyDescent="0.3">
      <c r="A134" s="72"/>
      <c r="B134" s="59"/>
      <c r="C134" s="84"/>
      <c r="D134" s="59"/>
      <c r="E134" s="59"/>
      <c r="F134" s="59"/>
      <c r="G134" s="86"/>
      <c r="H134" s="86"/>
      <c r="I134" s="86"/>
      <c r="J134" s="59"/>
      <c r="K134" s="85"/>
      <c r="L134" s="60"/>
      <c r="M134" s="59"/>
      <c r="N134" s="70" t="e">
        <f>+INDEX(EUTANAZIJA!$B$4:$B$6,MATCH('INVAZIVNE JEDINKE'!L134,EUTANAZIJA!$A$4:$A$6,0))</f>
        <v>#N/A</v>
      </c>
      <c r="O134" s="190" t="e">
        <f t="shared" si="2"/>
        <v>#N/A</v>
      </c>
      <c r="P134" s="112"/>
    </row>
    <row r="135" spans="1:16" x14ac:dyDescent="0.3">
      <c r="A135" s="72"/>
      <c r="B135" s="59"/>
      <c r="C135" s="84"/>
      <c r="D135" s="59"/>
      <c r="E135" s="59"/>
      <c r="F135" s="59"/>
      <c r="G135" s="86"/>
      <c r="H135" s="86"/>
      <c r="I135" s="86"/>
      <c r="J135" s="59"/>
      <c r="K135" s="85"/>
      <c r="L135" s="60"/>
      <c r="M135" s="59"/>
      <c r="N135" s="70" t="e">
        <f>+INDEX(EUTANAZIJA!$B$4:$B$6,MATCH('INVAZIVNE JEDINKE'!L135,EUTANAZIJA!$A$4:$A$6,0))</f>
        <v>#N/A</v>
      </c>
      <c r="O135" s="190" t="e">
        <f t="shared" si="2"/>
        <v>#N/A</v>
      </c>
      <c r="P135" s="112"/>
    </row>
    <row r="136" spans="1:16" x14ac:dyDescent="0.3">
      <c r="A136" s="72"/>
      <c r="B136" s="59"/>
      <c r="C136" s="84"/>
      <c r="D136" s="59"/>
      <c r="E136" s="59"/>
      <c r="F136" s="59"/>
      <c r="G136" s="86"/>
      <c r="H136" s="86"/>
      <c r="I136" s="86"/>
      <c r="J136" s="59"/>
      <c r="K136" s="85"/>
      <c r="L136" s="60"/>
      <c r="M136" s="59"/>
      <c r="N136" s="70" t="e">
        <f>+INDEX(EUTANAZIJA!$B$4:$B$6,MATCH('INVAZIVNE JEDINKE'!L136,EUTANAZIJA!$A$4:$A$6,0))</f>
        <v>#N/A</v>
      </c>
      <c r="O136" s="190" t="e">
        <f t="shared" si="2"/>
        <v>#N/A</v>
      </c>
      <c r="P136" s="112"/>
    </row>
    <row r="137" spans="1:16" x14ac:dyDescent="0.3">
      <c r="A137" s="72"/>
      <c r="B137" s="59"/>
      <c r="C137" s="84"/>
      <c r="D137" s="59"/>
      <c r="E137" s="59"/>
      <c r="F137" s="59"/>
      <c r="G137" s="86"/>
      <c r="H137" s="86"/>
      <c r="I137" s="86"/>
      <c r="J137" s="59"/>
      <c r="K137" s="85"/>
      <c r="L137" s="60"/>
      <c r="M137" s="59"/>
      <c r="N137" s="70" t="e">
        <f>+INDEX(EUTANAZIJA!$B$4:$B$6,MATCH('INVAZIVNE JEDINKE'!L137,EUTANAZIJA!$A$4:$A$6,0))</f>
        <v>#N/A</v>
      </c>
      <c r="O137" s="190" t="e">
        <f t="shared" si="2"/>
        <v>#N/A</v>
      </c>
      <c r="P137" s="112"/>
    </row>
    <row r="138" spans="1:16" x14ac:dyDescent="0.3">
      <c r="A138" s="72"/>
      <c r="B138" s="59"/>
      <c r="C138" s="84"/>
      <c r="D138" s="59"/>
      <c r="E138" s="59"/>
      <c r="F138" s="59"/>
      <c r="G138" s="86"/>
      <c r="H138" s="86"/>
      <c r="I138" s="86"/>
      <c r="J138" s="59"/>
      <c r="K138" s="85"/>
      <c r="L138" s="60"/>
      <c r="M138" s="59"/>
      <c r="N138" s="70" t="e">
        <f>+INDEX(EUTANAZIJA!$B$4:$B$6,MATCH('INVAZIVNE JEDINKE'!L138,EUTANAZIJA!$A$4:$A$6,0))</f>
        <v>#N/A</v>
      </c>
      <c r="O138" s="190" t="e">
        <f t="shared" si="2"/>
        <v>#N/A</v>
      </c>
      <c r="P138" s="112"/>
    </row>
    <row r="139" spans="1:16" x14ac:dyDescent="0.3">
      <c r="A139" s="72"/>
      <c r="B139" s="59"/>
      <c r="C139" s="84"/>
      <c r="D139" s="59"/>
      <c r="E139" s="59"/>
      <c r="F139" s="59"/>
      <c r="G139" s="86"/>
      <c r="H139" s="86"/>
      <c r="I139" s="86"/>
      <c r="J139" s="59"/>
      <c r="K139" s="85"/>
      <c r="L139" s="60"/>
      <c r="M139" s="59"/>
      <c r="N139" s="70" t="e">
        <f>+INDEX(EUTANAZIJA!$B$4:$B$6,MATCH('INVAZIVNE JEDINKE'!L139,EUTANAZIJA!$A$4:$A$6,0))</f>
        <v>#N/A</v>
      </c>
      <c r="O139" s="190" t="e">
        <f t="shared" si="2"/>
        <v>#N/A</v>
      </c>
      <c r="P139" s="112"/>
    </row>
    <row r="140" spans="1:16" x14ac:dyDescent="0.3">
      <c r="A140" s="72"/>
      <c r="B140" s="59"/>
      <c r="C140" s="84"/>
      <c r="D140" s="59"/>
      <c r="E140" s="59"/>
      <c r="F140" s="59"/>
      <c r="G140" s="86"/>
      <c r="H140" s="86"/>
      <c r="I140" s="86"/>
      <c r="J140" s="59"/>
      <c r="K140" s="85"/>
      <c r="L140" s="60"/>
      <c r="M140" s="59"/>
      <c r="N140" s="70" t="e">
        <f>+INDEX(EUTANAZIJA!$B$4:$B$6,MATCH('INVAZIVNE JEDINKE'!L140,EUTANAZIJA!$A$4:$A$6,0))</f>
        <v>#N/A</v>
      </c>
      <c r="O140" s="190" t="e">
        <f t="shared" si="2"/>
        <v>#N/A</v>
      </c>
      <c r="P140" s="112"/>
    </row>
    <row r="141" spans="1:16" x14ac:dyDescent="0.3">
      <c r="A141" s="72"/>
      <c r="B141" s="59"/>
      <c r="C141" s="84"/>
      <c r="D141" s="59"/>
      <c r="E141" s="59"/>
      <c r="F141" s="59"/>
      <c r="G141" s="86"/>
      <c r="H141" s="86"/>
      <c r="I141" s="86"/>
      <c r="J141" s="59"/>
      <c r="K141" s="85"/>
      <c r="L141" s="60"/>
      <c r="M141" s="59"/>
      <c r="N141" s="70" t="e">
        <f>+INDEX(EUTANAZIJA!$B$4:$B$6,MATCH('INVAZIVNE JEDINKE'!L141,EUTANAZIJA!$A$4:$A$6,0))</f>
        <v>#N/A</v>
      </c>
      <c r="O141" s="190" t="e">
        <f t="shared" si="2"/>
        <v>#N/A</v>
      </c>
      <c r="P141" s="112"/>
    </row>
    <row r="142" spans="1:16" x14ac:dyDescent="0.3">
      <c r="A142" s="72"/>
      <c r="B142" s="59"/>
      <c r="C142" s="84"/>
      <c r="D142" s="59"/>
      <c r="E142" s="59"/>
      <c r="F142" s="59"/>
      <c r="G142" s="86"/>
      <c r="H142" s="86"/>
      <c r="I142" s="86"/>
      <c r="J142" s="59"/>
      <c r="K142" s="85"/>
      <c r="L142" s="60"/>
      <c r="M142" s="59"/>
      <c r="N142" s="70" t="e">
        <f>+INDEX(EUTANAZIJA!$B$4:$B$6,MATCH('INVAZIVNE JEDINKE'!L142,EUTANAZIJA!$A$4:$A$6,0))</f>
        <v>#N/A</v>
      </c>
      <c r="O142" s="190" t="e">
        <f t="shared" si="2"/>
        <v>#N/A</v>
      </c>
      <c r="P142" s="112"/>
    </row>
    <row r="143" spans="1:16" x14ac:dyDescent="0.3">
      <c r="A143" s="72"/>
      <c r="B143" s="59"/>
      <c r="C143" s="84"/>
      <c r="D143" s="59"/>
      <c r="E143" s="59"/>
      <c r="F143" s="59"/>
      <c r="G143" s="86"/>
      <c r="H143" s="86"/>
      <c r="I143" s="86"/>
      <c r="J143" s="59"/>
      <c r="K143" s="85"/>
      <c r="L143" s="60"/>
      <c r="M143" s="59"/>
      <c r="N143" s="70" t="e">
        <f>+INDEX(EUTANAZIJA!$B$4:$B$6,MATCH('INVAZIVNE JEDINKE'!L143,EUTANAZIJA!$A$4:$A$6,0))</f>
        <v>#N/A</v>
      </c>
      <c r="O143" s="190" t="e">
        <f t="shared" si="2"/>
        <v>#N/A</v>
      </c>
      <c r="P143" s="112"/>
    </row>
    <row r="144" spans="1:16" x14ac:dyDescent="0.3">
      <c r="A144" s="72"/>
      <c r="B144" s="59"/>
      <c r="C144" s="84"/>
      <c r="D144" s="59"/>
      <c r="E144" s="59"/>
      <c r="F144" s="59"/>
      <c r="G144" s="86"/>
      <c r="H144" s="86"/>
      <c r="I144" s="86"/>
      <c r="J144" s="59"/>
      <c r="K144" s="85"/>
      <c r="L144" s="60"/>
      <c r="M144" s="59"/>
      <c r="N144" s="70" t="e">
        <f>+INDEX(EUTANAZIJA!$B$4:$B$6,MATCH('INVAZIVNE JEDINKE'!L144,EUTANAZIJA!$A$4:$A$6,0))</f>
        <v>#N/A</v>
      </c>
      <c r="O144" s="190" t="e">
        <f t="shared" si="2"/>
        <v>#N/A</v>
      </c>
      <c r="P144" s="112"/>
    </row>
    <row r="145" spans="1:16" x14ac:dyDescent="0.3">
      <c r="A145" s="72"/>
      <c r="B145" s="59"/>
      <c r="C145" s="84"/>
      <c r="D145" s="59"/>
      <c r="E145" s="59"/>
      <c r="F145" s="59"/>
      <c r="G145" s="86"/>
      <c r="H145" s="86"/>
      <c r="I145" s="86"/>
      <c r="J145" s="59"/>
      <c r="K145" s="85"/>
      <c r="L145" s="60"/>
      <c r="M145" s="59"/>
      <c r="N145" s="70" t="e">
        <f>+INDEX(EUTANAZIJA!$B$4:$B$6,MATCH('INVAZIVNE JEDINKE'!L145,EUTANAZIJA!$A$4:$A$6,0))</f>
        <v>#N/A</v>
      </c>
      <c r="O145" s="190" t="e">
        <f t="shared" si="2"/>
        <v>#N/A</v>
      </c>
      <c r="P145" s="112"/>
    </row>
    <row r="146" spans="1:16" x14ac:dyDescent="0.3">
      <c r="A146" s="72"/>
      <c r="B146" s="59"/>
      <c r="C146" s="84"/>
      <c r="D146" s="59"/>
      <c r="E146" s="59"/>
      <c r="F146" s="59"/>
      <c r="G146" s="86"/>
      <c r="H146" s="86"/>
      <c r="I146" s="86"/>
      <c r="J146" s="59"/>
      <c r="K146" s="85"/>
      <c r="L146" s="60"/>
      <c r="M146" s="59"/>
      <c r="N146" s="70" t="e">
        <f>+INDEX(EUTANAZIJA!$B$4:$B$6,MATCH('INVAZIVNE JEDINKE'!L146,EUTANAZIJA!$A$4:$A$6,0))</f>
        <v>#N/A</v>
      </c>
      <c r="O146" s="190" t="e">
        <f t="shared" si="2"/>
        <v>#N/A</v>
      </c>
      <c r="P146" s="112"/>
    </row>
    <row r="147" spans="1:16" x14ac:dyDescent="0.3">
      <c r="A147" s="72"/>
      <c r="B147" s="59"/>
      <c r="C147" s="84"/>
      <c r="D147" s="59"/>
      <c r="E147" s="59"/>
      <c r="F147" s="59"/>
      <c r="G147" s="86"/>
      <c r="H147" s="86"/>
      <c r="I147" s="86"/>
      <c r="J147" s="59"/>
      <c r="K147" s="85"/>
      <c r="L147" s="60"/>
      <c r="M147" s="59"/>
      <c r="N147" s="70" t="e">
        <f>+INDEX(EUTANAZIJA!$B$4:$B$6,MATCH('INVAZIVNE JEDINKE'!L147,EUTANAZIJA!$A$4:$A$6,0))</f>
        <v>#N/A</v>
      </c>
      <c r="O147" s="190" t="e">
        <f t="shared" si="2"/>
        <v>#N/A</v>
      </c>
      <c r="P147" s="112"/>
    </row>
    <row r="148" spans="1:16" x14ac:dyDescent="0.3">
      <c r="A148" s="72"/>
      <c r="B148" s="59"/>
      <c r="C148" s="84"/>
      <c r="D148" s="59"/>
      <c r="E148" s="59"/>
      <c r="F148" s="59"/>
      <c r="G148" s="86"/>
      <c r="H148" s="86"/>
      <c r="I148" s="86"/>
      <c r="J148" s="59"/>
      <c r="K148" s="85"/>
      <c r="L148" s="60"/>
      <c r="M148" s="59"/>
      <c r="N148" s="70" t="e">
        <f>+INDEX(EUTANAZIJA!$B$4:$B$6,MATCH('INVAZIVNE JEDINKE'!L148,EUTANAZIJA!$A$4:$A$6,0))</f>
        <v>#N/A</v>
      </c>
      <c r="O148" s="190" t="e">
        <f t="shared" si="2"/>
        <v>#N/A</v>
      </c>
      <c r="P148" s="112"/>
    </row>
    <row r="149" spans="1:16" x14ac:dyDescent="0.3">
      <c r="A149" s="72"/>
      <c r="B149" s="59"/>
      <c r="C149" s="84"/>
      <c r="D149" s="59"/>
      <c r="E149" s="59"/>
      <c r="F149" s="59"/>
      <c r="G149" s="86"/>
      <c r="H149" s="86"/>
      <c r="I149" s="86"/>
      <c r="J149" s="59"/>
      <c r="K149" s="85"/>
      <c r="L149" s="60"/>
      <c r="M149" s="59"/>
      <c r="N149" s="70" t="e">
        <f>+INDEX(EUTANAZIJA!$B$4:$B$6,MATCH('INVAZIVNE JEDINKE'!L149,EUTANAZIJA!$A$4:$A$6,0))</f>
        <v>#N/A</v>
      </c>
      <c r="O149" s="190" t="e">
        <f t="shared" si="2"/>
        <v>#N/A</v>
      </c>
      <c r="P149" s="112"/>
    </row>
    <row r="150" spans="1:16" x14ac:dyDescent="0.3">
      <c r="A150" s="72"/>
      <c r="B150" s="59"/>
      <c r="C150" s="84"/>
      <c r="D150" s="59"/>
      <c r="E150" s="59"/>
      <c r="F150" s="59"/>
      <c r="G150" s="86"/>
      <c r="H150" s="86"/>
      <c r="I150" s="86"/>
      <c r="J150" s="59"/>
      <c r="K150" s="85"/>
      <c r="L150" s="60"/>
      <c r="M150" s="59"/>
      <c r="N150" s="70" t="e">
        <f>+INDEX(EUTANAZIJA!$B$4:$B$6,MATCH('INVAZIVNE JEDINKE'!L150,EUTANAZIJA!$A$4:$A$6,0))</f>
        <v>#N/A</v>
      </c>
      <c r="O150" s="190" t="e">
        <f t="shared" si="2"/>
        <v>#N/A</v>
      </c>
      <c r="P150" s="112"/>
    </row>
    <row r="151" spans="1:16" x14ac:dyDescent="0.3">
      <c r="A151" s="72"/>
      <c r="B151" s="59"/>
      <c r="C151" s="84"/>
      <c r="D151" s="59"/>
      <c r="E151" s="59"/>
      <c r="F151" s="59"/>
      <c r="G151" s="86"/>
      <c r="H151" s="86"/>
      <c r="I151" s="86"/>
      <c r="J151" s="59"/>
      <c r="K151" s="85"/>
      <c r="L151" s="60"/>
      <c r="M151" s="59"/>
      <c r="N151" s="70" t="e">
        <f>+INDEX(EUTANAZIJA!$B$4:$B$6,MATCH('INVAZIVNE JEDINKE'!L151,EUTANAZIJA!$A$4:$A$6,0))</f>
        <v>#N/A</v>
      </c>
      <c r="O151" s="190" t="e">
        <f t="shared" si="2"/>
        <v>#N/A</v>
      </c>
      <c r="P151" s="112"/>
    </row>
    <row r="152" spans="1:16" x14ac:dyDescent="0.3">
      <c r="A152" s="72"/>
      <c r="B152" s="59"/>
      <c r="C152" s="84"/>
      <c r="D152" s="59"/>
      <c r="E152" s="59"/>
      <c r="F152" s="59"/>
      <c r="G152" s="86"/>
      <c r="H152" s="86"/>
      <c r="I152" s="86"/>
      <c r="J152" s="59"/>
      <c r="K152" s="85"/>
      <c r="L152" s="60"/>
      <c r="M152" s="59"/>
      <c r="N152" s="70" t="e">
        <f>+INDEX(EUTANAZIJA!$B$4:$B$6,MATCH('INVAZIVNE JEDINKE'!L152,EUTANAZIJA!$A$4:$A$6,0))</f>
        <v>#N/A</v>
      </c>
      <c r="O152" s="190" t="e">
        <f t="shared" si="2"/>
        <v>#N/A</v>
      </c>
      <c r="P152" s="112"/>
    </row>
    <row r="153" spans="1:16" x14ac:dyDescent="0.3">
      <c r="A153" s="72"/>
      <c r="B153" s="59"/>
      <c r="C153" s="84"/>
      <c r="D153" s="59"/>
      <c r="E153" s="59"/>
      <c r="F153" s="59"/>
      <c r="G153" s="86"/>
      <c r="H153" s="86"/>
      <c r="I153" s="86"/>
      <c r="J153" s="59"/>
      <c r="K153" s="85"/>
      <c r="L153" s="60"/>
      <c r="M153" s="59"/>
      <c r="N153" s="70" t="e">
        <f>+INDEX(EUTANAZIJA!$B$4:$B$6,MATCH('INVAZIVNE JEDINKE'!L153,EUTANAZIJA!$A$4:$A$6,0))</f>
        <v>#N/A</v>
      </c>
      <c r="O153" s="190" t="e">
        <f t="shared" si="2"/>
        <v>#N/A</v>
      </c>
      <c r="P153" s="112"/>
    </row>
    <row r="154" spans="1:16" x14ac:dyDescent="0.3">
      <c r="A154" s="72"/>
      <c r="B154" s="59"/>
      <c r="C154" s="84"/>
      <c r="D154" s="59"/>
      <c r="E154" s="59"/>
      <c r="F154" s="59"/>
      <c r="G154" s="86"/>
      <c r="H154" s="86"/>
      <c r="I154" s="86"/>
      <c r="J154" s="59"/>
      <c r="K154" s="85"/>
      <c r="L154" s="60"/>
      <c r="M154" s="59"/>
      <c r="N154" s="70" t="e">
        <f>+INDEX(EUTANAZIJA!$B$4:$B$6,MATCH('INVAZIVNE JEDINKE'!L154,EUTANAZIJA!$A$4:$A$6,0))</f>
        <v>#N/A</v>
      </c>
      <c r="O154" s="190" t="e">
        <f t="shared" si="2"/>
        <v>#N/A</v>
      </c>
      <c r="P154" s="112"/>
    </row>
    <row r="155" spans="1:16" x14ac:dyDescent="0.3">
      <c r="A155" s="72"/>
      <c r="B155" s="59"/>
      <c r="C155" s="84"/>
      <c r="D155" s="59"/>
      <c r="E155" s="59"/>
      <c r="F155" s="59"/>
      <c r="G155" s="86"/>
      <c r="H155" s="86"/>
      <c r="I155" s="86"/>
      <c r="J155" s="59"/>
      <c r="K155" s="85"/>
      <c r="L155" s="60"/>
      <c r="M155" s="59"/>
      <c r="N155" s="70" t="e">
        <f>+INDEX(EUTANAZIJA!$B$4:$B$6,MATCH('INVAZIVNE JEDINKE'!L155,EUTANAZIJA!$A$4:$A$6,0))</f>
        <v>#N/A</v>
      </c>
      <c r="O155" s="190" t="e">
        <f t="shared" si="2"/>
        <v>#N/A</v>
      </c>
      <c r="P155" s="112"/>
    </row>
    <row r="156" spans="1:16" x14ac:dyDescent="0.3">
      <c r="A156" s="72"/>
      <c r="B156" s="59"/>
      <c r="C156" s="84"/>
      <c r="D156" s="59"/>
      <c r="E156" s="59"/>
      <c r="F156" s="59"/>
      <c r="G156" s="86"/>
      <c r="H156" s="86"/>
      <c r="I156" s="86"/>
      <c r="J156" s="59"/>
      <c r="K156" s="85"/>
      <c r="L156" s="60"/>
      <c r="M156" s="59"/>
      <c r="N156" s="70" t="e">
        <f>+INDEX(EUTANAZIJA!$B$4:$B$6,MATCH('INVAZIVNE JEDINKE'!L156,EUTANAZIJA!$A$4:$A$6,0))</f>
        <v>#N/A</v>
      </c>
      <c r="O156" s="190" t="e">
        <f t="shared" si="2"/>
        <v>#N/A</v>
      </c>
      <c r="P156" s="112"/>
    </row>
    <row r="157" spans="1:16" x14ac:dyDescent="0.3">
      <c r="A157" s="72"/>
      <c r="B157" s="59"/>
      <c r="C157" s="84"/>
      <c r="D157" s="59"/>
      <c r="E157" s="59"/>
      <c r="F157" s="59"/>
      <c r="G157" s="86"/>
      <c r="H157" s="86"/>
      <c r="I157" s="86"/>
      <c r="J157" s="59"/>
      <c r="K157" s="85"/>
      <c r="L157" s="60"/>
      <c r="M157" s="59"/>
      <c r="N157" s="70" t="e">
        <f>+INDEX(EUTANAZIJA!$B$4:$B$6,MATCH('INVAZIVNE JEDINKE'!L157,EUTANAZIJA!$A$4:$A$6,0))</f>
        <v>#N/A</v>
      </c>
      <c r="O157" s="190" t="e">
        <f t="shared" si="2"/>
        <v>#N/A</v>
      </c>
      <c r="P157" s="112"/>
    </row>
    <row r="158" spans="1:16" x14ac:dyDescent="0.3">
      <c r="A158" s="72"/>
      <c r="B158" s="59"/>
      <c r="C158" s="84"/>
      <c r="D158" s="59"/>
      <c r="E158" s="59"/>
      <c r="F158" s="59"/>
      <c r="G158" s="86"/>
      <c r="H158" s="86"/>
      <c r="I158" s="86"/>
      <c r="J158" s="59"/>
      <c r="K158" s="85"/>
      <c r="L158" s="60"/>
      <c r="M158" s="59"/>
      <c r="N158" s="70" t="e">
        <f>+INDEX(EUTANAZIJA!$B$4:$B$6,MATCH('INVAZIVNE JEDINKE'!L158,EUTANAZIJA!$A$4:$A$6,0))</f>
        <v>#N/A</v>
      </c>
      <c r="O158" s="190" t="e">
        <f t="shared" si="2"/>
        <v>#N/A</v>
      </c>
      <c r="P158" s="112"/>
    </row>
    <row r="159" spans="1:16" x14ac:dyDescent="0.3">
      <c r="A159" s="72"/>
      <c r="B159" s="59"/>
      <c r="C159" s="84"/>
      <c r="D159" s="59"/>
      <c r="E159" s="59"/>
      <c r="F159" s="59"/>
      <c r="G159" s="86"/>
      <c r="H159" s="86"/>
      <c r="I159" s="86"/>
      <c r="J159" s="59"/>
      <c r="K159" s="85"/>
      <c r="L159" s="60"/>
      <c r="M159" s="59"/>
      <c r="N159" s="70" t="e">
        <f>+INDEX(EUTANAZIJA!$B$4:$B$6,MATCH('INVAZIVNE JEDINKE'!L159,EUTANAZIJA!$A$4:$A$6,0))</f>
        <v>#N/A</v>
      </c>
      <c r="O159" s="190" t="e">
        <f t="shared" si="2"/>
        <v>#N/A</v>
      </c>
      <c r="P159" s="112"/>
    </row>
    <row r="160" spans="1:16" x14ac:dyDescent="0.3">
      <c r="A160" s="72"/>
      <c r="B160" s="59"/>
      <c r="C160" s="84"/>
      <c r="D160" s="59"/>
      <c r="E160" s="59"/>
      <c r="F160" s="59"/>
      <c r="G160" s="86"/>
      <c r="H160" s="86"/>
      <c r="I160" s="86"/>
      <c r="J160" s="59"/>
      <c r="K160" s="85"/>
      <c r="L160" s="60"/>
      <c r="M160" s="59"/>
      <c r="N160" s="70" t="e">
        <f>+INDEX(EUTANAZIJA!$B$4:$B$6,MATCH('INVAZIVNE JEDINKE'!L160,EUTANAZIJA!$A$4:$A$6,0))</f>
        <v>#N/A</v>
      </c>
      <c r="O160" s="190" t="e">
        <f t="shared" si="2"/>
        <v>#N/A</v>
      </c>
      <c r="P160" s="112"/>
    </row>
    <row r="161" spans="1:16" x14ac:dyDescent="0.3">
      <c r="A161" s="72"/>
      <c r="B161" s="59"/>
      <c r="C161" s="84"/>
      <c r="D161" s="59"/>
      <c r="E161" s="59"/>
      <c r="F161" s="59"/>
      <c r="G161" s="86"/>
      <c r="H161" s="86"/>
      <c r="I161" s="86"/>
      <c r="J161" s="59"/>
      <c r="K161" s="85"/>
      <c r="L161" s="60"/>
      <c r="M161" s="59"/>
      <c r="N161" s="70" t="e">
        <f>+INDEX(EUTANAZIJA!$B$4:$B$6,MATCH('INVAZIVNE JEDINKE'!L161,EUTANAZIJA!$A$4:$A$6,0))</f>
        <v>#N/A</v>
      </c>
      <c r="O161" s="190" t="e">
        <f t="shared" si="2"/>
        <v>#N/A</v>
      </c>
      <c r="P161" s="112"/>
    </row>
    <row r="162" spans="1:16" x14ac:dyDescent="0.3">
      <c r="A162" s="72"/>
      <c r="B162" s="59"/>
      <c r="C162" s="84"/>
      <c r="D162" s="59"/>
      <c r="E162" s="59"/>
      <c r="F162" s="59"/>
      <c r="G162" s="86"/>
      <c r="H162" s="86"/>
      <c r="I162" s="86"/>
      <c r="J162" s="59"/>
      <c r="K162" s="85"/>
      <c r="L162" s="60"/>
      <c r="M162" s="59"/>
      <c r="N162" s="70" t="e">
        <f>+INDEX(EUTANAZIJA!$B$4:$B$6,MATCH('INVAZIVNE JEDINKE'!L162,EUTANAZIJA!$A$4:$A$6,0))</f>
        <v>#N/A</v>
      </c>
      <c r="O162" s="190" t="e">
        <f t="shared" si="2"/>
        <v>#N/A</v>
      </c>
      <c r="P162" s="112"/>
    </row>
    <row r="163" spans="1:16" x14ac:dyDescent="0.3">
      <c r="A163" s="72"/>
      <c r="B163" s="59"/>
      <c r="C163" s="84"/>
      <c r="D163" s="59"/>
      <c r="E163" s="59"/>
      <c r="F163" s="59"/>
      <c r="G163" s="86"/>
      <c r="H163" s="86"/>
      <c r="I163" s="86"/>
      <c r="J163" s="59"/>
      <c r="K163" s="85"/>
      <c r="L163" s="60"/>
      <c r="M163" s="59"/>
      <c r="N163" s="70" t="e">
        <f>+INDEX(EUTANAZIJA!$B$4:$B$6,MATCH('INVAZIVNE JEDINKE'!L163,EUTANAZIJA!$A$4:$A$6,0))</f>
        <v>#N/A</v>
      </c>
      <c r="O163" s="190" t="e">
        <f t="shared" si="2"/>
        <v>#N/A</v>
      </c>
      <c r="P163" s="112"/>
    </row>
    <row r="164" spans="1:16" x14ac:dyDescent="0.3">
      <c r="A164" s="72"/>
      <c r="B164" s="59"/>
      <c r="C164" s="84"/>
      <c r="D164" s="59"/>
      <c r="E164" s="59"/>
      <c r="F164" s="59"/>
      <c r="G164" s="86"/>
      <c r="H164" s="86"/>
      <c r="I164" s="86"/>
      <c r="J164" s="59"/>
      <c r="K164" s="85"/>
      <c r="L164" s="60"/>
      <c r="M164" s="59"/>
      <c r="N164" s="70" t="e">
        <f>+INDEX(EUTANAZIJA!$B$4:$B$6,MATCH('INVAZIVNE JEDINKE'!L164,EUTANAZIJA!$A$4:$A$6,0))</f>
        <v>#N/A</v>
      </c>
      <c r="O164" s="190" t="e">
        <f t="shared" si="2"/>
        <v>#N/A</v>
      </c>
      <c r="P164" s="112"/>
    </row>
    <row r="165" spans="1:16" x14ac:dyDescent="0.3">
      <c r="A165" s="72"/>
      <c r="B165" s="59"/>
      <c r="C165" s="84"/>
      <c r="D165" s="59"/>
      <c r="E165" s="59"/>
      <c r="F165" s="59"/>
      <c r="G165" s="86"/>
      <c r="H165" s="86"/>
      <c r="I165" s="86"/>
      <c r="J165" s="59"/>
      <c r="K165" s="85"/>
      <c r="L165" s="60"/>
      <c r="M165" s="59"/>
      <c r="N165" s="70" t="e">
        <f>+INDEX(EUTANAZIJA!$B$4:$B$6,MATCH('INVAZIVNE JEDINKE'!L165,EUTANAZIJA!$A$4:$A$6,0))</f>
        <v>#N/A</v>
      </c>
      <c r="O165" s="190" t="e">
        <f t="shared" si="2"/>
        <v>#N/A</v>
      </c>
      <c r="P165" s="112"/>
    </row>
    <row r="166" spans="1:16" x14ac:dyDescent="0.3">
      <c r="A166" s="72"/>
      <c r="B166" s="59"/>
      <c r="C166" s="84"/>
      <c r="D166" s="59"/>
      <c r="E166" s="59"/>
      <c r="F166" s="59"/>
      <c r="G166" s="86"/>
      <c r="H166" s="86"/>
      <c r="I166" s="86"/>
      <c r="J166" s="59"/>
      <c r="K166" s="85"/>
      <c r="L166" s="60"/>
      <c r="M166" s="59"/>
      <c r="N166" s="70" t="e">
        <f>+INDEX(EUTANAZIJA!$B$4:$B$6,MATCH('INVAZIVNE JEDINKE'!L166,EUTANAZIJA!$A$4:$A$6,0))</f>
        <v>#N/A</v>
      </c>
      <c r="O166" s="190" t="e">
        <f t="shared" si="2"/>
        <v>#N/A</v>
      </c>
      <c r="P166" s="112"/>
    </row>
    <row r="167" spans="1:16" x14ac:dyDescent="0.3">
      <c r="A167" s="72"/>
      <c r="B167" s="59"/>
      <c r="C167" s="84"/>
      <c r="D167" s="59"/>
      <c r="E167" s="59"/>
      <c r="F167" s="59"/>
      <c r="G167" s="86"/>
      <c r="H167" s="86"/>
      <c r="I167" s="86"/>
      <c r="J167" s="59"/>
      <c r="K167" s="85"/>
      <c r="L167" s="60"/>
      <c r="M167" s="59"/>
      <c r="N167" s="70" t="e">
        <f>+INDEX(EUTANAZIJA!$B$4:$B$6,MATCH('INVAZIVNE JEDINKE'!L167,EUTANAZIJA!$A$4:$A$6,0))</f>
        <v>#N/A</v>
      </c>
      <c r="O167" s="190" t="e">
        <f t="shared" si="2"/>
        <v>#N/A</v>
      </c>
      <c r="P167" s="112"/>
    </row>
    <row r="168" spans="1:16" x14ac:dyDescent="0.3">
      <c r="A168" s="72"/>
      <c r="B168" s="59"/>
      <c r="C168" s="84"/>
      <c r="D168" s="59"/>
      <c r="E168" s="59"/>
      <c r="F168" s="59"/>
      <c r="G168" s="86"/>
      <c r="H168" s="86"/>
      <c r="I168" s="86"/>
      <c r="J168" s="59"/>
      <c r="K168" s="85"/>
      <c r="L168" s="60"/>
      <c r="M168" s="59"/>
      <c r="N168" s="70" t="e">
        <f>+INDEX(EUTANAZIJA!$B$4:$B$6,MATCH('INVAZIVNE JEDINKE'!L168,EUTANAZIJA!$A$4:$A$6,0))</f>
        <v>#N/A</v>
      </c>
      <c r="O168" s="190" t="e">
        <f t="shared" si="2"/>
        <v>#N/A</v>
      </c>
      <c r="P168" s="112"/>
    </row>
    <row r="169" spans="1:16" x14ac:dyDescent="0.3">
      <c r="A169" s="72"/>
      <c r="B169" s="59"/>
      <c r="C169" s="84"/>
      <c r="D169" s="59"/>
      <c r="E169" s="59"/>
      <c r="F169" s="59"/>
      <c r="G169" s="86"/>
      <c r="H169" s="86"/>
      <c r="I169" s="86"/>
      <c r="J169" s="59"/>
      <c r="K169" s="85"/>
      <c r="L169" s="60"/>
      <c r="M169" s="59"/>
      <c r="N169" s="70" t="e">
        <f>+INDEX(EUTANAZIJA!$B$4:$B$6,MATCH('INVAZIVNE JEDINKE'!L169,EUTANAZIJA!$A$4:$A$6,0))</f>
        <v>#N/A</v>
      </c>
      <c r="O169" s="190" t="e">
        <f t="shared" si="2"/>
        <v>#N/A</v>
      </c>
      <c r="P169" s="112"/>
    </row>
    <row r="170" spans="1:16" x14ac:dyDescent="0.3">
      <c r="A170" s="72"/>
      <c r="B170" s="59"/>
      <c r="C170" s="84"/>
      <c r="D170" s="59"/>
      <c r="E170" s="59"/>
      <c r="F170" s="59"/>
      <c r="G170" s="86"/>
      <c r="H170" s="86"/>
      <c r="I170" s="86"/>
      <c r="J170" s="59"/>
      <c r="K170" s="85"/>
      <c r="L170" s="60"/>
      <c r="M170" s="59"/>
      <c r="N170" s="70" t="e">
        <f>+INDEX(EUTANAZIJA!$B$4:$B$6,MATCH('INVAZIVNE JEDINKE'!L170,EUTANAZIJA!$A$4:$A$6,0))</f>
        <v>#N/A</v>
      </c>
      <c r="O170" s="190" t="e">
        <f t="shared" si="2"/>
        <v>#N/A</v>
      </c>
      <c r="P170" s="112"/>
    </row>
    <row r="171" spans="1:16" x14ac:dyDescent="0.3">
      <c r="A171" s="72"/>
      <c r="B171" s="59"/>
      <c r="C171" s="84"/>
      <c r="D171" s="59"/>
      <c r="E171" s="59"/>
      <c r="F171" s="59"/>
      <c r="G171" s="86"/>
      <c r="H171" s="86"/>
      <c r="I171" s="86"/>
      <c r="J171" s="59"/>
      <c r="K171" s="85"/>
      <c r="L171" s="60"/>
      <c r="M171" s="59"/>
      <c r="N171" s="70" t="e">
        <f>+INDEX(EUTANAZIJA!$B$4:$B$6,MATCH('INVAZIVNE JEDINKE'!L171,EUTANAZIJA!$A$4:$A$6,0))</f>
        <v>#N/A</v>
      </c>
      <c r="O171" s="190" t="e">
        <f t="shared" si="2"/>
        <v>#N/A</v>
      </c>
      <c r="P171" s="112"/>
    </row>
    <row r="172" spans="1:16" x14ac:dyDescent="0.3">
      <c r="A172" s="72"/>
      <c r="B172" s="59"/>
      <c r="C172" s="84"/>
      <c r="D172" s="59"/>
      <c r="E172" s="59"/>
      <c r="F172" s="59"/>
      <c r="G172" s="86"/>
      <c r="H172" s="86"/>
      <c r="I172" s="86"/>
      <c r="J172" s="59"/>
      <c r="K172" s="85"/>
      <c r="L172" s="60"/>
      <c r="M172" s="59"/>
      <c r="N172" s="70" t="e">
        <f>+INDEX(EUTANAZIJA!$B$4:$B$6,MATCH('INVAZIVNE JEDINKE'!L172,EUTANAZIJA!$A$4:$A$6,0))</f>
        <v>#N/A</v>
      </c>
      <c r="O172" s="190" t="e">
        <f t="shared" si="2"/>
        <v>#N/A</v>
      </c>
      <c r="P172" s="112"/>
    </row>
    <row r="173" spans="1:16" x14ac:dyDescent="0.3">
      <c r="A173" s="72"/>
      <c r="B173" s="59"/>
      <c r="C173" s="84"/>
      <c r="D173" s="59"/>
      <c r="E173" s="59"/>
      <c r="F173" s="59"/>
      <c r="G173" s="86"/>
      <c r="H173" s="86"/>
      <c r="I173" s="86"/>
      <c r="J173" s="59"/>
      <c r="K173" s="85"/>
      <c r="L173" s="60"/>
      <c r="M173" s="59"/>
      <c r="N173" s="70" t="e">
        <f>+INDEX(EUTANAZIJA!$B$4:$B$6,MATCH('INVAZIVNE JEDINKE'!L173,EUTANAZIJA!$A$4:$A$6,0))</f>
        <v>#N/A</v>
      </c>
      <c r="O173" s="190" t="e">
        <f t="shared" si="2"/>
        <v>#N/A</v>
      </c>
      <c r="P173" s="112"/>
    </row>
    <row r="174" spans="1:16" x14ac:dyDescent="0.3">
      <c r="A174" s="72"/>
      <c r="B174" s="59"/>
      <c r="C174" s="84"/>
      <c r="D174" s="59"/>
      <c r="E174" s="59"/>
      <c r="F174" s="59"/>
      <c r="G174" s="86"/>
      <c r="H174" s="86"/>
      <c r="I174" s="86"/>
      <c r="J174" s="59"/>
      <c r="K174" s="85"/>
      <c r="L174" s="60"/>
      <c r="M174" s="59"/>
      <c r="N174" s="70" t="e">
        <f>+INDEX(EUTANAZIJA!$B$4:$B$6,MATCH('INVAZIVNE JEDINKE'!L174,EUTANAZIJA!$A$4:$A$6,0))</f>
        <v>#N/A</v>
      </c>
      <c r="O174" s="190" t="e">
        <f t="shared" si="2"/>
        <v>#N/A</v>
      </c>
      <c r="P174" s="112"/>
    </row>
    <row r="175" spans="1:16" x14ac:dyDescent="0.3">
      <c r="A175" s="72"/>
      <c r="B175" s="59"/>
      <c r="C175" s="84"/>
      <c r="D175" s="59"/>
      <c r="E175" s="59"/>
      <c r="F175" s="59"/>
      <c r="G175" s="86"/>
      <c r="H175" s="86"/>
      <c r="I175" s="86"/>
      <c r="J175" s="59"/>
      <c r="K175" s="85"/>
      <c r="L175" s="60"/>
      <c r="M175" s="59"/>
      <c r="N175" s="70" t="e">
        <f>+INDEX(EUTANAZIJA!$B$4:$B$6,MATCH('INVAZIVNE JEDINKE'!L175,EUTANAZIJA!$A$4:$A$6,0))</f>
        <v>#N/A</v>
      </c>
      <c r="O175" s="190" t="e">
        <f t="shared" si="2"/>
        <v>#N/A</v>
      </c>
      <c r="P175" s="112"/>
    </row>
    <row r="176" spans="1:16" x14ac:dyDescent="0.3">
      <c r="A176" s="72"/>
      <c r="B176" s="59"/>
      <c r="C176" s="84"/>
      <c r="D176" s="59"/>
      <c r="E176" s="59"/>
      <c r="F176" s="59"/>
      <c r="G176" s="86"/>
      <c r="H176" s="86"/>
      <c r="I176" s="86"/>
      <c r="J176" s="59"/>
      <c r="K176" s="85"/>
      <c r="L176" s="60"/>
      <c r="M176" s="59"/>
      <c r="N176" s="70" t="e">
        <f>+INDEX(EUTANAZIJA!$B$4:$B$6,MATCH('INVAZIVNE JEDINKE'!L176,EUTANAZIJA!$A$4:$A$6,0))</f>
        <v>#N/A</v>
      </c>
      <c r="O176" s="190" t="e">
        <f t="shared" si="2"/>
        <v>#N/A</v>
      </c>
      <c r="P176" s="112"/>
    </row>
    <row r="177" spans="1:16" x14ac:dyDescent="0.3">
      <c r="A177" s="72"/>
      <c r="B177" s="59"/>
      <c r="C177" s="84"/>
      <c r="D177" s="59"/>
      <c r="E177" s="59"/>
      <c r="F177" s="59"/>
      <c r="G177" s="86"/>
      <c r="H177" s="86"/>
      <c r="I177" s="86"/>
      <c r="J177" s="59"/>
      <c r="K177" s="85"/>
      <c r="L177" s="60"/>
      <c r="M177" s="59"/>
      <c r="N177" s="70" t="e">
        <f>+INDEX(EUTANAZIJA!$B$4:$B$6,MATCH('INVAZIVNE JEDINKE'!L177,EUTANAZIJA!$A$4:$A$6,0))</f>
        <v>#N/A</v>
      </c>
      <c r="O177" s="190" t="e">
        <f t="shared" si="2"/>
        <v>#N/A</v>
      </c>
      <c r="P177" s="112"/>
    </row>
    <row r="178" spans="1:16" x14ac:dyDescent="0.3">
      <c r="A178" s="72"/>
      <c r="B178" s="59"/>
      <c r="C178" s="84"/>
      <c r="D178" s="59"/>
      <c r="E178" s="59"/>
      <c r="F178" s="59"/>
      <c r="G178" s="86"/>
      <c r="H178" s="86"/>
      <c r="I178" s="86"/>
      <c r="J178" s="59"/>
      <c r="K178" s="85"/>
      <c r="L178" s="60"/>
      <c r="M178" s="59"/>
      <c r="N178" s="70" t="e">
        <f>+INDEX(EUTANAZIJA!$B$4:$B$6,MATCH('INVAZIVNE JEDINKE'!L178,EUTANAZIJA!$A$4:$A$6,0))</f>
        <v>#N/A</v>
      </c>
      <c r="O178" s="190" t="e">
        <f t="shared" si="2"/>
        <v>#N/A</v>
      </c>
      <c r="P178" s="112"/>
    </row>
    <row r="179" spans="1:16" x14ac:dyDescent="0.3">
      <c r="A179" s="72"/>
      <c r="B179" s="59"/>
      <c r="C179" s="84"/>
      <c r="D179" s="59"/>
      <c r="E179" s="59"/>
      <c r="F179" s="59"/>
      <c r="G179" s="86"/>
      <c r="H179" s="86"/>
      <c r="I179" s="86"/>
      <c r="J179" s="59"/>
      <c r="K179" s="85"/>
      <c r="L179" s="60"/>
      <c r="M179" s="59"/>
      <c r="N179" s="70" t="e">
        <f>+INDEX(EUTANAZIJA!$B$4:$B$6,MATCH('INVAZIVNE JEDINKE'!L179,EUTANAZIJA!$A$4:$A$6,0))</f>
        <v>#N/A</v>
      </c>
      <c r="O179" s="190" t="e">
        <f t="shared" si="2"/>
        <v>#N/A</v>
      </c>
      <c r="P179" s="112"/>
    </row>
    <row r="180" spans="1:16" x14ac:dyDescent="0.3">
      <c r="A180" s="72"/>
      <c r="B180" s="59"/>
      <c r="C180" s="84"/>
      <c r="D180" s="59"/>
      <c r="E180" s="59"/>
      <c r="F180" s="59"/>
      <c r="G180" s="86"/>
      <c r="H180" s="86"/>
      <c r="I180" s="86"/>
      <c r="J180" s="59"/>
      <c r="K180" s="85"/>
      <c r="L180" s="60"/>
      <c r="M180" s="59"/>
      <c r="N180" s="70" t="e">
        <f>+INDEX(EUTANAZIJA!$B$4:$B$6,MATCH('INVAZIVNE JEDINKE'!L180,EUTANAZIJA!$A$4:$A$6,0))</f>
        <v>#N/A</v>
      </c>
      <c r="O180" s="190" t="e">
        <f t="shared" si="2"/>
        <v>#N/A</v>
      </c>
      <c r="P180" s="112"/>
    </row>
    <row r="181" spans="1:16" x14ac:dyDescent="0.3">
      <c r="A181" s="72"/>
      <c r="B181" s="59"/>
      <c r="C181" s="84"/>
      <c r="D181" s="59"/>
      <c r="E181" s="59"/>
      <c r="F181" s="59"/>
      <c r="G181" s="86"/>
      <c r="H181" s="86"/>
      <c r="I181" s="86"/>
      <c r="J181" s="59"/>
      <c r="K181" s="85"/>
      <c r="L181" s="60"/>
      <c r="M181" s="59"/>
      <c r="N181" s="70" t="e">
        <f>+INDEX(EUTANAZIJA!$B$4:$B$6,MATCH('INVAZIVNE JEDINKE'!L181,EUTANAZIJA!$A$4:$A$6,0))</f>
        <v>#N/A</v>
      </c>
      <c r="O181" s="190" t="e">
        <f t="shared" si="2"/>
        <v>#N/A</v>
      </c>
      <c r="P181" s="112"/>
    </row>
    <row r="182" spans="1:16" x14ac:dyDescent="0.3">
      <c r="A182" s="72"/>
      <c r="B182" s="59"/>
      <c r="C182" s="84"/>
      <c r="D182" s="59"/>
      <c r="E182" s="59"/>
      <c r="F182" s="59"/>
      <c r="G182" s="86"/>
      <c r="H182" s="86"/>
      <c r="I182" s="86"/>
      <c r="J182" s="59"/>
      <c r="K182" s="85"/>
      <c r="L182" s="60"/>
      <c r="M182" s="59"/>
      <c r="N182" s="70" t="e">
        <f>+INDEX(EUTANAZIJA!$B$4:$B$6,MATCH('INVAZIVNE JEDINKE'!L182,EUTANAZIJA!$A$4:$A$6,0))</f>
        <v>#N/A</v>
      </c>
      <c r="O182" s="190" t="e">
        <f t="shared" si="2"/>
        <v>#N/A</v>
      </c>
      <c r="P182" s="112"/>
    </row>
    <row r="183" spans="1:16" x14ac:dyDescent="0.3">
      <c r="A183" s="72"/>
      <c r="B183" s="59"/>
      <c r="C183" s="84"/>
      <c r="D183" s="59"/>
      <c r="E183" s="59"/>
      <c r="F183" s="59"/>
      <c r="G183" s="86"/>
      <c r="H183" s="86"/>
      <c r="I183" s="86"/>
      <c r="J183" s="59"/>
      <c r="K183" s="85"/>
      <c r="L183" s="60"/>
      <c r="M183" s="59"/>
      <c r="N183" s="70" t="e">
        <f>+INDEX(EUTANAZIJA!$B$4:$B$6,MATCH('INVAZIVNE JEDINKE'!L183,EUTANAZIJA!$A$4:$A$6,0))</f>
        <v>#N/A</v>
      </c>
      <c r="O183" s="190" t="e">
        <f t="shared" si="2"/>
        <v>#N/A</v>
      </c>
      <c r="P183" s="112"/>
    </row>
    <row r="184" spans="1:16" x14ac:dyDescent="0.3">
      <c r="A184" s="72"/>
      <c r="B184" s="59"/>
      <c r="C184" s="84"/>
      <c r="D184" s="59"/>
      <c r="E184" s="59"/>
      <c r="F184" s="59"/>
      <c r="G184" s="86"/>
      <c r="H184" s="86"/>
      <c r="I184" s="86"/>
      <c r="J184" s="59"/>
      <c r="K184" s="85"/>
      <c r="L184" s="60"/>
      <c r="M184" s="59"/>
      <c r="N184" s="70" t="e">
        <f>+INDEX(EUTANAZIJA!$B$4:$B$6,MATCH('INVAZIVNE JEDINKE'!L184,EUTANAZIJA!$A$4:$A$6,0))</f>
        <v>#N/A</v>
      </c>
      <c r="O184" s="190" t="e">
        <f t="shared" si="2"/>
        <v>#N/A</v>
      </c>
      <c r="P184" s="112"/>
    </row>
    <row r="185" spans="1:16" x14ac:dyDescent="0.3">
      <c r="A185" s="72"/>
      <c r="B185" s="59"/>
      <c r="C185" s="84"/>
      <c r="D185" s="59"/>
      <c r="E185" s="59"/>
      <c r="F185" s="59"/>
      <c r="G185" s="86"/>
      <c r="H185" s="86"/>
      <c r="I185" s="86"/>
      <c r="J185" s="59"/>
      <c r="K185" s="85"/>
      <c r="L185" s="60"/>
      <c r="M185" s="59"/>
      <c r="N185" s="70" t="e">
        <f>+INDEX(EUTANAZIJA!$B$4:$B$6,MATCH('INVAZIVNE JEDINKE'!L185,EUTANAZIJA!$A$4:$A$6,0))</f>
        <v>#N/A</v>
      </c>
      <c r="O185" s="190" t="e">
        <f t="shared" si="2"/>
        <v>#N/A</v>
      </c>
      <c r="P185" s="112"/>
    </row>
    <row r="186" spans="1:16" x14ac:dyDescent="0.3">
      <c r="A186" s="72"/>
      <c r="B186" s="59"/>
      <c r="C186" s="84"/>
      <c r="D186" s="59"/>
      <c r="E186" s="59"/>
      <c r="F186" s="59"/>
      <c r="G186" s="86"/>
      <c r="H186" s="86"/>
      <c r="I186" s="86"/>
      <c r="J186" s="59"/>
      <c r="K186" s="85"/>
      <c r="L186" s="60"/>
      <c r="M186" s="59"/>
      <c r="N186" s="70" t="e">
        <f>+INDEX(EUTANAZIJA!$B$4:$B$6,MATCH('INVAZIVNE JEDINKE'!L186,EUTANAZIJA!$A$4:$A$6,0))</f>
        <v>#N/A</v>
      </c>
      <c r="O186" s="190" t="e">
        <f t="shared" si="2"/>
        <v>#N/A</v>
      </c>
      <c r="P186" s="112"/>
    </row>
    <row r="187" spans="1:16" x14ac:dyDescent="0.3">
      <c r="A187" s="72"/>
      <c r="B187" s="59"/>
      <c r="C187" s="84"/>
      <c r="D187" s="59"/>
      <c r="E187" s="59"/>
      <c r="F187" s="59"/>
      <c r="G187" s="86"/>
      <c r="H187" s="86"/>
      <c r="I187" s="86"/>
      <c r="J187" s="59"/>
      <c r="K187" s="85"/>
      <c r="L187" s="60"/>
      <c r="M187" s="59"/>
      <c r="N187" s="70" t="e">
        <f>+INDEX(EUTANAZIJA!$B$4:$B$6,MATCH('INVAZIVNE JEDINKE'!L187,EUTANAZIJA!$A$4:$A$6,0))</f>
        <v>#N/A</v>
      </c>
      <c r="O187" s="190" t="e">
        <f t="shared" si="2"/>
        <v>#N/A</v>
      </c>
      <c r="P187" s="112"/>
    </row>
    <row r="188" spans="1:16" x14ac:dyDescent="0.3">
      <c r="A188" s="72"/>
      <c r="B188" s="59"/>
      <c r="C188" s="84"/>
      <c r="D188" s="59"/>
      <c r="E188" s="59"/>
      <c r="F188" s="59"/>
      <c r="G188" s="86"/>
      <c r="H188" s="86"/>
      <c r="I188" s="86"/>
      <c r="J188" s="59"/>
      <c r="K188" s="85"/>
      <c r="L188" s="60"/>
      <c r="M188" s="59"/>
      <c r="N188" s="70" t="e">
        <f>+INDEX(EUTANAZIJA!$B$4:$B$6,MATCH('INVAZIVNE JEDINKE'!L188,EUTANAZIJA!$A$4:$A$6,0))</f>
        <v>#N/A</v>
      </c>
      <c r="O188" s="190" t="e">
        <f t="shared" si="2"/>
        <v>#N/A</v>
      </c>
      <c r="P188" s="112"/>
    </row>
    <row r="189" spans="1:16" x14ac:dyDescent="0.3">
      <c r="A189" s="72"/>
      <c r="B189" s="59"/>
      <c r="C189" s="84"/>
      <c r="D189" s="59"/>
      <c r="E189" s="59"/>
      <c r="F189" s="59"/>
      <c r="G189" s="86"/>
      <c r="H189" s="86"/>
      <c r="I189" s="86"/>
      <c r="J189" s="59"/>
      <c r="K189" s="85"/>
      <c r="L189" s="60"/>
      <c r="M189" s="59"/>
      <c r="N189" s="70" t="e">
        <f>+INDEX(EUTANAZIJA!$B$4:$B$6,MATCH('INVAZIVNE JEDINKE'!L189,EUTANAZIJA!$A$4:$A$6,0))</f>
        <v>#N/A</v>
      </c>
      <c r="O189" s="190" t="e">
        <f t="shared" si="2"/>
        <v>#N/A</v>
      </c>
      <c r="P189" s="112"/>
    </row>
    <row r="190" spans="1:16" x14ac:dyDescent="0.3">
      <c r="A190" s="72"/>
      <c r="B190" s="59"/>
      <c r="C190" s="84"/>
      <c r="D190" s="59"/>
      <c r="E190" s="59"/>
      <c r="F190" s="59"/>
      <c r="G190" s="86"/>
      <c r="H190" s="86"/>
      <c r="I190" s="86"/>
      <c r="J190" s="59"/>
      <c r="K190" s="85"/>
      <c r="L190" s="60"/>
      <c r="M190" s="59"/>
      <c r="N190" s="70" t="e">
        <f>+INDEX(EUTANAZIJA!$B$4:$B$6,MATCH('INVAZIVNE JEDINKE'!L190,EUTANAZIJA!$A$4:$A$6,0))</f>
        <v>#N/A</v>
      </c>
      <c r="O190" s="190" t="e">
        <f t="shared" si="2"/>
        <v>#N/A</v>
      </c>
      <c r="P190" s="112"/>
    </row>
    <row r="191" spans="1:16" x14ac:dyDescent="0.3">
      <c r="A191" s="72"/>
      <c r="B191" s="59"/>
      <c r="C191" s="84"/>
      <c r="D191" s="59"/>
      <c r="E191" s="59"/>
      <c r="F191" s="59"/>
      <c r="G191" s="86"/>
      <c r="H191" s="86"/>
      <c r="I191" s="86"/>
      <c r="J191" s="59"/>
      <c r="K191" s="85"/>
      <c r="L191" s="60"/>
      <c r="M191" s="59"/>
      <c r="N191" s="70" t="e">
        <f>+INDEX(EUTANAZIJA!$B$4:$B$6,MATCH('INVAZIVNE JEDINKE'!L191,EUTANAZIJA!$A$4:$A$6,0))</f>
        <v>#N/A</v>
      </c>
      <c r="O191" s="190" t="e">
        <f t="shared" si="2"/>
        <v>#N/A</v>
      </c>
      <c r="P191" s="112"/>
    </row>
    <row r="192" spans="1:16" x14ac:dyDescent="0.3">
      <c r="A192" s="72"/>
      <c r="B192" s="59"/>
      <c r="C192" s="84"/>
      <c r="D192" s="59"/>
      <c r="E192" s="59"/>
      <c r="F192" s="59"/>
      <c r="G192" s="86"/>
      <c r="H192" s="86"/>
      <c r="I192" s="86"/>
      <c r="J192" s="59"/>
      <c r="K192" s="85"/>
      <c r="L192" s="60"/>
      <c r="M192" s="59"/>
      <c r="N192" s="70" t="e">
        <f>+INDEX(EUTANAZIJA!$B$4:$B$6,MATCH('INVAZIVNE JEDINKE'!L192,EUTANAZIJA!$A$4:$A$6,0))</f>
        <v>#N/A</v>
      </c>
      <c r="O192" s="190" t="e">
        <f t="shared" si="2"/>
        <v>#N/A</v>
      </c>
      <c r="P192" s="112"/>
    </row>
    <row r="193" spans="1:16" x14ac:dyDescent="0.3">
      <c r="A193" s="72"/>
      <c r="B193" s="59"/>
      <c r="C193" s="84"/>
      <c r="D193" s="59"/>
      <c r="E193" s="59"/>
      <c r="F193" s="59"/>
      <c r="G193" s="86"/>
      <c r="H193" s="86"/>
      <c r="I193" s="86"/>
      <c r="J193" s="59"/>
      <c r="K193" s="85"/>
      <c r="L193" s="60"/>
      <c r="M193" s="59"/>
      <c r="N193" s="70" t="e">
        <f>+INDEX(EUTANAZIJA!$B$4:$B$6,MATCH('INVAZIVNE JEDINKE'!L193,EUTANAZIJA!$A$4:$A$6,0))</f>
        <v>#N/A</v>
      </c>
      <c r="O193" s="190" t="e">
        <f t="shared" si="2"/>
        <v>#N/A</v>
      </c>
      <c r="P193" s="112"/>
    </row>
    <row r="194" spans="1:16" x14ac:dyDescent="0.3">
      <c r="A194" s="72"/>
      <c r="B194" s="59"/>
      <c r="C194" s="84"/>
      <c r="D194" s="59"/>
      <c r="E194" s="59"/>
      <c r="F194" s="59"/>
      <c r="G194" s="86"/>
      <c r="H194" s="86"/>
      <c r="I194" s="86"/>
      <c r="J194" s="59"/>
      <c r="K194" s="85"/>
      <c r="L194" s="60"/>
      <c r="M194" s="59"/>
      <c r="N194" s="70" t="e">
        <f>+INDEX(EUTANAZIJA!$B$4:$B$6,MATCH('INVAZIVNE JEDINKE'!L194,EUTANAZIJA!$A$4:$A$6,0))</f>
        <v>#N/A</v>
      </c>
      <c r="O194" s="190" t="e">
        <f t="shared" si="2"/>
        <v>#N/A</v>
      </c>
      <c r="P194" s="112"/>
    </row>
    <row r="195" spans="1:16" x14ac:dyDescent="0.3">
      <c r="A195" s="72"/>
      <c r="B195" s="59"/>
      <c r="C195" s="84"/>
      <c r="D195" s="59"/>
      <c r="E195" s="59"/>
      <c r="F195" s="59"/>
      <c r="G195" s="86"/>
      <c r="H195" s="86"/>
      <c r="I195" s="86"/>
      <c r="J195" s="59"/>
      <c r="K195" s="85"/>
      <c r="L195" s="60"/>
      <c r="M195" s="59"/>
      <c r="N195" s="70" t="e">
        <f>+INDEX(EUTANAZIJA!$B$4:$B$6,MATCH('INVAZIVNE JEDINKE'!L195,EUTANAZIJA!$A$4:$A$6,0))</f>
        <v>#N/A</v>
      </c>
      <c r="O195" s="190" t="e">
        <f t="shared" ref="O195:O258" si="3">N195</f>
        <v>#N/A</v>
      </c>
      <c r="P195" s="112"/>
    </row>
    <row r="196" spans="1:16" x14ac:dyDescent="0.3">
      <c r="A196" s="72"/>
      <c r="B196" s="59"/>
      <c r="C196" s="84"/>
      <c r="D196" s="59"/>
      <c r="E196" s="59"/>
      <c r="F196" s="59"/>
      <c r="G196" s="86"/>
      <c r="H196" s="86"/>
      <c r="I196" s="86"/>
      <c r="J196" s="59"/>
      <c r="K196" s="85"/>
      <c r="L196" s="60"/>
      <c r="M196" s="59"/>
      <c r="N196" s="70" t="e">
        <f>+INDEX(EUTANAZIJA!$B$4:$B$6,MATCH('INVAZIVNE JEDINKE'!L196,EUTANAZIJA!$A$4:$A$6,0))</f>
        <v>#N/A</v>
      </c>
      <c r="O196" s="190" t="e">
        <f t="shared" si="3"/>
        <v>#N/A</v>
      </c>
      <c r="P196" s="112"/>
    </row>
    <row r="197" spans="1:16" x14ac:dyDescent="0.3">
      <c r="A197" s="72"/>
      <c r="B197" s="59"/>
      <c r="C197" s="84"/>
      <c r="D197" s="59"/>
      <c r="E197" s="59"/>
      <c r="F197" s="59"/>
      <c r="G197" s="86"/>
      <c r="H197" s="86"/>
      <c r="I197" s="86"/>
      <c r="J197" s="59"/>
      <c r="K197" s="85"/>
      <c r="L197" s="60"/>
      <c r="M197" s="59"/>
      <c r="N197" s="70" t="e">
        <f>+INDEX(EUTANAZIJA!$B$4:$B$6,MATCH('INVAZIVNE JEDINKE'!L197,EUTANAZIJA!$A$4:$A$6,0))</f>
        <v>#N/A</v>
      </c>
      <c r="O197" s="190" t="e">
        <f t="shared" si="3"/>
        <v>#N/A</v>
      </c>
      <c r="P197" s="112"/>
    </row>
    <row r="198" spans="1:16" x14ac:dyDescent="0.3">
      <c r="A198" s="72"/>
      <c r="B198" s="59"/>
      <c r="C198" s="84"/>
      <c r="D198" s="59"/>
      <c r="E198" s="59"/>
      <c r="F198" s="59"/>
      <c r="G198" s="86"/>
      <c r="H198" s="86"/>
      <c r="I198" s="86"/>
      <c r="J198" s="59"/>
      <c r="K198" s="85"/>
      <c r="L198" s="60"/>
      <c r="M198" s="59"/>
      <c r="N198" s="70" t="e">
        <f>+INDEX(EUTANAZIJA!$B$4:$B$6,MATCH('INVAZIVNE JEDINKE'!L198,EUTANAZIJA!$A$4:$A$6,0))</f>
        <v>#N/A</v>
      </c>
      <c r="O198" s="190" t="e">
        <f t="shared" si="3"/>
        <v>#N/A</v>
      </c>
      <c r="P198" s="112"/>
    </row>
    <row r="199" spans="1:16" x14ac:dyDescent="0.3">
      <c r="A199" s="72"/>
      <c r="B199" s="59"/>
      <c r="C199" s="84"/>
      <c r="D199" s="59"/>
      <c r="E199" s="59"/>
      <c r="F199" s="59"/>
      <c r="G199" s="86"/>
      <c r="H199" s="86"/>
      <c r="I199" s="86"/>
      <c r="J199" s="59"/>
      <c r="K199" s="85"/>
      <c r="L199" s="60"/>
      <c r="M199" s="59"/>
      <c r="N199" s="70" t="e">
        <f>+INDEX(EUTANAZIJA!$B$4:$B$6,MATCH('INVAZIVNE JEDINKE'!L199,EUTANAZIJA!$A$4:$A$6,0))</f>
        <v>#N/A</v>
      </c>
      <c r="O199" s="190" t="e">
        <f t="shared" si="3"/>
        <v>#N/A</v>
      </c>
      <c r="P199" s="112"/>
    </row>
    <row r="200" spans="1:16" x14ac:dyDescent="0.3">
      <c r="A200" s="72"/>
      <c r="B200" s="59"/>
      <c r="C200" s="84"/>
      <c r="D200" s="59"/>
      <c r="E200" s="59"/>
      <c r="F200" s="59"/>
      <c r="G200" s="86"/>
      <c r="H200" s="86"/>
      <c r="I200" s="86"/>
      <c r="J200" s="59"/>
      <c r="K200" s="85"/>
      <c r="L200" s="60"/>
      <c r="M200" s="59"/>
      <c r="N200" s="70" t="e">
        <f>+INDEX(EUTANAZIJA!$B$4:$B$6,MATCH('INVAZIVNE JEDINKE'!L200,EUTANAZIJA!$A$4:$A$6,0))</f>
        <v>#N/A</v>
      </c>
      <c r="O200" s="190" t="e">
        <f t="shared" si="3"/>
        <v>#N/A</v>
      </c>
      <c r="P200" s="112"/>
    </row>
    <row r="201" spans="1:16" x14ac:dyDescent="0.3">
      <c r="A201" s="72"/>
      <c r="B201" s="59"/>
      <c r="C201" s="84"/>
      <c r="D201" s="59"/>
      <c r="E201" s="59"/>
      <c r="F201" s="59"/>
      <c r="G201" s="86"/>
      <c r="H201" s="86"/>
      <c r="I201" s="86"/>
      <c r="J201" s="59"/>
      <c r="K201" s="85"/>
      <c r="L201" s="60"/>
      <c r="M201" s="59"/>
      <c r="N201" s="70" t="e">
        <f>+INDEX(EUTANAZIJA!$B$4:$B$6,MATCH('INVAZIVNE JEDINKE'!L201,EUTANAZIJA!$A$4:$A$6,0))</f>
        <v>#N/A</v>
      </c>
      <c r="O201" s="190" t="e">
        <f t="shared" si="3"/>
        <v>#N/A</v>
      </c>
      <c r="P201" s="112"/>
    </row>
    <row r="202" spans="1:16" x14ac:dyDescent="0.3">
      <c r="A202" s="72"/>
      <c r="B202" s="59"/>
      <c r="C202" s="84"/>
      <c r="D202" s="59"/>
      <c r="E202" s="59"/>
      <c r="F202" s="59"/>
      <c r="G202" s="86"/>
      <c r="H202" s="86"/>
      <c r="I202" s="86"/>
      <c r="J202" s="59"/>
      <c r="K202" s="85"/>
      <c r="L202" s="60"/>
      <c r="M202" s="59"/>
      <c r="N202" s="70" t="e">
        <f>+INDEX(EUTANAZIJA!$B$4:$B$6,MATCH('INVAZIVNE JEDINKE'!L202,EUTANAZIJA!$A$4:$A$6,0))</f>
        <v>#N/A</v>
      </c>
      <c r="O202" s="190" t="e">
        <f t="shared" si="3"/>
        <v>#N/A</v>
      </c>
      <c r="P202" s="112"/>
    </row>
    <row r="203" spans="1:16" x14ac:dyDescent="0.3">
      <c r="A203" s="72"/>
      <c r="B203" s="59"/>
      <c r="C203" s="84"/>
      <c r="D203" s="59"/>
      <c r="E203" s="59"/>
      <c r="F203" s="59"/>
      <c r="G203" s="86"/>
      <c r="H203" s="86"/>
      <c r="I203" s="86"/>
      <c r="J203" s="59"/>
      <c r="K203" s="85"/>
      <c r="L203" s="60"/>
      <c r="M203" s="59"/>
      <c r="N203" s="70" t="e">
        <f>+INDEX(EUTANAZIJA!$B$4:$B$6,MATCH('INVAZIVNE JEDINKE'!L203,EUTANAZIJA!$A$4:$A$6,0))</f>
        <v>#N/A</v>
      </c>
      <c r="O203" s="190" t="e">
        <f t="shared" si="3"/>
        <v>#N/A</v>
      </c>
      <c r="P203" s="112"/>
    </row>
    <row r="204" spans="1:16" x14ac:dyDescent="0.3">
      <c r="A204" s="72"/>
      <c r="B204" s="59"/>
      <c r="C204" s="84"/>
      <c r="D204" s="59"/>
      <c r="E204" s="59"/>
      <c r="F204" s="59"/>
      <c r="G204" s="86"/>
      <c r="H204" s="86"/>
      <c r="I204" s="86"/>
      <c r="J204" s="59"/>
      <c r="K204" s="85"/>
      <c r="L204" s="60"/>
      <c r="M204" s="59"/>
      <c r="N204" s="70" t="e">
        <f>+INDEX(EUTANAZIJA!$B$4:$B$6,MATCH('INVAZIVNE JEDINKE'!L204,EUTANAZIJA!$A$4:$A$6,0))</f>
        <v>#N/A</v>
      </c>
      <c r="O204" s="190" t="e">
        <f t="shared" si="3"/>
        <v>#N/A</v>
      </c>
      <c r="P204" s="112"/>
    </row>
    <row r="205" spans="1:16" x14ac:dyDescent="0.3">
      <c r="A205" s="72"/>
      <c r="B205" s="59"/>
      <c r="C205" s="84"/>
      <c r="D205" s="59"/>
      <c r="E205" s="59"/>
      <c r="F205" s="59"/>
      <c r="G205" s="86"/>
      <c r="H205" s="86"/>
      <c r="I205" s="86"/>
      <c r="J205" s="59"/>
      <c r="K205" s="85"/>
      <c r="L205" s="60"/>
      <c r="M205" s="59"/>
      <c r="N205" s="70" t="e">
        <f>+INDEX(EUTANAZIJA!$B$4:$B$6,MATCH('INVAZIVNE JEDINKE'!L205,EUTANAZIJA!$A$4:$A$6,0))</f>
        <v>#N/A</v>
      </c>
      <c r="O205" s="190" t="e">
        <f t="shared" si="3"/>
        <v>#N/A</v>
      </c>
      <c r="P205" s="112"/>
    </row>
    <row r="206" spans="1:16" x14ac:dyDescent="0.3">
      <c r="A206" s="72"/>
      <c r="B206" s="59"/>
      <c r="C206" s="84"/>
      <c r="D206" s="59"/>
      <c r="E206" s="59"/>
      <c r="F206" s="59"/>
      <c r="G206" s="86"/>
      <c r="H206" s="86"/>
      <c r="I206" s="86"/>
      <c r="J206" s="59"/>
      <c r="K206" s="85"/>
      <c r="L206" s="60"/>
      <c r="M206" s="59"/>
      <c r="N206" s="70" t="e">
        <f>+INDEX(EUTANAZIJA!$B$4:$B$6,MATCH('INVAZIVNE JEDINKE'!L206,EUTANAZIJA!$A$4:$A$6,0))</f>
        <v>#N/A</v>
      </c>
      <c r="O206" s="190" t="e">
        <f t="shared" si="3"/>
        <v>#N/A</v>
      </c>
      <c r="P206" s="112"/>
    </row>
    <row r="207" spans="1:16" x14ac:dyDescent="0.3">
      <c r="A207" s="72"/>
      <c r="B207" s="59"/>
      <c r="C207" s="84"/>
      <c r="D207" s="59"/>
      <c r="E207" s="59"/>
      <c r="F207" s="59"/>
      <c r="G207" s="86"/>
      <c r="H207" s="86"/>
      <c r="I207" s="86"/>
      <c r="J207" s="59"/>
      <c r="K207" s="85"/>
      <c r="L207" s="60"/>
      <c r="M207" s="59"/>
      <c r="N207" s="70" t="e">
        <f>+INDEX(EUTANAZIJA!$B$4:$B$6,MATCH('INVAZIVNE JEDINKE'!L207,EUTANAZIJA!$A$4:$A$6,0))</f>
        <v>#N/A</v>
      </c>
      <c r="O207" s="190" t="e">
        <f t="shared" si="3"/>
        <v>#N/A</v>
      </c>
      <c r="P207" s="112"/>
    </row>
    <row r="208" spans="1:16" x14ac:dyDescent="0.3">
      <c r="A208" s="72"/>
      <c r="B208" s="59"/>
      <c r="C208" s="84"/>
      <c r="D208" s="59"/>
      <c r="E208" s="59"/>
      <c r="F208" s="59"/>
      <c r="G208" s="86"/>
      <c r="H208" s="86"/>
      <c r="I208" s="86"/>
      <c r="J208" s="59"/>
      <c r="K208" s="85"/>
      <c r="L208" s="60"/>
      <c r="M208" s="59"/>
      <c r="N208" s="70" t="e">
        <f>+INDEX(EUTANAZIJA!$B$4:$B$6,MATCH('INVAZIVNE JEDINKE'!L208,EUTANAZIJA!$A$4:$A$6,0))</f>
        <v>#N/A</v>
      </c>
      <c r="O208" s="190" t="e">
        <f t="shared" si="3"/>
        <v>#N/A</v>
      </c>
      <c r="P208" s="112"/>
    </row>
    <row r="209" spans="1:16" x14ac:dyDescent="0.3">
      <c r="A209" s="72"/>
      <c r="B209" s="59"/>
      <c r="C209" s="84"/>
      <c r="D209" s="59"/>
      <c r="E209" s="59"/>
      <c r="F209" s="59"/>
      <c r="G209" s="86"/>
      <c r="H209" s="86"/>
      <c r="I209" s="86"/>
      <c r="J209" s="59"/>
      <c r="K209" s="85"/>
      <c r="L209" s="60"/>
      <c r="M209" s="59"/>
      <c r="N209" s="70" t="e">
        <f>+INDEX(EUTANAZIJA!$B$4:$B$6,MATCH('INVAZIVNE JEDINKE'!L209,EUTANAZIJA!$A$4:$A$6,0))</f>
        <v>#N/A</v>
      </c>
      <c r="O209" s="190" t="e">
        <f t="shared" si="3"/>
        <v>#N/A</v>
      </c>
      <c r="P209" s="112"/>
    </row>
    <row r="210" spans="1:16" x14ac:dyDescent="0.3">
      <c r="A210" s="72"/>
      <c r="B210" s="59"/>
      <c r="C210" s="84"/>
      <c r="D210" s="59"/>
      <c r="E210" s="59"/>
      <c r="F210" s="59"/>
      <c r="G210" s="86"/>
      <c r="H210" s="86"/>
      <c r="I210" s="86"/>
      <c r="J210" s="59"/>
      <c r="K210" s="85"/>
      <c r="L210" s="60"/>
      <c r="M210" s="59"/>
      <c r="N210" s="70" t="e">
        <f>+INDEX(EUTANAZIJA!$B$4:$B$6,MATCH('INVAZIVNE JEDINKE'!L210,EUTANAZIJA!$A$4:$A$6,0))</f>
        <v>#N/A</v>
      </c>
      <c r="O210" s="190" t="e">
        <f t="shared" si="3"/>
        <v>#N/A</v>
      </c>
      <c r="P210" s="112"/>
    </row>
    <row r="211" spans="1:16" x14ac:dyDescent="0.3">
      <c r="A211" s="72"/>
      <c r="B211" s="59"/>
      <c r="C211" s="84"/>
      <c r="D211" s="59"/>
      <c r="E211" s="59"/>
      <c r="F211" s="59"/>
      <c r="G211" s="86"/>
      <c r="H211" s="86"/>
      <c r="I211" s="86"/>
      <c r="J211" s="59"/>
      <c r="K211" s="85"/>
      <c r="L211" s="60"/>
      <c r="M211" s="59"/>
      <c r="N211" s="70" t="e">
        <f>+INDEX(EUTANAZIJA!$B$4:$B$6,MATCH('INVAZIVNE JEDINKE'!L211,EUTANAZIJA!$A$4:$A$6,0))</f>
        <v>#N/A</v>
      </c>
      <c r="O211" s="190" t="e">
        <f t="shared" si="3"/>
        <v>#N/A</v>
      </c>
      <c r="P211" s="112"/>
    </row>
    <row r="212" spans="1:16" x14ac:dyDescent="0.3">
      <c r="A212" s="72"/>
      <c r="B212" s="59"/>
      <c r="C212" s="84"/>
      <c r="D212" s="59"/>
      <c r="E212" s="59"/>
      <c r="F212" s="59"/>
      <c r="G212" s="86"/>
      <c r="H212" s="86"/>
      <c r="I212" s="86"/>
      <c r="J212" s="59"/>
      <c r="K212" s="85"/>
      <c r="L212" s="60"/>
      <c r="M212" s="59"/>
      <c r="N212" s="70" t="e">
        <f>+INDEX(EUTANAZIJA!$B$4:$B$6,MATCH('INVAZIVNE JEDINKE'!L212,EUTANAZIJA!$A$4:$A$6,0))</f>
        <v>#N/A</v>
      </c>
      <c r="O212" s="190" t="e">
        <f t="shared" si="3"/>
        <v>#N/A</v>
      </c>
      <c r="P212" s="112"/>
    </row>
    <row r="213" spans="1:16" x14ac:dyDescent="0.3">
      <c r="A213" s="72"/>
      <c r="B213" s="59"/>
      <c r="C213" s="84"/>
      <c r="D213" s="59"/>
      <c r="E213" s="59"/>
      <c r="F213" s="59"/>
      <c r="G213" s="86"/>
      <c r="H213" s="86"/>
      <c r="I213" s="86"/>
      <c r="J213" s="59"/>
      <c r="K213" s="85"/>
      <c r="L213" s="60"/>
      <c r="M213" s="59"/>
      <c r="N213" s="70" t="e">
        <f>+INDEX(EUTANAZIJA!$B$4:$B$6,MATCH('INVAZIVNE JEDINKE'!L213,EUTANAZIJA!$A$4:$A$6,0))</f>
        <v>#N/A</v>
      </c>
      <c r="O213" s="190" t="e">
        <f t="shared" si="3"/>
        <v>#N/A</v>
      </c>
      <c r="P213" s="112"/>
    </row>
    <row r="214" spans="1:16" x14ac:dyDescent="0.3">
      <c r="A214" s="72"/>
      <c r="B214" s="59"/>
      <c r="C214" s="84"/>
      <c r="D214" s="59"/>
      <c r="E214" s="59"/>
      <c r="F214" s="59"/>
      <c r="G214" s="86"/>
      <c r="H214" s="86"/>
      <c r="I214" s="86"/>
      <c r="J214" s="59"/>
      <c r="K214" s="85"/>
      <c r="L214" s="60"/>
      <c r="M214" s="59"/>
      <c r="N214" s="70" t="e">
        <f>+INDEX(EUTANAZIJA!$B$4:$B$6,MATCH('INVAZIVNE JEDINKE'!L214,EUTANAZIJA!$A$4:$A$6,0))</f>
        <v>#N/A</v>
      </c>
      <c r="O214" s="190" t="e">
        <f t="shared" si="3"/>
        <v>#N/A</v>
      </c>
      <c r="P214" s="112"/>
    </row>
    <row r="215" spans="1:16" x14ac:dyDescent="0.3">
      <c r="A215" s="72"/>
      <c r="B215" s="59"/>
      <c r="C215" s="84"/>
      <c r="D215" s="59"/>
      <c r="E215" s="59"/>
      <c r="F215" s="59"/>
      <c r="G215" s="86"/>
      <c r="H215" s="86"/>
      <c r="I215" s="86"/>
      <c r="J215" s="59"/>
      <c r="K215" s="85"/>
      <c r="L215" s="60"/>
      <c r="M215" s="59"/>
      <c r="N215" s="70" t="e">
        <f>+INDEX(EUTANAZIJA!$B$4:$B$6,MATCH('INVAZIVNE JEDINKE'!L215,EUTANAZIJA!$A$4:$A$6,0))</f>
        <v>#N/A</v>
      </c>
      <c r="O215" s="190" t="e">
        <f t="shared" si="3"/>
        <v>#N/A</v>
      </c>
      <c r="P215" s="112"/>
    </row>
    <row r="216" spans="1:16" x14ac:dyDescent="0.3">
      <c r="A216" s="72"/>
      <c r="B216" s="59"/>
      <c r="C216" s="84"/>
      <c r="D216" s="59"/>
      <c r="E216" s="59"/>
      <c r="F216" s="59"/>
      <c r="G216" s="86"/>
      <c r="H216" s="86"/>
      <c r="I216" s="86"/>
      <c r="J216" s="59"/>
      <c r="K216" s="85"/>
      <c r="L216" s="60"/>
      <c r="M216" s="59"/>
      <c r="N216" s="70" t="e">
        <f>+INDEX(EUTANAZIJA!$B$4:$B$6,MATCH('INVAZIVNE JEDINKE'!L216,EUTANAZIJA!$A$4:$A$6,0))</f>
        <v>#N/A</v>
      </c>
      <c r="O216" s="190" t="e">
        <f t="shared" si="3"/>
        <v>#N/A</v>
      </c>
      <c r="P216" s="112"/>
    </row>
    <row r="217" spans="1:16" x14ac:dyDescent="0.3">
      <c r="A217" s="72"/>
      <c r="B217" s="59"/>
      <c r="C217" s="84"/>
      <c r="D217" s="59"/>
      <c r="E217" s="59"/>
      <c r="F217" s="59"/>
      <c r="G217" s="86"/>
      <c r="H217" s="86"/>
      <c r="I217" s="86"/>
      <c r="J217" s="59"/>
      <c r="K217" s="85"/>
      <c r="L217" s="60"/>
      <c r="M217" s="59"/>
      <c r="N217" s="70" t="e">
        <f>+INDEX(EUTANAZIJA!$B$4:$B$6,MATCH('INVAZIVNE JEDINKE'!L217,EUTANAZIJA!$A$4:$A$6,0))</f>
        <v>#N/A</v>
      </c>
      <c r="O217" s="190" t="e">
        <f t="shared" si="3"/>
        <v>#N/A</v>
      </c>
      <c r="P217" s="112"/>
    </row>
    <row r="218" spans="1:16" x14ac:dyDescent="0.3">
      <c r="A218" s="72"/>
      <c r="B218" s="59"/>
      <c r="C218" s="84"/>
      <c r="D218" s="59"/>
      <c r="E218" s="59"/>
      <c r="F218" s="59"/>
      <c r="G218" s="86"/>
      <c r="H218" s="86"/>
      <c r="I218" s="86"/>
      <c r="J218" s="59"/>
      <c r="K218" s="85"/>
      <c r="L218" s="60"/>
      <c r="M218" s="59"/>
      <c r="N218" s="70" t="e">
        <f>+INDEX(EUTANAZIJA!$B$4:$B$6,MATCH('INVAZIVNE JEDINKE'!L218,EUTANAZIJA!$A$4:$A$6,0))</f>
        <v>#N/A</v>
      </c>
      <c r="O218" s="190" t="e">
        <f t="shared" si="3"/>
        <v>#N/A</v>
      </c>
      <c r="P218" s="112"/>
    </row>
    <row r="219" spans="1:16" x14ac:dyDescent="0.3">
      <c r="A219" s="72"/>
      <c r="B219" s="59"/>
      <c r="C219" s="84"/>
      <c r="D219" s="59"/>
      <c r="E219" s="59"/>
      <c r="F219" s="59"/>
      <c r="G219" s="86"/>
      <c r="H219" s="86"/>
      <c r="I219" s="86"/>
      <c r="J219" s="59"/>
      <c r="K219" s="85"/>
      <c r="L219" s="60"/>
      <c r="M219" s="59"/>
      <c r="N219" s="70" t="e">
        <f>+INDEX(EUTANAZIJA!$B$4:$B$6,MATCH('INVAZIVNE JEDINKE'!L219,EUTANAZIJA!$A$4:$A$6,0))</f>
        <v>#N/A</v>
      </c>
      <c r="O219" s="190" t="e">
        <f t="shared" si="3"/>
        <v>#N/A</v>
      </c>
      <c r="P219" s="112"/>
    </row>
    <row r="220" spans="1:16" x14ac:dyDescent="0.3">
      <c r="A220" s="72"/>
      <c r="B220" s="59"/>
      <c r="C220" s="84"/>
      <c r="D220" s="59"/>
      <c r="E220" s="59"/>
      <c r="F220" s="59"/>
      <c r="G220" s="86"/>
      <c r="H220" s="86"/>
      <c r="I220" s="86"/>
      <c r="J220" s="59"/>
      <c r="K220" s="85"/>
      <c r="L220" s="60"/>
      <c r="M220" s="59"/>
      <c r="N220" s="70" t="e">
        <f>+INDEX(EUTANAZIJA!$B$4:$B$6,MATCH('INVAZIVNE JEDINKE'!L220,EUTANAZIJA!$A$4:$A$6,0))</f>
        <v>#N/A</v>
      </c>
      <c r="O220" s="190" t="e">
        <f t="shared" si="3"/>
        <v>#N/A</v>
      </c>
      <c r="P220" s="112"/>
    </row>
    <row r="221" spans="1:16" x14ac:dyDescent="0.3">
      <c r="A221" s="72"/>
      <c r="B221" s="59"/>
      <c r="C221" s="84"/>
      <c r="D221" s="59"/>
      <c r="E221" s="59"/>
      <c r="F221" s="59"/>
      <c r="G221" s="86"/>
      <c r="H221" s="86"/>
      <c r="I221" s="86"/>
      <c r="J221" s="59"/>
      <c r="K221" s="85"/>
      <c r="L221" s="60"/>
      <c r="M221" s="59"/>
      <c r="N221" s="70" t="e">
        <f>+INDEX(EUTANAZIJA!$B$4:$B$6,MATCH('INVAZIVNE JEDINKE'!L221,EUTANAZIJA!$A$4:$A$6,0))</f>
        <v>#N/A</v>
      </c>
      <c r="O221" s="190" t="e">
        <f t="shared" si="3"/>
        <v>#N/A</v>
      </c>
      <c r="P221" s="112"/>
    </row>
    <row r="222" spans="1:16" x14ac:dyDescent="0.3">
      <c r="A222" s="72"/>
      <c r="B222" s="59"/>
      <c r="C222" s="84"/>
      <c r="D222" s="59"/>
      <c r="E222" s="59"/>
      <c r="F222" s="59"/>
      <c r="G222" s="86"/>
      <c r="H222" s="86"/>
      <c r="I222" s="86"/>
      <c r="J222" s="59"/>
      <c r="K222" s="85"/>
      <c r="L222" s="60"/>
      <c r="M222" s="59"/>
      <c r="N222" s="70" t="e">
        <f>+INDEX(EUTANAZIJA!$B$4:$B$6,MATCH('INVAZIVNE JEDINKE'!L222,EUTANAZIJA!$A$4:$A$6,0))</f>
        <v>#N/A</v>
      </c>
      <c r="O222" s="190" t="e">
        <f t="shared" si="3"/>
        <v>#N/A</v>
      </c>
      <c r="P222" s="112"/>
    </row>
    <row r="223" spans="1:16" x14ac:dyDescent="0.3">
      <c r="A223" s="72"/>
      <c r="B223" s="59"/>
      <c r="C223" s="84"/>
      <c r="D223" s="59"/>
      <c r="E223" s="59"/>
      <c r="F223" s="59"/>
      <c r="G223" s="86"/>
      <c r="H223" s="86"/>
      <c r="I223" s="86"/>
      <c r="J223" s="59"/>
      <c r="K223" s="85"/>
      <c r="L223" s="60"/>
      <c r="M223" s="59"/>
      <c r="N223" s="70" t="e">
        <f>+INDEX(EUTANAZIJA!$B$4:$B$6,MATCH('INVAZIVNE JEDINKE'!L223,EUTANAZIJA!$A$4:$A$6,0))</f>
        <v>#N/A</v>
      </c>
      <c r="O223" s="190" t="e">
        <f t="shared" si="3"/>
        <v>#N/A</v>
      </c>
      <c r="P223" s="112"/>
    </row>
    <row r="224" spans="1:16" x14ac:dyDescent="0.3">
      <c r="A224" s="72"/>
      <c r="B224" s="59"/>
      <c r="C224" s="84"/>
      <c r="D224" s="59"/>
      <c r="E224" s="59"/>
      <c r="F224" s="59"/>
      <c r="G224" s="86"/>
      <c r="H224" s="86"/>
      <c r="I224" s="86"/>
      <c r="J224" s="59"/>
      <c r="K224" s="85"/>
      <c r="L224" s="60"/>
      <c r="M224" s="59"/>
      <c r="N224" s="70" t="e">
        <f>+INDEX(EUTANAZIJA!$B$4:$B$6,MATCH('INVAZIVNE JEDINKE'!L224,EUTANAZIJA!$A$4:$A$6,0))</f>
        <v>#N/A</v>
      </c>
      <c r="O224" s="190" t="e">
        <f t="shared" si="3"/>
        <v>#N/A</v>
      </c>
      <c r="P224" s="112"/>
    </row>
    <row r="225" spans="1:16" x14ac:dyDescent="0.3">
      <c r="A225" s="72"/>
      <c r="B225" s="59"/>
      <c r="C225" s="84"/>
      <c r="D225" s="59"/>
      <c r="E225" s="59"/>
      <c r="F225" s="59"/>
      <c r="G225" s="86"/>
      <c r="H225" s="86"/>
      <c r="I225" s="86"/>
      <c r="J225" s="59"/>
      <c r="K225" s="85"/>
      <c r="L225" s="60"/>
      <c r="M225" s="59"/>
      <c r="N225" s="70" t="e">
        <f>+INDEX(EUTANAZIJA!$B$4:$B$6,MATCH('INVAZIVNE JEDINKE'!L225,EUTANAZIJA!$A$4:$A$6,0))</f>
        <v>#N/A</v>
      </c>
      <c r="O225" s="190" t="e">
        <f t="shared" si="3"/>
        <v>#N/A</v>
      </c>
      <c r="P225" s="112"/>
    </row>
    <row r="226" spans="1:16" x14ac:dyDescent="0.3">
      <c r="A226" s="72"/>
      <c r="B226" s="59"/>
      <c r="C226" s="84"/>
      <c r="D226" s="59"/>
      <c r="E226" s="59"/>
      <c r="F226" s="59"/>
      <c r="G226" s="86"/>
      <c r="H226" s="86"/>
      <c r="I226" s="86"/>
      <c r="J226" s="59"/>
      <c r="K226" s="85"/>
      <c r="L226" s="60"/>
      <c r="M226" s="59"/>
      <c r="N226" s="70" t="e">
        <f>+INDEX(EUTANAZIJA!$B$4:$B$6,MATCH('INVAZIVNE JEDINKE'!L226,EUTANAZIJA!$A$4:$A$6,0))</f>
        <v>#N/A</v>
      </c>
      <c r="O226" s="190" t="e">
        <f t="shared" si="3"/>
        <v>#N/A</v>
      </c>
      <c r="P226" s="112"/>
    </row>
    <row r="227" spans="1:16" x14ac:dyDescent="0.3">
      <c r="A227" s="72"/>
      <c r="B227" s="59"/>
      <c r="C227" s="84"/>
      <c r="D227" s="59"/>
      <c r="E227" s="59"/>
      <c r="F227" s="59"/>
      <c r="G227" s="86"/>
      <c r="H227" s="86"/>
      <c r="I227" s="86"/>
      <c r="J227" s="59"/>
      <c r="K227" s="85"/>
      <c r="L227" s="60"/>
      <c r="M227" s="59"/>
      <c r="N227" s="70" t="e">
        <f>+INDEX(EUTANAZIJA!$B$4:$B$6,MATCH('INVAZIVNE JEDINKE'!L227,EUTANAZIJA!$A$4:$A$6,0))</f>
        <v>#N/A</v>
      </c>
      <c r="O227" s="190" t="e">
        <f t="shared" si="3"/>
        <v>#N/A</v>
      </c>
      <c r="P227" s="112"/>
    </row>
    <row r="228" spans="1:16" x14ac:dyDescent="0.3">
      <c r="A228" s="72"/>
      <c r="B228" s="59"/>
      <c r="C228" s="84"/>
      <c r="D228" s="59"/>
      <c r="E228" s="59"/>
      <c r="F228" s="59"/>
      <c r="G228" s="86"/>
      <c r="H228" s="86"/>
      <c r="I228" s="86"/>
      <c r="J228" s="59"/>
      <c r="K228" s="85"/>
      <c r="L228" s="60"/>
      <c r="M228" s="59"/>
      <c r="N228" s="70" t="e">
        <f>+INDEX(EUTANAZIJA!$B$4:$B$6,MATCH('INVAZIVNE JEDINKE'!L228,EUTANAZIJA!$A$4:$A$6,0))</f>
        <v>#N/A</v>
      </c>
      <c r="O228" s="190" t="e">
        <f t="shared" si="3"/>
        <v>#N/A</v>
      </c>
      <c r="P228" s="112"/>
    </row>
    <row r="229" spans="1:16" x14ac:dyDescent="0.3">
      <c r="A229" s="72"/>
      <c r="B229" s="59"/>
      <c r="C229" s="84"/>
      <c r="D229" s="59"/>
      <c r="E229" s="59"/>
      <c r="F229" s="59"/>
      <c r="G229" s="86"/>
      <c r="H229" s="86"/>
      <c r="I229" s="86"/>
      <c r="J229" s="59"/>
      <c r="K229" s="85"/>
      <c r="L229" s="60"/>
      <c r="M229" s="59"/>
      <c r="N229" s="70" t="e">
        <f>+INDEX(EUTANAZIJA!$B$4:$B$6,MATCH('INVAZIVNE JEDINKE'!L229,EUTANAZIJA!$A$4:$A$6,0))</f>
        <v>#N/A</v>
      </c>
      <c r="O229" s="190" t="e">
        <f t="shared" si="3"/>
        <v>#N/A</v>
      </c>
      <c r="P229" s="112"/>
    </row>
    <row r="230" spans="1:16" x14ac:dyDescent="0.3">
      <c r="A230" s="72"/>
      <c r="B230" s="59"/>
      <c r="C230" s="84"/>
      <c r="D230" s="59"/>
      <c r="E230" s="59"/>
      <c r="F230" s="59"/>
      <c r="G230" s="86"/>
      <c r="H230" s="86"/>
      <c r="I230" s="86"/>
      <c r="J230" s="59"/>
      <c r="K230" s="85"/>
      <c r="L230" s="60"/>
      <c r="M230" s="59"/>
      <c r="N230" s="70" t="e">
        <f>+INDEX(EUTANAZIJA!$B$4:$B$6,MATCH('INVAZIVNE JEDINKE'!L230,EUTANAZIJA!$A$4:$A$6,0))</f>
        <v>#N/A</v>
      </c>
      <c r="O230" s="190" t="e">
        <f t="shared" si="3"/>
        <v>#N/A</v>
      </c>
      <c r="P230" s="112"/>
    </row>
    <row r="231" spans="1:16" x14ac:dyDescent="0.3">
      <c r="A231" s="72"/>
      <c r="B231" s="59"/>
      <c r="C231" s="84"/>
      <c r="D231" s="59"/>
      <c r="E231" s="59"/>
      <c r="F231" s="59"/>
      <c r="G231" s="86"/>
      <c r="H231" s="86"/>
      <c r="I231" s="86"/>
      <c r="J231" s="59"/>
      <c r="K231" s="85"/>
      <c r="L231" s="60"/>
      <c r="M231" s="59"/>
      <c r="N231" s="70" t="e">
        <f>+INDEX(EUTANAZIJA!$B$4:$B$6,MATCH('INVAZIVNE JEDINKE'!L231,EUTANAZIJA!$A$4:$A$6,0))</f>
        <v>#N/A</v>
      </c>
      <c r="O231" s="190" t="e">
        <f t="shared" si="3"/>
        <v>#N/A</v>
      </c>
      <c r="P231" s="112"/>
    </row>
    <row r="232" spans="1:16" x14ac:dyDescent="0.3">
      <c r="A232" s="72"/>
      <c r="B232" s="59"/>
      <c r="C232" s="84"/>
      <c r="D232" s="59"/>
      <c r="E232" s="59"/>
      <c r="F232" s="59"/>
      <c r="G232" s="86"/>
      <c r="H232" s="86"/>
      <c r="I232" s="86"/>
      <c r="J232" s="59"/>
      <c r="K232" s="85"/>
      <c r="L232" s="60"/>
      <c r="M232" s="59"/>
      <c r="N232" s="70" t="e">
        <f>+INDEX(EUTANAZIJA!$B$4:$B$6,MATCH('INVAZIVNE JEDINKE'!L232,EUTANAZIJA!$A$4:$A$6,0))</f>
        <v>#N/A</v>
      </c>
      <c r="O232" s="190" t="e">
        <f t="shared" si="3"/>
        <v>#N/A</v>
      </c>
      <c r="P232" s="112"/>
    </row>
    <row r="233" spans="1:16" x14ac:dyDescent="0.3">
      <c r="A233" s="72"/>
      <c r="B233" s="59"/>
      <c r="C233" s="84"/>
      <c r="D233" s="59"/>
      <c r="E233" s="59"/>
      <c r="F233" s="59"/>
      <c r="G233" s="86"/>
      <c r="H233" s="86"/>
      <c r="I233" s="86"/>
      <c r="J233" s="59"/>
      <c r="K233" s="85"/>
      <c r="L233" s="60"/>
      <c r="M233" s="59"/>
      <c r="N233" s="70" t="e">
        <f>+INDEX(EUTANAZIJA!$B$4:$B$6,MATCH('INVAZIVNE JEDINKE'!L233,EUTANAZIJA!$A$4:$A$6,0))</f>
        <v>#N/A</v>
      </c>
      <c r="O233" s="190" t="e">
        <f t="shared" si="3"/>
        <v>#N/A</v>
      </c>
      <c r="P233" s="112"/>
    </row>
    <row r="234" spans="1:16" x14ac:dyDescent="0.3">
      <c r="A234" s="72"/>
      <c r="B234" s="59"/>
      <c r="C234" s="84"/>
      <c r="D234" s="59"/>
      <c r="E234" s="59"/>
      <c r="F234" s="59"/>
      <c r="G234" s="86"/>
      <c r="H234" s="86"/>
      <c r="I234" s="86"/>
      <c r="J234" s="59"/>
      <c r="K234" s="85"/>
      <c r="L234" s="60"/>
      <c r="M234" s="59"/>
      <c r="N234" s="70" t="e">
        <f>+INDEX(EUTANAZIJA!$B$4:$B$6,MATCH('INVAZIVNE JEDINKE'!L234,EUTANAZIJA!$A$4:$A$6,0))</f>
        <v>#N/A</v>
      </c>
      <c r="O234" s="190" t="e">
        <f t="shared" si="3"/>
        <v>#N/A</v>
      </c>
      <c r="P234" s="112"/>
    </row>
    <row r="235" spans="1:16" x14ac:dyDescent="0.3">
      <c r="A235" s="72"/>
      <c r="B235" s="59"/>
      <c r="C235" s="84"/>
      <c r="D235" s="59"/>
      <c r="E235" s="59"/>
      <c r="F235" s="59"/>
      <c r="G235" s="86"/>
      <c r="H235" s="86"/>
      <c r="I235" s="86"/>
      <c r="J235" s="59"/>
      <c r="K235" s="85"/>
      <c r="L235" s="60"/>
      <c r="M235" s="59"/>
      <c r="N235" s="70" t="e">
        <f>+INDEX(EUTANAZIJA!$B$4:$B$6,MATCH('INVAZIVNE JEDINKE'!L235,EUTANAZIJA!$A$4:$A$6,0))</f>
        <v>#N/A</v>
      </c>
      <c r="O235" s="190" t="e">
        <f t="shared" si="3"/>
        <v>#N/A</v>
      </c>
      <c r="P235" s="112"/>
    </row>
    <row r="236" spans="1:16" x14ac:dyDescent="0.3">
      <c r="A236" s="72"/>
      <c r="B236" s="59"/>
      <c r="C236" s="84"/>
      <c r="D236" s="59"/>
      <c r="E236" s="59"/>
      <c r="F236" s="59"/>
      <c r="G236" s="86"/>
      <c r="H236" s="86"/>
      <c r="I236" s="86"/>
      <c r="J236" s="59"/>
      <c r="K236" s="85"/>
      <c r="L236" s="60"/>
      <c r="M236" s="59"/>
      <c r="N236" s="70" t="e">
        <f>+INDEX(EUTANAZIJA!$B$4:$B$6,MATCH('INVAZIVNE JEDINKE'!L236,EUTANAZIJA!$A$4:$A$6,0))</f>
        <v>#N/A</v>
      </c>
      <c r="O236" s="190" t="e">
        <f t="shared" si="3"/>
        <v>#N/A</v>
      </c>
      <c r="P236" s="112"/>
    </row>
    <row r="237" spans="1:16" x14ac:dyDescent="0.3">
      <c r="A237" s="72"/>
      <c r="B237" s="59"/>
      <c r="C237" s="84"/>
      <c r="D237" s="59"/>
      <c r="E237" s="59"/>
      <c r="F237" s="59"/>
      <c r="G237" s="86"/>
      <c r="H237" s="86"/>
      <c r="I237" s="86"/>
      <c r="J237" s="59"/>
      <c r="K237" s="85"/>
      <c r="L237" s="60"/>
      <c r="M237" s="59"/>
      <c r="N237" s="70" t="e">
        <f>+INDEX(EUTANAZIJA!$B$4:$B$6,MATCH('INVAZIVNE JEDINKE'!L237,EUTANAZIJA!$A$4:$A$6,0))</f>
        <v>#N/A</v>
      </c>
      <c r="O237" s="190" t="e">
        <f t="shared" si="3"/>
        <v>#N/A</v>
      </c>
      <c r="P237" s="112"/>
    </row>
    <row r="238" spans="1:16" x14ac:dyDescent="0.3">
      <c r="A238" s="72"/>
      <c r="B238" s="59"/>
      <c r="C238" s="84"/>
      <c r="D238" s="59"/>
      <c r="E238" s="59"/>
      <c r="F238" s="59"/>
      <c r="G238" s="86"/>
      <c r="H238" s="86"/>
      <c r="I238" s="86"/>
      <c r="J238" s="59"/>
      <c r="K238" s="85"/>
      <c r="L238" s="60"/>
      <c r="M238" s="59"/>
      <c r="N238" s="70" t="e">
        <f>+INDEX(EUTANAZIJA!$B$4:$B$6,MATCH('INVAZIVNE JEDINKE'!L238,EUTANAZIJA!$A$4:$A$6,0))</f>
        <v>#N/A</v>
      </c>
      <c r="O238" s="190" t="e">
        <f t="shared" si="3"/>
        <v>#N/A</v>
      </c>
      <c r="P238" s="112"/>
    </row>
    <row r="239" spans="1:16" x14ac:dyDescent="0.3">
      <c r="A239" s="72"/>
      <c r="B239" s="59"/>
      <c r="C239" s="84"/>
      <c r="D239" s="59"/>
      <c r="E239" s="59"/>
      <c r="F239" s="59"/>
      <c r="G239" s="86"/>
      <c r="H239" s="86"/>
      <c r="I239" s="86"/>
      <c r="J239" s="59"/>
      <c r="K239" s="85"/>
      <c r="L239" s="60"/>
      <c r="M239" s="59"/>
      <c r="N239" s="70" t="e">
        <f>+INDEX(EUTANAZIJA!$B$4:$B$6,MATCH('INVAZIVNE JEDINKE'!L239,EUTANAZIJA!$A$4:$A$6,0))</f>
        <v>#N/A</v>
      </c>
      <c r="O239" s="190" t="e">
        <f t="shared" si="3"/>
        <v>#N/A</v>
      </c>
      <c r="P239" s="112"/>
    </row>
    <row r="240" spans="1:16" x14ac:dyDescent="0.3">
      <c r="A240" s="72"/>
      <c r="B240" s="59"/>
      <c r="C240" s="84"/>
      <c r="D240" s="59"/>
      <c r="E240" s="59"/>
      <c r="F240" s="59"/>
      <c r="G240" s="86"/>
      <c r="H240" s="86"/>
      <c r="I240" s="86"/>
      <c r="J240" s="59"/>
      <c r="K240" s="85"/>
      <c r="L240" s="60"/>
      <c r="M240" s="59"/>
      <c r="N240" s="70" t="e">
        <f>+INDEX(EUTANAZIJA!$B$4:$B$6,MATCH('INVAZIVNE JEDINKE'!L240,EUTANAZIJA!$A$4:$A$6,0))</f>
        <v>#N/A</v>
      </c>
      <c r="O240" s="190" t="e">
        <f t="shared" si="3"/>
        <v>#N/A</v>
      </c>
      <c r="P240" s="112"/>
    </row>
    <row r="241" spans="1:16" x14ac:dyDescent="0.3">
      <c r="A241" s="72"/>
      <c r="B241" s="59"/>
      <c r="C241" s="84"/>
      <c r="D241" s="59"/>
      <c r="E241" s="59"/>
      <c r="F241" s="59"/>
      <c r="G241" s="86"/>
      <c r="H241" s="86"/>
      <c r="I241" s="86"/>
      <c r="J241" s="59"/>
      <c r="K241" s="85"/>
      <c r="L241" s="60"/>
      <c r="M241" s="59"/>
      <c r="N241" s="70" t="e">
        <f>+INDEX(EUTANAZIJA!$B$4:$B$6,MATCH('INVAZIVNE JEDINKE'!L241,EUTANAZIJA!$A$4:$A$6,0))</f>
        <v>#N/A</v>
      </c>
      <c r="O241" s="190" t="e">
        <f t="shared" si="3"/>
        <v>#N/A</v>
      </c>
      <c r="P241" s="112"/>
    </row>
    <row r="242" spans="1:16" x14ac:dyDescent="0.3">
      <c r="A242" s="72"/>
      <c r="B242" s="59"/>
      <c r="C242" s="84"/>
      <c r="D242" s="59"/>
      <c r="E242" s="59"/>
      <c r="F242" s="59"/>
      <c r="G242" s="86"/>
      <c r="H242" s="86"/>
      <c r="I242" s="86"/>
      <c r="J242" s="59"/>
      <c r="K242" s="85"/>
      <c r="L242" s="60"/>
      <c r="M242" s="59"/>
      <c r="N242" s="70" t="e">
        <f>+INDEX(EUTANAZIJA!$B$4:$B$6,MATCH('INVAZIVNE JEDINKE'!L242,EUTANAZIJA!$A$4:$A$6,0))</f>
        <v>#N/A</v>
      </c>
      <c r="O242" s="190" t="e">
        <f t="shared" si="3"/>
        <v>#N/A</v>
      </c>
      <c r="P242" s="112"/>
    </row>
    <row r="243" spans="1:16" x14ac:dyDescent="0.3">
      <c r="A243" s="72"/>
      <c r="B243" s="59"/>
      <c r="C243" s="84"/>
      <c r="D243" s="59"/>
      <c r="E243" s="59"/>
      <c r="F243" s="59"/>
      <c r="G243" s="86"/>
      <c r="H243" s="86"/>
      <c r="I243" s="86"/>
      <c r="J243" s="59"/>
      <c r="K243" s="85"/>
      <c r="L243" s="60"/>
      <c r="M243" s="59"/>
      <c r="N243" s="70" t="e">
        <f>+INDEX(EUTANAZIJA!$B$4:$B$6,MATCH('INVAZIVNE JEDINKE'!L243,EUTANAZIJA!$A$4:$A$6,0))</f>
        <v>#N/A</v>
      </c>
      <c r="O243" s="190" t="e">
        <f t="shared" si="3"/>
        <v>#N/A</v>
      </c>
      <c r="P243" s="112"/>
    </row>
    <row r="244" spans="1:16" x14ac:dyDescent="0.3">
      <c r="A244" s="72"/>
      <c r="B244" s="59"/>
      <c r="C244" s="84"/>
      <c r="D244" s="59"/>
      <c r="E244" s="59"/>
      <c r="F244" s="59"/>
      <c r="G244" s="86"/>
      <c r="H244" s="86"/>
      <c r="I244" s="86"/>
      <c r="J244" s="59"/>
      <c r="K244" s="85"/>
      <c r="L244" s="60"/>
      <c r="M244" s="59"/>
      <c r="N244" s="70" t="e">
        <f>+INDEX(EUTANAZIJA!$B$4:$B$6,MATCH('INVAZIVNE JEDINKE'!L244,EUTANAZIJA!$A$4:$A$6,0))</f>
        <v>#N/A</v>
      </c>
      <c r="O244" s="190" t="e">
        <f t="shared" si="3"/>
        <v>#N/A</v>
      </c>
      <c r="P244" s="112"/>
    </row>
    <row r="245" spans="1:16" x14ac:dyDescent="0.3">
      <c r="A245" s="72"/>
      <c r="B245" s="59"/>
      <c r="C245" s="84"/>
      <c r="D245" s="59"/>
      <c r="E245" s="59"/>
      <c r="F245" s="59"/>
      <c r="G245" s="86"/>
      <c r="H245" s="86"/>
      <c r="I245" s="86"/>
      <c r="J245" s="59"/>
      <c r="K245" s="85"/>
      <c r="L245" s="60"/>
      <c r="M245" s="59"/>
      <c r="N245" s="70" t="e">
        <f>+INDEX(EUTANAZIJA!$B$4:$B$6,MATCH('INVAZIVNE JEDINKE'!L245,EUTANAZIJA!$A$4:$A$6,0))</f>
        <v>#N/A</v>
      </c>
      <c r="O245" s="190" t="e">
        <f t="shared" si="3"/>
        <v>#N/A</v>
      </c>
      <c r="P245" s="112"/>
    </row>
    <row r="246" spans="1:16" x14ac:dyDescent="0.3">
      <c r="A246" s="72"/>
      <c r="B246" s="59"/>
      <c r="C246" s="84"/>
      <c r="D246" s="59"/>
      <c r="E246" s="59"/>
      <c r="F246" s="59"/>
      <c r="G246" s="86"/>
      <c r="H246" s="86"/>
      <c r="I246" s="86"/>
      <c r="J246" s="59"/>
      <c r="K246" s="85"/>
      <c r="L246" s="60"/>
      <c r="M246" s="59"/>
      <c r="N246" s="70" t="e">
        <f>+INDEX(EUTANAZIJA!$B$4:$B$6,MATCH('INVAZIVNE JEDINKE'!L246,EUTANAZIJA!$A$4:$A$6,0))</f>
        <v>#N/A</v>
      </c>
      <c r="O246" s="190" t="e">
        <f t="shared" si="3"/>
        <v>#N/A</v>
      </c>
      <c r="P246" s="112"/>
    </row>
    <row r="247" spans="1:16" x14ac:dyDescent="0.3">
      <c r="A247" s="72"/>
      <c r="B247" s="59"/>
      <c r="C247" s="84"/>
      <c r="D247" s="59"/>
      <c r="E247" s="59"/>
      <c r="F247" s="59"/>
      <c r="G247" s="86"/>
      <c r="H247" s="86"/>
      <c r="I247" s="86"/>
      <c r="J247" s="59"/>
      <c r="K247" s="85"/>
      <c r="L247" s="60"/>
      <c r="M247" s="59"/>
      <c r="N247" s="70" t="e">
        <f>+INDEX(EUTANAZIJA!$B$4:$B$6,MATCH('INVAZIVNE JEDINKE'!L247,EUTANAZIJA!$A$4:$A$6,0))</f>
        <v>#N/A</v>
      </c>
      <c r="O247" s="190" t="e">
        <f t="shared" si="3"/>
        <v>#N/A</v>
      </c>
      <c r="P247" s="112"/>
    </row>
    <row r="248" spans="1:16" x14ac:dyDescent="0.3">
      <c r="A248" s="72"/>
      <c r="B248" s="59"/>
      <c r="C248" s="84"/>
      <c r="D248" s="59"/>
      <c r="E248" s="59"/>
      <c r="F248" s="59"/>
      <c r="G248" s="86"/>
      <c r="H248" s="86"/>
      <c r="I248" s="86"/>
      <c r="J248" s="59"/>
      <c r="K248" s="85"/>
      <c r="L248" s="60"/>
      <c r="M248" s="59"/>
      <c r="N248" s="70" t="e">
        <f>+INDEX(EUTANAZIJA!$B$4:$B$6,MATCH('INVAZIVNE JEDINKE'!L248,EUTANAZIJA!$A$4:$A$6,0))</f>
        <v>#N/A</v>
      </c>
      <c r="O248" s="190" t="e">
        <f t="shared" si="3"/>
        <v>#N/A</v>
      </c>
      <c r="P248" s="112"/>
    </row>
    <row r="249" spans="1:16" x14ac:dyDescent="0.3">
      <c r="A249" s="72"/>
      <c r="B249" s="59"/>
      <c r="C249" s="84"/>
      <c r="D249" s="59"/>
      <c r="E249" s="59"/>
      <c r="F249" s="59"/>
      <c r="G249" s="86"/>
      <c r="H249" s="86"/>
      <c r="I249" s="86"/>
      <c r="J249" s="59"/>
      <c r="K249" s="85"/>
      <c r="L249" s="60"/>
      <c r="M249" s="59"/>
      <c r="N249" s="70" t="e">
        <f>+INDEX(EUTANAZIJA!$B$4:$B$6,MATCH('INVAZIVNE JEDINKE'!L249,EUTANAZIJA!$A$4:$A$6,0))</f>
        <v>#N/A</v>
      </c>
      <c r="O249" s="190" t="e">
        <f t="shared" si="3"/>
        <v>#N/A</v>
      </c>
      <c r="P249" s="112"/>
    </row>
    <row r="250" spans="1:16" x14ac:dyDescent="0.3">
      <c r="A250" s="72"/>
      <c r="B250" s="59"/>
      <c r="C250" s="84"/>
      <c r="D250" s="59"/>
      <c r="E250" s="59"/>
      <c r="F250" s="59"/>
      <c r="G250" s="86"/>
      <c r="H250" s="86"/>
      <c r="I250" s="86"/>
      <c r="J250" s="59"/>
      <c r="K250" s="85"/>
      <c r="L250" s="60"/>
      <c r="M250" s="59"/>
      <c r="N250" s="70" t="e">
        <f>+INDEX(EUTANAZIJA!$B$4:$B$6,MATCH('INVAZIVNE JEDINKE'!L250,EUTANAZIJA!$A$4:$A$6,0))</f>
        <v>#N/A</v>
      </c>
      <c r="O250" s="190" t="e">
        <f t="shared" si="3"/>
        <v>#N/A</v>
      </c>
      <c r="P250" s="112"/>
    </row>
    <row r="251" spans="1:16" x14ac:dyDescent="0.3">
      <c r="A251" s="72"/>
      <c r="B251" s="59"/>
      <c r="C251" s="84"/>
      <c r="D251" s="59"/>
      <c r="E251" s="59"/>
      <c r="F251" s="59"/>
      <c r="G251" s="86"/>
      <c r="H251" s="86"/>
      <c r="I251" s="86"/>
      <c r="J251" s="59"/>
      <c r="K251" s="85"/>
      <c r="L251" s="60"/>
      <c r="M251" s="59"/>
      <c r="N251" s="70" t="e">
        <f>+INDEX(EUTANAZIJA!$B$4:$B$6,MATCH('INVAZIVNE JEDINKE'!L251,EUTANAZIJA!$A$4:$A$6,0))</f>
        <v>#N/A</v>
      </c>
      <c r="O251" s="190" t="e">
        <f t="shared" si="3"/>
        <v>#N/A</v>
      </c>
      <c r="P251" s="112"/>
    </row>
    <row r="252" spans="1:16" x14ac:dyDescent="0.3">
      <c r="A252" s="72"/>
      <c r="B252" s="59"/>
      <c r="C252" s="84"/>
      <c r="D252" s="59"/>
      <c r="E252" s="59"/>
      <c r="F252" s="59"/>
      <c r="G252" s="86"/>
      <c r="H252" s="86"/>
      <c r="I252" s="86"/>
      <c r="J252" s="59"/>
      <c r="K252" s="85"/>
      <c r="L252" s="60"/>
      <c r="M252" s="59"/>
      <c r="N252" s="70" t="e">
        <f>+INDEX(EUTANAZIJA!$B$4:$B$6,MATCH('INVAZIVNE JEDINKE'!L252,EUTANAZIJA!$A$4:$A$6,0))</f>
        <v>#N/A</v>
      </c>
      <c r="O252" s="190" t="e">
        <f t="shared" si="3"/>
        <v>#N/A</v>
      </c>
      <c r="P252" s="112"/>
    </row>
    <row r="253" spans="1:16" x14ac:dyDescent="0.3">
      <c r="A253" s="72"/>
      <c r="B253" s="59"/>
      <c r="C253" s="84"/>
      <c r="D253" s="59"/>
      <c r="E253" s="59"/>
      <c r="F253" s="59"/>
      <c r="G253" s="86"/>
      <c r="H253" s="86"/>
      <c r="I253" s="86"/>
      <c r="J253" s="59"/>
      <c r="K253" s="85"/>
      <c r="L253" s="60"/>
      <c r="M253" s="59"/>
      <c r="N253" s="70" t="e">
        <f>+INDEX(EUTANAZIJA!$B$4:$B$6,MATCH('INVAZIVNE JEDINKE'!L253,EUTANAZIJA!$A$4:$A$6,0))</f>
        <v>#N/A</v>
      </c>
      <c r="O253" s="190" t="e">
        <f t="shared" si="3"/>
        <v>#N/A</v>
      </c>
      <c r="P253" s="112"/>
    </row>
    <row r="254" spans="1:16" x14ac:dyDescent="0.3">
      <c r="A254" s="72"/>
      <c r="B254" s="59"/>
      <c r="C254" s="84"/>
      <c r="D254" s="59"/>
      <c r="E254" s="59"/>
      <c r="F254" s="59"/>
      <c r="G254" s="86"/>
      <c r="H254" s="86"/>
      <c r="I254" s="86"/>
      <c r="J254" s="59"/>
      <c r="K254" s="85"/>
      <c r="L254" s="60"/>
      <c r="M254" s="59"/>
      <c r="N254" s="70" t="e">
        <f>+INDEX(EUTANAZIJA!$B$4:$B$6,MATCH('INVAZIVNE JEDINKE'!L254,EUTANAZIJA!$A$4:$A$6,0))</f>
        <v>#N/A</v>
      </c>
      <c r="O254" s="190" t="e">
        <f t="shared" si="3"/>
        <v>#N/A</v>
      </c>
      <c r="P254" s="112"/>
    </row>
    <row r="255" spans="1:16" x14ac:dyDescent="0.3">
      <c r="A255" s="72"/>
      <c r="B255" s="59"/>
      <c r="C255" s="84"/>
      <c r="D255" s="59"/>
      <c r="E255" s="59"/>
      <c r="F255" s="59"/>
      <c r="G255" s="86"/>
      <c r="H255" s="86"/>
      <c r="I255" s="86"/>
      <c r="J255" s="59"/>
      <c r="K255" s="85"/>
      <c r="L255" s="60"/>
      <c r="M255" s="59"/>
      <c r="N255" s="70" t="e">
        <f>+INDEX(EUTANAZIJA!$B$4:$B$6,MATCH('INVAZIVNE JEDINKE'!L255,EUTANAZIJA!$A$4:$A$6,0))</f>
        <v>#N/A</v>
      </c>
      <c r="O255" s="190" t="e">
        <f t="shared" si="3"/>
        <v>#N/A</v>
      </c>
      <c r="P255" s="112"/>
    </row>
    <row r="256" spans="1:16" x14ac:dyDescent="0.3">
      <c r="A256" s="72"/>
      <c r="B256" s="59"/>
      <c r="C256" s="84"/>
      <c r="D256" s="59"/>
      <c r="E256" s="59"/>
      <c r="F256" s="59"/>
      <c r="G256" s="86"/>
      <c r="H256" s="86"/>
      <c r="I256" s="86"/>
      <c r="J256" s="59"/>
      <c r="K256" s="85"/>
      <c r="L256" s="60"/>
      <c r="M256" s="59"/>
      <c r="N256" s="70" t="e">
        <f>+INDEX(EUTANAZIJA!$B$4:$B$6,MATCH('INVAZIVNE JEDINKE'!L256,EUTANAZIJA!$A$4:$A$6,0))</f>
        <v>#N/A</v>
      </c>
      <c r="O256" s="190" t="e">
        <f t="shared" si="3"/>
        <v>#N/A</v>
      </c>
      <c r="P256" s="112"/>
    </row>
    <row r="257" spans="1:16" x14ac:dyDescent="0.3">
      <c r="A257" s="72"/>
      <c r="B257" s="59"/>
      <c r="C257" s="84"/>
      <c r="D257" s="59"/>
      <c r="E257" s="59"/>
      <c r="F257" s="59"/>
      <c r="G257" s="86"/>
      <c r="H257" s="86"/>
      <c r="I257" s="86"/>
      <c r="J257" s="59"/>
      <c r="K257" s="85"/>
      <c r="L257" s="60"/>
      <c r="M257" s="59"/>
      <c r="N257" s="70" t="e">
        <f>+INDEX(EUTANAZIJA!$B$4:$B$6,MATCH('INVAZIVNE JEDINKE'!L257,EUTANAZIJA!$A$4:$A$6,0))</f>
        <v>#N/A</v>
      </c>
      <c r="O257" s="190" t="e">
        <f t="shared" si="3"/>
        <v>#N/A</v>
      </c>
      <c r="P257" s="112"/>
    </row>
    <row r="258" spans="1:16" x14ac:dyDescent="0.3">
      <c r="A258" s="72"/>
      <c r="B258" s="59"/>
      <c r="C258" s="84"/>
      <c r="D258" s="59"/>
      <c r="E258" s="59"/>
      <c r="F258" s="59"/>
      <c r="G258" s="86"/>
      <c r="H258" s="86"/>
      <c r="I258" s="86"/>
      <c r="J258" s="59"/>
      <c r="K258" s="85"/>
      <c r="L258" s="60"/>
      <c r="M258" s="59"/>
      <c r="N258" s="70" t="e">
        <f>+INDEX(EUTANAZIJA!$B$4:$B$6,MATCH('INVAZIVNE JEDINKE'!L258,EUTANAZIJA!$A$4:$A$6,0))</f>
        <v>#N/A</v>
      </c>
      <c r="O258" s="190" t="e">
        <f t="shared" si="3"/>
        <v>#N/A</v>
      </c>
      <c r="P258" s="112"/>
    </row>
    <row r="259" spans="1:16" x14ac:dyDescent="0.3">
      <c r="A259" s="72"/>
      <c r="B259" s="59"/>
      <c r="C259" s="84"/>
      <c r="D259" s="59"/>
      <c r="E259" s="59"/>
      <c r="F259" s="59"/>
      <c r="G259" s="86"/>
      <c r="H259" s="86"/>
      <c r="I259" s="86"/>
      <c r="J259" s="59"/>
      <c r="K259" s="85"/>
      <c r="L259" s="60"/>
      <c r="M259" s="59"/>
      <c r="N259" s="70" t="e">
        <f>+INDEX(EUTANAZIJA!$B$4:$B$6,MATCH('INVAZIVNE JEDINKE'!L259,EUTANAZIJA!$A$4:$A$6,0))</f>
        <v>#N/A</v>
      </c>
      <c r="O259" s="190" t="e">
        <f t="shared" ref="O259:O300" si="4">N259</f>
        <v>#N/A</v>
      </c>
      <c r="P259" s="112"/>
    </row>
    <row r="260" spans="1:16" x14ac:dyDescent="0.3">
      <c r="A260" s="72"/>
      <c r="B260" s="59"/>
      <c r="C260" s="84"/>
      <c r="D260" s="59"/>
      <c r="E260" s="59"/>
      <c r="F260" s="59"/>
      <c r="G260" s="86"/>
      <c r="H260" s="86"/>
      <c r="I260" s="86"/>
      <c r="J260" s="59"/>
      <c r="K260" s="85"/>
      <c r="L260" s="60"/>
      <c r="M260" s="59"/>
      <c r="N260" s="70" t="e">
        <f>+INDEX(EUTANAZIJA!$B$4:$B$6,MATCH('INVAZIVNE JEDINKE'!L260,EUTANAZIJA!$A$4:$A$6,0))</f>
        <v>#N/A</v>
      </c>
      <c r="O260" s="190" t="e">
        <f t="shared" si="4"/>
        <v>#N/A</v>
      </c>
      <c r="P260" s="112"/>
    </row>
    <row r="261" spans="1:16" x14ac:dyDescent="0.3">
      <c r="A261" s="72"/>
      <c r="B261" s="59"/>
      <c r="C261" s="84"/>
      <c r="D261" s="59"/>
      <c r="E261" s="59"/>
      <c r="F261" s="59"/>
      <c r="G261" s="86"/>
      <c r="H261" s="86"/>
      <c r="I261" s="86"/>
      <c r="J261" s="59"/>
      <c r="K261" s="85"/>
      <c r="L261" s="60"/>
      <c r="M261" s="59"/>
      <c r="N261" s="70" t="e">
        <f>+INDEX(EUTANAZIJA!$B$4:$B$6,MATCH('INVAZIVNE JEDINKE'!L261,EUTANAZIJA!$A$4:$A$6,0))</f>
        <v>#N/A</v>
      </c>
      <c r="O261" s="190" t="e">
        <f t="shared" si="4"/>
        <v>#N/A</v>
      </c>
      <c r="P261" s="112"/>
    </row>
    <row r="262" spans="1:16" x14ac:dyDescent="0.3">
      <c r="A262" s="72"/>
      <c r="B262" s="59"/>
      <c r="C262" s="84"/>
      <c r="D262" s="59"/>
      <c r="E262" s="59"/>
      <c r="F262" s="59"/>
      <c r="G262" s="86"/>
      <c r="H262" s="86"/>
      <c r="I262" s="86"/>
      <c r="J262" s="59"/>
      <c r="K262" s="85"/>
      <c r="L262" s="60"/>
      <c r="M262" s="59"/>
      <c r="N262" s="70" t="e">
        <f>+INDEX(EUTANAZIJA!$B$4:$B$6,MATCH('INVAZIVNE JEDINKE'!L262,EUTANAZIJA!$A$4:$A$6,0))</f>
        <v>#N/A</v>
      </c>
      <c r="O262" s="190" t="e">
        <f t="shared" si="4"/>
        <v>#N/A</v>
      </c>
      <c r="P262" s="112"/>
    </row>
    <row r="263" spans="1:16" x14ac:dyDescent="0.3">
      <c r="A263" s="72"/>
      <c r="B263" s="59"/>
      <c r="C263" s="84"/>
      <c r="D263" s="59"/>
      <c r="E263" s="59"/>
      <c r="F263" s="59"/>
      <c r="G263" s="86"/>
      <c r="H263" s="86"/>
      <c r="I263" s="86"/>
      <c r="J263" s="59"/>
      <c r="K263" s="85"/>
      <c r="L263" s="60"/>
      <c r="M263" s="59"/>
      <c r="N263" s="70" t="e">
        <f>+INDEX(EUTANAZIJA!$B$4:$B$6,MATCH('INVAZIVNE JEDINKE'!L263,EUTANAZIJA!$A$4:$A$6,0))</f>
        <v>#N/A</v>
      </c>
      <c r="O263" s="190" t="e">
        <f t="shared" si="4"/>
        <v>#N/A</v>
      </c>
      <c r="P263" s="112"/>
    </row>
    <row r="264" spans="1:16" x14ac:dyDescent="0.3">
      <c r="A264" s="72"/>
      <c r="B264" s="59"/>
      <c r="C264" s="84"/>
      <c r="D264" s="59"/>
      <c r="E264" s="59"/>
      <c r="F264" s="59"/>
      <c r="G264" s="86"/>
      <c r="H264" s="86"/>
      <c r="I264" s="86"/>
      <c r="J264" s="59"/>
      <c r="K264" s="85"/>
      <c r="L264" s="60"/>
      <c r="M264" s="59"/>
      <c r="N264" s="70" t="e">
        <f>+INDEX(EUTANAZIJA!$B$4:$B$6,MATCH('INVAZIVNE JEDINKE'!L264,EUTANAZIJA!$A$4:$A$6,0))</f>
        <v>#N/A</v>
      </c>
      <c r="O264" s="190" t="e">
        <f t="shared" si="4"/>
        <v>#N/A</v>
      </c>
      <c r="P264" s="112"/>
    </row>
    <row r="265" spans="1:16" x14ac:dyDescent="0.3">
      <c r="A265" s="72"/>
      <c r="B265" s="59"/>
      <c r="C265" s="84"/>
      <c r="D265" s="59"/>
      <c r="E265" s="59"/>
      <c r="F265" s="59"/>
      <c r="G265" s="86"/>
      <c r="H265" s="86"/>
      <c r="I265" s="86"/>
      <c r="J265" s="59"/>
      <c r="K265" s="85"/>
      <c r="L265" s="60"/>
      <c r="M265" s="59"/>
      <c r="N265" s="70" t="e">
        <f>+INDEX(EUTANAZIJA!$B$4:$B$6,MATCH('INVAZIVNE JEDINKE'!L265,EUTANAZIJA!$A$4:$A$6,0))</f>
        <v>#N/A</v>
      </c>
      <c r="O265" s="190" t="e">
        <f t="shared" si="4"/>
        <v>#N/A</v>
      </c>
      <c r="P265" s="112"/>
    </row>
    <row r="266" spans="1:16" x14ac:dyDescent="0.3">
      <c r="A266" s="72"/>
      <c r="B266" s="59"/>
      <c r="C266" s="84"/>
      <c r="D266" s="59"/>
      <c r="E266" s="59"/>
      <c r="F266" s="59"/>
      <c r="G266" s="86"/>
      <c r="H266" s="86"/>
      <c r="I266" s="86"/>
      <c r="J266" s="59"/>
      <c r="K266" s="85"/>
      <c r="L266" s="60"/>
      <c r="M266" s="59"/>
      <c r="N266" s="70" t="e">
        <f>+INDEX(EUTANAZIJA!$B$4:$B$6,MATCH('INVAZIVNE JEDINKE'!L266,EUTANAZIJA!$A$4:$A$6,0))</f>
        <v>#N/A</v>
      </c>
      <c r="O266" s="190" t="e">
        <f t="shared" si="4"/>
        <v>#N/A</v>
      </c>
      <c r="P266" s="112"/>
    </row>
    <row r="267" spans="1:16" x14ac:dyDescent="0.3">
      <c r="A267" s="72"/>
      <c r="B267" s="59"/>
      <c r="C267" s="84"/>
      <c r="D267" s="59"/>
      <c r="E267" s="59"/>
      <c r="F267" s="59"/>
      <c r="G267" s="86"/>
      <c r="H267" s="86"/>
      <c r="I267" s="86"/>
      <c r="J267" s="59"/>
      <c r="K267" s="85"/>
      <c r="L267" s="60"/>
      <c r="M267" s="59"/>
      <c r="N267" s="70" t="e">
        <f>+INDEX(EUTANAZIJA!$B$4:$B$6,MATCH('INVAZIVNE JEDINKE'!L267,EUTANAZIJA!$A$4:$A$6,0))</f>
        <v>#N/A</v>
      </c>
      <c r="O267" s="190" t="e">
        <f t="shared" si="4"/>
        <v>#N/A</v>
      </c>
      <c r="P267" s="112"/>
    </row>
    <row r="268" spans="1:16" x14ac:dyDescent="0.3">
      <c r="A268" s="72"/>
      <c r="B268" s="59"/>
      <c r="C268" s="84"/>
      <c r="D268" s="59"/>
      <c r="E268" s="59"/>
      <c r="F268" s="59"/>
      <c r="G268" s="86"/>
      <c r="H268" s="86"/>
      <c r="I268" s="86"/>
      <c r="J268" s="59"/>
      <c r="K268" s="85"/>
      <c r="L268" s="60"/>
      <c r="M268" s="59"/>
      <c r="N268" s="70" t="e">
        <f>+INDEX(EUTANAZIJA!$B$4:$B$6,MATCH('INVAZIVNE JEDINKE'!L268,EUTANAZIJA!$A$4:$A$6,0))</f>
        <v>#N/A</v>
      </c>
      <c r="O268" s="190" t="e">
        <f t="shared" si="4"/>
        <v>#N/A</v>
      </c>
      <c r="P268" s="112"/>
    </row>
    <row r="269" spans="1:16" x14ac:dyDescent="0.3">
      <c r="A269" s="72"/>
      <c r="B269" s="59"/>
      <c r="C269" s="84"/>
      <c r="D269" s="59"/>
      <c r="E269" s="59"/>
      <c r="F269" s="59"/>
      <c r="G269" s="86"/>
      <c r="H269" s="86"/>
      <c r="I269" s="86"/>
      <c r="J269" s="59"/>
      <c r="K269" s="85"/>
      <c r="L269" s="60"/>
      <c r="M269" s="59"/>
      <c r="N269" s="70" t="e">
        <f>+INDEX(EUTANAZIJA!$B$4:$B$6,MATCH('INVAZIVNE JEDINKE'!L269,EUTANAZIJA!$A$4:$A$6,0))</f>
        <v>#N/A</v>
      </c>
      <c r="O269" s="190" t="e">
        <f t="shared" si="4"/>
        <v>#N/A</v>
      </c>
      <c r="P269" s="112"/>
    </row>
    <row r="270" spans="1:16" x14ac:dyDescent="0.3">
      <c r="A270" s="72"/>
      <c r="B270" s="59"/>
      <c r="C270" s="84"/>
      <c r="D270" s="59"/>
      <c r="E270" s="59"/>
      <c r="F270" s="59"/>
      <c r="G270" s="86"/>
      <c r="H270" s="86"/>
      <c r="I270" s="86"/>
      <c r="J270" s="59"/>
      <c r="K270" s="85"/>
      <c r="L270" s="60"/>
      <c r="M270" s="59"/>
      <c r="N270" s="70" t="e">
        <f>+INDEX(EUTANAZIJA!$B$4:$B$6,MATCH('INVAZIVNE JEDINKE'!L270,EUTANAZIJA!$A$4:$A$6,0))</f>
        <v>#N/A</v>
      </c>
      <c r="O270" s="190" t="e">
        <f t="shared" si="4"/>
        <v>#N/A</v>
      </c>
      <c r="P270" s="112"/>
    </row>
    <row r="271" spans="1:16" x14ac:dyDescent="0.3">
      <c r="A271" s="72"/>
      <c r="B271" s="59"/>
      <c r="C271" s="84"/>
      <c r="D271" s="59"/>
      <c r="E271" s="59"/>
      <c r="F271" s="59"/>
      <c r="G271" s="86"/>
      <c r="H271" s="86"/>
      <c r="I271" s="86"/>
      <c r="J271" s="59"/>
      <c r="K271" s="85"/>
      <c r="L271" s="60"/>
      <c r="M271" s="59"/>
      <c r="N271" s="70" t="e">
        <f>+INDEX(EUTANAZIJA!$B$4:$B$6,MATCH('INVAZIVNE JEDINKE'!L271,EUTANAZIJA!$A$4:$A$6,0))</f>
        <v>#N/A</v>
      </c>
      <c r="O271" s="190" t="e">
        <f t="shared" si="4"/>
        <v>#N/A</v>
      </c>
      <c r="P271" s="112"/>
    </row>
    <row r="272" spans="1:16" x14ac:dyDescent="0.3">
      <c r="A272" s="72"/>
      <c r="B272" s="59"/>
      <c r="C272" s="84"/>
      <c r="D272" s="59"/>
      <c r="E272" s="59"/>
      <c r="F272" s="59"/>
      <c r="G272" s="86"/>
      <c r="H272" s="86"/>
      <c r="I272" s="86"/>
      <c r="J272" s="59"/>
      <c r="K272" s="85"/>
      <c r="L272" s="60"/>
      <c r="M272" s="59"/>
      <c r="N272" s="70" t="e">
        <f>+INDEX(EUTANAZIJA!$B$4:$B$6,MATCH('INVAZIVNE JEDINKE'!L272,EUTANAZIJA!$A$4:$A$6,0))</f>
        <v>#N/A</v>
      </c>
      <c r="O272" s="190" t="e">
        <f t="shared" si="4"/>
        <v>#N/A</v>
      </c>
      <c r="P272" s="112"/>
    </row>
    <row r="273" spans="1:16" x14ac:dyDescent="0.3">
      <c r="A273" s="72"/>
      <c r="B273" s="59"/>
      <c r="C273" s="84"/>
      <c r="D273" s="59"/>
      <c r="E273" s="59"/>
      <c r="F273" s="59"/>
      <c r="G273" s="86"/>
      <c r="H273" s="86"/>
      <c r="I273" s="86"/>
      <c r="J273" s="59"/>
      <c r="K273" s="85"/>
      <c r="L273" s="60"/>
      <c r="M273" s="59"/>
      <c r="N273" s="70" t="e">
        <f>+INDEX(EUTANAZIJA!$B$4:$B$6,MATCH('INVAZIVNE JEDINKE'!L273,EUTANAZIJA!$A$4:$A$6,0))</f>
        <v>#N/A</v>
      </c>
      <c r="O273" s="190" t="e">
        <f t="shared" si="4"/>
        <v>#N/A</v>
      </c>
      <c r="P273" s="112"/>
    </row>
    <row r="274" spans="1:16" x14ac:dyDescent="0.3">
      <c r="A274" s="72"/>
      <c r="B274" s="59"/>
      <c r="C274" s="84"/>
      <c r="D274" s="59"/>
      <c r="E274" s="59"/>
      <c r="F274" s="59"/>
      <c r="G274" s="86"/>
      <c r="H274" s="86"/>
      <c r="I274" s="86"/>
      <c r="J274" s="59"/>
      <c r="K274" s="85"/>
      <c r="L274" s="60"/>
      <c r="M274" s="59"/>
      <c r="N274" s="70" t="e">
        <f>+INDEX(EUTANAZIJA!$B$4:$B$6,MATCH('INVAZIVNE JEDINKE'!L274,EUTANAZIJA!$A$4:$A$6,0))</f>
        <v>#N/A</v>
      </c>
      <c r="O274" s="190" t="e">
        <f t="shared" si="4"/>
        <v>#N/A</v>
      </c>
      <c r="P274" s="112"/>
    </row>
    <row r="275" spans="1:16" x14ac:dyDescent="0.3">
      <c r="A275" s="72"/>
      <c r="B275" s="59"/>
      <c r="C275" s="84"/>
      <c r="D275" s="59"/>
      <c r="E275" s="59"/>
      <c r="F275" s="59"/>
      <c r="G275" s="86"/>
      <c r="H275" s="86"/>
      <c r="I275" s="86"/>
      <c r="J275" s="59"/>
      <c r="K275" s="85"/>
      <c r="L275" s="60"/>
      <c r="M275" s="59"/>
      <c r="N275" s="70" t="e">
        <f>+INDEX(EUTANAZIJA!$B$4:$B$6,MATCH('INVAZIVNE JEDINKE'!L275,EUTANAZIJA!$A$4:$A$6,0))</f>
        <v>#N/A</v>
      </c>
      <c r="O275" s="190" t="e">
        <f t="shared" si="4"/>
        <v>#N/A</v>
      </c>
      <c r="P275" s="112"/>
    </row>
    <row r="276" spans="1:16" x14ac:dyDescent="0.3">
      <c r="A276" s="72"/>
      <c r="B276" s="59"/>
      <c r="C276" s="84"/>
      <c r="D276" s="59"/>
      <c r="E276" s="59"/>
      <c r="F276" s="59"/>
      <c r="G276" s="86"/>
      <c r="H276" s="86"/>
      <c r="I276" s="86"/>
      <c r="J276" s="59"/>
      <c r="K276" s="85"/>
      <c r="L276" s="60"/>
      <c r="M276" s="59"/>
      <c r="N276" s="70" t="e">
        <f>+INDEX(EUTANAZIJA!$B$4:$B$6,MATCH('INVAZIVNE JEDINKE'!L276,EUTANAZIJA!$A$4:$A$6,0))</f>
        <v>#N/A</v>
      </c>
      <c r="O276" s="190" t="e">
        <f t="shared" si="4"/>
        <v>#N/A</v>
      </c>
      <c r="P276" s="112"/>
    </row>
    <row r="277" spans="1:16" x14ac:dyDescent="0.3">
      <c r="A277" s="72"/>
      <c r="B277" s="59"/>
      <c r="C277" s="84"/>
      <c r="D277" s="59"/>
      <c r="E277" s="59"/>
      <c r="F277" s="59"/>
      <c r="G277" s="86"/>
      <c r="H277" s="86"/>
      <c r="I277" s="86"/>
      <c r="J277" s="59"/>
      <c r="K277" s="85"/>
      <c r="L277" s="60"/>
      <c r="M277" s="59"/>
      <c r="N277" s="70" t="e">
        <f>+INDEX(EUTANAZIJA!$B$4:$B$6,MATCH('INVAZIVNE JEDINKE'!L277,EUTANAZIJA!$A$4:$A$6,0))</f>
        <v>#N/A</v>
      </c>
      <c r="O277" s="190" t="e">
        <f t="shared" si="4"/>
        <v>#N/A</v>
      </c>
      <c r="P277" s="112"/>
    </row>
    <row r="278" spans="1:16" x14ac:dyDescent="0.3">
      <c r="A278" s="72"/>
      <c r="B278" s="59"/>
      <c r="C278" s="84"/>
      <c r="D278" s="59"/>
      <c r="E278" s="59"/>
      <c r="F278" s="59"/>
      <c r="G278" s="86"/>
      <c r="H278" s="86"/>
      <c r="I278" s="86"/>
      <c r="J278" s="59"/>
      <c r="K278" s="85"/>
      <c r="L278" s="60"/>
      <c r="M278" s="59"/>
      <c r="N278" s="70" t="e">
        <f>+INDEX(EUTANAZIJA!$B$4:$B$6,MATCH('INVAZIVNE JEDINKE'!L278,EUTANAZIJA!$A$4:$A$6,0))</f>
        <v>#N/A</v>
      </c>
      <c r="O278" s="190" t="e">
        <f t="shared" si="4"/>
        <v>#N/A</v>
      </c>
      <c r="P278" s="112"/>
    </row>
    <row r="279" spans="1:16" x14ac:dyDescent="0.3">
      <c r="A279" s="72"/>
      <c r="B279" s="59"/>
      <c r="C279" s="84"/>
      <c r="D279" s="59"/>
      <c r="E279" s="59"/>
      <c r="F279" s="59"/>
      <c r="G279" s="86"/>
      <c r="H279" s="86"/>
      <c r="I279" s="86"/>
      <c r="J279" s="59"/>
      <c r="K279" s="85"/>
      <c r="L279" s="60"/>
      <c r="M279" s="59"/>
      <c r="N279" s="70" t="e">
        <f>+INDEX(EUTANAZIJA!$B$4:$B$6,MATCH('INVAZIVNE JEDINKE'!L279,EUTANAZIJA!$A$4:$A$6,0))</f>
        <v>#N/A</v>
      </c>
      <c r="O279" s="190" t="e">
        <f t="shared" si="4"/>
        <v>#N/A</v>
      </c>
      <c r="P279" s="112"/>
    </row>
    <row r="280" spans="1:16" x14ac:dyDescent="0.3">
      <c r="A280" s="72"/>
      <c r="B280" s="59"/>
      <c r="C280" s="84"/>
      <c r="D280" s="59"/>
      <c r="E280" s="59"/>
      <c r="F280" s="59"/>
      <c r="G280" s="86"/>
      <c r="H280" s="86"/>
      <c r="I280" s="86"/>
      <c r="J280" s="59"/>
      <c r="K280" s="85"/>
      <c r="L280" s="60"/>
      <c r="M280" s="59"/>
      <c r="N280" s="70" t="e">
        <f>+INDEX(EUTANAZIJA!$B$4:$B$6,MATCH('INVAZIVNE JEDINKE'!L280,EUTANAZIJA!$A$4:$A$6,0))</f>
        <v>#N/A</v>
      </c>
      <c r="O280" s="190" t="e">
        <f t="shared" si="4"/>
        <v>#N/A</v>
      </c>
      <c r="P280" s="112"/>
    </row>
    <row r="281" spans="1:16" x14ac:dyDescent="0.3">
      <c r="A281" s="72"/>
      <c r="B281" s="59"/>
      <c r="C281" s="84"/>
      <c r="D281" s="59"/>
      <c r="E281" s="59"/>
      <c r="F281" s="59"/>
      <c r="G281" s="86"/>
      <c r="H281" s="86"/>
      <c r="I281" s="86"/>
      <c r="J281" s="59"/>
      <c r="K281" s="85"/>
      <c r="L281" s="60"/>
      <c r="M281" s="59"/>
      <c r="N281" s="70" t="e">
        <f>+INDEX(EUTANAZIJA!$B$4:$B$6,MATCH('INVAZIVNE JEDINKE'!L281,EUTANAZIJA!$A$4:$A$6,0))</f>
        <v>#N/A</v>
      </c>
      <c r="O281" s="190" t="e">
        <f t="shared" si="4"/>
        <v>#N/A</v>
      </c>
      <c r="P281" s="112"/>
    </row>
    <row r="282" spans="1:16" x14ac:dyDescent="0.3">
      <c r="A282" s="72"/>
      <c r="B282" s="59"/>
      <c r="C282" s="84"/>
      <c r="D282" s="59"/>
      <c r="E282" s="59"/>
      <c r="F282" s="59"/>
      <c r="G282" s="86"/>
      <c r="H282" s="86"/>
      <c r="I282" s="86"/>
      <c r="J282" s="59"/>
      <c r="K282" s="85"/>
      <c r="L282" s="60"/>
      <c r="M282" s="59"/>
      <c r="N282" s="70" t="e">
        <f>+INDEX(EUTANAZIJA!$B$4:$B$6,MATCH('INVAZIVNE JEDINKE'!L282,EUTANAZIJA!$A$4:$A$6,0))</f>
        <v>#N/A</v>
      </c>
      <c r="O282" s="190" t="e">
        <f t="shared" si="4"/>
        <v>#N/A</v>
      </c>
      <c r="P282" s="112"/>
    </row>
    <row r="283" spans="1:16" x14ac:dyDescent="0.3">
      <c r="A283" s="72"/>
      <c r="B283" s="59"/>
      <c r="C283" s="84"/>
      <c r="D283" s="59"/>
      <c r="E283" s="59"/>
      <c r="F283" s="59"/>
      <c r="G283" s="86"/>
      <c r="H283" s="86"/>
      <c r="I283" s="86"/>
      <c r="J283" s="59"/>
      <c r="K283" s="85"/>
      <c r="L283" s="60"/>
      <c r="M283" s="59"/>
      <c r="N283" s="70" t="e">
        <f>+INDEX(EUTANAZIJA!$B$4:$B$6,MATCH('INVAZIVNE JEDINKE'!L283,EUTANAZIJA!$A$4:$A$6,0))</f>
        <v>#N/A</v>
      </c>
      <c r="O283" s="190" t="e">
        <f t="shared" si="4"/>
        <v>#N/A</v>
      </c>
      <c r="P283" s="112"/>
    </row>
    <row r="284" spans="1:16" x14ac:dyDescent="0.3">
      <c r="A284" s="72"/>
      <c r="B284" s="59"/>
      <c r="C284" s="84"/>
      <c r="D284" s="59"/>
      <c r="E284" s="59"/>
      <c r="F284" s="59"/>
      <c r="G284" s="86"/>
      <c r="H284" s="86"/>
      <c r="I284" s="86"/>
      <c r="J284" s="59"/>
      <c r="K284" s="85"/>
      <c r="L284" s="60"/>
      <c r="M284" s="59"/>
      <c r="N284" s="70" t="e">
        <f>+INDEX(EUTANAZIJA!$B$4:$B$6,MATCH('INVAZIVNE JEDINKE'!L284,EUTANAZIJA!$A$4:$A$6,0))</f>
        <v>#N/A</v>
      </c>
      <c r="O284" s="190" t="e">
        <f t="shared" si="4"/>
        <v>#N/A</v>
      </c>
      <c r="P284" s="112"/>
    </row>
    <row r="285" spans="1:16" x14ac:dyDescent="0.3">
      <c r="A285" s="72"/>
      <c r="B285" s="59"/>
      <c r="C285" s="84"/>
      <c r="D285" s="59"/>
      <c r="E285" s="59"/>
      <c r="F285" s="59"/>
      <c r="G285" s="86"/>
      <c r="H285" s="86"/>
      <c r="I285" s="86"/>
      <c r="J285" s="59"/>
      <c r="K285" s="85"/>
      <c r="L285" s="60"/>
      <c r="M285" s="59"/>
      <c r="N285" s="70" t="e">
        <f>+INDEX(EUTANAZIJA!$B$4:$B$6,MATCH('INVAZIVNE JEDINKE'!L285,EUTANAZIJA!$A$4:$A$6,0))</f>
        <v>#N/A</v>
      </c>
      <c r="O285" s="190" t="e">
        <f t="shared" si="4"/>
        <v>#N/A</v>
      </c>
      <c r="P285" s="112"/>
    </row>
    <row r="286" spans="1:16" x14ac:dyDescent="0.3">
      <c r="A286" s="72"/>
      <c r="B286" s="59"/>
      <c r="C286" s="84"/>
      <c r="D286" s="59"/>
      <c r="E286" s="59"/>
      <c r="F286" s="59"/>
      <c r="G286" s="86"/>
      <c r="H286" s="86"/>
      <c r="I286" s="86"/>
      <c r="J286" s="59"/>
      <c r="K286" s="85"/>
      <c r="L286" s="60"/>
      <c r="M286" s="59"/>
      <c r="N286" s="70" t="e">
        <f>+INDEX(EUTANAZIJA!$B$4:$B$6,MATCH('INVAZIVNE JEDINKE'!L286,EUTANAZIJA!$A$4:$A$6,0))</f>
        <v>#N/A</v>
      </c>
      <c r="O286" s="190" t="e">
        <f t="shared" si="4"/>
        <v>#N/A</v>
      </c>
      <c r="P286" s="112"/>
    </row>
    <row r="287" spans="1:16" x14ac:dyDescent="0.3">
      <c r="A287" s="72"/>
      <c r="B287" s="59"/>
      <c r="C287" s="84"/>
      <c r="D287" s="59"/>
      <c r="E287" s="59"/>
      <c r="F287" s="59"/>
      <c r="G287" s="86"/>
      <c r="H287" s="86"/>
      <c r="I287" s="86"/>
      <c r="J287" s="59"/>
      <c r="K287" s="85"/>
      <c r="L287" s="60"/>
      <c r="M287" s="59"/>
      <c r="N287" s="70" t="e">
        <f>+INDEX(EUTANAZIJA!$B$4:$B$6,MATCH('INVAZIVNE JEDINKE'!L287,EUTANAZIJA!$A$4:$A$6,0))</f>
        <v>#N/A</v>
      </c>
      <c r="O287" s="190" t="e">
        <f t="shared" si="4"/>
        <v>#N/A</v>
      </c>
      <c r="P287" s="112"/>
    </row>
    <row r="288" spans="1:16" x14ac:dyDescent="0.3">
      <c r="A288" s="72"/>
      <c r="B288" s="59"/>
      <c r="C288" s="84"/>
      <c r="D288" s="59"/>
      <c r="E288" s="59"/>
      <c r="F288" s="59"/>
      <c r="G288" s="86"/>
      <c r="H288" s="86"/>
      <c r="I288" s="86"/>
      <c r="J288" s="59"/>
      <c r="K288" s="85"/>
      <c r="L288" s="60"/>
      <c r="M288" s="59"/>
      <c r="N288" s="70" t="e">
        <f>+INDEX(EUTANAZIJA!$B$4:$B$6,MATCH('INVAZIVNE JEDINKE'!L288,EUTANAZIJA!$A$4:$A$6,0))</f>
        <v>#N/A</v>
      </c>
      <c r="O288" s="190" t="e">
        <f t="shared" si="4"/>
        <v>#N/A</v>
      </c>
      <c r="P288" s="112"/>
    </row>
    <row r="289" spans="1:16" x14ac:dyDescent="0.3">
      <c r="A289" s="72"/>
      <c r="B289" s="59"/>
      <c r="C289" s="84"/>
      <c r="D289" s="59"/>
      <c r="E289" s="59"/>
      <c r="F289" s="59"/>
      <c r="G289" s="86"/>
      <c r="H289" s="86"/>
      <c r="I289" s="86"/>
      <c r="J289" s="59"/>
      <c r="K289" s="85"/>
      <c r="L289" s="60"/>
      <c r="M289" s="59"/>
      <c r="N289" s="70" t="e">
        <f>+INDEX(EUTANAZIJA!$B$4:$B$6,MATCH('INVAZIVNE JEDINKE'!L289,EUTANAZIJA!$A$4:$A$6,0))</f>
        <v>#N/A</v>
      </c>
      <c r="O289" s="190" t="e">
        <f t="shared" si="4"/>
        <v>#N/A</v>
      </c>
      <c r="P289" s="112"/>
    </row>
    <row r="290" spans="1:16" x14ac:dyDescent="0.3">
      <c r="A290" s="72"/>
      <c r="B290" s="59"/>
      <c r="C290" s="84"/>
      <c r="D290" s="59"/>
      <c r="E290" s="59"/>
      <c r="F290" s="59"/>
      <c r="G290" s="86"/>
      <c r="H290" s="86"/>
      <c r="I290" s="86"/>
      <c r="J290" s="59"/>
      <c r="K290" s="85"/>
      <c r="L290" s="60"/>
      <c r="M290" s="59"/>
      <c r="N290" s="70" t="e">
        <f>+INDEX(EUTANAZIJA!$B$4:$B$6,MATCH('INVAZIVNE JEDINKE'!L290,EUTANAZIJA!$A$4:$A$6,0))</f>
        <v>#N/A</v>
      </c>
      <c r="O290" s="190" t="e">
        <f t="shared" si="4"/>
        <v>#N/A</v>
      </c>
      <c r="P290" s="112"/>
    </row>
    <row r="291" spans="1:16" x14ac:dyDescent="0.3">
      <c r="A291" s="72"/>
      <c r="B291" s="59"/>
      <c r="C291" s="84"/>
      <c r="D291" s="59"/>
      <c r="E291" s="59"/>
      <c r="F291" s="59"/>
      <c r="G291" s="86"/>
      <c r="H291" s="86"/>
      <c r="I291" s="86"/>
      <c r="J291" s="59"/>
      <c r="K291" s="85"/>
      <c r="L291" s="60"/>
      <c r="M291" s="59"/>
      <c r="N291" s="70" t="e">
        <f>+INDEX(EUTANAZIJA!$B$4:$B$6,MATCH('INVAZIVNE JEDINKE'!L291,EUTANAZIJA!$A$4:$A$6,0))</f>
        <v>#N/A</v>
      </c>
      <c r="O291" s="190" t="e">
        <f t="shared" si="4"/>
        <v>#N/A</v>
      </c>
      <c r="P291" s="112"/>
    </row>
    <row r="292" spans="1:16" x14ac:dyDescent="0.3">
      <c r="A292" s="72"/>
      <c r="B292" s="59"/>
      <c r="C292" s="84"/>
      <c r="D292" s="59"/>
      <c r="E292" s="59"/>
      <c r="F292" s="59"/>
      <c r="G292" s="86"/>
      <c r="H292" s="86"/>
      <c r="I292" s="86"/>
      <c r="J292" s="59"/>
      <c r="K292" s="85"/>
      <c r="L292" s="60"/>
      <c r="M292" s="59"/>
      <c r="N292" s="70" t="e">
        <f>+INDEX(EUTANAZIJA!$B$4:$B$6,MATCH('INVAZIVNE JEDINKE'!L292,EUTANAZIJA!$A$4:$A$6,0))</f>
        <v>#N/A</v>
      </c>
      <c r="O292" s="190" t="e">
        <f t="shared" si="4"/>
        <v>#N/A</v>
      </c>
      <c r="P292" s="112"/>
    </row>
    <row r="293" spans="1:16" x14ac:dyDescent="0.3">
      <c r="A293" s="72"/>
      <c r="B293" s="59"/>
      <c r="C293" s="84"/>
      <c r="D293" s="59"/>
      <c r="E293" s="59"/>
      <c r="F293" s="59"/>
      <c r="G293" s="86"/>
      <c r="H293" s="86"/>
      <c r="I293" s="86"/>
      <c r="J293" s="59"/>
      <c r="K293" s="85"/>
      <c r="L293" s="60"/>
      <c r="M293" s="59"/>
      <c r="N293" s="70" t="e">
        <f>+INDEX(EUTANAZIJA!$B$4:$B$6,MATCH('INVAZIVNE JEDINKE'!L293,EUTANAZIJA!$A$4:$A$6,0))</f>
        <v>#N/A</v>
      </c>
      <c r="O293" s="190" t="e">
        <f t="shared" si="4"/>
        <v>#N/A</v>
      </c>
      <c r="P293" s="112"/>
    </row>
    <row r="294" spans="1:16" x14ac:dyDescent="0.3">
      <c r="A294" s="72"/>
      <c r="B294" s="59"/>
      <c r="C294" s="84"/>
      <c r="D294" s="59"/>
      <c r="E294" s="59"/>
      <c r="F294" s="59"/>
      <c r="G294" s="86"/>
      <c r="H294" s="86"/>
      <c r="I294" s="86"/>
      <c r="J294" s="59"/>
      <c r="K294" s="85"/>
      <c r="L294" s="60"/>
      <c r="M294" s="59"/>
      <c r="N294" s="70" t="e">
        <f>+INDEX(EUTANAZIJA!$B$4:$B$6,MATCH('INVAZIVNE JEDINKE'!L294,EUTANAZIJA!$A$4:$A$6,0))</f>
        <v>#N/A</v>
      </c>
      <c r="O294" s="190" t="e">
        <f t="shared" si="4"/>
        <v>#N/A</v>
      </c>
      <c r="P294" s="112"/>
    </row>
    <row r="295" spans="1:16" x14ac:dyDescent="0.3">
      <c r="A295" s="72"/>
      <c r="B295" s="59"/>
      <c r="C295" s="84"/>
      <c r="D295" s="59"/>
      <c r="E295" s="59"/>
      <c r="F295" s="59"/>
      <c r="G295" s="86"/>
      <c r="H295" s="86"/>
      <c r="I295" s="86"/>
      <c r="J295" s="59"/>
      <c r="K295" s="85"/>
      <c r="L295" s="60"/>
      <c r="M295" s="59"/>
      <c r="N295" s="70" t="e">
        <f>+INDEX(EUTANAZIJA!$B$4:$B$6,MATCH('INVAZIVNE JEDINKE'!L295,EUTANAZIJA!$A$4:$A$6,0))</f>
        <v>#N/A</v>
      </c>
      <c r="O295" s="190" t="e">
        <f t="shared" si="4"/>
        <v>#N/A</v>
      </c>
      <c r="P295" s="112"/>
    </row>
    <row r="296" spans="1:16" x14ac:dyDescent="0.3">
      <c r="A296" s="72"/>
      <c r="B296" s="59"/>
      <c r="C296" s="84"/>
      <c r="D296" s="59"/>
      <c r="E296" s="59"/>
      <c r="F296" s="59"/>
      <c r="G296" s="86"/>
      <c r="H296" s="86"/>
      <c r="I296" s="86"/>
      <c r="J296" s="59"/>
      <c r="K296" s="85"/>
      <c r="L296" s="60"/>
      <c r="M296" s="59"/>
      <c r="N296" s="70" t="e">
        <f>+INDEX(EUTANAZIJA!$B$4:$B$6,MATCH('INVAZIVNE JEDINKE'!L296,EUTANAZIJA!$A$4:$A$6,0))</f>
        <v>#N/A</v>
      </c>
      <c r="O296" s="190" t="e">
        <f t="shared" si="4"/>
        <v>#N/A</v>
      </c>
      <c r="P296" s="112"/>
    </row>
    <row r="297" spans="1:16" x14ac:dyDescent="0.3">
      <c r="A297" s="72"/>
      <c r="B297" s="59"/>
      <c r="C297" s="84"/>
      <c r="D297" s="59"/>
      <c r="E297" s="59"/>
      <c r="F297" s="59"/>
      <c r="G297" s="86"/>
      <c r="H297" s="86"/>
      <c r="I297" s="86"/>
      <c r="J297" s="59"/>
      <c r="K297" s="85"/>
      <c r="L297" s="60"/>
      <c r="M297" s="59"/>
      <c r="N297" s="70" t="e">
        <f>+INDEX(EUTANAZIJA!$B$4:$B$6,MATCH('INVAZIVNE JEDINKE'!L297,EUTANAZIJA!$A$4:$A$6,0))</f>
        <v>#N/A</v>
      </c>
      <c r="O297" s="190" t="e">
        <f t="shared" si="4"/>
        <v>#N/A</v>
      </c>
      <c r="P297" s="112"/>
    </row>
    <row r="298" spans="1:16" x14ac:dyDescent="0.3">
      <c r="A298" s="72"/>
      <c r="B298" s="59"/>
      <c r="C298" s="84"/>
      <c r="D298" s="59"/>
      <c r="E298" s="59"/>
      <c r="F298" s="59"/>
      <c r="G298" s="86"/>
      <c r="H298" s="86"/>
      <c r="I298" s="86"/>
      <c r="J298" s="59"/>
      <c r="K298" s="85"/>
      <c r="L298" s="60"/>
      <c r="M298" s="59"/>
      <c r="N298" s="70" t="e">
        <f>+INDEX(EUTANAZIJA!$B$4:$B$6,MATCH('INVAZIVNE JEDINKE'!L298,EUTANAZIJA!$A$4:$A$6,0))</f>
        <v>#N/A</v>
      </c>
      <c r="O298" s="190" t="e">
        <f t="shared" si="4"/>
        <v>#N/A</v>
      </c>
      <c r="P298" s="112"/>
    </row>
    <row r="299" spans="1:16" x14ac:dyDescent="0.3">
      <c r="A299" s="72"/>
      <c r="B299" s="59"/>
      <c r="C299" s="84"/>
      <c r="D299" s="59"/>
      <c r="E299" s="59"/>
      <c r="F299" s="59"/>
      <c r="G299" s="86"/>
      <c r="H299" s="86"/>
      <c r="I299" s="86"/>
      <c r="L299" s="60"/>
      <c r="N299" s="70" t="e">
        <f>+INDEX(EUTANAZIJA!$B$4:$B$6,MATCH('INVAZIVNE JEDINKE'!L299,EUTANAZIJA!$A$4:$A$6,0))</f>
        <v>#N/A</v>
      </c>
      <c r="O299" s="190" t="e">
        <f t="shared" si="4"/>
        <v>#N/A</v>
      </c>
      <c r="P299" s="112"/>
    </row>
    <row r="300" spans="1:16" s="101" customFormat="1" ht="15" thickBot="1" x14ac:dyDescent="0.35">
      <c r="A300" s="73"/>
      <c r="B300" s="65"/>
      <c r="C300" s="187"/>
      <c r="D300" s="67"/>
      <c r="E300" s="65"/>
      <c r="F300" s="67"/>
      <c r="G300" s="109"/>
      <c r="H300" s="65"/>
      <c r="I300" s="109"/>
      <c r="J300" s="65"/>
      <c r="K300" s="65"/>
      <c r="L300" s="66"/>
      <c r="M300" s="65"/>
      <c r="N300" s="132" t="e">
        <f>+INDEX(EUTANAZIJA!$B$4:$B$6,MATCH('INVAZIVNE JEDINKE'!L300,EUTANAZIJA!$A$4:$A$6,0))</f>
        <v>#N/A</v>
      </c>
      <c r="O300" s="191" t="e">
        <f t="shared" si="4"/>
        <v>#N/A</v>
      </c>
      <c r="P300" s="113"/>
    </row>
    <row r="301" spans="1:16" s="83" customFormat="1" x14ac:dyDescent="0.3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'EVIDENCIJSKE OZNAKE OPORAVILIŠT'!$A$2:$A$12</xm:f>
          </x14:formula1>
          <xm:sqref>A2:A300</xm:sqref>
        </x14:dataValidation>
        <x14:dataValidation type="list" allowBlank="1" showInputMessage="1" showErrorMessage="1">
          <x14:formula1>
            <xm:f>SPOL!$A:$A</xm:f>
          </x14:formula1>
          <xm:sqref>D2:D300</xm:sqref>
        </x14:dataValidation>
        <x14:dataValidation type="list" allowBlank="1" showInputMessage="1" showErrorMessage="1">
          <x14:formula1>
            <xm:f>'Popis SZ'!$A:$A</xm:f>
          </x14:formula1>
          <xm:sqref>C3:C300</xm:sqref>
        </x14:dataValidation>
        <x14:dataValidation type="list" allowBlank="1" showInputMessage="1" showErrorMessage="1">
          <x14:formula1>
            <xm:f>'PREUZIMANJE ŽIVOTINJE'!$A$1:$A$3</xm:f>
          </x14:formula1>
          <xm:sqref>I2:I300</xm:sqref>
        </x14:dataValidation>
        <x14:dataValidation type="list" allowBlank="1" showInputMessage="1" showErrorMessage="1">
          <x14:formula1>
            <xm:f>EUTANAZIJA!$A$4:$A$6</xm:f>
          </x14:formula1>
          <xm:sqref>L2:L300</xm:sqref>
        </x14:dataValidation>
        <x14:dataValidation type="list" allowBlank="1" showInputMessage="1" showErrorMessage="1">
          <x14:formula1>
            <xm:f>'NAČIN DOSPJEĆA U OPORAVILIŠTE'!$A$2:$A$11</xm:f>
          </x14:formula1>
          <xm:sqref>G2:G300</xm:sqref>
        </x14:dataValidation>
        <x14:dataValidation type="list" allowBlank="1" showInputMessage="1" showErrorMessage="1">
          <x14:formula1>
            <xm:f>'MJESTO ZAPLIJENE'!$A$1:$A$2</xm:f>
          </x14:formula1>
          <xm:sqref>F2:F300</xm:sqref>
        </x14:dataValidation>
        <x14:dataValidation type="list" allowBlank="1" showInputMessage="1" showErrorMessage="1">
          <x14:formula1>
            <xm:f>'IAS vrste'!$A$1:$A$19</xm:f>
          </x14:formula1>
          <xm:sqref>C2</xm:sqref>
        </x14:dataValidation>
        <x14:dataValidation type="list" allowBlank="1" showInputMessage="1" showErrorMessage="1">
          <x14:formula1>
            <xm:f>EUTANAZIJA!$A$1:$A$4</xm:f>
          </x14:formula1>
          <xm:sqref>M41:M299</xm:sqref>
        </x14:dataValidation>
        <x14:dataValidation type="list" allowBlank="1" showInputMessage="1" showErrorMessage="1">
          <x14:formula1>
            <xm:f>'CIJENE OSNOVNE SKRBI'!$I$2:$I$6</xm:f>
          </x14:formula1>
          <xm:sqref>E2:E300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4" sqref="A4"/>
    </sheetView>
  </sheetViews>
  <sheetFormatPr defaultRowHeight="14.4" x14ac:dyDescent="0.3"/>
  <sheetData>
    <row r="1" spans="1:1" x14ac:dyDescent="0.3">
      <c r="A1" s="58">
        <v>0</v>
      </c>
    </row>
    <row r="2" spans="1:1" x14ac:dyDescent="0.3">
      <c r="A2" s="57">
        <v>1</v>
      </c>
    </row>
    <row r="3" spans="1:1" x14ac:dyDescent="0.3">
      <c r="A3" s="57">
        <v>2</v>
      </c>
    </row>
    <row r="4" spans="1:1" x14ac:dyDescent="0.3">
      <c r="A4" s="57">
        <v>3</v>
      </c>
    </row>
    <row r="5" spans="1:1" x14ac:dyDescent="0.3">
      <c r="A5" s="57">
        <v>4</v>
      </c>
    </row>
    <row r="6" spans="1:1" x14ac:dyDescent="0.3">
      <c r="A6" s="57">
        <v>5</v>
      </c>
    </row>
    <row r="7" spans="1:1" x14ac:dyDescent="0.3">
      <c r="A7" s="57">
        <v>6</v>
      </c>
    </row>
    <row r="8" spans="1:1" x14ac:dyDescent="0.3">
      <c r="A8" s="57">
        <v>7</v>
      </c>
    </row>
    <row r="9" spans="1:1" x14ac:dyDescent="0.3">
      <c r="A9" s="57">
        <v>8</v>
      </c>
    </row>
    <row r="10" spans="1:1" x14ac:dyDescent="0.3">
      <c r="A10" s="57">
        <v>9</v>
      </c>
    </row>
    <row r="11" spans="1:1" x14ac:dyDescent="0.3">
      <c r="A11" s="57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K27" sqref="K27"/>
    </sheetView>
  </sheetViews>
  <sheetFormatPr defaultRowHeight="14.4" x14ac:dyDescent="0.3"/>
  <sheetData>
    <row r="1" spans="1:1" x14ac:dyDescent="0.3">
      <c r="A1" t="s">
        <v>583</v>
      </c>
    </row>
    <row r="2" spans="1:1" x14ac:dyDescent="0.3">
      <c r="A2" t="s">
        <v>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4" workbookViewId="0">
      <selection activeCell="A4" sqref="A4"/>
    </sheetView>
  </sheetViews>
  <sheetFormatPr defaultRowHeight="14.4" x14ac:dyDescent="0.3"/>
  <cols>
    <col min="1" max="1" width="62.6640625" customWidth="1"/>
    <col min="2" max="2" width="14.33203125" customWidth="1"/>
  </cols>
  <sheetData>
    <row r="1" spans="1:2" x14ac:dyDescent="0.3">
      <c r="A1" t="s">
        <v>554</v>
      </c>
    </row>
    <row r="4" spans="1:2" x14ac:dyDescent="0.3">
      <c r="A4" t="s">
        <v>555</v>
      </c>
      <c r="B4" s="56">
        <v>0</v>
      </c>
    </row>
    <row r="5" spans="1:2" x14ac:dyDescent="0.3">
      <c r="A5" t="s">
        <v>564</v>
      </c>
      <c r="B5" s="56">
        <v>100</v>
      </c>
    </row>
    <row r="6" spans="1:2" x14ac:dyDescent="0.3">
      <c r="A6" t="s">
        <v>565</v>
      </c>
      <c r="B6" s="56" t="s">
        <v>598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G22" sqref="G22"/>
    </sheetView>
  </sheetViews>
  <sheetFormatPr defaultRowHeight="14.4" x14ac:dyDescent="0.3"/>
  <cols>
    <col min="1" max="1" width="46.6640625" style="49" customWidth="1"/>
  </cols>
  <sheetData>
    <row r="1" spans="1:1" ht="15.6" x14ac:dyDescent="0.3">
      <c r="A1" s="48" t="s">
        <v>519</v>
      </c>
    </row>
    <row r="2" spans="1:1" ht="15.6" x14ac:dyDescent="0.3">
      <c r="A2" s="48" t="s">
        <v>520</v>
      </c>
    </row>
    <row r="3" spans="1:1" ht="15.6" x14ac:dyDescent="0.3">
      <c r="A3" s="48" t="s">
        <v>521</v>
      </c>
    </row>
    <row r="4" spans="1:1" ht="15.6" x14ac:dyDescent="0.3">
      <c r="A4" s="48" t="s">
        <v>522</v>
      </c>
    </row>
    <row r="5" spans="1:1" ht="15.6" x14ac:dyDescent="0.3">
      <c r="A5" s="48" t="s">
        <v>523</v>
      </c>
    </row>
    <row r="6" spans="1:1" ht="15.6" x14ac:dyDescent="0.3">
      <c r="A6" s="48" t="s">
        <v>524</v>
      </c>
    </row>
    <row r="7" spans="1:1" ht="15.6" x14ac:dyDescent="0.3">
      <c r="A7" s="48" t="s">
        <v>525</v>
      </c>
    </row>
    <row r="8" spans="1:1" ht="15.6" x14ac:dyDescent="0.3">
      <c r="A8" s="48" t="s">
        <v>526</v>
      </c>
    </row>
    <row r="9" spans="1:1" ht="15.6" x14ac:dyDescent="0.3">
      <c r="A9" s="48" t="s">
        <v>527</v>
      </c>
    </row>
    <row r="10" spans="1:1" ht="15.6" x14ac:dyDescent="0.3">
      <c r="A10" s="48" t="s">
        <v>528</v>
      </c>
    </row>
    <row r="11" spans="1:1" ht="15.6" x14ac:dyDescent="0.3">
      <c r="A11" s="48" t="s">
        <v>529</v>
      </c>
    </row>
    <row r="12" spans="1:1" ht="15.6" x14ac:dyDescent="0.3">
      <c r="A12" s="48" t="s">
        <v>530</v>
      </c>
    </row>
    <row r="13" spans="1:1" ht="15.6" x14ac:dyDescent="0.3">
      <c r="A13" s="48" t="s">
        <v>531</v>
      </c>
    </row>
    <row r="14" spans="1:1" ht="15.6" x14ac:dyDescent="0.3">
      <c r="A14" s="48" t="s">
        <v>532</v>
      </c>
    </row>
    <row r="15" spans="1:1" ht="15.6" x14ac:dyDescent="0.3">
      <c r="A15" s="48" t="s">
        <v>533</v>
      </c>
    </row>
    <row r="16" spans="1:1" ht="15.6" x14ac:dyDescent="0.3">
      <c r="A16" s="48" t="s">
        <v>534</v>
      </c>
    </row>
    <row r="17" spans="1:1" ht="15.6" x14ac:dyDescent="0.3">
      <c r="A17" s="48" t="s">
        <v>535</v>
      </c>
    </row>
    <row r="18" spans="1:1" ht="15.6" x14ac:dyDescent="0.3">
      <c r="A18" s="48" t="s">
        <v>536</v>
      </c>
    </row>
    <row r="19" spans="1:1" ht="15.6" x14ac:dyDescent="0.3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T35" sqref="T35"/>
    </sheetView>
  </sheetViews>
  <sheetFormatPr defaultRowHeight="14.4" x14ac:dyDescent="0.3"/>
  <cols>
    <col min="1" max="1" width="32.5546875" customWidth="1"/>
  </cols>
  <sheetData>
    <row r="1" spans="1:1" x14ac:dyDescent="0.3">
      <c r="A1" s="15" t="s">
        <v>484</v>
      </c>
    </row>
    <row r="2" spans="1:1" x14ac:dyDescent="0.3">
      <c r="A2" s="15" t="s">
        <v>485</v>
      </c>
    </row>
    <row r="3" spans="1:1" x14ac:dyDescent="0.3">
      <c r="A3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3"/>
  <cols>
    <col min="1" max="1" width="45.44140625" customWidth="1"/>
  </cols>
  <sheetData>
    <row r="1" spans="1:1" x14ac:dyDescent="0.3">
      <c r="A1" s="15" t="s">
        <v>479</v>
      </c>
    </row>
    <row r="2" spans="1:1" x14ac:dyDescent="0.3">
      <c r="A2" s="15" t="s">
        <v>572</v>
      </c>
    </row>
    <row r="3" spans="1:1" x14ac:dyDescent="0.3">
      <c r="A3" s="15" t="s">
        <v>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n O R U V B R 7 P 6 n A A A A + A A A A B I A H A B D b 2 5 m a W c v U G F j a 2 F n Z S 5 4 b W w g o h g A K K A U A A A A A A A A A A A A A A A A A A A A A A A A A A A A h Y + 9 D o I w G E V f h X S n f y p R 8 l E G F w d J j C b G l d Q K j V A M L Z Z 3 c / C R f A V J F H V z v C d n O P d x u 0 P a 1 1 V w V a 3 V j U k Q w x Q F y s j m q E 2 R o M 6 d w j l K B W x y e c 4 L F Q y y s X F v j w k q n b v E h H j v s Z / g p i 0 I p 5 S R Q 7 b e y V L V O f r I + r 8 c a m N d b q R C A v a v G M F x x P C M L T i e R g z I i C H T 5 q v w o R h T I D 8 Q l l 3 l u l a J s g 1 X W y D j B P J + I Z 5 Q S w M E F A A C A A g A G n O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z k V E o i k e 4 D g A A A B E A A A A T A B w A R m 9 y b X V s Y X M v U 2 V j d G l v b j E u b S C i G A A o o B Q A A A A A A A A A A A A A A A A A A A A A A A A A A A A r T k 0 u y c z P U w i G 0 I b W A F B L A Q I t A B Q A A g A I A B p z k V F Q U e z + p w A A A P g A A A A S A A A A A A A A A A A A A A A A A A A A A A B D b 2 5 m a W c v U G F j a 2 F n Z S 5 4 b W x Q S w E C L Q A U A A I A C A A a c 5 F R D 8 r p q 6 Q A A A D p A A A A E w A A A A A A A A A A A A A A A A D z A A A A W 0 N v b n R l b n R f V H l w Z X N d L n h t b F B L A Q I t A B Q A A g A I A B p z k V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M W U b 2 8 o X V S o j y l V T u V A H o A A A A A A I A A A A A A A N m A A D A A A A A E A A A A P k e c c P O 8 K h O b s X k V G G 4 v C I A A A A A B I A A A K A A A A A Q A A A A A e 5 5 4 1 1 d A z g g g 2 K g j S m l z 1 A A A A D L c s 1 q O e h u l D J 9 b h o j O I g i Z q c l g J T L + L y d o W 7 f V h h u J 3 y d 5 9 f z a Z p p r 0 4 5 I E V A 6 v U Z T 3 r P G K 8 h R C B H K D 0 f 2 R P F M Y b n b e h Z E 2 z 9 1 M t y s 9 L V J B Q A A A D y 5 h 9 P 9 i e 5 E r b o 8 p j x I r Y N 8 P R W t Q = = < / D a t a M a s h u p > 
</file>

<file path=customXml/itemProps1.xml><?xml version="1.0" encoding="utf-8"?>
<ds:datastoreItem xmlns:ds="http://schemas.openxmlformats.org/officeDocument/2006/customXml" ds:itemID="{83676705-2965-48A7-A0A4-3BEC34E84D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21</vt:i4>
      </vt:variant>
      <vt:variant>
        <vt:lpstr>Imenovani rasponi</vt:lpstr>
      </vt:variant>
      <vt:variant>
        <vt:i4>1</vt:i4>
      </vt:variant>
    </vt:vector>
  </HeadingPairs>
  <TitlesOfParts>
    <vt:vector size="22" baseType="lpstr">
      <vt:lpstr>STROGO ZAŠTIĆENE-IZ PRIRODE RH</vt:lpstr>
      <vt:lpstr>ZAPLIJENE</vt:lpstr>
      <vt:lpstr>INVAZIVNE JEDINKE</vt:lpstr>
      <vt:lpstr>BROJ DANA INTENZIVNE SKRBI</vt:lpstr>
      <vt:lpstr>MJESTO ZAPLIJENE</vt:lpstr>
      <vt:lpstr>EUTANAZIJA</vt:lpstr>
      <vt:lpstr>IAS vrste</vt:lpstr>
      <vt:lpstr>INTENZIVNA SKRB</vt:lpstr>
      <vt:lpstr>PREUZIMANJE ŽIVOTINJE</vt:lpstr>
      <vt:lpstr>CIJENE OSNOVNE SKRBI</vt:lpstr>
      <vt:lpstr>CIJENA PROŠIRENE SKRBI</vt:lpstr>
      <vt:lpstr>HIBERNACIJA-ESTIVACIJA</vt:lpstr>
      <vt:lpstr>ŽIVOTINJA BILA U HIBERNACIJI</vt:lpstr>
      <vt:lpstr>EVIDENCIJSKE OZNAKE OPORAVILIŠT</vt:lpstr>
      <vt:lpstr>NAČIN DOSPJEĆA U OPORAVILIŠTE</vt:lpstr>
      <vt:lpstr>VRSTA OZNAKE</vt:lpstr>
      <vt:lpstr>Popis SZ</vt:lpstr>
      <vt:lpstr>SPOL</vt:lpstr>
      <vt:lpstr>DOB I NAČIN DRŽANJA</vt:lpstr>
      <vt:lpstr>RAZLOG ZAPRIMANJA</vt:lpstr>
      <vt:lpstr>RAZLOG PRESTANKA SKRBI</vt:lpstr>
      <vt:lpstr>evidenoznaka</vt:lpstr>
    </vt:vector>
  </TitlesOfParts>
  <Company>Kulture 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Partl</dc:creator>
  <cp:lastModifiedBy>Ida Partl</cp:lastModifiedBy>
  <cp:lastPrinted>2018-06-19T08:10:04Z</cp:lastPrinted>
  <dcterms:created xsi:type="dcterms:W3CDTF">2015-01-28T13:11:14Z</dcterms:created>
  <dcterms:modified xsi:type="dcterms:W3CDTF">2021-05-27T06:55:34Z</dcterms:modified>
</cp:coreProperties>
</file>