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victorhugo/Documents/Python/analise_preditiva/Código/"/>
    </mc:Choice>
  </mc:AlternateContent>
  <xr:revisionPtr revIDLastSave="0" documentId="13_ncr:1_{ED754CFF-4903-394E-B634-D06A96D29DC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definedNames>
    <definedName name="_xlnm._FilterDatabase" localSheetId="0" hidden="1">Sheet1!$A$1:$H$77</definedName>
    <definedName name="_xlchart.v1.0" hidden="1">Sheet1!$N$2:$N$77</definedName>
    <definedName name="_xlchart.v1.1" hidden="1">Sheet1!$G$2:$G$77</definedName>
    <definedName name="_xlchart.v1.2" hidden="1">Sheet1!$N$2:$N$77</definedName>
    <definedName name="_xlchart.v1.3" hidden="1">Sheet1!$N$2:$N$77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6" i="1" l="1"/>
  <c r="T4" i="1"/>
  <c r="S6" i="1"/>
  <c r="S4" i="1"/>
  <c r="R6" i="1"/>
  <c r="Q6" i="1"/>
  <c r="R4" i="1"/>
  <c r="Q4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3" i="1"/>
  <c r="P4" i="1"/>
  <c r="P5" i="1"/>
  <c r="P6" i="1"/>
  <c r="P7" i="1"/>
  <c r="P8" i="1"/>
  <c r="P9" i="1"/>
  <c r="P10" i="1"/>
  <c r="P11" i="1"/>
  <c r="P12" i="1"/>
  <c r="P2" i="1"/>
  <c r="Q2" i="1" s="1"/>
  <c r="R2" i="1" l="1"/>
</calcChain>
</file>

<file path=xl/sharedStrings.xml><?xml version="1.0" encoding="utf-8"?>
<sst xmlns="http://schemas.openxmlformats.org/spreadsheetml/2006/main" count="249" uniqueCount="249">
  <si>
    <t>cod_mun</t>
  </si>
  <si>
    <t>mun</t>
  </si>
  <si>
    <t>ag001</t>
  </si>
  <si>
    <t>pop_proj</t>
  </si>
  <si>
    <t>diff</t>
  </si>
  <si>
    <t>percent</t>
  </si>
  <si>
    <t>poly</t>
  </si>
  <si>
    <t>[310100]</t>
  </si>
  <si>
    <t>Águas Vermelhas</t>
  </si>
  <si>
    <t>[ 2.84759615e+01 -1.14787816e+05  1.15687863e+08]</t>
  </si>
  <si>
    <t>[310665]</t>
  </si>
  <si>
    <t>Berizal</t>
  </si>
  <si>
    <t>[ 3.19299451e+00 -1.28567669e+04  1.29447123e+07]</t>
  </si>
  <si>
    <t>[310730]</t>
  </si>
  <si>
    <t>Bocaiúva</t>
  </si>
  <si>
    <t>[ 5.29189560e+01 -2.12564082e+05  2.13494462e+08]</t>
  </si>
  <si>
    <t>[310825]</t>
  </si>
  <si>
    <t>Bonito de Minas</t>
  </si>
  <si>
    <t>[-4.40934066e-01  1.80146346e+03 -1.83723895e+06]</t>
  </si>
  <si>
    <t>[310850]</t>
  </si>
  <si>
    <t>Botumirim</t>
  </si>
  <si>
    <t>[-3.72074176e+01  1.49868578e+05 -1.50909957e+08]</t>
  </si>
  <si>
    <t>[310860]</t>
  </si>
  <si>
    <t>Brasília de Minas</t>
  </si>
  <si>
    <t>[-3.37513736e+01  1.35786968e+05 -1.36552609e+08]</t>
  </si>
  <si>
    <t>[311115]</t>
  </si>
  <si>
    <t>Campo Azul</t>
  </si>
  <si>
    <t>[ 1.19436813e+00 -4.81440179e+03  4.85317636e+06]</t>
  </si>
  <si>
    <t>[311270]</t>
  </si>
  <si>
    <t>Capitão Enéas</t>
  </si>
  <si>
    <t>[-3.24237637e+01  1.30420708e+05 -1.31139351e+08]</t>
  </si>
  <si>
    <t>[311547]</t>
  </si>
  <si>
    <t>Catuti</t>
  </si>
  <si>
    <t>[-9.28434066e+00  3.73185234e+04 -3.74977357e+07]</t>
  </si>
  <si>
    <t>[311615]</t>
  </si>
  <si>
    <t>Chapada Gaúcha</t>
  </si>
  <si>
    <t>[-1.56188187e+01  6.30842620e+04 -6.36922499e+07]</t>
  </si>
  <si>
    <t>[311650]</t>
  </si>
  <si>
    <t>Claro dos Poções</t>
  </si>
  <si>
    <t>[ 1.54903846e+01 -6.24946074e+04  6.30372249e+07]</t>
  </si>
  <si>
    <t>[311783]</t>
  </si>
  <si>
    <t>Cônego Marinho</t>
  </si>
  <si>
    <t>[-3.89903846e+00  1.57775400e+04 -1.59588772e+07]</t>
  </si>
  <si>
    <t>[311880]</t>
  </si>
  <si>
    <t>Coração de Jesus</t>
  </si>
  <si>
    <t>[-4.44835165e+01  1.78743259e+05 -1.79541773e+08]</t>
  </si>
  <si>
    <t>[312030]</t>
  </si>
  <si>
    <t>Cristália</t>
  </si>
  <si>
    <t>[ 3.25137363e+00 -1.31834157e+04  1.33660761e+07]</t>
  </si>
  <si>
    <t>[312087]</t>
  </si>
  <si>
    <t>Curral de Dentro</t>
  </si>
  <si>
    <t>[-3.34890110e+01  1.34985447e+05 -1.36016770e+08]</t>
  </si>
  <si>
    <t>[312235]</t>
  </si>
  <si>
    <t>Divisa Alegre</t>
  </si>
  <si>
    <t>[-1.26923077e+00  5.07641429e+03 -5.06984097e+06]</t>
  </si>
  <si>
    <t>[312380]</t>
  </si>
  <si>
    <t>Engenheiro Navarro</t>
  </si>
  <si>
    <t>[ 5.99107143e+00 -2.42241919e+04  2.44911372e+07]</t>
  </si>
  <si>
    <t>[312430]</t>
  </si>
  <si>
    <t>Espinosa</t>
  </si>
  <si>
    <t>[ 2.90288462e+01 -1.17040755e+05  1.17991781e+08]</t>
  </si>
  <si>
    <t>[312660]</t>
  </si>
  <si>
    <t>Francisco Dumont</t>
  </si>
  <si>
    <t>[-9.56524725e+00  3.85561232e+04 -3.88502898e+07]</t>
  </si>
  <si>
    <t>[312735]</t>
  </si>
  <si>
    <t>Glaucilândia</t>
  </si>
  <si>
    <t>[-1.23008242e+00  4.96436168e+03 -5.00767001e+06]</t>
  </si>
  <si>
    <t>[312780]</t>
  </si>
  <si>
    <t>Grão Mogol</t>
  </si>
  <si>
    <t>[-1.50364011e+01  6.05908444e+04 -6.10332934e+07]</t>
  </si>
  <si>
    <t>[312960]</t>
  </si>
  <si>
    <t>Ibiaí</t>
  </si>
  <si>
    <t>[-9.09890110e+00  3.65720791e+04 -3.67433980e+07]</t>
  </si>
  <si>
    <t>[312965]</t>
  </si>
  <si>
    <t>Ibiracatu</t>
  </si>
  <si>
    <t>[ 9.05563187e+00 -3.65481614e+04  3.68797139e+07]</t>
  </si>
  <si>
    <t>[313005]</t>
  </si>
  <si>
    <t>Icaraí de Minas</t>
  </si>
  <si>
    <t>[-3.46909341e+00  1.40016348e+04 -1.41249314e+07]</t>
  </si>
  <si>
    <t>[313065]</t>
  </si>
  <si>
    <t>Indaiabira</t>
  </si>
  <si>
    <t>[ 2.69848901e+00 -1.08784416e+04  1.09663257e+07]</t>
  </si>
  <si>
    <t>[313200]</t>
  </si>
  <si>
    <t>Itacambira</t>
  </si>
  <si>
    <t>[ 1.87912088e+00 -7.53897582e+03  7.56258427e+06]</t>
  </si>
  <si>
    <t>[313210]</t>
  </si>
  <si>
    <t>Itacarambi</t>
  </si>
  <si>
    <t>[-3.27541209e+00  1.29481350e+04 -1.27782985e+07]</t>
  </si>
  <si>
    <t>[313505]</t>
  </si>
  <si>
    <t>Jaíba</t>
  </si>
  <si>
    <t>[ 1.09656593e+01 -4.40630157e+04  4.42825120e+07]</t>
  </si>
  <si>
    <t>[313510]</t>
  </si>
  <si>
    <t>Janaúba</t>
  </si>
  <si>
    <t>[ 5.56332418e+01 -2.24233519e+05  2.26008969e+08]</t>
  </si>
  <si>
    <t>[313520]</t>
  </si>
  <si>
    <t>Januária</t>
  </si>
  <si>
    <t>[-4.09608516e+01  1.64785917e+05 -1.65693849e+08]</t>
  </si>
  <si>
    <t>[313535]</t>
  </si>
  <si>
    <t>Japonvar</t>
  </si>
  <si>
    <t>[-3.96565934e+00  1.59081629e+04 -1.59506866e+07]</t>
  </si>
  <si>
    <t>[313560]</t>
  </si>
  <si>
    <t>Jequitaí</t>
  </si>
  <si>
    <t>[ 1.32321429e+01 -5.34867975e+04  5.40552842e+07]</t>
  </si>
  <si>
    <t>[313657]</t>
  </si>
  <si>
    <t>Josenópolis</t>
  </si>
  <si>
    <t>[ 8.12843407e+00 -3.27619446e+04  3.30146214e+07]</t>
  </si>
  <si>
    <t>[313680]</t>
  </si>
  <si>
    <t>Juramento</t>
  </si>
  <si>
    <t>[ 7.57829670e+00 -3.05486580e+04  3.07882395e+07]</t>
  </si>
  <si>
    <t>[313695]</t>
  </si>
  <si>
    <t>Juvenília</t>
  </si>
  <si>
    <t>[-7.18200549e+00  2.88595515e+04 -2.89876401e+07]</t>
  </si>
  <si>
    <t>[313730]</t>
  </si>
  <si>
    <t>Lagoa dos Patos</t>
  </si>
  <si>
    <t>[ 5.61057692e+00 -2.26803581e+04  2.29235471e+07]</t>
  </si>
  <si>
    <t>[313865]</t>
  </si>
  <si>
    <t>Lontra</t>
  </si>
  <si>
    <t>[-1.87657967e+01  7.55268919e+04 -7.59880530e+07]</t>
  </si>
  <si>
    <t>[313868]</t>
  </si>
  <si>
    <t>Luislândia</t>
  </si>
  <si>
    <t>[-4.52678571e+00  1.82603441e+04 -1.84116893e+07]</t>
  </si>
  <si>
    <t>[313930]</t>
  </si>
  <si>
    <t>Manga</t>
  </si>
  <si>
    <t>[ 1.46668956e+01 -5.94326457e+04  6.02184754e+07]</t>
  </si>
  <si>
    <t>[314085]</t>
  </si>
  <si>
    <t>Matias Cardoso</t>
  </si>
  <si>
    <t>[ 3.42719780e-01 -1.35467102e+03  1.34346643e+06]</t>
  </si>
  <si>
    <t>[314100]</t>
  </si>
  <si>
    <t>Mato Verde</t>
  </si>
  <si>
    <t>[ 6.32692308e+00 -2.55281830e+04  2.57600504e+07]</t>
  </si>
  <si>
    <t>[314200]</t>
  </si>
  <si>
    <t>Mirabela</t>
  </si>
  <si>
    <t>[-9.45535714e+00  3.78757276e+04 -3.79194420e+07]</t>
  </si>
  <si>
    <t>[314225]</t>
  </si>
  <si>
    <t>Miravânia</t>
  </si>
  <si>
    <t>[ 6.54532967e-01 -2.63356250e+03  2.65021123e+06]</t>
  </si>
  <si>
    <t>[314270]</t>
  </si>
  <si>
    <t>Montalvânia</t>
  </si>
  <si>
    <t>[-3.86517857e+01  1.55606102e+05 -1.56601762e+08]</t>
  </si>
  <si>
    <t>[314290]</t>
  </si>
  <si>
    <t>Monte Azul</t>
  </si>
  <si>
    <t>[ 2.48743132e+01 -1.00364277e+05  1.01250884e+08]</t>
  </si>
  <si>
    <t>[314330]</t>
  </si>
  <si>
    <t>Montes Claros</t>
  </si>
  <si>
    <t>[-9.57239011e+01  3.83703943e+05 -3.84155325e+08]</t>
  </si>
  <si>
    <t>[314345]</t>
  </si>
  <si>
    <t>Montezuma</t>
  </si>
  <si>
    <t>[ 1.26373626e+00 -5.07372967e+03  5.09569945e+06]</t>
  </si>
  <si>
    <t>[314465]</t>
  </si>
  <si>
    <t>Ninheira</t>
  </si>
  <si>
    <t>[ 4.09958791e+00 -1.65216801e+04  1.66486430e+07]</t>
  </si>
  <si>
    <t>[314505]</t>
  </si>
  <si>
    <t>Nova Porteirinha</t>
  </si>
  <si>
    <t>[ 3.61270604e+01 -1.45655916e+05  1.46816593e+08]</t>
  </si>
  <si>
    <t>[314655]</t>
  </si>
  <si>
    <t>Pai Pedro</t>
  </si>
  <si>
    <t>[ 9.24450549e-01 -3.75380852e+03  3.81211656e+06]</t>
  </si>
  <si>
    <t>[314795]</t>
  </si>
  <si>
    <t>Patis</t>
  </si>
  <si>
    <t>[ 1.56861264e+01 -6.32604375e+04  6.37827355e+07]</t>
  </si>
  <si>
    <t>[315057]</t>
  </si>
  <si>
    <t>Pintópolis</t>
  </si>
  <si>
    <t>[ 5.56799451e+00 -2.24512062e+04  2.26343570e+07]</t>
  </si>
  <si>
    <t>[315120]</t>
  </si>
  <si>
    <t>Pirapora</t>
  </si>
  <si>
    <t>[-6.13118132e+00  2.48894716e+04 -2.52037580e+07]</t>
  </si>
  <si>
    <t>[315213]</t>
  </si>
  <si>
    <t>Ponto Chique</t>
  </si>
  <si>
    <t>[ 2.61195055e+00 -1.05547205e+04  1.06651348e+07]</t>
  </si>
  <si>
    <t>[315220]</t>
  </si>
  <si>
    <t>Porteirinha</t>
  </si>
  <si>
    <t>[ 8.74168956e+01 -3.52452531e+05  3.55278723e+08]</t>
  </si>
  <si>
    <t>[315445]</t>
  </si>
  <si>
    <t>Riachinho</t>
  </si>
  <si>
    <t>[-8.07967033e+00  3.25510566e+04 -3.27806835e+07]</t>
  </si>
  <si>
    <t>[315450]</t>
  </si>
  <si>
    <t>Riacho dos Machados</t>
  </si>
  <si>
    <t>[-1.61662088e+01  6.50863624e+04 -6.55063593e+07]</t>
  </si>
  <si>
    <t>[315560]</t>
  </si>
  <si>
    <t>Rio Pardo de Minas</t>
  </si>
  <si>
    <t>[-6.64010989e+00  2.66091577e+04 -2.66457564e+07]</t>
  </si>
  <si>
    <t>[315650]</t>
  </si>
  <si>
    <t>Rubelita</t>
  </si>
  <si>
    <t>[-5.69800824e+01  2.29513429e+05 -2.31112801e+08]</t>
  </si>
  <si>
    <t>[315700]</t>
  </si>
  <si>
    <t>Salinas</t>
  </si>
  <si>
    <t>[-1.66016484e+02  6.68868808e+05 -6.73667291e+08]</t>
  </si>
  <si>
    <t>[315737]</t>
  </si>
  <si>
    <t>Santa Cruz de Salinas</t>
  </si>
  <si>
    <t>[-1.63667582e+01  6.59340519e+04 -6.64021628e+07]</t>
  </si>
  <si>
    <t>[315760]</t>
  </si>
  <si>
    <t>Santa Fé de Minas</t>
  </si>
  <si>
    <t>[ 2.95810440e+00 -1.19825523e+04  1.21363175e+07]</t>
  </si>
  <si>
    <t>[316045]</t>
  </si>
  <si>
    <t>Santo Antônio do Retiro</t>
  </si>
  <si>
    <t>[ 3.37500000e+00 -1.36005382e+04  1.37034301e+07]</t>
  </si>
  <si>
    <t>[316110]</t>
  </si>
  <si>
    <t>São Francisco</t>
  </si>
  <si>
    <t>[ 2.45123626e+00 -1.03118405e+04  1.08589902e+07]</t>
  </si>
  <si>
    <t>[316240]</t>
  </si>
  <si>
    <t>São João da Ponte</t>
  </si>
  <si>
    <t>[-3.96270604e+01  1.59523961e+05 -1.60538434e+08]</t>
  </si>
  <si>
    <t>[316245]</t>
  </si>
  <si>
    <t>São João das Missões</t>
  </si>
  <si>
    <t>[-5.91758242e+00  2.38169505e+04 -2.39619848e+07]</t>
  </si>
  <si>
    <t>[316270]</t>
  </si>
  <si>
    <t>São João do Paraíso</t>
  </si>
  <si>
    <t>[ 1.70515110e+01 -6.87072589e+04  6.92227439e+07]</t>
  </si>
  <si>
    <t>[316420]</t>
  </si>
  <si>
    <t>São Romão</t>
  </si>
  <si>
    <t>[-9.01648352e+00  3.61670802e+04 -3.62615994e+07]</t>
  </si>
  <si>
    <t>[316695]</t>
  </si>
  <si>
    <t>Serranópolis de Minas</t>
  </si>
  <si>
    <t>[ 5.78708791e+00 -2.33268580e+04  2.35085357e+07]</t>
  </si>
  <si>
    <t>[316800]</t>
  </si>
  <si>
    <t>Taiobeiras</t>
  </si>
  <si>
    <t>[-3.53763736e+01  1.42281197e+05 -1.43034829e+08]</t>
  </si>
  <si>
    <t>[317000]</t>
  </si>
  <si>
    <t>Ubaí</t>
  </si>
  <si>
    <t>[-2.13276099e+01  8.58420213e+04 -8.63718344e+07]</t>
  </si>
  <si>
    <t>[317052]</t>
  </si>
  <si>
    <t>Urucuia</t>
  </si>
  <si>
    <t>[-9.03777473e+00  3.64831672e+04 -3.68119136e+07]</t>
  </si>
  <si>
    <t>[317065]</t>
  </si>
  <si>
    <t>Vargem Grande do Rio Pardo</t>
  </si>
  <si>
    <t>[-1.55219780e-01  6.26421704e+02 -6.29457371e+05]</t>
  </si>
  <si>
    <t>[317080]</t>
  </si>
  <si>
    <t>Várzea da Palma</t>
  </si>
  <si>
    <t>[ 3.31490385e+01 -1.33922705e+05  1.35292407e+08]</t>
  </si>
  <si>
    <t>[317090]</t>
  </si>
  <si>
    <t>Varzelândia</t>
  </si>
  <si>
    <t>[ 2.20446429e+01 -8.88745570e+04  8.95849537e+07]</t>
  </si>
  <si>
    <t>[317103]</t>
  </si>
  <si>
    <t>Verdelândia</t>
  </si>
  <si>
    <t>[ 6.42719780e+00 -2.59326135e+04  2.61632463e+07]</t>
  </si>
  <si>
    <t>percent 3</t>
  </si>
  <si>
    <t>max percent2</t>
  </si>
  <si>
    <t>percent2 &lt; percent3</t>
  </si>
  <si>
    <t>min percent 2</t>
  </si>
  <si>
    <t>max percent3</t>
  </si>
  <si>
    <t>min percent 3</t>
  </si>
  <si>
    <t>media percent2</t>
  </si>
  <si>
    <t>mediana percent2</t>
  </si>
  <si>
    <t>densidade poly2.png</t>
  </si>
  <si>
    <t>poly 2</t>
  </si>
  <si>
    <t>Poly 3</t>
  </si>
  <si>
    <t>percent3 &lt; percent2</t>
  </si>
  <si>
    <t>mediana percent3</t>
  </si>
  <si>
    <t>media percent3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</si>
</sst>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166" fontId="0" fillId="0" borderId="0" xfId="1" applyNumberFormat="1" applyFont="1"/>
    <xf numFmtId="166" fontId="0" fillId="0" borderId="0" xfId="0" applyNumberFormat="1"/>
    <xf numFmtId="0" fontId="3" fillId="0" borderId="0" xfId="0" applyFont="1"/>
    <xf numFmtId="166" fontId="3" fillId="0" borderId="0" xfId="0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Boxplot Poly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Boxplot Poly 2</a:t>
          </a:r>
        </a:p>
      </cx:txPr>
    </cx:title>
    <cx:plotArea>
      <cx:plotAreaRegion>
        <cx:series layoutId="boxWhisker" uniqueId="{04A213A0-6DD8-054E-BEDF-5BD5B644804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pt-B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Boxplot Poly 3</a:t>
            </a:r>
          </a:p>
          <a:p>
            <a:pPr algn="ctr" rtl="0">
              <a:defRPr/>
            </a:pPr>
            <a:endPara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rich>
      </cx:tx>
    </cx:title>
    <cx:plotArea>
      <cx:plotAreaRegion>
        <cx:series layoutId="boxWhisker" uniqueId="{BF285487-AE9A-034F-A327-8E2E27414D7A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577850</xdr:colOff>
      <xdr:row>7</xdr:row>
      <xdr:rowOff>139700</xdr:rowOff>
    </xdr:from>
    <xdr:to>
      <xdr:col>21</xdr:col>
      <xdr:colOff>336550</xdr:colOff>
      <xdr:row>22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68E79AEF-3978-E246-8863-BDA539660A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49050" y="1473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16</xdr:col>
      <xdr:colOff>565150</xdr:colOff>
      <xdr:row>23</xdr:row>
      <xdr:rowOff>0</xdr:rowOff>
    </xdr:from>
    <xdr:to>
      <xdr:col>21</xdr:col>
      <xdr:colOff>323850</xdr:colOff>
      <xdr:row>37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12A2C599-6591-0040-9AF0-B418AA0564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6350" y="4381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546099</xdr:colOff>
      <xdr:row>4</xdr:row>
      <xdr:rowOff>177800</xdr:rowOff>
    </xdr:from>
    <xdr:to>
      <xdr:col>29</xdr:col>
      <xdr:colOff>127000</xdr:colOff>
      <xdr:row>22</xdr:row>
      <xdr:rowOff>101927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82CFF10-0F38-FE41-A69D-B829DB979D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230599" y="939800"/>
          <a:ext cx="4965701" cy="3353127"/>
        </a:xfrm>
        <a:prstGeom prst="rect">
          <a:avLst/>
        </a:prstGeom>
      </xdr:spPr>
    </xdr:pic>
    <xdr:clientData/>
  </xdr:twoCellAnchor>
  <xdr:twoCellAnchor editAs="oneCell">
    <xdr:from>
      <xdr:col>22</xdr:col>
      <xdr:colOff>12700</xdr:colOff>
      <xdr:row>23</xdr:row>
      <xdr:rowOff>126999</xdr:rowOff>
    </xdr:from>
    <xdr:to>
      <xdr:col>29</xdr:col>
      <xdr:colOff>127000</xdr:colOff>
      <xdr:row>41</xdr:row>
      <xdr:rowOff>7978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BB4C298-B926-8748-873B-28A9BED7E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370300" y="4508499"/>
          <a:ext cx="4826000" cy="33099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7"/>
  <sheetViews>
    <sheetView tabSelected="1" topLeftCell="H4" workbookViewId="0">
      <selection activeCell="S6" sqref="S6"/>
    </sheetView>
  </sheetViews>
  <sheetFormatPr baseColWidth="10" defaultColWidth="8.83203125" defaultRowHeight="15" x14ac:dyDescent="0.2"/>
  <cols>
    <col min="7" max="7" width="9.5" bestFit="1" customWidth="1"/>
    <col min="14" max="14" width="9.5" bestFit="1" customWidth="1"/>
    <col min="17" max="17" width="16" bestFit="1" customWidth="1"/>
    <col min="18" max="18" width="16.5" bestFit="1" customWidth="1"/>
    <col min="19" max="19" width="13" bestFit="1" customWidth="1"/>
  </cols>
  <sheetData>
    <row r="1" spans="1:2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N1" s="1" t="s">
        <v>235</v>
      </c>
      <c r="Q1" t="s">
        <v>237</v>
      </c>
      <c r="R1" t="s">
        <v>246</v>
      </c>
    </row>
    <row r="2" spans="1:27" x14ac:dyDescent="0.2">
      <c r="A2" s="1">
        <v>0</v>
      </c>
      <c r="B2" t="s">
        <v>7</v>
      </c>
      <c r="C2" t="s">
        <v>8</v>
      </c>
      <c r="D2">
        <v>9515</v>
      </c>
      <c r="E2">
        <v>9788</v>
      </c>
      <c r="F2">
        <v>273</v>
      </c>
      <c r="G2" s="3">
        <v>2.8691539674198629E-2</v>
      </c>
      <c r="H2" t="s">
        <v>9</v>
      </c>
      <c r="N2" s="3">
        <v>1.7130846032580142E-2</v>
      </c>
      <c r="P2">
        <f>IF(G2&lt;N2,1,0)</f>
        <v>0</v>
      </c>
      <c r="Q2">
        <f>COUNTIF(P2:P77,"&gt;0")</f>
        <v>50</v>
      </c>
      <c r="R2">
        <f>COUNTIF(P2:P77,"&lt;1")</f>
        <v>26</v>
      </c>
    </row>
    <row r="3" spans="1:27" x14ac:dyDescent="0.2">
      <c r="A3" s="1">
        <v>1</v>
      </c>
      <c r="B3" t="s">
        <v>10</v>
      </c>
      <c r="C3" t="s">
        <v>11</v>
      </c>
      <c r="D3">
        <v>2684</v>
      </c>
      <c r="E3">
        <v>2738</v>
      </c>
      <c r="F3">
        <v>54</v>
      </c>
      <c r="G3" s="3">
        <v>2.0119225037257819E-2</v>
      </c>
      <c r="H3" t="s">
        <v>12</v>
      </c>
      <c r="N3" s="3">
        <v>-2.2354694485842031E-3</v>
      </c>
      <c r="P3">
        <f t="shared" ref="P3:P66" si="0">IF(G3&lt;N3,1,0)</f>
        <v>0</v>
      </c>
      <c r="Q3" t="s">
        <v>236</v>
      </c>
      <c r="R3" t="s">
        <v>238</v>
      </c>
      <c r="S3" t="s">
        <v>241</v>
      </c>
      <c r="T3" s="5" t="s">
        <v>242</v>
      </c>
    </row>
    <row r="4" spans="1:27" x14ac:dyDescent="0.2">
      <c r="A4" s="1">
        <v>2</v>
      </c>
      <c r="B4" t="s">
        <v>13</v>
      </c>
      <c r="C4" t="s">
        <v>14</v>
      </c>
      <c r="D4">
        <v>45870</v>
      </c>
      <c r="E4">
        <v>45525</v>
      </c>
      <c r="F4">
        <v>-345</v>
      </c>
      <c r="G4" s="3">
        <v>-7.5212557226945718E-3</v>
      </c>
      <c r="H4" t="s">
        <v>15</v>
      </c>
      <c r="N4" s="3">
        <v>1.2775234357968171E-2</v>
      </c>
      <c r="P4">
        <f t="shared" si="0"/>
        <v>1</v>
      </c>
      <c r="Q4" s="2">
        <f>MAX(G2:G77)</f>
        <v>0.10510948905109491</v>
      </c>
      <c r="R4" s="4">
        <f>MIN(G2:G77)</f>
        <v>-0.31269958241218382</v>
      </c>
      <c r="S4" s="4">
        <f>AVERAGE(G2:G77)</f>
        <v>-1.4465746009600664E-2</v>
      </c>
      <c r="T4" s="4">
        <f>MEDIAN(G2:G77)</f>
        <v>-3.7474706170275499E-3</v>
      </c>
      <c r="Y4" t="s">
        <v>244</v>
      </c>
    </row>
    <row r="5" spans="1:27" x14ac:dyDescent="0.2">
      <c r="A5" s="1">
        <v>3</v>
      </c>
      <c r="B5" t="s">
        <v>16</v>
      </c>
      <c r="C5" t="s">
        <v>17</v>
      </c>
      <c r="D5">
        <v>2501</v>
      </c>
      <c r="E5">
        <v>2530</v>
      </c>
      <c r="F5">
        <v>29</v>
      </c>
      <c r="G5" s="3">
        <v>1.1595361855257899E-2</v>
      </c>
      <c r="H5" t="s">
        <v>18</v>
      </c>
      <c r="N5" s="3">
        <v>4.3982407037185126E-3</v>
      </c>
      <c r="P5">
        <f t="shared" si="0"/>
        <v>0</v>
      </c>
      <c r="Q5" t="s">
        <v>239</v>
      </c>
      <c r="R5" t="s">
        <v>240</v>
      </c>
      <c r="S5" t="s">
        <v>248</v>
      </c>
      <c r="T5" t="s">
        <v>247</v>
      </c>
    </row>
    <row r="6" spans="1:27" x14ac:dyDescent="0.2">
      <c r="A6" s="1">
        <v>4</v>
      </c>
      <c r="B6" t="s">
        <v>19</v>
      </c>
      <c r="C6" t="s">
        <v>20</v>
      </c>
      <c r="D6">
        <v>3375</v>
      </c>
      <c r="E6">
        <v>3424</v>
      </c>
      <c r="F6">
        <v>49</v>
      </c>
      <c r="G6" s="3">
        <v>1.4518518518518519E-2</v>
      </c>
      <c r="H6" t="s">
        <v>21</v>
      </c>
      <c r="N6" s="3">
        <v>-0.1682962962962963</v>
      </c>
      <c r="P6">
        <f t="shared" si="0"/>
        <v>0</v>
      </c>
      <c r="Q6" s="4">
        <f>MAX(N2:N77)</f>
        <v>0.1215328467153285</v>
      </c>
      <c r="R6" s="4">
        <f>MIN(N2:N77)</f>
        <v>-0.52321296978629328</v>
      </c>
      <c r="S6" s="6">
        <f>AVERAGE(N2:N77)</f>
        <v>5.9369573534106381E-3</v>
      </c>
      <c r="T6" s="4">
        <f>MEDIAN(N2:N77)</f>
        <v>1.5934398404166168E-2</v>
      </c>
    </row>
    <row r="7" spans="1:27" x14ac:dyDescent="0.2">
      <c r="A7" s="1">
        <v>5</v>
      </c>
      <c r="B7" t="s">
        <v>22</v>
      </c>
      <c r="C7" t="s">
        <v>23</v>
      </c>
      <c r="D7">
        <v>18757</v>
      </c>
      <c r="E7">
        <v>17963</v>
      </c>
      <c r="F7">
        <v>-794</v>
      </c>
      <c r="G7" s="3">
        <v>-4.2330863144426079E-2</v>
      </c>
      <c r="H7" t="s">
        <v>24</v>
      </c>
      <c r="N7" s="3">
        <v>1.6367222903449379E-2</v>
      </c>
      <c r="P7">
        <f t="shared" si="0"/>
        <v>1</v>
      </c>
    </row>
    <row r="8" spans="1:27" x14ac:dyDescent="0.2">
      <c r="A8" s="1">
        <v>6</v>
      </c>
      <c r="B8" t="s">
        <v>25</v>
      </c>
      <c r="C8" t="s">
        <v>26</v>
      </c>
      <c r="D8">
        <v>1562</v>
      </c>
      <c r="E8">
        <v>1584</v>
      </c>
      <c r="F8">
        <v>22</v>
      </c>
      <c r="G8" s="3">
        <v>1.408450704225352E-2</v>
      </c>
      <c r="H8" t="s">
        <v>27</v>
      </c>
      <c r="N8" s="3">
        <v>2.7528809218950061E-2</v>
      </c>
      <c r="P8">
        <f t="shared" si="0"/>
        <v>1</v>
      </c>
    </row>
    <row r="9" spans="1:27" x14ac:dyDescent="0.2">
      <c r="A9" s="1">
        <v>7</v>
      </c>
      <c r="B9" t="s">
        <v>28</v>
      </c>
      <c r="C9" t="s">
        <v>29</v>
      </c>
      <c r="D9">
        <v>9302</v>
      </c>
      <c r="E9">
        <v>8553</v>
      </c>
      <c r="F9">
        <v>-749</v>
      </c>
      <c r="G9" s="3">
        <v>-8.0520318211137393E-2</v>
      </c>
      <c r="H9" t="s">
        <v>30</v>
      </c>
      <c r="N9" s="3">
        <v>1.032036121264244E-2</v>
      </c>
      <c r="P9">
        <f t="shared" si="0"/>
        <v>1</v>
      </c>
    </row>
    <row r="10" spans="1:27" x14ac:dyDescent="0.2">
      <c r="A10" s="1">
        <v>8</v>
      </c>
      <c r="B10" t="s">
        <v>31</v>
      </c>
      <c r="C10" t="s">
        <v>32</v>
      </c>
      <c r="D10">
        <v>2097</v>
      </c>
      <c r="E10">
        <v>1858</v>
      </c>
      <c r="F10">
        <v>-239</v>
      </c>
      <c r="G10" s="3">
        <v>-0.1139723414401526</v>
      </c>
      <c r="H10" t="s">
        <v>33</v>
      </c>
      <c r="N10" s="3">
        <v>1.764425369575584E-2</v>
      </c>
      <c r="P10">
        <f t="shared" si="0"/>
        <v>1</v>
      </c>
      <c r="AA10" t="s">
        <v>243</v>
      </c>
    </row>
    <row r="11" spans="1:27" x14ac:dyDescent="0.2">
      <c r="A11" s="1">
        <v>9</v>
      </c>
      <c r="B11" t="s">
        <v>34</v>
      </c>
      <c r="C11" t="s">
        <v>35</v>
      </c>
      <c r="D11">
        <v>6916</v>
      </c>
      <c r="E11">
        <v>6932</v>
      </c>
      <c r="F11">
        <v>16</v>
      </c>
      <c r="G11" s="3">
        <v>2.3134759976865238E-3</v>
      </c>
      <c r="H11" t="s">
        <v>36</v>
      </c>
      <c r="N11" s="3">
        <v>-2.8918449971081549E-3</v>
      </c>
      <c r="P11">
        <f t="shared" si="0"/>
        <v>0</v>
      </c>
    </row>
    <row r="12" spans="1:27" x14ac:dyDescent="0.2">
      <c r="A12" s="1">
        <v>10</v>
      </c>
      <c r="B12" t="s">
        <v>37</v>
      </c>
      <c r="C12" t="s">
        <v>38</v>
      </c>
      <c r="D12">
        <v>4962</v>
      </c>
      <c r="E12">
        <v>5083</v>
      </c>
      <c r="F12">
        <v>121</v>
      </c>
      <c r="G12" s="3">
        <v>2.438532849657396E-2</v>
      </c>
      <c r="H12" t="s">
        <v>39</v>
      </c>
      <c r="N12" s="3">
        <v>9.8750503829101166E-3</v>
      </c>
      <c r="P12">
        <f t="shared" si="0"/>
        <v>0</v>
      </c>
    </row>
    <row r="13" spans="1:27" x14ac:dyDescent="0.2">
      <c r="A13" s="1">
        <v>11</v>
      </c>
      <c r="B13" t="s">
        <v>40</v>
      </c>
      <c r="C13" t="s">
        <v>41</v>
      </c>
      <c r="D13">
        <v>2056</v>
      </c>
      <c r="E13">
        <v>2117</v>
      </c>
      <c r="F13">
        <v>61</v>
      </c>
      <c r="G13" s="3">
        <v>2.96692607003891E-2</v>
      </c>
      <c r="H13" t="s">
        <v>42</v>
      </c>
      <c r="N13" s="3">
        <v>-1.361867704280156E-2</v>
      </c>
      <c r="P13">
        <f t="shared" si="0"/>
        <v>0</v>
      </c>
    </row>
    <row r="14" spans="1:27" x14ac:dyDescent="0.2">
      <c r="A14" s="1">
        <v>12</v>
      </c>
      <c r="B14" t="s">
        <v>43</v>
      </c>
      <c r="C14" t="s">
        <v>44</v>
      </c>
      <c r="D14">
        <v>10319</v>
      </c>
      <c r="E14">
        <v>9071</v>
      </c>
      <c r="F14">
        <v>-1248</v>
      </c>
      <c r="G14" s="3">
        <v>-0.1209419517395096</v>
      </c>
      <c r="H14" t="s">
        <v>45</v>
      </c>
      <c r="N14" s="3">
        <v>1.569919565849404E-2</v>
      </c>
      <c r="P14">
        <f t="shared" si="0"/>
        <v>1</v>
      </c>
    </row>
    <row r="15" spans="1:27" x14ac:dyDescent="0.2">
      <c r="A15" s="1">
        <v>13</v>
      </c>
      <c r="B15" t="s">
        <v>46</v>
      </c>
      <c r="C15" t="s">
        <v>47</v>
      </c>
      <c r="D15">
        <v>2548</v>
      </c>
      <c r="E15">
        <v>2481</v>
      </c>
      <c r="F15">
        <v>-67</v>
      </c>
      <c r="G15" s="3">
        <v>-2.629513343799058E-2</v>
      </c>
      <c r="H15" t="s">
        <v>48</v>
      </c>
      <c r="N15" s="3">
        <v>9.8116169544740974E-3</v>
      </c>
      <c r="P15">
        <f t="shared" si="0"/>
        <v>1</v>
      </c>
    </row>
    <row r="16" spans="1:27" x14ac:dyDescent="0.2">
      <c r="A16" s="1">
        <v>14</v>
      </c>
      <c r="B16" t="s">
        <v>49</v>
      </c>
      <c r="C16" t="s">
        <v>50</v>
      </c>
      <c r="D16">
        <v>5693</v>
      </c>
      <c r="E16">
        <v>5273</v>
      </c>
      <c r="F16">
        <v>-420</v>
      </c>
      <c r="G16" s="3">
        <v>-7.377481117161426E-2</v>
      </c>
      <c r="H16" t="s">
        <v>51</v>
      </c>
      <c r="N16" s="3">
        <v>2.79290356578254E-2</v>
      </c>
      <c r="P16">
        <f t="shared" si="0"/>
        <v>1</v>
      </c>
    </row>
    <row r="17" spans="1:26" x14ac:dyDescent="0.2">
      <c r="A17" s="1">
        <v>15</v>
      </c>
      <c r="B17" t="s">
        <v>52</v>
      </c>
      <c r="C17" t="s">
        <v>53</v>
      </c>
      <c r="D17">
        <v>5563</v>
      </c>
      <c r="E17">
        <v>5547</v>
      </c>
      <c r="F17">
        <v>-16</v>
      </c>
      <c r="G17" s="3">
        <v>-2.876145964407694E-3</v>
      </c>
      <c r="H17" t="s">
        <v>54</v>
      </c>
      <c r="N17" s="3">
        <v>1.492000719036491E-2</v>
      </c>
      <c r="P17">
        <f t="shared" si="0"/>
        <v>1</v>
      </c>
    </row>
    <row r="18" spans="1:26" x14ac:dyDescent="0.2">
      <c r="A18" s="1">
        <v>16</v>
      </c>
      <c r="B18" t="s">
        <v>55</v>
      </c>
      <c r="C18" t="s">
        <v>56</v>
      </c>
      <c r="D18">
        <v>4253</v>
      </c>
      <c r="E18">
        <v>4237</v>
      </c>
      <c r="F18">
        <v>-16</v>
      </c>
      <c r="G18" s="3">
        <v>-3.7620503174229962E-3</v>
      </c>
      <c r="H18" t="s">
        <v>57</v>
      </c>
      <c r="N18" s="3">
        <v>2.1161533035504349E-2</v>
      </c>
      <c r="P18">
        <f t="shared" si="0"/>
        <v>1</v>
      </c>
    </row>
    <row r="19" spans="1:26" x14ac:dyDescent="0.2">
      <c r="A19" s="1">
        <v>17</v>
      </c>
      <c r="B19" t="s">
        <v>58</v>
      </c>
      <c r="C19" t="s">
        <v>59</v>
      </c>
      <c r="D19">
        <v>18315</v>
      </c>
      <c r="E19">
        <v>18760</v>
      </c>
      <c r="F19">
        <v>445</v>
      </c>
      <c r="G19" s="3">
        <v>2.4297024297024301E-2</v>
      </c>
      <c r="H19" t="s">
        <v>60</v>
      </c>
      <c r="N19" s="3">
        <v>1.7199017199017199E-2</v>
      </c>
      <c r="P19">
        <f t="shared" si="0"/>
        <v>0</v>
      </c>
    </row>
    <row r="20" spans="1:26" x14ac:dyDescent="0.2">
      <c r="A20" s="1">
        <v>18</v>
      </c>
      <c r="B20" t="s">
        <v>61</v>
      </c>
      <c r="C20" t="s">
        <v>62</v>
      </c>
      <c r="D20">
        <v>3119</v>
      </c>
      <c r="E20">
        <v>3044</v>
      </c>
      <c r="F20">
        <v>-75</v>
      </c>
      <c r="G20" s="3">
        <v>-2.4046168643796089E-2</v>
      </c>
      <c r="H20" t="s">
        <v>63</v>
      </c>
      <c r="N20" s="3">
        <v>4.1680025649246548E-2</v>
      </c>
      <c r="P20">
        <f t="shared" si="0"/>
        <v>1</v>
      </c>
    </row>
    <row r="21" spans="1:26" x14ac:dyDescent="0.2">
      <c r="A21" s="1">
        <v>19</v>
      </c>
      <c r="B21" t="s">
        <v>64</v>
      </c>
      <c r="C21" t="s">
        <v>65</v>
      </c>
      <c r="D21">
        <v>1115</v>
      </c>
      <c r="E21">
        <v>1112</v>
      </c>
      <c r="F21">
        <v>-3</v>
      </c>
      <c r="G21" s="3">
        <v>-2.6905829596412562E-3</v>
      </c>
      <c r="H21" t="s">
        <v>66</v>
      </c>
      <c r="N21" s="3">
        <v>1.79372197309417E-3</v>
      </c>
      <c r="P21">
        <f t="shared" si="0"/>
        <v>1</v>
      </c>
    </row>
    <row r="22" spans="1:26" x14ac:dyDescent="0.2">
      <c r="A22" s="1">
        <v>20</v>
      </c>
      <c r="B22" t="s">
        <v>67</v>
      </c>
      <c r="C22" t="s">
        <v>68</v>
      </c>
      <c r="D22">
        <v>5608</v>
      </c>
      <c r="E22">
        <v>5681</v>
      </c>
      <c r="F22">
        <v>73</v>
      </c>
      <c r="G22" s="3">
        <v>1.301711840228245E-2</v>
      </c>
      <c r="H22" t="s">
        <v>69</v>
      </c>
      <c r="N22" s="3">
        <v>-3.7981455064194009E-2</v>
      </c>
      <c r="P22">
        <f t="shared" si="0"/>
        <v>0</v>
      </c>
    </row>
    <row r="23" spans="1:26" x14ac:dyDescent="0.2">
      <c r="A23" s="1">
        <v>21</v>
      </c>
      <c r="B23" t="s">
        <v>70</v>
      </c>
      <c r="C23" t="s">
        <v>71</v>
      </c>
      <c r="D23">
        <v>5249</v>
      </c>
      <c r="E23">
        <v>5046</v>
      </c>
      <c r="F23">
        <v>-203</v>
      </c>
      <c r="G23" s="3">
        <v>-3.8674033149171269E-2</v>
      </c>
      <c r="H23" t="s">
        <v>72</v>
      </c>
      <c r="N23" s="3">
        <v>2.8576871785101921E-2</v>
      </c>
      <c r="P23">
        <f t="shared" si="0"/>
        <v>1</v>
      </c>
    </row>
    <row r="24" spans="1:26" x14ac:dyDescent="0.2">
      <c r="A24" s="1">
        <v>22</v>
      </c>
      <c r="B24" t="s">
        <v>73</v>
      </c>
      <c r="C24" t="s">
        <v>74</v>
      </c>
      <c r="D24">
        <v>2740</v>
      </c>
      <c r="E24">
        <v>3028</v>
      </c>
      <c r="F24">
        <v>288</v>
      </c>
      <c r="G24" s="3">
        <v>0.10510948905109491</v>
      </c>
      <c r="H24" t="s">
        <v>75</v>
      </c>
      <c r="N24" s="3">
        <v>0.1215328467153285</v>
      </c>
      <c r="P24">
        <f t="shared" si="0"/>
        <v>1</v>
      </c>
      <c r="Z24" t="s">
        <v>245</v>
      </c>
    </row>
    <row r="25" spans="1:26" x14ac:dyDescent="0.2">
      <c r="A25" s="1">
        <v>23</v>
      </c>
      <c r="B25" t="s">
        <v>76</v>
      </c>
      <c r="C25" t="s">
        <v>77</v>
      </c>
      <c r="D25">
        <v>3289</v>
      </c>
      <c r="E25">
        <v>3082</v>
      </c>
      <c r="F25">
        <v>-207</v>
      </c>
      <c r="G25" s="3">
        <v>-6.2937062937062943E-2</v>
      </c>
      <c r="H25" t="s">
        <v>78</v>
      </c>
      <c r="N25" s="3">
        <v>1.246579507449073E-2</v>
      </c>
      <c r="P25">
        <f t="shared" si="0"/>
        <v>1</v>
      </c>
    </row>
    <row r="26" spans="1:26" x14ac:dyDescent="0.2">
      <c r="A26" s="1">
        <v>24</v>
      </c>
      <c r="B26" t="s">
        <v>79</v>
      </c>
      <c r="C26" t="s">
        <v>80</v>
      </c>
      <c r="D26">
        <v>2750</v>
      </c>
      <c r="E26">
        <v>2788</v>
      </c>
      <c r="F26">
        <v>38</v>
      </c>
      <c r="G26" s="3">
        <v>1.381818181818182E-2</v>
      </c>
      <c r="H26" t="s">
        <v>81</v>
      </c>
      <c r="N26" s="3">
        <v>2.181818181818182E-2</v>
      </c>
      <c r="P26">
        <f t="shared" si="0"/>
        <v>1</v>
      </c>
    </row>
    <row r="27" spans="1:26" x14ac:dyDescent="0.2">
      <c r="A27" s="1">
        <v>25</v>
      </c>
      <c r="B27" t="s">
        <v>82</v>
      </c>
      <c r="C27" t="s">
        <v>83</v>
      </c>
      <c r="D27">
        <v>1485</v>
      </c>
      <c r="E27">
        <v>1418</v>
      </c>
      <c r="F27">
        <v>-67</v>
      </c>
      <c r="G27" s="3">
        <v>-4.5117845117845119E-2</v>
      </c>
      <c r="H27" t="s">
        <v>84</v>
      </c>
      <c r="N27" s="3">
        <v>-1.3468013468013469E-2</v>
      </c>
      <c r="P27">
        <f t="shared" si="0"/>
        <v>1</v>
      </c>
    </row>
    <row r="28" spans="1:26" x14ac:dyDescent="0.2">
      <c r="A28" s="1">
        <v>26</v>
      </c>
      <c r="B28" t="s">
        <v>85</v>
      </c>
      <c r="C28" t="s">
        <v>86</v>
      </c>
      <c r="D28">
        <v>12124</v>
      </c>
      <c r="E28">
        <v>11943</v>
      </c>
      <c r="F28">
        <v>-181</v>
      </c>
      <c r="G28" s="3">
        <v>-1.4929066314747609E-2</v>
      </c>
      <c r="H28" t="s">
        <v>87</v>
      </c>
      <c r="N28" s="3">
        <v>2.639392939623886E-3</v>
      </c>
      <c r="P28">
        <f t="shared" si="0"/>
        <v>1</v>
      </c>
    </row>
    <row r="29" spans="1:26" x14ac:dyDescent="0.2">
      <c r="A29" s="1">
        <v>27</v>
      </c>
      <c r="B29" t="s">
        <v>88</v>
      </c>
      <c r="C29" t="s">
        <v>89</v>
      </c>
      <c r="D29">
        <v>19380</v>
      </c>
      <c r="E29">
        <v>19497</v>
      </c>
      <c r="F29">
        <v>117</v>
      </c>
      <c r="G29" s="3">
        <v>6.0371517027863779E-3</v>
      </c>
      <c r="H29" t="s">
        <v>90</v>
      </c>
      <c r="N29" s="3">
        <v>2.3787409700722399E-2</v>
      </c>
      <c r="P29">
        <f t="shared" si="0"/>
        <v>1</v>
      </c>
    </row>
    <row r="30" spans="1:26" x14ac:dyDescent="0.2">
      <c r="A30" s="1">
        <v>28</v>
      </c>
      <c r="B30" t="s">
        <v>91</v>
      </c>
      <c r="C30" t="s">
        <v>92</v>
      </c>
      <c r="D30">
        <v>62407</v>
      </c>
      <c r="E30">
        <v>63139</v>
      </c>
      <c r="F30">
        <v>732</v>
      </c>
      <c r="G30" s="3">
        <v>1.172945342669893E-2</v>
      </c>
      <c r="H30" t="s">
        <v>93</v>
      </c>
      <c r="N30" s="3">
        <v>1.2210168731071841E-2</v>
      </c>
      <c r="P30">
        <f t="shared" si="0"/>
        <v>1</v>
      </c>
    </row>
    <row r="31" spans="1:26" x14ac:dyDescent="0.2">
      <c r="A31" s="1">
        <v>29</v>
      </c>
      <c r="B31" t="s">
        <v>94</v>
      </c>
      <c r="C31" t="s">
        <v>95</v>
      </c>
      <c r="D31">
        <v>37599</v>
      </c>
      <c r="E31">
        <v>37044</v>
      </c>
      <c r="F31">
        <v>-555</v>
      </c>
      <c r="G31" s="3">
        <v>-1.476103087848081E-2</v>
      </c>
      <c r="H31" t="s">
        <v>96</v>
      </c>
      <c r="N31" s="3">
        <v>5.851219447325727E-2</v>
      </c>
      <c r="P31">
        <f t="shared" si="0"/>
        <v>1</v>
      </c>
    </row>
    <row r="32" spans="1:26" x14ac:dyDescent="0.2">
      <c r="A32" s="1">
        <v>30</v>
      </c>
      <c r="B32" t="s">
        <v>97</v>
      </c>
      <c r="C32" t="s">
        <v>98</v>
      </c>
      <c r="D32">
        <v>2505</v>
      </c>
      <c r="E32">
        <v>2326</v>
      </c>
      <c r="F32">
        <v>-179</v>
      </c>
      <c r="G32" s="3">
        <v>-7.1457085828343314E-2</v>
      </c>
      <c r="H32" t="s">
        <v>99</v>
      </c>
      <c r="N32" s="3">
        <v>2.5948103792415168E-2</v>
      </c>
      <c r="P32">
        <f t="shared" si="0"/>
        <v>1</v>
      </c>
    </row>
    <row r="33" spans="1:16" x14ac:dyDescent="0.2">
      <c r="A33" s="1">
        <v>31</v>
      </c>
      <c r="B33" t="s">
        <v>100</v>
      </c>
      <c r="C33" t="s">
        <v>101</v>
      </c>
      <c r="D33">
        <v>4467</v>
      </c>
      <c r="E33">
        <v>4389</v>
      </c>
      <c r="F33">
        <v>-78</v>
      </c>
      <c r="G33" s="3">
        <v>-1.746138347884486E-2</v>
      </c>
      <c r="H33" t="s">
        <v>102</v>
      </c>
      <c r="N33" s="3">
        <v>5.8204611596149539E-3</v>
      </c>
      <c r="P33">
        <f t="shared" si="0"/>
        <v>1</v>
      </c>
    </row>
    <row r="34" spans="1:16" x14ac:dyDescent="0.2">
      <c r="A34" s="1">
        <v>32</v>
      </c>
      <c r="B34" t="s">
        <v>103</v>
      </c>
      <c r="C34" t="s">
        <v>104</v>
      </c>
      <c r="D34">
        <v>2800</v>
      </c>
      <c r="E34">
        <v>2756</v>
      </c>
      <c r="F34">
        <v>-44</v>
      </c>
      <c r="G34" s="3">
        <v>-1.5714285714285719E-2</v>
      </c>
      <c r="H34" t="s">
        <v>105</v>
      </c>
      <c r="N34" s="3">
        <v>-3.6428571428571428E-2</v>
      </c>
      <c r="P34">
        <f t="shared" si="0"/>
        <v>0</v>
      </c>
    </row>
    <row r="35" spans="1:16" x14ac:dyDescent="0.2">
      <c r="A35" s="1">
        <v>33</v>
      </c>
      <c r="B35" t="s">
        <v>106</v>
      </c>
      <c r="C35" t="s">
        <v>107</v>
      </c>
      <c r="D35">
        <v>2364</v>
      </c>
      <c r="E35">
        <v>2432</v>
      </c>
      <c r="F35">
        <v>68</v>
      </c>
      <c r="G35" s="3">
        <v>2.8764805414551609E-2</v>
      </c>
      <c r="H35" t="s">
        <v>108</v>
      </c>
      <c r="N35" s="3">
        <v>2.1150592216582061E-2</v>
      </c>
      <c r="P35">
        <f t="shared" si="0"/>
        <v>0</v>
      </c>
    </row>
    <row r="36" spans="1:16" x14ac:dyDescent="0.2">
      <c r="A36" s="1">
        <v>34</v>
      </c>
      <c r="B36" t="s">
        <v>109</v>
      </c>
      <c r="C36" t="s">
        <v>110</v>
      </c>
      <c r="D36">
        <v>3680</v>
      </c>
      <c r="E36">
        <v>3199</v>
      </c>
      <c r="F36">
        <v>-481</v>
      </c>
      <c r="G36" s="3">
        <v>-0.13070652173913039</v>
      </c>
      <c r="H36" t="s">
        <v>111</v>
      </c>
      <c r="N36" s="3">
        <v>-5.4347826086956522E-4</v>
      </c>
      <c r="P36">
        <f t="shared" si="0"/>
        <v>1</v>
      </c>
    </row>
    <row r="37" spans="1:16" x14ac:dyDescent="0.2">
      <c r="A37" s="1">
        <v>35</v>
      </c>
      <c r="B37" t="s">
        <v>112</v>
      </c>
      <c r="C37" t="s">
        <v>113</v>
      </c>
      <c r="D37">
        <v>2620</v>
      </c>
      <c r="E37">
        <v>2622</v>
      </c>
      <c r="F37">
        <v>2</v>
      </c>
      <c r="G37" s="3">
        <v>7.6335877862595419E-4</v>
      </c>
      <c r="H37" t="s">
        <v>114</v>
      </c>
      <c r="N37" s="3">
        <v>1.1450381679389309E-2</v>
      </c>
      <c r="P37">
        <f t="shared" si="0"/>
        <v>1</v>
      </c>
    </row>
    <row r="38" spans="1:16" x14ac:dyDescent="0.2">
      <c r="A38" s="1">
        <v>36</v>
      </c>
      <c r="B38" t="s">
        <v>115</v>
      </c>
      <c r="C38" t="s">
        <v>116</v>
      </c>
      <c r="D38">
        <v>4658</v>
      </c>
      <c r="E38">
        <v>4312</v>
      </c>
      <c r="F38">
        <v>-346</v>
      </c>
      <c r="G38" s="3">
        <v>-7.4280807213396305E-2</v>
      </c>
      <c r="H38" t="s">
        <v>117</v>
      </c>
      <c r="N38" s="3">
        <v>7.0845856590811508E-3</v>
      </c>
      <c r="P38">
        <f t="shared" si="0"/>
        <v>1</v>
      </c>
    </row>
    <row r="39" spans="1:16" x14ac:dyDescent="0.2">
      <c r="A39" s="1">
        <v>37</v>
      </c>
      <c r="B39" t="s">
        <v>118</v>
      </c>
      <c r="C39" t="s">
        <v>119</v>
      </c>
      <c r="D39">
        <v>3129</v>
      </c>
      <c r="E39">
        <v>3109</v>
      </c>
      <c r="F39">
        <v>-20</v>
      </c>
      <c r="G39" s="3">
        <v>-6.3918184723553853E-3</v>
      </c>
      <c r="H39" t="s">
        <v>120</v>
      </c>
      <c r="N39" s="3">
        <v>1.1185682326621919E-2</v>
      </c>
      <c r="P39">
        <f t="shared" si="0"/>
        <v>1</v>
      </c>
    </row>
    <row r="40" spans="1:16" x14ac:dyDescent="0.2">
      <c r="A40" s="1">
        <v>38</v>
      </c>
      <c r="B40" t="s">
        <v>121</v>
      </c>
      <c r="C40" t="s">
        <v>122</v>
      </c>
      <c r="D40">
        <v>11444</v>
      </c>
      <c r="E40">
        <v>11332</v>
      </c>
      <c r="F40">
        <v>-112</v>
      </c>
      <c r="G40" s="3">
        <v>-9.7867878364208318E-3</v>
      </c>
      <c r="H40" t="s">
        <v>123</v>
      </c>
      <c r="N40" s="3">
        <v>1.3107305138063611E-2</v>
      </c>
      <c r="P40">
        <f t="shared" si="0"/>
        <v>1</v>
      </c>
    </row>
    <row r="41" spans="1:16" x14ac:dyDescent="0.2">
      <c r="A41" s="1">
        <v>39</v>
      </c>
      <c r="B41" t="s">
        <v>124</v>
      </c>
      <c r="C41" t="s">
        <v>125</v>
      </c>
      <c r="D41">
        <v>5329</v>
      </c>
      <c r="E41">
        <v>5465</v>
      </c>
      <c r="F41">
        <v>136</v>
      </c>
      <c r="G41" s="3">
        <v>2.5520735597673112E-2</v>
      </c>
      <c r="H41" t="s">
        <v>126</v>
      </c>
      <c r="N41" s="3">
        <v>4.3347720022518299E-2</v>
      </c>
      <c r="P41">
        <f t="shared" si="0"/>
        <v>1</v>
      </c>
    </row>
    <row r="42" spans="1:16" x14ac:dyDescent="0.2">
      <c r="A42" s="1">
        <v>40</v>
      </c>
      <c r="B42" t="s">
        <v>127</v>
      </c>
      <c r="C42" t="s">
        <v>128</v>
      </c>
      <c r="D42">
        <v>9291</v>
      </c>
      <c r="E42">
        <v>9498</v>
      </c>
      <c r="F42">
        <v>207</v>
      </c>
      <c r="G42" s="3">
        <v>2.2279625443978039E-2</v>
      </c>
      <c r="H42" t="s">
        <v>129</v>
      </c>
      <c r="N42" s="3">
        <v>1.754385964912281E-2</v>
      </c>
      <c r="P42">
        <f t="shared" si="0"/>
        <v>0</v>
      </c>
    </row>
    <row r="43" spans="1:16" x14ac:dyDescent="0.2">
      <c r="A43" s="1">
        <v>41</v>
      </c>
      <c r="B43" t="s">
        <v>130</v>
      </c>
      <c r="C43" t="s">
        <v>131</v>
      </c>
      <c r="D43">
        <v>8299</v>
      </c>
      <c r="E43">
        <v>7888</v>
      </c>
      <c r="F43">
        <v>-411</v>
      </c>
      <c r="G43" s="3">
        <v>-4.9524039040848303E-2</v>
      </c>
      <c r="H43" t="s">
        <v>132</v>
      </c>
      <c r="N43" s="3">
        <v>1.7351488131100129E-2</v>
      </c>
      <c r="P43">
        <f t="shared" si="0"/>
        <v>1</v>
      </c>
    </row>
    <row r="44" spans="1:16" x14ac:dyDescent="0.2">
      <c r="A44" s="1">
        <v>42</v>
      </c>
      <c r="B44" t="s">
        <v>133</v>
      </c>
      <c r="C44" t="s">
        <v>134</v>
      </c>
      <c r="D44">
        <v>1159</v>
      </c>
      <c r="E44">
        <v>1171</v>
      </c>
      <c r="F44">
        <v>12</v>
      </c>
      <c r="G44" s="3">
        <v>1.035375323554789E-2</v>
      </c>
      <c r="H44" t="s">
        <v>135</v>
      </c>
      <c r="N44" s="3">
        <v>3.4512510785159622E-3</v>
      </c>
      <c r="P44">
        <f t="shared" si="0"/>
        <v>0</v>
      </c>
    </row>
    <row r="45" spans="1:16" x14ac:dyDescent="0.2">
      <c r="A45" s="1">
        <v>43</v>
      </c>
      <c r="B45" t="s">
        <v>136</v>
      </c>
      <c r="C45" t="s">
        <v>137</v>
      </c>
      <c r="D45">
        <v>8423</v>
      </c>
      <c r="E45">
        <v>7817</v>
      </c>
      <c r="F45">
        <v>-606</v>
      </c>
      <c r="G45" s="3">
        <v>-7.1945862519292414E-2</v>
      </c>
      <c r="H45" t="s">
        <v>138</v>
      </c>
      <c r="N45" s="3">
        <v>2.647512762673632E-2</v>
      </c>
      <c r="P45">
        <f t="shared" si="0"/>
        <v>1</v>
      </c>
    </row>
    <row r="46" spans="1:16" x14ac:dyDescent="0.2">
      <c r="A46" s="1">
        <v>44</v>
      </c>
      <c r="B46" t="s">
        <v>139</v>
      </c>
      <c r="C46" t="s">
        <v>140</v>
      </c>
      <c r="D46">
        <v>11774</v>
      </c>
      <c r="E46">
        <v>12193</v>
      </c>
      <c r="F46">
        <v>419</v>
      </c>
      <c r="G46" s="3">
        <v>3.5586886359775777E-2</v>
      </c>
      <c r="H46" t="s">
        <v>141</v>
      </c>
      <c r="N46" s="3">
        <v>3.4143027008663153E-2</v>
      </c>
      <c r="P46">
        <f t="shared" si="0"/>
        <v>0</v>
      </c>
    </row>
    <row r="47" spans="1:16" x14ac:dyDescent="0.2">
      <c r="A47" s="1">
        <v>45</v>
      </c>
      <c r="B47" t="s">
        <v>142</v>
      </c>
      <c r="C47" t="s">
        <v>143</v>
      </c>
      <c r="D47">
        <v>338428</v>
      </c>
      <c r="E47">
        <v>334834</v>
      </c>
      <c r="F47">
        <v>-3594</v>
      </c>
      <c r="G47" s="3">
        <v>-1.061968867824175E-2</v>
      </c>
      <c r="H47" t="s">
        <v>144</v>
      </c>
      <c r="N47" s="3">
        <v>1.524696538111504E-2</v>
      </c>
      <c r="P47">
        <f t="shared" si="0"/>
        <v>1</v>
      </c>
    </row>
    <row r="48" spans="1:16" x14ac:dyDescent="0.2">
      <c r="A48" s="1">
        <v>46</v>
      </c>
      <c r="B48" t="s">
        <v>145</v>
      </c>
      <c r="C48" t="s">
        <v>146</v>
      </c>
      <c r="D48">
        <v>3310</v>
      </c>
      <c r="E48">
        <v>3315</v>
      </c>
      <c r="F48">
        <v>5</v>
      </c>
      <c r="G48" s="3">
        <v>1.510574018126888E-3</v>
      </c>
      <c r="H48" t="s">
        <v>147</v>
      </c>
      <c r="N48" s="3">
        <v>2.0845921450151059E-2</v>
      </c>
      <c r="P48">
        <f t="shared" si="0"/>
        <v>1</v>
      </c>
    </row>
    <row r="49" spans="1:16" x14ac:dyDescent="0.2">
      <c r="A49" s="1">
        <v>47</v>
      </c>
      <c r="B49" t="s">
        <v>148</v>
      </c>
      <c r="C49" t="s">
        <v>149</v>
      </c>
      <c r="D49">
        <v>2751</v>
      </c>
      <c r="E49">
        <v>2808</v>
      </c>
      <c r="F49">
        <v>57</v>
      </c>
      <c r="G49" s="3">
        <v>2.0719738276990189E-2</v>
      </c>
      <c r="H49" t="s">
        <v>150</v>
      </c>
      <c r="N49" s="3">
        <v>1.017811704834606E-2</v>
      </c>
      <c r="P49">
        <f t="shared" si="0"/>
        <v>0</v>
      </c>
    </row>
    <row r="50" spans="1:16" x14ac:dyDescent="0.2">
      <c r="A50" s="1">
        <v>48</v>
      </c>
      <c r="B50" t="s">
        <v>151</v>
      </c>
      <c r="C50" t="s">
        <v>152</v>
      </c>
      <c r="D50">
        <v>4125</v>
      </c>
      <c r="E50">
        <v>4499</v>
      </c>
      <c r="F50">
        <v>374</v>
      </c>
      <c r="G50" s="3">
        <v>9.0666666666666673E-2</v>
      </c>
      <c r="H50" t="s">
        <v>153</v>
      </c>
      <c r="N50" s="3">
        <v>1.6484848484848481E-2</v>
      </c>
      <c r="P50">
        <f t="shared" si="0"/>
        <v>0</v>
      </c>
    </row>
    <row r="51" spans="1:16" x14ac:dyDescent="0.2">
      <c r="A51" s="1">
        <v>49</v>
      </c>
      <c r="B51" t="s">
        <v>154</v>
      </c>
      <c r="C51" t="s">
        <v>155</v>
      </c>
      <c r="D51">
        <v>1564</v>
      </c>
      <c r="E51">
        <v>1551</v>
      </c>
      <c r="F51">
        <v>-13</v>
      </c>
      <c r="G51" s="3">
        <v>-8.3120204603580571E-3</v>
      </c>
      <c r="H51" t="s">
        <v>156</v>
      </c>
      <c r="N51" s="3">
        <v>2.2378516624040921E-2</v>
      </c>
      <c r="P51">
        <f t="shared" si="0"/>
        <v>1</v>
      </c>
    </row>
    <row r="52" spans="1:16" x14ac:dyDescent="0.2">
      <c r="A52" s="1">
        <v>50</v>
      </c>
      <c r="B52" t="s">
        <v>157</v>
      </c>
      <c r="C52" t="s">
        <v>158</v>
      </c>
      <c r="D52">
        <v>2207</v>
      </c>
      <c r="E52">
        <v>2322</v>
      </c>
      <c r="F52">
        <v>115</v>
      </c>
      <c r="G52" s="3">
        <v>5.2106932487539649E-2</v>
      </c>
      <c r="H52" t="s">
        <v>159</v>
      </c>
      <c r="N52" s="3">
        <v>2.4920706841866789E-2</v>
      </c>
      <c r="P52">
        <f t="shared" si="0"/>
        <v>0</v>
      </c>
    </row>
    <row r="53" spans="1:16" x14ac:dyDescent="0.2">
      <c r="A53" s="1">
        <v>51</v>
      </c>
      <c r="B53" t="s">
        <v>160</v>
      </c>
      <c r="C53" t="s">
        <v>161</v>
      </c>
      <c r="D53">
        <v>2515</v>
      </c>
      <c r="E53">
        <v>2565</v>
      </c>
      <c r="F53">
        <v>50</v>
      </c>
      <c r="G53" s="3">
        <v>1.9880715705765412E-2</v>
      </c>
      <c r="H53" t="s">
        <v>162</v>
      </c>
      <c r="N53" s="3">
        <v>3.1809145129224649E-2</v>
      </c>
      <c r="P53">
        <f t="shared" si="0"/>
        <v>1</v>
      </c>
    </row>
    <row r="54" spans="1:16" x14ac:dyDescent="0.2">
      <c r="A54" s="1">
        <v>52</v>
      </c>
      <c r="B54" t="s">
        <v>163</v>
      </c>
      <c r="C54" t="s">
        <v>164</v>
      </c>
      <c r="D54">
        <v>55389</v>
      </c>
      <c r="E54">
        <v>55302</v>
      </c>
      <c r="F54">
        <v>-87</v>
      </c>
      <c r="G54" s="3">
        <v>-1.5707089855386449E-3</v>
      </c>
      <c r="H54" t="s">
        <v>165</v>
      </c>
      <c r="N54" s="3">
        <v>-2.46980447381249E-2</v>
      </c>
      <c r="P54">
        <f t="shared" si="0"/>
        <v>0</v>
      </c>
    </row>
    <row r="55" spans="1:16" x14ac:dyDescent="0.2">
      <c r="A55" s="1">
        <v>53</v>
      </c>
      <c r="B55" t="s">
        <v>166</v>
      </c>
      <c r="C55" t="s">
        <v>167</v>
      </c>
      <c r="D55">
        <v>2411</v>
      </c>
      <c r="E55">
        <v>2402</v>
      </c>
      <c r="F55">
        <v>-9</v>
      </c>
      <c r="G55" s="3">
        <v>-3.7328909166321031E-3</v>
      </c>
      <c r="H55" t="s">
        <v>168</v>
      </c>
      <c r="N55" s="3">
        <v>3.7328909166321027E-2</v>
      </c>
      <c r="P55">
        <f t="shared" si="0"/>
        <v>1</v>
      </c>
    </row>
    <row r="56" spans="1:16" x14ac:dyDescent="0.2">
      <c r="A56" s="1">
        <v>54</v>
      </c>
      <c r="B56" t="s">
        <v>169</v>
      </c>
      <c r="C56" t="s">
        <v>170</v>
      </c>
      <c r="D56">
        <v>19481</v>
      </c>
      <c r="E56">
        <v>20511</v>
      </c>
      <c r="F56">
        <v>1030</v>
      </c>
      <c r="G56" s="3">
        <v>5.2872029156614139E-2</v>
      </c>
      <c r="H56" t="s">
        <v>171</v>
      </c>
      <c r="N56" s="3">
        <v>1.61696011498383E-2</v>
      </c>
      <c r="P56">
        <f t="shared" si="0"/>
        <v>0</v>
      </c>
    </row>
    <row r="57" spans="1:16" x14ac:dyDescent="0.2">
      <c r="A57" s="1">
        <v>55</v>
      </c>
      <c r="B57" t="s">
        <v>172</v>
      </c>
      <c r="C57" t="s">
        <v>173</v>
      </c>
      <c r="D57">
        <v>4245</v>
      </c>
      <c r="E57">
        <v>4164</v>
      </c>
      <c r="F57">
        <v>-81</v>
      </c>
      <c r="G57" s="3">
        <v>-1.9081272084805659E-2</v>
      </c>
      <c r="H57" t="s">
        <v>174</v>
      </c>
      <c r="N57" s="3">
        <v>3.0153121319199061E-2</v>
      </c>
      <c r="P57">
        <f t="shared" si="0"/>
        <v>1</v>
      </c>
    </row>
    <row r="58" spans="1:16" x14ac:dyDescent="0.2">
      <c r="A58" s="1">
        <v>56</v>
      </c>
      <c r="B58" t="s">
        <v>175</v>
      </c>
      <c r="C58" t="s">
        <v>176</v>
      </c>
      <c r="D58">
        <v>3740</v>
      </c>
      <c r="E58">
        <v>3494</v>
      </c>
      <c r="F58">
        <v>-246</v>
      </c>
      <c r="G58" s="3">
        <v>-6.5775401069518721E-2</v>
      </c>
      <c r="H58" t="s">
        <v>177</v>
      </c>
      <c r="N58" s="3">
        <v>1.229946524064171E-2</v>
      </c>
      <c r="P58">
        <f t="shared" si="0"/>
        <v>1</v>
      </c>
    </row>
    <row r="59" spans="1:16" x14ac:dyDescent="0.2">
      <c r="A59" s="1">
        <v>57</v>
      </c>
      <c r="B59" t="s">
        <v>178</v>
      </c>
      <c r="C59" t="s">
        <v>179</v>
      </c>
      <c r="D59">
        <v>10748</v>
      </c>
      <c r="E59">
        <v>10438</v>
      </c>
      <c r="F59">
        <v>-310</v>
      </c>
      <c r="G59" s="3">
        <v>-2.8842575362858211E-2</v>
      </c>
      <c r="H59" t="s">
        <v>180</v>
      </c>
      <c r="N59" s="3">
        <v>5.8615556382582796E-3</v>
      </c>
      <c r="P59">
        <f t="shared" si="0"/>
        <v>1</v>
      </c>
    </row>
    <row r="60" spans="1:16" x14ac:dyDescent="0.2">
      <c r="A60" s="1">
        <v>58</v>
      </c>
      <c r="B60" t="s">
        <v>181</v>
      </c>
      <c r="C60" t="s">
        <v>182</v>
      </c>
      <c r="D60">
        <v>4071</v>
      </c>
      <c r="E60">
        <v>2798</v>
      </c>
      <c r="F60">
        <v>-1273</v>
      </c>
      <c r="G60" s="3">
        <v>-0.31269958241218382</v>
      </c>
      <c r="H60" t="s">
        <v>183</v>
      </c>
      <c r="N60" s="3">
        <v>-0.52321296978629328</v>
      </c>
      <c r="P60">
        <f t="shared" si="0"/>
        <v>0</v>
      </c>
    </row>
    <row r="61" spans="1:16" x14ac:dyDescent="0.2">
      <c r="A61" s="1">
        <v>59</v>
      </c>
      <c r="B61" t="s">
        <v>184</v>
      </c>
      <c r="C61" t="s">
        <v>185</v>
      </c>
      <c r="D61">
        <v>33098</v>
      </c>
      <c r="E61">
        <v>34041</v>
      </c>
      <c r="F61">
        <v>943</v>
      </c>
      <c r="G61" s="3">
        <v>2.8491147501359601E-2</v>
      </c>
      <c r="H61" t="s">
        <v>186</v>
      </c>
      <c r="N61" s="3">
        <v>4.8160009668257897E-2</v>
      </c>
      <c r="P61">
        <f t="shared" si="0"/>
        <v>1</v>
      </c>
    </row>
    <row r="62" spans="1:16" x14ac:dyDescent="0.2">
      <c r="A62" s="1">
        <v>60</v>
      </c>
      <c r="B62" t="s">
        <v>187</v>
      </c>
      <c r="C62" t="s">
        <v>188</v>
      </c>
      <c r="D62">
        <v>1739</v>
      </c>
      <c r="E62">
        <v>1702</v>
      </c>
      <c r="F62">
        <v>-37</v>
      </c>
      <c r="G62" s="3">
        <v>-2.1276595744680851E-2</v>
      </c>
      <c r="H62" t="s">
        <v>189</v>
      </c>
      <c r="N62" s="3">
        <v>-4.3703277745830937E-2</v>
      </c>
      <c r="P62">
        <f t="shared" si="0"/>
        <v>0</v>
      </c>
    </row>
    <row r="63" spans="1:16" x14ac:dyDescent="0.2">
      <c r="A63" s="1">
        <v>61</v>
      </c>
      <c r="B63" t="s">
        <v>190</v>
      </c>
      <c r="C63" t="s">
        <v>191</v>
      </c>
      <c r="D63">
        <v>1869</v>
      </c>
      <c r="E63">
        <v>1811</v>
      </c>
      <c r="F63">
        <v>-58</v>
      </c>
      <c r="G63" s="3">
        <v>-3.1032637774210808E-2</v>
      </c>
      <c r="H63" t="s">
        <v>192</v>
      </c>
      <c r="N63" s="3">
        <v>2.4077046548956659E-2</v>
      </c>
      <c r="P63">
        <f t="shared" si="0"/>
        <v>1</v>
      </c>
    </row>
    <row r="64" spans="1:16" x14ac:dyDescent="0.2">
      <c r="A64" s="1">
        <v>62</v>
      </c>
      <c r="B64" t="s">
        <v>193</v>
      </c>
      <c r="C64" t="s">
        <v>194</v>
      </c>
      <c r="D64">
        <v>1664</v>
      </c>
      <c r="E64">
        <v>1693</v>
      </c>
      <c r="F64">
        <v>29</v>
      </c>
      <c r="G64" s="3">
        <v>1.7427884615384619E-2</v>
      </c>
      <c r="H64" t="s">
        <v>195</v>
      </c>
      <c r="N64" s="3">
        <v>1.5625E-2</v>
      </c>
      <c r="P64">
        <f t="shared" si="0"/>
        <v>0</v>
      </c>
    </row>
    <row r="65" spans="1:16" x14ac:dyDescent="0.2">
      <c r="A65" s="1">
        <v>63</v>
      </c>
      <c r="B65" t="s">
        <v>196</v>
      </c>
      <c r="C65" t="s">
        <v>197</v>
      </c>
      <c r="D65">
        <v>31421</v>
      </c>
      <c r="E65">
        <v>31097</v>
      </c>
      <c r="F65">
        <v>-324</v>
      </c>
      <c r="G65" s="3">
        <v>-1.0311575061264761E-2</v>
      </c>
      <c r="H65" t="s">
        <v>198</v>
      </c>
      <c r="N65" s="3">
        <v>1.8363514846758539E-2</v>
      </c>
      <c r="P65">
        <f t="shared" si="0"/>
        <v>1</v>
      </c>
    </row>
    <row r="66" spans="1:16" x14ac:dyDescent="0.2">
      <c r="A66" s="1">
        <v>64</v>
      </c>
      <c r="B66" t="s">
        <v>199</v>
      </c>
      <c r="C66" t="s">
        <v>200</v>
      </c>
      <c r="D66">
        <v>6350</v>
      </c>
      <c r="E66">
        <v>5711</v>
      </c>
      <c r="F66">
        <v>-639</v>
      </c>
      <c r="G66" s="3">
        <v>-0.10062992125984251</v>
      </c>
      <c r="H66" t="s">
        <v>201</v>
      </c>
      <c r="N66" s="3">
        <v>-4.0944881889763782E-3</v>
      </c>
      <c r="P66">
        <f t="shared" si="0"/>
        <v>1</v>
      </c>
    </row>
    <row r="67" spans="1:16" x14ac:dyDescent="0.2">
      <c r="A67" s="1">
        <v>65</v>
      </c>
      <c r="B67" t="s">
        <v>202</v>
      </c>
      <c r="C67" t="s">
        <v>203</v>
      </c>
      <c r="D67">
        <v>2237</v>
      </c>
      <c r="E67">
        <v>2152</v>
      </c>
      <c r="F67">
        <v>-85</v>
      </c>
      <c r="G67" s="3">
        <v>-3.7997317836388017E-2</v>
      </c>
      <c r="H67" t="s">
        <v>204</v>
      </c>
      <c r="N67" s="3">
        <v>2.682163611980331E-3</v>
      </c>
      <c r="P67">
        <f t="shared" ref="P67:P77" si="1">IF(G67&lt;N67,1,0)</f>
        <v>1</v>
      </c>
    </row>
    <row r="68" spans="1:16" x14ac:dyDescent="0.2">
      <c r="A68" s="1">
        <v>66</v>
      </c>
      <c r="B68" t="s">
        <v>205</v>
      </c>
      <c r="C68" t="s">
        <v>206</v>
      </c>
      <c r="D68">
        <v>10831</v>
      </c>
      <c r="E68">
        <v>11066</v>
      </c>
      <c r="F68">
        <v>235</v>
      </c>
      <c r="G68" s="3">
        <v>2.1696980888191299E-2</v>
      </c>
      <c r="H68" t="s">
        <v>207</v>
      </c>
      <c r="N68" s="3">
        <v>4.9856892253716187E-3</v>
      </c>
      <c r="P68">
        <f t="shared" si="1"/>
        <v>0</v>
      </c>
    </row>
    <row r="69" spans="1:16" x14ac:dyDescent="0.2">
      <c r="A69" s="1">
        <v>67</v>
      </c>
      <c r="B69" t="s">
        <v>208</v>
      </c>
      <c r="C69" t="s">
        <v>209</v>
      </c>
      <c r="D69">
        <v>5350</v>
      </c>
      <c r="E69">
        <v>5043</v>
      </c>
      <c r="F69">
        <v>-307</v>
      </c>
      <c r="G69" s="3">
        <v>-5.7383177570093459E-2</v>
      </c>
      <c r="H69" t="s">
        <v>210</v>
      </c>
      <c r="N69" s="3">
        <v>1.775700934579439E-2</v>
      </c>
      <c r="P69">
        <f t="shared" si="1"/>
        <v>1</v>
      </c>
    </row>
    <row r="70" spans="1:16" x14ac:dyDescent="0.2">
      <c r="A70" s="1">
        <v>68</v>
      </c>
      <c r="B70" t="s">
        <v>211</v>
      </c>
      <c r="C70" t="s">
        <v>212</v>
      </c>
      <c r="D70">
        <v>1862</v>
      </c>
      <c r="E70">
        <v>1916</v>
      </c>
      <c r="F70">
        <v>54</v>
      </c>
      <c r="G70" s="3">
        <v>2.9001074113856069E-2</v>
      </c>
      <c r="H70" t="s">
        <v>213</v>
      </c>
      <c r="N70" s="3">
        <v>1.7722878625134261E-2</v>
      </c>
      <c r="P70">
        <f t="shared" si="1"/>
        <v>0</v>
      </c>
    </row>
    <row r="71" spans="1:16" x14ac:dyDescent="0.2">
      <c r="A71" s="1">
        <v>69</v>
      </c>
      <c r="B71" t="s">
        <v>214</v>
      </c>
      <c r="C71" t="s">
        <v>215</v>
      </c>
      <c r="D71">
        <v>24085</v>
      </c>
      <c r="E71">
        <v>23435</v>
      </c>
      <c r="F71">
        <v>-650</v>
      </c>
      <c r="G71" s="3">
        <v>-2.6987751712684239E-2</v>
      </c>
      <c r="H71" t="s">
        <v>216</v>
      </c>
      <c r="N71" s="3">
        <v>3.0724517334440519E-3</v>
      </c>
      <c r="P71">
        <f t="shared" si="1"/>
        <v>1</v>
      </c>
    </row>
    <row r="72" spans="1:16" x14ac:dyDescent="0.2">
      <c r="A72" s="1">
        <v>70</v>
      </c>
      <c r="B72" t="s">
        <v>217</v>
      </c>
      <c r="C72" t="s">
        <v>218</v>
      </c>
      <c r="D72">
        <v>4211</v>
      </c>
      <c r="E72">
        <v>3869</v>
      </c>
      <c r="F72">
        <v>-342</v>
      </c>
      <c r="G72" s="3">
        <v>-8.1215863215388262E-2</v>
      </c>
      <c r="H72" t="s">
        <v>219</v>
      </c>
      <c r="N72" s="3">
        <v>2.4459748278318691E-2</v>
      </c>
      <c r="P72">
        <f t="shared" si="1"/>
        <v>1</v>
      </c>
    </row>
    <row r="73" spans="1:16" x14ac:dyDescent="0.2">
      <c r="A73" s="1">
        <v>71</v>
      </c>
      <c r="B73" t="s">
        <v>220</v>
      </c>
      <c r="C73" t="s">
        <v>221</v>
      </c>
      <c r="D73">
        <v>6384</v>
      </c>
      <c r="E73">
        <v>6348</v>
      </c>
      <c r="F73">
        <v>-36</v>
      </c>
      <c r="G73" s="3">
        <v>-5.6390977443609019E-3</v>
      </c>
      <c r="H73" t="s">
        <v>222</v>
      </c>
      <c r="N73" s="3">
        <v>2.1773182957393479E-2</v>
      </c>
      <c r="P73">
        <f t="shared" si="1"/>
        <v>1</v>
      </c>
    </row>
    <row r="74" spans="1:16" x14ac:dyDescent="0.2">
      <c r="A74" s="1">
        <v>72</v>
      </c>
      <c r="B74" t="s">
        <v>223</v>
      </c>
      <c r="C74" t="s">
        <v>224</v>
      </c>
      <c r="D74">
        <v>2561</v>
      </c>
      <c r="E74">
        <v>2556</v>
      </c>
      <c r="F74">
        <v>-5</v>
      </c>
      <c r="G74" s="3">
        <v>-1.952362358453729E-3</v>
      </c>
      <c r="H74" t="s">
        <v>225</v>
      </c>
      <c r="N74" s="3">
        <v>2.8114017961733701E-2</v>
      </c>
      <c r="P74">
        <f t="shared" si="1"/>
        <v>1</v>
      </c>
    </row>
    <row r="75" spans="1:16" x14ac:dyDescent="0.2">
      <c r="A75" s="1">
        <v>73</v>
      </c>
      <c r="B75" t="s">
        <v>226</v>
      </c>
      <c r="C75" t="s">
        <v>227</v>
      </c>
      <c r="D75">
        <v>29858</v>
      </c>
      <c r="E75">
        <v>29879</v>
      </c>
      <c r="F75">
        <v>21</v>
      </c>
      <c r="G75" s="3">
        <v>7.0332909103087949E-4</v>
      </c>
      <c r="H75" t="s">
        <v>228</v>
      </c>
      <c r="N75" s="3">
        <v>2.250653091298814E-2</v>
      </c>
      <c r="P75">
        <f t="shared" si="1"/>
        <v>1</v>
      </c>
    </row>
    <row r="76" spans="1:16" x14ac:dyDescent="0.2">
      <c r="A76" s="1">
        <v>74</v>
      </c>
      <c r="B76" t="s">
        <v>229</v>
      </c>
      <c r="C76" t="s">
        <v>230</v>
      </c>
      <c r="D76">
        <v>8999</v>
      </c>
      <c r="E76">
        <v>9309</v>
      </c>
      <c r="F76">
        <v>310</v>
      </c>
      <c r="G76" s="3">
        <v>3.4448272030225581E-2</v>
      </c>
      <c r="H76" t="s">
        <v>231</v>
      </c>
      <c r="N76" s="3">
        <v>1.400155572841427E-2</v>
      </c>
      <c r="P76">
        <f t="shared" si="1"/>
        <v>0</v>
      </c>
    </row>
    <row r="77" spans="1:16" x14ac:dyDescent="0.2">
      <c r="A77" s="1">
        <v>75</v>
      </c>
      <c r="B77" t="s">
        <v>232</v>
      </c>
      <c r="C77" t="s">
        <v>233</v>
      </c>
      <c r="D77">
        <v>4735</v>
      </c>
      <c r="E77">
        <v>4905</v>
      </c>
      <c r="F77">
        <v>170</v>
      </c>
      <c r="G77" s="3">
        <v>3.5902851108764518E-2</v>
      </c>
      <c r="H77" t="s">
        <v>234</v>
      </c>
      <c r="N77" s="3">
        <v>2.9567053854276659E-2</v>
      </c>
      <c r="P77">
        <f t="shared" si="1"/>
        <v>0</v>
      </c>
    </row>
  </sheetData>
  <autoFilter ref="A1:H77" xr:uid="{00000000-0001-0000-0000-000000000000}">
    <sortState xmlns:xlrd2="http://schemas.microsoft.com/office/spreadsheetml/2017/richdata2" ref="A2:H77">
      <sortCondition ref="C1:C77"/>
    </sortState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2022-10-26T20:22:39Z</dcterms:created>
  <dcterms:modified xsi:type="dcterms:W3CDTF">2022-10-26T23:48:02Z</dcterms:modified>
</cp:coreProperties>
</file>