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pal\Documents\CU\ECEN5833 Fall 2021 files\Lectures\Add To lectures\"/>
    </mc:Choice>
  </mc:AlternateContent>
  <xr:revisionPtr revIDLastSave="0" documentId="13_ncr:1_{F3B3B386-862A-4F34-9F29-44A3EE19BEF6}" xr6:coauthVersionLast="47" xr6:coauthVersionMax="47" xr10:uidLastSave="{00000000-0000-0000-0000-000000000000}"/>
  <bookViews>
    <workbookView xWindow="1116" yWindow="1128" windowWidth="21600" windowHeight="11328" xr2:uid="{B4C216B4-1EFD-40A3-8A45-1CBE25922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J34" i="1" l="1"/>
  <c r="C44" i="1"/>
  <c r="P32" i="1"/>
  <c r="C39" i="1"/>
  <c r="J26" i="1"/>
  <c r="J23" i="1"/>
  <c r="C29" i="1"/>
  <c r="C23" i="1"/>
  <c r="C26" i="1"/>
  <c r="C32" i="1" s="1"/>
  <c r="C34" i="1" s="1"/>
  <c r="J20" i="1"/>
  <c r="J29" i="1" s="1"/>
  <c r="P33" i="1" l="1"/>
  <c r="J32" i="1"/>
  <c r="J33" i="1" s="1"/>
  <c r="C33" i="1"/>
</calcChain>
</file>

<file path=xl/sharedStrings.xml><?xml version="1.0" encoding="utf-8"?>
<sst xmlns="http://schemas.openxmlformats.org/spreadsheetml/2006/main" count="110" uniqueCount="69">
  <si>
    <t>Wh</t>
  </si>
  <si>
    <t>J</t>
  </si>
  <si>
    <r>
      <t>For any voltage, </t>
    </r>
    <r>
      <rPr>
        <b/>
        <sz val="10"/>
        <color rgb="FF202124"/>
        <rFont val="Roboto"/>
      </rPr>
      <t>mAh X voltage x 3.6 = Joules of energy</t>
    </r>
    <r>
      <rPr>
        <sz val="10"/>
        <color rgb="FF202124"/>
        <rFont val="Roboto"/>
      </rPr>
      <t>.</t>
    </r>
  </si>
  <si>
    <t>Use case:</t>
  </si>
  <si>
    <t>V</t>
  </si>
  <si>
    <t>A</t>
  </si>
  <si>
    <t>mA</t>
  </si>
  <si>
    <t>Ohms</t>
  </si>
  <si>
    <t>Calculate Power (Watt):</t>
  </si>
  <si>
    <t>Power:</t>
  </si>
  <si>
    <t>Watt</t>
  </si>
  <si>
    <t>Calculate Load Resistance:</t>
  </si>
  <si>
    <t>Charge</t>
  </si>
  <si>
    <t>Ah</t>
  </si>
  <si>
    <t>Voltage (V)</t>
  </si>
  <si>
    <t>Current (I)</t>
  </si>
  <si>
    <t>Duration (t)</t>
  </si>
  <si>
    <t>Units</t>
  </si>
  <si>
    <t>=V/I</t>
  </si>
  <si>
    <t>=V*I</t>
  </si>
  <si>
    <t>Equation</t>
  </si>
  <si>
    <t>=P*t</t>
  </si>
  <si>
    <t>Energy (Joule)</t>
  </si>
  <si>
    <t>Energy (Calorie)</t>
  </si>
  <si>
    <t>Energy (WattHour)</t>
  </si>
  <si>
    <t>=Wh*3600</t>
  </si>
  <si>
    <t>=Wh*860.42065</t>
  </si>
  <si>
    <t>cal</t>
  </si>
  <si>
    <t>mWatt</t>
  </si>
  <si>
    <t>mAh</t>
  </si>
  <si>
    <t>mWh</t>
  </si>
  <si>
    <t>=mWh*3.6</t>
  </si>
  <si>
    <t>Rules:</t>
  </si>
  <si>
    <t>Therfore:</t>
  </si>
  <si>
    <t>1 WattSecond = 1 Joule</t>
  </si>
  <si>
    <t>1 WattHour = 3600 Joules</t>
  </si>
  <si>
    <t>1 mWh = 3.6 J</t>
  </si>
  <si>
    <t xml:space="preserve">Since 1 mWh = 1 mAh *1V:  </t>
  </si>
  <si>
    <t>1 mAh *1V =3.6 J</t>
  </si>
  <si>
    <t>Calculate Charge (Ah)</t>
  </si>
  <si>
    <t>Value</t>
  </si>
  <si>
    <t xml:space="preserve">Voltage </t>
  </si>
  <si>
    <t>If you know you need X Joules, what size battery is required in mAH?</t>
  </si>
  <si>
    <t>Prof Graham's use case:</t>
  </si>
  <si>
    <t>h</t>
  </si>
  <si>
    <t>s</t>
  </si>
  <si>
    <t xml:space="preserve">Power and Energy Calcualtor </t>
  </si>
  <si>
    <t>Joule:   A Unit of work or energy in the International System of Units (SI); it is equal to the work done by a force of one newton acting through one metre.</t>
  </si>
  <si>
    <t>Watts are defined as 1 Watt = 1 Joule per second (1W = 1 J/s).</t>
  </si>
  <si>
    <t>V=J/C</t>
  </si>
  <si>
    <t>I=Q/t</t>
  </si>
  <si>
    <t>Q=1C</t>
  </si>
  <si>
    <t>1 Joule of energy is also the energy expended by 1 Amp of current at 1 Volt, moving in 1 second.</t>
  </si>
  <si>
    <t>P=VI = J/C*Q/t=J/C*C/t= J/t</t>
  </si>
  <si>
    <t>1 Watt = 1 Joule/Second</t>
  </si>
  <si>
    <t>1 Watt = 3600 Joule/Hour</t>
  </si>
  <si>
    <t>1 mW = 3.6 J/h</t>
  </si>
  <si>
    <t>More equations…..</t>
  </si>
  <si>
    <t>Therefore:</t>
  </si>
  <si>
    <t>=mWh*0.86042065</t>
  </si>
  <si>
    <t xml:space="preserve">Resistance </t>
  </si>
  <si>
    <t>=I*t</t>
  </si>
  <si>
    <t>Calculate energy (Wh, Joule)</t>
  </si>
  <si>
    <t>Given in uW in slides.</t>
  </si>
  <si>
    <t>For a battery with known mAh and voltage, how many Joules does it have?</t>
  </si>
  <si>
    <t>You can pick and choose and carefully modify Equations:</t>
  </si>
  <si>
    <t>=q*V*3.6</t>
  </si>
  <si>
    <t>Charge (q)</t>
  </si>
  <si>
    <t>=E/V/3.6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</si>
</sst>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  <font>
      <b/>
      <sz val="10"/>
      <color rgb="FF202124"/>
      <name val="Roboto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36BC-5B4A-43E4-839B-A8A32FF62D2D}">
  <dimension ref="A1:R54"/>
  <sheetViews>
    <sheetView tabSelected="1" topLeftCell="A10" workbookViewId="0">
      <selection activeCell="H39" sqref="H39"/>
    </sheetView>
  </sheetViews>
  <sheetFormatPr defaultRowHeight="14.4" x14ac:dyDescent="0.3"/>
  <cols>
    <col min="2" max="2" width="17.21875" bestFit="1" customWidth="1"/>
    <col min="3" max="3" width="12.5546875" bestFit="1" customWidth="1"/>
    <col min="5" max="5" width="2" bestFit="1" customWidth="1"/>
    <col min="6" max="6" width="14.77734375" customWidth="1"/>
    <col min="8" max="8" width="26" bestFit="1" customWidth="1"/>
    <col min="9" max="9" width="17.21875" bestFit="1" customWidth="1"/>
    <col min="10" max="10" width="6.5546875" bestFit="1" customWidth="1"/>
    <col min="11" max="11" width="6.77734375" bestFit="1" customWidth="1"/>
    <col min="12" max="12" width="17.109375" bestFit="1" customWidth="1"/>
  </cols>
  <sheetData>
    <row r="1" spans="1:7" x14ac:dyDescent="0.3">
      <c r="A1" s="8" t="s">
        <v>46</v>
      </c>
    </row>
    <row r="3" spans="1:7" x14ac:dyDescent="0.3">
      <c r="A3" t="s">
        <v>32</v>
      </c>
    </row>
    <row r="4" spans="1:7" x14ac:dyDescent="0.3">
      <c r="B4" t="s">
        <v>47</v>
      </c>
    </row>
    <row r="5" spans="1:7" x14ac:dyDescent="0.3">
      <c r="B5" t="s">
        <v>52</v>
      </c>
    </row>
    <row r="7" spans="1:7" x14ac:dyDescent="0.3">
      <c r="B7" t="s">
        <v>48</v>
      </c>
    </row>
    <row r="8" spans="1:7" x14ac:dyDescent="0.3">
      <c r="B8" t="s">
        <v>33</v>
      </c>
    </row>
    <row r="9" spans="1:7" x14ac:dyDescent="0.3">
      <c r="C9" t="s">
        <v>34</v>
      </c>
      <c r="G9" t="s">
        <v>54</v>
      </c>
    </row>
    <row r="10" spans="1:7" x14ac:dyDescent="0.3">
      <c r="C10" t="s">
        <v>35</v>
      </c>
      <c r="G10" t="s">
        <v>55</v>
      </c>
    </row>
    <row r="11" spans="1:7" x14ac:dyDescent="0.3">
      <c r="C11" t="s">
        <v>36</v>
      </c>
      <c r="G11" t="s">
        <v>56</v>
      </c>
    </row>
    <row r="12" spans="1:7" x14ac:dyDescent="0.3">
      <c r="B12" t="s">
        <v>37</v>
      </c>
    </row>
    <row r="13" spans="1:7" x14ac:dyDescent="0.3">
      <c r="C13" t="s">
        <v>38</v>
      </c>
    </row>
    <row r="14" spans="1:7" x14ac:dyDescent="0.3">
      <c r="B14" s="2" t="s">
        <v>2</v>
      </c>
    </row>
    <row r="15" spans="1:7" x14ac:dyDescent="0.3">
      <c r="B15" s="2"/>
    </row>
    <row r="17" spans="1:18" x14ac:dyDescent="0.3">
      <c r="A17" t="s">
        <v>3</v>
      </c>
      <c r="C17" t="s">
        <v>40</v>
      </c>
      <c r="D17" t="s">
        <v>17</v>
      </c>
      <c r="F17" t="s">
        <v>20</v>
      </c>
      <c r="H17" t="s">
        <v>3</v>
      </c>
      <c r="J17" t="s">
        <v>40</v>
      </c>
      <c r="K17" t="s">
        <v>17</v>
      </c>
      <c r="L17" t="s">
        <v>20</v>
      </c>
    </row>
    <row r="18" spans="1:18" x14ac:dyDescent="0.3">
      <c r="B18" t="s">
        <v>14</v>
      </c>
      <c r="C18" s="4">
        <v>3</v>
      </c>
      <c r="D18" t="s">
        <v>4</v>
      </c>
      <c r="I18" t="s">
        <v>14</v>
      </c>
      <c r="J18" s="4">
        <v>3</v>
      </c>
      <c r="K18" t="s">
        <v>4</v>
      </c>
    </row>
    <row r="19" spans="1:18" x14ac:dyDescent="0.3">
      <c r="B19" t="s">
        <v>15</v>
      </c>
      <c r="C19" s="4">
        <v>1.4999999999999999E-2</v>
      </c>
      <c r="D19" t="s">
        <v>5</v>
      </c>
      <c r="I19" t="s">
        <v>15</v>
      </c>
      <c r="J19" s="4">
        <v>15</v>
      </c>
      <c r="K19" t="s">
        <v>6</v>
      </c>
    </row>
    <row r="20" spans="1:18" x14ac:dyDescent="0.3">
      <c r="B20" t="s">
        <v>16</v>
      </c>
      <c r="C20" s="4">
        <v>8</v>
      </c>
      <c r="D20" t="s">
        <v>44</v>
      </c>
      <c r="I20" t="s">
        <v>16</v>
      </c>
      <c r="J20" s="4">
        <f>60*60*8</f>
        <v>28800</v>
      </c>
      <c r="K20" t="s">
        <v>45</v>
      </c>
    </row>
    <row r="22" spans="1:18" x14ac:dyDescent="0.3">
      <c r="A22" t="s">
        <v>11</v>
      </c>
      <c r="H22" t="s">
        <v>11</v>
      </c>
    </row>
    <row r="23" spans="1:18" x14ac:dyDescent="0.3">
      <c r="B23" t="s">
        <v>60</v>
      </c>
      <c r="C23" s="3">
        <f>+C18/C19</f>
        <v>200</v>
      </c>
      <c r="D23" t="s">
        <v>7</v>
      </c>
      <c r="F23" s="1" t="s">
        <v>18</v>
      </c>
      <c r="I23" t="s">
        <v>60</v>
      </c>
      <c r="J23" s="3">
        <f>+J18/J19*1000</f>
        <v>200</v>
      </c>
      <c r="K23" t="s">
        <v>7</v>
      </c>
      <c r="L23" s="1" t="s">
        <v>18</v>
      </c>
    </row>
    <row r="25" spans="1:18" x14ac:dyDescent="0.3">
      <c r="A25" t="s">
        <v>8</v>
      </c>
      <c r="H25" t="s">
        <v>8</v>
      </c>
    </row>
    <row r="26" spans="1:18" x14ac:dyDescent="0.3">
      <c r="B26" t="s">
        <v>9</v>
      </c>
      <c r="C26" s="3">
        <f>+C18*C19</f>
        <v>4.4999999999999998E-2</v>
      </c>
      <c r="D26" t="s">
        <v>10</v>
      </c>
      <c r="F26" s="1" t="s">
        <v>19</v>
      </c>
      <c r="I26" t="s">
        <v>9</v>
      </c>
      <c r="J26" s="3">
        <f>+J18*J19</f>
        <v>45</v>
      </c>
      <c r="K26" t="s">
        <v>28</v>
      </c>
      <c r="L26" s="1" t="s">
        <v>19</v>
      </c>
      <c r="P26" t="s">
        <v>65</v>
      </c>
    </row>
    <row r="27" spans="1:18" x14ac:dyDescent="0.3">
      <c r="P27" t="s">
        <v>43</v>
      </c>
    </row>
    <row r="28" spans="1:18" x14ac:dyDescent="0.3">
      <c r="A28" t="s">
        <v>39</v>
      </c>
      <c r="H28" t="s">
        <v>39</v>
      </c>
    </row>
    <row r="29" spans="1:18" x14ac:dyDescent="0.3">
      <c r="B29" t="s">
        <v>12</v>
      </c>
      <c r="C29" s="3">
        <f>+C19*C20</f>
        <v>0.12</v>
      </c>
      <c r="D29" t="s">
        <v>13</v>
      </c>
      <c r="F29" s="1" t="s">
        <v>61</v>
      </c>
      <c r="I29" t="s">
        <v>12</v>
      </c>
      <c r="J29" s="3">
        <f>+J19*J20/3600</f>
        <v>120</v>
      </c>
      <c r="K29" t="s">
        <v>29</v>
      </c>
      <c r="L29" s="1" t="s">
        <v>61</v>
      </c>
      <c r="P29" s="3">
        <v>0.19500000000000001</v>
      </c>
      <c r="Q29" t="s">
        <v>28</v>
      </c>
      <c r="R29" s="1" t="s">
        <v>63</v>
      </c>
    </row>
    <row r="30" spans="1:18" x14ac:dyDescent="0.3">
      <c r="P30" s="4">
        <v>8</v>
      </c>
      <c r="Q30" t="s">
        <v>44</v>
      </c>
    </row>
    <row r="31" spans="1:18" x14ac:dyDescent="0.3">
      <c r="A31" t="s">
        <v>62</v>
      </c>
      <c r="H31" t="s">
        <v>62</v>
      </c>
    </row>
    <row r="32" spans="1:18" x14ac:dyDescent="0.3">
      <c r="B32" t="s">
        <v>24</v>
      </c>
      <c r="C32" s="3">
        <f>+C26*C20</f>
        <v>0.36</v>
      </c>
      <c r="D32" t="s">
        <v>0</v>
      </c>
      <c r="F32" s="1" t="s">
        <v>21</v>
      </c>
      <c r="I32" t="s">
        <v>24</v>
      </c>
      <c r="J32" s="3">
        <f>+J26*J20/3600</f>
        <v>360</v>
      </c>
      <c r="K32" t="s">
        <v>30</v>
      </c>
      <c r="L32" s="1" t="s">
        <v>21</v>
      </c>
      <c r="P32" s="3">
        <f>+P29*P30</f>
        <v>1.56</v>
      </c>
      <c r="Q32" t="s">
        <v>30</v>
      </c>
      <c r="R32" s="1" t="s">
        <v>21</v>
      </c>
    </row>
    <row r="33" spans="1:18" x14ac:dyDescent="0.3">
      <c r="B33" t="s">
        <v>22</v>
      </c>
      <c r="C33" s="5">
        <f>+C32*3600</f>
        <v>1296</v>
      </c>
      <c r="D33" t="s">
        <v>1</v>
      </c>
      <c r="F33" s="1" t="s">
        <v>25</v>
      </c>
      <c r="I33" t="s">
        <v>22</v>
      </c>
      <c r="J33" s="5">
        <f>+J32*3.6</f>
        <v>1296</v>
      </c>
      <c r="K33" t="s">
        <v>1</v>
      </c>
      <c r="L33" s="1" t="s">
        <v>31</v>
      </c>
      <c r="P33" s="7">
        <f>+P32*3.6</f>
        <v>5.6160000000000005</v>
      </c>
      <c r="Q33" t="s">
        <v>1</v>
      </c>
      <c r="R33" s="1" t="s">
        <v>31</v>
      </c>
    </row>
    <row r="34" spans="1:18" x14ac:dyDescent="0.3">
      <c r="B34" t="s">
        <v>23</v>
      </c>
      <c r="C34" s="6">
        <f>+C32*860.42065</f>
        <v>309.75143400000002</v>
      </c>
      <c r="D34" t="s">
        <v>27</v>
      </c>
      <c r="F34" s="1" t="s">
        <v>26</v>
      </c>
      <c r="I34" t="s">
        <v>23</v>
      </c>
      <c r="J34" s="6">
        <f>+J32*0.86042065</f>
        <v>309.75143400000002</v>
      </c>
      <c r="K34" t="s">
        <v>27</v>
      </c>
      <c r="L34" s="1" t="s">
        <v>59</v>
      </c>
    </row>
    <row r="36" spans="1:18" x14ac:dyDescent="0.3">
      <c r="A36" t="s">
        <v>64</v>
      </c>
    </row>
    <row r="37" spans="1:18" x14ac:dyDescent="0.3">
      <c r="B37" t="s">
        <v>67</v>
      </c>
      <c r="C37" s="4">
        <v>120</v>
      </c>
      <c r="D37" t="s">
        <v>29</v>
      </c>
    </row>
    <row r="38" spans="1:18" x14ac:dyDescent="0.3">
      <c r="B38" t="s">
        <v>41</v>
      </c>
      <c r="C38" s="4">
        <v>3</v>
      </c>
      <c r="D38" t="s">
        <v>4</v>
      </c>
      <c r="H38">
        <f>6*57</f>
        <v>342</v>
      </c>
    </row>
    <row r="39" spans="1:18" x14ac:dyDescent="0.3">
      <c r="B39" t="s">
        <v>22</v>
      </c>
      <c r="C39" s="5">
        <f>+C37*C38*3.6</f>
        <v>1296</v>
      </c>
      <c r="D39" t="s">
        <v>1</v>
      </c>
      <c r="F39" s="1" t="s">
        <v>66</v>
      </c>
    </row>
    <row r="41" spans="1:18" x14ac:dyDescent="0.3">
      <c r="A41" t="s">
        <v>42</v>
      </c>
    </row>
    <row r="42" spans="1:18" x14ac:dyDescent="0.3">
      <c r="B42" t="s">
        <v>22</v>
      </c>
      <c r="C42" s="4">
        <v>8.2249999999999996</v>
      </c>
      <c r="D42" t="s">
        <v>1</v>
      </c>
    </row>
    <row r="43" spans="1:18" x14ac:dyDescent="0.3">
      <c r="B43" t="s">
        <v>41</v>
      </c>
      <c r="C43" s="4">
        <v>2.35</v>
      </c>
      <c r="D43" t="s">
        <v>4</v>
      </c>
    </row>
    <row r="44" spans="1:18" x14ac:dyDescent="0.3">
      <c r="B44" t="s">
        <v>12</v>
      </c>
      <c r="C44" s="6">
        <f>+C42/C43/3.6</f>
        <v>0.9722222222222221</v>
      </c>
      <c r="D44" t="s">
        <v>29</v>
      </c>
      <c r="F44" s="1" t="s">
        <v>68</v>
      </c>
    </row>
    <row r="49" spans="1:2" x14ac:dyDescent="0.3">
      <c r="A49" t="s">
        <v>57</v>
      </c>
    </row>
    <row r="50" spans="1:2" x14ac:dyDescent="0.3">
      <c r="B50" t="s">
        <v>49</v>
      </c>
    </row>
    <row r="51" spans="1:2" x14ac:dyDescent="0.3">
      <c r="B51" t="s">
        <v>50</v>
      </c>
    </row>
    <row r="52" spans="1:2" x14ac:dyDescent="0.3">
      <c r="B52" t="s">
        <v>51</v>
      </c>
    </row>
    <row r="53" spans="1:2" x14ac:dyDescent="0.3">
      <c r="A53" t="s">
        <v>58</v>
      </c>
    </row>
    <row r="54" spans="1:2" x14ac:dyDescent="0.3">
      <c r="B54" t="s">
        <v>53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Spalding</dc:creator>
  <cp:lastModifiedBy>RANDALL Spalding</cp:lastModifiedBy>
  <dcterms:created xsi:type="dcterms:W3CDTF">2021-09-20T00:12:21Z</dcterms:created>
  <dcterms:modified xsi:type="dcterms:W3CDTF">2021-09-21T06:48:25Z</dcterms:modified>
</cp:coreProperties>
</file>