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ink/ink1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a\UofT\Projects\Dynamic Control\qCRISPR-LuX\"/>
    </mc:Choice>
  </mc:AlternateContent>
  <xr:revisionPtr revIDLastSave="0" documentId="13_ncr:1_{65ED69B9-A3AA-4A20-8215-9C7E2E7C5253}" xr6:coauthVersionLast="47" xr6:coauthVersionMax="47" xr10:uidLastSave="{00000000-0000-0000-0000-000000000000}"/>
  <bookViews>
    <workbookView xWindow="-108" yWindow="-108" windowWidth="23256" windowHeight="12456" tabRatio="989" activeTab="1" xr2:uid="{00000000-000D-0000-FFFF-FFFF00000000}"/>
  </bookViews>
  <sheets>
    <sheet name="Setup1" sheetId="4" r:id="rId1"/>
    <sheet name="Sheet1" sheetId="2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77" i="4" l="1"/>
  <c r="AK277" i="4"/>
  <c r="U273" i="4"/>
  <c r="AB192" i="4"/>
  <c r="Z196" i="4"/>
  <c r="AZ277" i="4"/>
  <c r="AU277" i="4"/>
  <c r="H171" i="4"/>
  <c r="AD273" i="4"/>
  <c r="AC273" i="4"/>
  <c r="T273" i="4"/>
  <c r="AZ275" i="4"/>
  <c r="AV275" i="4"/>
  <c r="AU275" i="4"/>
  <c r="AO277" i="4"/>
  <c r="AJ277" i="4"/>
  <c r="O196" i="4"/>
  <c r="H189" i="4"/>
  <c r="H70" i="4"/>
  <c r="BA277" i="4"/>
  <c r="AV277" i="4"/>
  <c r="C71" i="4"/>
  <c r="C172" i="4"/>
  <c r="C173" i="4"/>
  <c r="BA275" i="4"/>
  <c r="L273" i="4"/>
  <c r="K273" i="4"/>
  <c r="H191" i="4"/>
  <c r="AC266" i="4"/>
  <c r="AB266" i="4"/>
  <c r="Z266" i="4"/>
  <c r="X266" i="4"/>
  <c r="T266" i="4"/>
  <c r="S266" i="4"/>
  <c r="Q266" i="4"/>
  <c r="O266" i="4"/>
  <c r="K266" i="4"/>
  <c r="J266" i="4"/>
  <c r="H266" i="4"/>
  <c r="C266" i="4"/>
  <c r="AC265" i="4"/>
  <c r="AB265" i="4"/>
  <c r="Z265" i="4"/>
  <c r="X265" i="4"/>
  <c r="T265" i="4"/>
  <c r="S265" i="4"/>
  <c r="Q265" i="4"/>
  <c r="O265" i="4"/>
  <c r="K265" i="4"/>
  <c r="J265" i="4"/>
  <c r="H265" i="4"/>
  <c r="C265" i="4"/>
  <c r="AC264" i="4"/>
  <c r="AB264" i="4"/>
  <c r="Z264" i="4"/>
  <c r="X264" i="4"/>
  <c r="T264" i="4"/>
  <c r="S264" i="4"/>
  <c r="Q264" i="4"/>
  <c r="O264" i="4"/>
  <c r="K264" i="4"/>
  <c r="J264" i="4"/>
  <c r="H264" i="4"/>
  <c r="C264" i="4"/>
  <c r="AC263" i="4"/>
  <c r="AB263" i="4"/>
  <c r="Z263" i="4"/>
  <c r="X263" i="4"/>
  <c r="T263" i="4"/>
  <c r="S263" i="4"/>
  <c r="Q263" i="4"/>
  <c r="O263" i="4"/>
  <c r="K263" i="4"/>
  <c r="J263" i="4"/>
  <c r="H263" i="4"/>
  <c r="C263" i="4"/>
  <c r="AC262" i="4"/>
  <c r="AB262" i="4"/>
  <c r="Z262" i="4"/>
  <c r="X262" i="4"/>
  <c r="T262" i="4"/>
  <c r="S262" i="4"/>
  <c r="Q262" i="4"/>
  <c r="O262" i="4"/>
  <c r="K262" i="4"/>
  <c r="J262" i="4"/>
  <c r="H262" i="4"/>
  <c r="C262" i="4"/>
  <c r="AC261" i="4"/>
  <c r="AB261" i="4"/>
  <c r="Z261" i="4"/>
  <c r="X261" i="4"/>
  <c r="T261" i="4"/>
  <c r="S261" i="4"/>
  <c r="Q261" i="4"/>
  <c r="O261" i="4"/>
  <c r="K261" i="4"/>
  <c r="J261" i="4"/>
  <c r="H261" i="4"/>
  <c r="C261" i="4"/>
  <c r="AC260" i="4"/>
  <c r="AB260" i="4"/>
  <c r="Z260" i="4"/>
  <c r="X260" i="4"/>
  <c r="T260" i="4"/>
  <c r="S260" i="4"/>
  <c r="Q260" i="4"/>
  <c r="O260" i="4"/>
  <c r="K260" i="4"/>
  <c r="J260" i="4"/>
  <c r="H260" i="4"/>
  <c r="C260" i="4"/>
  <c r="AC259" i="4"/>
  <c r="AB259" i="4"/>
  <c r="Z259" i="4"/>
  <c r="X259" i="4"/>
  <c r="T259" i="4"/>
  <c r="S259" i="4"/>
  <c r="Q259" i="4"/>
  <c r="O259" i="4"/>
  <c r="K259" i="4"/>
  <c r="J259" i="4"/>
  <c r="H259" i="4"/>
  <c r="C259" i="4"/>
  <c r="AC258" i="4"/>
  <c r="AB258" i="4"/>
  <c r="Z258" i="4"/>
  <c r="X258" i="4"/>
  <c r="T258" i="4"/>
  <c r="S258" i="4"/>
  <c r="Q258" i="4"/>
  <c r="O258" i="4"/>
  <c r="K258" i="4"/>
  <c r="J258" i="4"/>
  <c r="H258" i="4"/>
  <c r="C258" i="4"/>
  <c r="AC257" i="4"/>
  <c r="AB257" i="4"/>
  <c r="Z257" i="4"/>
  <c r="X257" i="4"/>
  <c r="T257" i="4"/>
  <c r="S257" i="4"/>
  <c r="Q257" i="4"/>
  <c r="O257" i="4"/>
  <c r="K257" i="4"/>
  <c r="J257" i="4"/>
  <c r="H257" i="4"/>
  <c r="C257" i="4"/>
  <c r="AC256" i="4"/>
  <c r="AB256" i="4"/>
  <c r="Z256" i="4"/>
  <c r="X256" i="4"/>
  <c r="T256" i="4"/>
  <c r="S256" i="4"/>
  <c r="Q256" i="4"/>
  <c r="O256" i="4"/>
  <c r="K256" i="4"/>
  <c r="J256" i="4"/>
  <c r="H256" i="4"/>
  <c r="C256" i="4"/>
  <c r="AC255" i="4"/>
  <c r="AB255" i="4"/>
  <c r="Z255" i="4"/>
  <c r="X255" i="4"/>
  <c r="T255" i="4"/>
  <c r="S255" i="4"/>
  <c r="Q255" i="4"/>
  <c r="O255" i="4"/>
  <c r="K255" i="4"/>
  <c r="J255" i="4"/>
  <c r="H255" i="4"/>
  <c r="C255" i="4"/>
  <c r="AC254" i="4"/>
  <c r="AB254" i="4"/>
  <c r="Z254" i="4"/>
  <c r="X254" i="4"/>
  <c r="T254" i="4"/>
  <c r="S254" i="4"/>
  <c r="Q254" i="4"/>
  <c r="O254" i="4"/>
  <c r="K254" i="4"/>
  <c r="J254" i="4"/>
  <c r="H254" i="4"/>
  <c r="C254" i="4"/>
  <c r="AC253" i="4"/>
  <c r="AB253" i="4"/>
  <c r="Z253" i="4"/>
  <c r="X253" i="4"/>
  <c r="T253" i="4"/>
  <c r="S253" i="4"/>
  <c r="Q253" i="4"/>
  <c r="O253" i="4"/>
  <c r="K253" i="4"/>
  <c r="J253" i="4"/>
  <c r="H253" i="4"/>
  <c r="C253" i="4"/>
  <c r="AC252" i="4"/>
  <c r="AB252" i="4"/>
  <c r="Z252" i="4"/>
  <c r="X252" i="4"/>
  <c r="T252" i="4"/>
  <c r="S252" i="4"/>
  <c r="Q252" i="4"/>
  <c r="O252" i="4"/>
  <c r="K252" i="4"/>
  <c r="J252" i="4"/>
  <c r="H252" i="4"/>
  <c r="C252" i="4"/>
  <c r="AC251" i="4"/>
  <c r="AB251" i="4"/>
  <c r="Z251" i="4"/>
  <c r="X251" i="4"/>
  <c r="T251" i="4"/>
  <c r="S251" i="4"/>
  <c r="Q251" i="4"/>
  <c r="O251" i="4"/>
  <c r="K251" i="4"/>
  <c r="J251" i="4"/>
  <c r="H251" i="4"/>
  <c r="C251" i="4"/>
  <c r="AC250" i="4"/>
  <c r="AB250" i="4"/>
  <c r="Z250" i="4"/>
  <c r="X250" i="4"/>
  <c r="T250" i="4"/>
  <c r="S250" i="4"/>
  <c r="Q250" i="4"/>
  <c r="O250" i="4"/>
  <c r="K250" i="4"/>
  <c r="J250" i="4"/>
  <c r="H250" i="4"/>
  <c r="C250" i="4"/>
  <c r="AC249" i="4"/>
  <c r="AB249" i="4"/>
  <c r="Z249" i="4"/>
  <c r="X249" i="4"/>
  <c r="T249" i="4"/>
  <c r="S249" i="4"/>
  <c r="Q249" i="4"/>
  <c r="O249" i="4"/>
  <c r="K249" i="4"/>
  <c r="J249" i="4"/>
  <c r="H249" i="4"/>
  <c r="C249" i="4"/>
  <c r="AC248" i="4"/>
  <c r="AB248" i="4"/>
  <c r="Z248" i="4"/>
  <c r="X248" i="4"/>
  <c r="T248" i="4"/>
  <c r="S248" i="4"/>
  <c r="Q248" i="4"/>
  <c r="O248" i="4"/>
  <c r="K248" i="4"/>
  <c r="J248" i="4"/>
  <c r="H248" i="4"/>
  <c r="C248" i="4"/>
  <c r="AC247" i="4"/>
  <c r="AB247" i="4"/>
  <c r="Z247" i="4"/>
  <c r="X247" i="4"/>
  <c r="T247" i="4"/>
  <c r="S247" i="4"/>
  <c r="Q247" i="4"/>
  <c r="O247" i="4"/>
  <c r="K247" i="4"/>
  <c r="J247" i="4"/>
  <c r="H247" i="4"/>
  <c r="C247" i="4"/>
  <c r="AC246" i="4"/>
  <c r="AB246" i="4"/>
  <c r="Z246" i="4"/>
  <c r="X246" i="4"/>
  <c r="T246" i="4"/>
  <c r="S246" i="4"/>
  <c r="Q246" i="4"/>
  <c r="O246" i="4"/>
  <c r="K246" i="4"/>
  <c r="J246" i="4"/>
  <c r="H246" i="4"/>
  <c r="C246" i="4"/>
  <c r="AC245" i="4"/>
  <c r="AB245" i="4"/>
  <c r="Z245" i="4"/>
  <c r="X245" i="4"/>
  <c r="T245" i="4"/>
  <c r="S245" i="4"/>
  <c r="Q245" i="4"/>
  <c r="O245" i="4"/>
  <c r="K245" i="4"/>
  <c r="J245" i="4"/>
  <c r="H245" i="4"/>
  <c r="C245" i="4"/>
  <c r="AC244" i="4"/>
  <c r="AB244" i="4"/>
  <c r="Z244" i="4"/>
  <c r="X244" i="4"/>
  <c r="T244" i="4"/>
  <c r="S244" i="4"/>
  <c r="Q244" i="4"/>
  <c r="O244" i="4"/>
  <c r="K244" i="4"/>
  <c r="J244" i="4"/>
  <c r="H244" i="4"/>
  <c r="C244" i="4"/>
  <c r="AC243" i="4"/>
  <c r="AB243" i="4"/>
  <c r="Z243" i="4"/>
  <c r="X243" i="4"/>
  <c r="T243" i="4"/>
  <c r="S243" i="4"/>
  <c r="Q243" i="4"/>
  <c r="O243" i="4"/>
  <c r="K243" i="4"/>
  <c r="J243" i="4"/>
  <c r="H243" i="4"/>
  <c r="C243" i="4"/>
  <c r="AC242" i="4"/>
  <c r="AB242" i="4"/>
  <c r="Z242" i="4"/>
  <c r="X242" i="4"/>
  <c r="T242" i="4"/>
  <c r="S242" i="4"/>
  <c r="Q242" i="4"/>
  <c r="O242" i="4"/>
  <c r="K242" i="4"/>
  <c r="J242" i="4"/>
  <c r="H242" i="4"/>
  <c r="C242" i="4"/>
  <c r="AC241" i="4"/>
  <c r="AB241" i="4"/>
  <c r="Z241" i="4"/>
  <c r="X241" i="4"/>
  <c r="T241" i="4"/>
  <c r="S241" i="4"/>
  <c r="Q241" i="4"/>
  <c r="O241" i="4"/>
  <c r="K241" i="4"/>
  <c r="J241" i="4"/>
  <c r="H241" i="4"/>
  <c r="C241" i="4"/>
  <c r="AC240" i="4"/>
  <c r="AB240" i="4"/>
  <c r="Z240" i="4"/>
  <c r="X240" i="4"/>
  <c r="T240" i="4"/>
  <c r="S240" i="4"/>
  <c r="Q240" i="4"/>
  <c r="O240" i="4"/>
  <c r="K240" i="4"/>
  <c r="J240" i="4"/>
  <c r="H240" i="4"/>
  <c r="C240" i="4"/>
  <c r="AC239" i="4"/>
  <c r="AB239" i="4"/>
  <c r="Z239" i="4"/>
  <c r="X239" i="4"/>
  <c r="T239" i="4"/>
  <c r="S239" i="4"/>
  <c r="Q239" i="4"/>
  <c r="O239" i="4"/>
  <c r="K239" i="4"/>
  <c r="J239" i="4"/>
  <c r="H239" i="4"/>
  <c r="C239" i="4"/>
  <c r="AC238" i="4"/>
  <c r="AB238" i="4"/>
  <c r="Z238" i="4"/>
  <c r="X238" i="4"/>
  <c r="T238" i="4"/>
  <c r="S238" i="4"/>
  <c r="Q238" i="4"/>
  <c r="O238" i="4"/>
  <c r="K238" i="4"/>
  <c r="J238" i="4"/>
  <c r="H238" i="4"/>
  <c r="C238" i="4"/>
  <c r="AC237" i="4"/>
  <c r="AB237" i="4"/>
  <c r="Z237" i="4"/>
  <c r="X237" i="4"/>
  <c r="T237" i="4"/>
  <c r="S237" i="4"/>
  <c r="Q237" i="4"/>
  <c r="O237" i="4"/>
  <c r="K237" i="4"/>
  <c r="J237" i="4"/>
  <c r="H237" i="4"/>
  <c r="C237" i="4"/>
  <c r="AC236" i="4"/>
  <c r="AB236" i="4"/>
  <c r="Z236" i="4"/>
  <c r="X236" i="4"/>
  <c r="T236" i="4"/>
  <c r="S236" i="4"/>
  <c r="Q236" i="4"/>
  <c r="O236" i="4"/>
  <c r="K236" i="4"/>
  <c r="J236" i="4"/>
  <c r="H236" i="4"/>
  <c r="C236" i="4"/>
  <c r="AC235" i="4"/>
  <c r="AB235" i="4"/>
  <c r="Z235" i="4"/>
  <c r="X235" i="4"/>
  <c r="T235" i="4"/>
  <c r="S235" i="4"/>
  <c r="Q235" i="4"/>
  <c r="O235" i="4"/>
  <c r="K235" i="4"/>
  <c r="J235" i="4"/>
  <c r="H235" i="4"/>
  <c r="C235" i="4"/>
  <c r="AC234" i="4"/>
  <c r="AB234" i="4"/>
  <c r="Z234" i="4"/>
  <c r="X234" i="4"/>
  <c r="T234" i="4"/>
  <c r="S234" i="4"/>
  <c r="Q234" i="4"/>
  <c r="O234" i="4"/>
  <c r="K234" i="4"/>
  <c r="J234" i="4"/>
  <c r="H234" i="4"/>
  <c r="C234" i="4"/>
  <c r="AC233" i="4"/>
  <c r="AB233" i="4"/>
  <c r="Z233" i="4"/>
  <c r="X233" i="4"/>
  <c r="T233" i="4"/>
  <c r="S233" i="4"/>
  <c r="Q233" i="4"/>
  <c r="O233" i="4"/>
  <c r="K233" i="4"/>
  <c r="J233" i="4"/>
  <c r="H233" i="4"/>
  <c r="C233" i="4"/>
  <c r="AC232" i="4"/>
  <c r="AB232" i="4"/>
  <c r="Z232" i="4"/>
  <c r="X232" i="4"/>
  <c r="T232" i="4"/>
  <c r="S232" i="4"/>
  <c r="Q232" i="4"/>
  <c r="O232" i="4"/>
  <c r="K232" i="4"/>
  <c r="J232" i="4"/>
  <c r="H232" i="4"/>
  <c r="C232" i="4"/>
  <c r="AC231" i="4"/>
  <c r="AB231" i="4"/>
  <c r="Z231" i="4"/>
  <c r="X231" i="4"/>
  <c r="T231" i="4"/>
  <c r="S231" i="4"/>
  <c r="Q231" i="4"/>
  <c r="O231" i="4"/>
  <c r="K231" i="4"/>
  <c r="J231" i="4"/>
  <c r="H231" i="4"/>
  <c r="C231" i="4"/>
  <c r="AC230" i="4"/>
  <c r="AB230" i="4"/>
  <c r="Z230" i="4"/>
  <c r="X230" i="4"/>
  <c r="T230" i="4"/>
  <c r="S230" i="4"/>
  <c r="Q230" i="4"/>
  <c r="O230" i="4"/>
  <c r="K230" i="4"/>
  <c r="J230" i="4"/>
  <c r="H230" i="4"/>
  <c r="C230" i="4"/>
  <c r="AC229" i="4"/>
  <c r="AB229" i="4"/>
  <c r="Z229" i="4"/>
  <c r="X229" i="4"/>
  <c r="T229" i="4"/>
  <c r="S229" i="4"/>
  <c r="Q229" i="4"/>
  <c r="O229" i="4"/>
  <c r="K229" i="4"/>
  <c r="J229" i="4"/>
  <c r="H229" i="4"/>
  <c r="C229" i="4"/>
  <c r="AC228" i="4"/>
  <c r="AB228" i="4"/>
  <c r="Z228" i="4"/>
  <c r="X228" i="4"/>
  <c r="T228" i="4"/>
  <c r="S228" i="4"/>
  <c r="Q228" i="4"/>
  <c r="O228" i="4"/>
  <c r="K228" i="4"/>
  <c r="J228" i="4"/>
  <c r="H228" i="4"/>
  <c r="C228" i="4"/>
  <c r="AC227" i="4"/>
  <c r="AB227" i="4"/>
  <c r="Z227" i="4"/>
  <c r="X227" i="4"/>
  <c r="T227" i="4"/>
  <c r="S227" i="4"/>
  <c r="Q227" i="4"/>
  <c r="O227" i="4"/>
  <c r="K227" i="4"/>
  <c r="J227" i="4"/>
  <c r="H227" i="4"/>
  <c r="C227" i="4"/>
  <c r="AC226" i="4"/>
  <c r="AB226" i="4"/>
  <c r="Z226" i="4"/>
  <c r="X226" i="4"/>
  <c r="T226" i="4"/>
  <c r="S226" i="4"/>
  <c r="Q226" i="4"/>
  <c r="O226" i="4"/>
  <c r="K226" i="4"/>
  <c r="J226" i="4"/>
  <c r="H226" i="4"/>
  <c r="C226" i="4"/>
  <c r="AC225" i="4"/>
  <c r="AB225" i="4"/>
  <c r="Z225" i="4"/>
  <c r="X225" i="4"/>
  <c r="T225" i="4"/>
  <c r="S225" i="4"/>
  <c r="Q225" i="4"/>
  <c r="O225" i="4"/>
  <c r="K225" i="4"/>
  <c r="J225" i="4"/>
  <c r="H225" i="4"/>
  <c r="C225" i="4"/>
  <c r="AC224" i="4"/>
  <c r="AB224" i="4"/>
  <c r="Z224" i="4"/>
  <c r="X224" i="4"/>
  <c r="T224" i="4"/>
  <c r="S224" i="4"/>
  <c r="Q224" i="4"/>
  <c r="O224" i="4"/>
  <c r="K224" i="4"/>
  <c r="J224" i="4"/>
  <c r="H224" i="4"/>
  <c r="C224" i="4"/>
  <c r="AC223" i="4"/>
  <c r="AB223" i="4"/>
  <c r="Z223" i="4"/>
  <c r="X223" i="4"/>
  <c r="T223" i="4"/>
  <c r="S223" i="4"/>
  <c r="Q223" i="4"/>
  <c r="O223" i="4"/>
  <c r="K223" i="4"/>
  <c r="J223" i="4"/>
  <c r="H223" i="4"/>
  <c r="C223" i="4"/>
  <c r="AC222" i="4"/>
  <c r="AB222" i="4"/>
  <c r="Z222" i="4"/>
  <c r="X222" i="4"/>
  <c r="T222" i="4"/>
  <c r="S222" i="4"/>
  <c r="Q222" i="4"/>
  <c r="O222" i="4"/>
  <c r="K222" i="4"/>
  <c r="J222" i="4"/>
  <c r="H222" i="4"/>
  <c r="C222" i="4"/>
  <c r="AC221" i="4"/>
  <c r="AB221" i="4"/>
  <c r="Z221" i="4"/>
  <c r="X221" i="4"/>
  <c r="T221" i="4"/>
  <c r="S221" i="4"/>
  <c r="Q221" i="4"/>
  <c r="O221" i="4"/>
  <c r="K221" i="4"/>
  <c r="J221" i="4"/>
  <c r="H221" i="4"/>
  <c r="C221" i="4"/>
  <c r="AC220" i="4"/>
  <c r="AB220" i="4"/>
  <c r="Z220" i="4"/>
  <c r="X220" i="4"/>
  <c r="T220" i="4"/>
  <c r="S220" i="4"/>
  <c r="Q220" i="4"/>
  <c r="O220" i="4"/>
  <c r="K220" i="4"/>
  <c r="J220" i="4"/>
  <c r="H220" i="4"/>
  <c r="C220" i="4"/>
  <c r="AC219" i="4"/>
  <c r="AB219" i="4"/>
  <c r="Z219" i="4"/>
  <c r="X219" i="4"/>
  <c r="T219" i="4"/>
  <c r="S219" i="4"/>
  <c r="Q219" i="4"/>
  <c r="O219" i="4"/>
  <c r="K219" i="4"/>
  <c r="J219" i="4"/>
  <c r="H219" i="4"/>
  <c r="C219" i="4"/>
  <c r="AC218" i="4"/>
  <c r="AB218" i="4"/>
  <c r="Z218" i="4"/>
  <c r="X218" i="4"/>
  <c r="T218" i="4"/>
  <c r="S218" i="4"/>
  <c r="Q218" i="4"/>
  <c r="O218" i="4"/>
  <c r="K218" i="4"/>
  <c r="J218" i="4"/>
  <c r="H218" i="4"/>
  <c r="C218" i="4"/>
  <c r="AC217" i="4"/>
  <c r="AB217" i="4"/>
  <c r="Z217" i="4"/>
  <c r="X217" i="4"/>
  <c r="T217" i="4"/>
  <c r="S217" i="4"/>
  <c r="Q217" i="4"/>
  <c r="O217" i="4"/>
  <c r="K217" i="4"/>
  <c r="J217" i="4"/>
  <c r="H217" i="4"/>
  <c r="C217" i="4"/>
  <c r="AC216" i="4"/>
  <c r="AB216" i="4"/>
  <c r="Z216" i="4"/>
  <c r="X216" i="4"/>
  <c r="T216" i="4"/>
  <c r="S216" i="4"/>
  <c r="Q216" i="4"/>
  <c r="O216" i="4"/>
  <c r="K216" i="4"/>
  <c r="J216" i="4"/>
  <c r="H216" i="4"/>
  <c r="C216" i="4"/>
  <c r="AC215" i="4"/>
  <c r="AB215" i="4"/>
  <c r="Z215" i="4"/>
  <c r="X215" i="4"/>
  <c r="T215" i="4"/>
  <c r="S215" i="4"/>
  <c r="Q215" i="4"/>
  <c r="O215" i="4"/>
  <c r="K215" i="4"/>
  <c r="J215" i="4"/>
  <c r="H215" i="4"/>
  <c r="C215" i="4"/>
  <c r="AC214" i="4"/>
  <c r="AB214" i="4"/>
  <c r="Z214" i="4"/>
  <c r="X214" i="4"/>
  <c r="T214" i="4"/>
  <c r="S214" i="4"/>
  <c r="Q214" i="4"/>
  <c r="O214" i="4"/>
  <c r="K214" i="4"/>
  <c r="J214" i="4"/>
  <c r="H214" i="4"/>
  <c r="C214" i="4"/>
  <c r="AC213" i="4"/>
  <c r="AB213" i="4"/>
  <c r="Z213" i="4"/>
  <c r="X213" i="4"/>
  <c r="T213" i="4"/>
  <c r="S213" i="4"/>
  <c r="Q213" i="4"/>
  <c r="O213" i="4"/>
  <c r="K213" i="4"/>
  <c r="J213" i="4"/>
  <c r="H213" i="4"/>
  <c r="C213" i="4"/>
  <c r="AC212" i="4"/>
  <c r="AB212" i="4"/>
  <c r="Z212" i="4"/>
  <c r="X212" i="4"/>
  <c r="T212" i="4"/>
  <c r="S212" i="4"/>
  <c r="Q212" i="4"/>
  <c r="O212" i="4"/>
  <c r="K212" i="4"/>
  <c r="J212" i="4"/>
  <c r="H212" i="4"/>
  <c r="C212" i="4"/>
  <c r="AC211" i="4"/>
  <c r="AB211" i="4"/>
  <c r="Z211" i="4"/>
  <c r="X211" i="4"/>
  <c r="T211" i="4"/>
  <c r="S211" i="4"/>
  <c r="Q211" i="4"/>
  <c r="O211" i="4"/>
  <c r="K211" i="4"/>
  <c r="J211" i="4"/>
  <c r="H211" i="4"/>
  <c r="C211" i="4"/>
  <c r="AC210" i="4"/>
  <c r="AB210" i="4"/>
  <c r="Z210" i="4"/>
  <c r="X210" i="4"/>
  <c r="T210" i="4"/>
  <c r="S210" i="4"/>
  <c r="Q210" i="4"/>
  <c r="O210" i="4"/>
  <c r="K210" i="4"/>
  <c r="J210" i="4"/>
  <c r="H210" i="4"/>
  <c r="C210" i="4"/>
  <c r="AC209" i="4"/>
  <c r="AB209" i="4"/>
  <c r="Z209" i="4"/>
  <c r="X209" i="4"/>
  <c r="T209" i="4"/>
  <c r="S209" i="4"/>
  <c r="Q209" i="4"/>
  <c r="O209" i="4"/>
  <c r="K209" i="4"/>
  <c r="J209" i="4"/>
  <c r="H209" i="4"/>
  <c r="C209" i="4"/>
  <c r="AC208" i="4"/>
  <c r="AB208" i="4"/>
  <c r="Z208" i="4"/>
  <c r="X208" i="4"/>
  <c r="T208" i="4"/>
  <c r="S208" i="4"/>
  <c r="Q208" i="4"/>
  <c r="O208" i="4"/>
  <c r="K208" i="4"/>
  <c r="J208" i="4"/>
  <c r="H208" i="4"/>
  <c r="C208" i="4"/>
  <c r="AC207" i="4"/>
  <c r="AB207" i="4"/>
  <c r="Z207" i="4"/>
  <c r="X207" i="4"/>
  <c r="T207" i="4"/>
  <c r="S207" i="4"/>
  <c r="Q207" i="4"/>
  <c r="O207" i="4"/>
  <c r="K207" i="4"/>
  <c r="J207" i="4"/>
  <c r="H207" i="4"/>
  <c r="C207" i="4"/>
  <c r="AC206" i="4"/>
  <c r="AB206" i="4"/>
  <c r="Z206" i="4"/>
  <c r="X206" i="4"/>
  <c r="T206" i="4"/>
  <c r="S206" i="4"/>
  <c r="Q206" i="4"/>
  <c r="O206" i="4"/>
  <c r="K206" i="4"/>
  <c r="J206" i="4"/>
  <c r="H206" i="4"/>
  <c r="C206" i="4"/>
  <c r="AC205" i="4"/>
  <c r="AB205" i="4"/>
  <c r="Z205" i="4"/>
  <c r="X205" i="4"/>
  <c r="T205" i="4"/>
  <c r="S205" i="4"/>
  <c r="Q205" i="4"/>
  <c r="O205" i="4"/>
  <c r="K205" i="4"/>
  <c r="J205" i="4"/>
  <c r="H205" i="4"/>
  <c r="C205" i="4"/>
  <c r="AC204" i="4"/>
  <c r="AB204" i="4"/>
  <c r="Z204" i="4"/>
  <c r="X204" i="4"/>
  <c r="T204" i="4"/>
  <c r="S204" i="4"/>
  <c r="Q204" i="4"/>
  <c r="O204" i="4"/>
  <c r="K204" i="4"/>
  <c r="J204" i="4"/>
  <c r="H204" i="4"/>
  <c r="C204" i="4"/>
  <c r="AC203" i="4"/>
  <c r="AB203" i="4"/>
  <c r="Z203" i="4"/>
  <c r="X203" i="4"/>
  <c r="T203" i="4"/>
  <c r="S203" i="4"/>
  <c r="Q203" i="4"/>
  <c r="O203" i="4"/>
  <c r="K203" i="4"/>
  <c r="J203" i="4"/>
  <c r="H203" i="4"/>
  <c r="C203" i="4"/>
  <c r="AC202" i="4"/>
  <c r="AB202" i="4"/>
  <c r="Z202" i="4"/>
  <c r="X202" i="4"/>
  <c r="T202" i="4"/>
  <c r="S202" i="4"/>
  <c r="Q202" i="4"/>
  <c r="O202" i="4"/>
  <c r="K202" i="4"/>
  <c r="J202" i="4"/>
  <c r="H202" i="4"/>
  <c r="C202" i="4"/>
  <c r="AC201" i="4"/>
  <c r="AB201" i="4"/>
  <c r="Z201" i="4"/>
  <c r="X201" i="4"/>
  <c r="T201" i="4"/>
  <c r="S201" i="4"/>
  <c r="Q201" i="4"/>
  <c r="O201" i="4"/>
  <c r="K201" i="4"/>
  <c r="J201" i="4"/>
  <c r="H201" i="4"/>
  <c r="C201" i="4"/>
  <c r="AC200" i="4"/>
  <c r="AB200" i="4"/>
  <c r="Z200" i="4"/>
  <c r="X200" i="4"/>
  <c r="T200" i="4"/>
  <c r="S200" i="4"/>
  <c r="Q200" i="4"/>
  <c r="O200" i="4"/>
  <c r="K200" i="4"/>
  <c r="J200" i="4"/>
  <c r="H200" i="4"/>
  <c r="C200" i="4"/>
  <c r="AC199" i="4"/>
  <c r="AB199" i="4"/>
  <c r="Z199" i="4"/>
  <c r="X199" i="4"/>
  <c r="T199" i="4"/>
  <c r="S199" i="4"/>
  <c r="Q199" i="4"/>
  <c r="O199" i="4"/>
  <c r="K199" i="4"/>
  <c r="J199" i="4"/>
  <c r="H199" i="4"/>
  <c r="C199" i="4"/>
  <c r="AC198" i="4"/>
  <c r="AB198" i="4"/>
  <c r="Z198" i="4"/>
  <c r="Z271" i="4" s="1"/>
  <c r="X198" i="4"/>
  <c r="T198" i="4"/>
  <c r="S198" i="4"/>
  <c r="Q198" i="4"/>
  <c r="O198" i="4"/>
  <c r="K198" i="4"/>
  <c r="J198" i="4"/>
  <c r="H198" i="4"/>
  <c r="C198" i="4"/>
  <c r="AC197" i="4"/>
  <c r="AB197" i="4"/>
  <c r="Z197" i="4"/>
  <c r="X197" i="4"/>
  <c r="T197" i="4"/>
  <c r="S197" i="4"/>
  <c r="Q197" i="4"/>
  <c r="O197" i="4"/>
  <c r="K197" i="4"/>
  <c r="J197" i="4"/>
  <c r="H197" i="4"/>
  <c r="C197" i="4"/>
  <c r="AC196" i="4"/>
  <c r="AB196" i="4"/>
  <c r="X196" i="4"/>
  <c r="T196" i="4"/>
  <c r="S196" i="4"/>
  <c r="Q196" i="4"/>
  <c r="K196" i="4"/>
  <c r="J196" i="4"/>
  <c r="H196" i="4"/>
  <c r="C196" i="4"/>
  <c r="AC195" i="4"/>
  <c r="AB195" i="4"/>
  <c r="Z195" i="4"/>
  <c r="X195" i="4"/>
  <c r="T195" i="4"/>
  <c r="S195" i="4"/>
  <c r="Q195" i="4"/>
  <c r="O195" i="4"/>
  <c r="K195" i="4"/>
  <c r="J195" i="4"/>
  <c r="H195" i="4"/>
  <c r="C195" i="4"/>
  <c r="AC194" i="4"/>
  <c r="AB194" i="4"/>
  <c r="Z194" i="4"/>
  <c r="X194" i="4"/>
  <c r="T194" i="4"/>
  <c r="S194" i="4"/>
  <c r="Q194" i="4"/>
  <c r="O194" i="4"/>
  <c r="K194" i="4"/>
  <c r="J194" i="4"/>
  <c r="H194" i="4"/>
  <c r="C194" i="4"/>
  <c r="AC193" i="4"/>
  <c r="AB193" i="4"/>
  <c r="Z193" i="4"/>
  <c r="X193" i="4"/>
  <c r="T193" i="4"/>
  <c r="S193" i="4"/>
  <c r="Q193" i="4"/>
  <c r="O193" i="4"/>
  <c r="K193" i="4"/>
  <c r="J193" i="4"/>
  <c r="H193" i="4"/>
  <c r="C193" i="4"/>
  <c r="AC192" i="4"/>
  <c r="Z192" i="4"/>
  <c r="X192" i="4"/>
  <c r="AD192" i="4" s="1"/>
  <c r="T192" i="4"/>
  <c r="S192" i="4"/>
  <c r="Q192" i="4"/>
  <c r="O192" i="4"/>
  <c r="K192" i="4"/>
  <c r="J192" i="4"/>
  <c r="H192" i="4"/>
  <c r="C192" i="4"/>
  <c r="AC191" i="4"/>
  <c r="AB191" i="4"/>
  <c r="Z191" i="4"/>
  <c r="X191" i="4"/>
  <c r="T191" i="4"/>
  <c r="S191" i="4"/>
  <c r="Q191" i="4"/>
  <c r="O191" i="4"/>
  <c r="K191" i="4"/>
  <c r="J191" i="4"/>
  <c r="C191" i="4"/>
  <c r="AC190" i="4"/>
  <c r="AB190" i="4"/>
  <c r="Z190" i="4"/>
  <c r="X190" i="4"/>
  <c r="T190" i="4"/>
  <c r="S190" i="4"/>
  <c r="Q190" i="4"/>
  <c r="O190" i="4"/>
  <c r="K190" i="4"/>
  <c r="J190" i="4"/>
  <c r="H190" i="4"/>
  <c r="C190" i="4"/>
  <c r="AC189" i="4"/>
  <c r="AB189" i="4"/>
  <c r="Z189" i="4"/>
  <c r="X189" i="4"/>
  <c r="T189" i="4"/>
  <c r="S189" i="4"/>
  <c r="Q189" i="4"/>
  <c r="O189" i="4"/>
  <c r="K189" i="4"/>
  <c r="J189" i="4"/>
  <c r="C189" i="4"/>
  <c r="AC188" i="4"/>
  <c r="AB188" i="4"/>
  <c r="Z188" i="4"/>
  <c r="X188" i="4"/>
  <c r="T188" i="4"/>
  <c r="S188" i="4"/>
  <c r="Q188" i="4"/>
  <c r="O188" i="4"/>
  <c r="K188" i="4"/>
  <c r="J188" i="4"/>
  <c r="H188" i="4"/>
  <c r="C188" i="4"/>
  <c r="AC187" i="4"/>
  <c r="AB187" i="4"/>
  <c r="Z187" i="4"/>
  <c r="X187" i="4"/>
  <c r="T187" i="4"/>
  <c r="S187" i="4"/>
  <c r="Q187" i="4"/>
  <c r="O187" i="4"/>
  <c r="K187" i="4"/>
  <c r="J187" i="4"/>
  <c r="H187" i="4"/>
  <c r="C187" i="4"/>
  <c r="AC186" i="4"/>
  <c r="AB186" i="4"/>
  <c r="Z186" i="4"/>
  <c r="X186" i="4"/>
  <c r="T186" i="4"/>
  <c r="S186" i="4"/>
  <c r="Q186" i="4"/>
  <c r="O186" i="4"/>
  <c r="K186" i="4"/>
  <c r="J186" i="4"/>
  <c r="H186" i="4"/>
  <c r="C186" i="4"/>
  <c r="AC185" i="4"/>
  <c r="AB185" i="4"/>
  <c r="Z185" i="4"/>
  <c r="X185" i="4"/>
  <c r="T185" i="4"/>
  <c r="S185" i="4"/>
  <c r="Q185" i="4"/>
  <c r="O185" i="4"/>
  <c r="K185" i="4"/>
  <c r="J185" i="4"/>
  <c r="H185" i="4"/>
  <c r="C185" i="4"/>
  <c r="AC184" i="4"/>
  <c r="AB184" i="4"/>
  <c r="Z184" i="4"/>
  <c r="X184" i="4"/>
  <c r="T184" i="4"/>
  <c r="S184" i="4"/>
  <c r="Q184" i="4"/>
  <c r="O184" i="4"/>
  <c r="K184" i="4"/>
  <c r="J184" i="4"/>
  <c r="H184" i="4"/>
  <c r="C184" i="4"/>
  <c r="AC183" i="4"/>
  <c r="AB183" i="4"/>
  <c r="Z183" i="4"/>
  <c r="X183" i="4"/>
  <c r="T183" i="4"/>
  <c r="S183" i="4"/>
  <c r="Q183" i="4"/>
  <c r="O183" i="4"/>
  <c r="K183" i="4"/>
  <c r="J183" i="4"/>
  <c r="H183" i="4"/>
  <c r="C183" i="4"/>
  <c r="AC182" i="4"/>
  <c r="AB182" i="4"/>
  <c r="Z182" i="4"/>
  <c r="X182" i="4"/>
  <c r="T182" i="4"/>
  <c r="S182" i="4"/>
  <c r="Q182" i="4"/>
  <c r="O182" i="4"/>
  <c r="K182" i="4"/>
  <c r="J182" i="4"/>
  <c r="H182" i="4"/>
  <c r="C182" i="4"/>
  <c r="AC181" i="4"/>
  <c r="AB181" i="4"/>
  <c r="Z181" i="4"/>
  <c r="X181" i="4"/>
  <c r="T181" i="4"/>
  <c r="S181" i="4"/>
  <c r="Q181" i="4"/>
  <c r="O181" i="4"/>
  <c r="K181" i="4"/>
  <c r="J181" i="4"/>
  <c r="H181" i="4"/>
  <c r="C181" i="4"/>
  <c r="AC180" i="4"/>
  <c r="AB180" i="4"/>
  <c r="Z180" i="4"/>
  <c r="X180" i="4"/>
  <c r="T180" i="4"/>
  <c r="S180" i="4"/>
  <c r="Q180" i="4"/>
  <c r="O180" i="4"/>
  <c r="K180" i="4"/>
  <c r="J180" i="4"/>
  <c r="H180" i="4"/>
  <c r="C180" i="4"/>
  <c r="AC179" i="4"/>
  <c r="AB179" i="4"/>
  <c r="Z179" i="4"/>
  <c r="X179" i="4"/>
  <c r="T179" i="4"/>
  <c r="S179" i="4"/>
  <c r="Q179" i="4"/>
  <c r="O179" i="4"/>
  <c r="K179" i="4"/>
  <c r="J179" i="4"/>
  <c r="H179" i="4"/>
  <c r="C179" i="4"/>
  <c r="AC178" i="4"/>
  <c r="AB178" i="4"/>
  <c r="Z178" i="4"/>
  <c r="X178" i="4"/>
  <c r="T178" i="4"/>
  <c r="S178" i="4"/>
  <c r="Q178" i="4"/>
  <c r="O178" i="4"/>
  <c r="K178" i="4"/>
  <c r="J178" i="4"/>
  <c r="H178" i="4"/>
  <c r="C178" i="4"/>
  <c r="AC177" i="4"/>
  <c r="AB177" i="4"/>
  <c r="Z177" i="4"/>
  <c r="X177" i="4"/>
  <c r="T177" i="4"/>
  <c r="S177" i="4"/>
  <c r="Q177" i="4"/>
  <c r="O177" i="4"/>
  <c r="K177" i="4"/>
  <c r="J177" i="4"/>
  <c r="H177" i="4"/>
  <c r="C177" i="4"/>
  <c r="AC176" i="4"/>
  <c r="AB176" i="4"/>
  <c r="Z176" i="4"/>
  <c r="X176" i="4"/>
  <c r="T176" i="4"/>
  <c r="S176" i="4"/>
  <c r="Q176" i="4"/>
  <c r="O176" i="4"/>
  <c r="K176" i="4"/>
  <c r="J176" i="4"/>
  <c r="H176" i="4"/>
  <c r="C176" i="4"/>
  <c r="AC175" i="4"/>
  <c r="AB175" i="4"/>
  <c r="Z175" i="4"/>
  <c r="X175" i="4"/>
  <c r="T175" i="4"/>
  <c r="S175" i="4"/>
  <c r="Q175" i="4"/>
  <c r="O175" i="4"/>
  <c r="K175" i="4"/>
  <c r="J175" i="4"/>
  <c r="H175" i="4"/>
  <c r="C175" i="4"/>
  <c r="AC174" i="4"/>
  <c r="AB174" i="4"/>
  <c r="Z174" i="4"/>
  <c r="X174" i="4"/>
  <c r="T174" i="4"/>
  <c r="S174" i="4"/>
  <c r="Q174" i="4"/>
  <c r="O174" i="4"/>
  <c r="K174" i="4"/>
  <c r="J174" i="4"/>
  <c r="H174" i="4"/>
  <c r="C174" i="4"/>
  <c r="AC173" i="4"/>
  <c r="AB173" i="4"/>
  <c r="Z173" i="4"/>
  <c r="X173" i="4"/>
  <c r="T173" i="4"/>
  <c r="S173" i="4"/>
  <c r="Q173" i="4"/>
  <c r="O173" i="4"/>
  <c r="K173" i="4"/>
  <c r="J173" i="4"/>
  <c r="H173" i="4"/>
  <c r="AC172" i="4"/>
  <c r="AB172" i="4"/>
  <c r="Z172" i="4"/>
  <c r="X172" i="4"/>
  <c r="T172" i="4"/>
  <c r="S172" i="4"/>
  <c r="Q172" i="4"/>
  <c r="O172" i="4"/>
  <c r="K172" i="4"/>
  <c r="J172" i="4"/>
  <c r="H172" i="4"/>
  <c r="AC171" i="4"/>
  <c r="AB171" i="4"/>
  <c r="Z171" i="4"/>
  <c r="X171" i="4"/>
  <c r="T171" i="4"/>
  <c r="S171" i="4"/>
  <c r="Q171" i="4"/>
  <c r="O171" i="4"/>
  <c r="K171" i="4"/>
  <c r="J171" i="4"/>
  <c r="C171" i="4"/>
  <c r="AC165" i="4"/>
  <c r="AB165" i="4"/>
  <c r="Z165" i="4"/>
  <c r="X165" i="4"/>
  <c r="T165" i="4"/>
  <c r="S165" i="4"/>
  <c r="Q165" i="4"/>
  <c r="O165" i="4"/>
  <c r="K165" i="4"/>
  <c r="J165" i="4"/>
  <c r="H165" i="4"/>
  <c r="C165" i="4"/>
  <c r="AC164" i="4"/>
  <c r="AB164" i="4"/>
  <c r="Z164" i="4"/>
  <c r="X164" i="4"/>
  <c r="T164" i="4"/>
  <c r="S164" i="4"/>
  <c r="Q164" i="4"/>
  <c r="O164" i="4"/>
  <c r="K164" i="4"/>
  <c r="J164" i="4"/>
  <c r="H164" i="4"/>
  <c r="C164" i="4"/>
  <c r="AC163" i="4"/>
  <c r="AB163" i="4"/>
  <c r="Z163" i="4"/>
  <c r="X163" i="4"/>
  <c r="T163" i="4"/>
  <c r="S163" i="4"/>
  <c r="Q163" i="4"/>
  <c r="O163" i="4"/>
  <c r="K163" i="4"/>
  <c r="J163" i="4"/>
  <c r="H163" i="4"/>
  <c r="C163" i="4"/>
  <c r="AC162" i="4"/>
  <c r="AB162" i="4"/>
  <c r="Z162" i="4"/>
  <c r="X162" i="4"/>
  <c r="T162" i="4"/>
  <c r="S162" i="4"/>
  <c r="Q162" i="4"/>
  <c r="O162" i="4"/>
  <c r="K162" i="4"/>
  <c r="J162" i="4"/>
  <c r="H162" i="4"/>
  <c r="C162" i="4"/>
  <c r="AC161" i="4"/>
  <c r="AB161" i="4"/>
  <c r="Z161" i="4"/>
  <c r="X161" i="4"/>
  <c r="T161" i="4"/>
  <c r="S161" i="4"/>
  <c r="Q161" i="4"/>
  <c r="O161" i="4"/>
  <c r="K161" i="4"/>
  <c r="J161" i="4"/>
  <c r="H161" i="4"/>
  <c r="C161" i="4"/>
  <c r="AC160" i="4"/>
  <c r="AB160" i="4"/>
  <c r="Z160" i="4"/>
  <c r="X160" i="4"/>
  <c r="T160" i="4"/>
  <c r="S160" i="4"/>
  <c r="Q160" i="4"/>
  <c r="O160" i="4"/>
  <c r="K160" i="4"/>
  <c r="J160" i="4"/>
  <c r="H160" i="4"/>
  <c r="C160" i="4"/>
  <c r="AC159" i="4"/>
  <c r="AB159" i="4"/>
  <c r="Z159" i="4"/>
  <c r="X159" i="4"/>
  <c r="T159" i="4"/>
  <c r="S159" i="4"/>
  <c r="Q159" i="4"/>
  <c r="O159" i="4"/>
  <c r="K159" i="4"/>
  <c r="J159" i="4"/>
  <c r="H159" i="4"/>
  <c r="C159" i="4"/>
  <c r="AC158" i="4"/>
  <c r="AB158" i="4"/>
  <c r="Z158" i="4"/>
  <c r="X158" i="4"/>
  <c r="T158" i="4"/>
  <c r="S158" i="4"/>
  <c r="Q158" i="4"/>
  <c r="O158" i="4"/>
  <c r="K158" i="4"/>
  <c r="J158" i="4"/>
  <c r="H158" i="4"/>
  <c r="C158" i="4"/>
  <c r="AC157" i="4"/>
  <c r="AB157" i="4"/>
  <c r="Z157" i="4"/>
  <c r="X157" i="4"/>
  <c r="T157" i="4"/>
  <c r="S157" i="4"/>
  <c r="Q157" i="4"/>
  <c r="O157" i="4"/>
  <c r="K157" i="4"/>
  <c r="J157" i="4"/>
  <c r="H157" i="4"/>
  <c r="C157" i="4"/>
  <c r="AC156" i="4"/>
  <c r="AB156" i="4"/>
  <c r="Z156" i="4"/>
  <c r="X156" i="4"/>
  <c r="T156" i="4"/>
  <c r="S156" i="4"/>
  <c r="Q156" i="4"/>
  <c r="O156" i="4"/>
  <c r="K156" i="4"/>
  <c r="J156" i="4"/>
  <c r="H156" i="4"/>
  <c r="C156" i="4"/>
  <c r="AC155" i="4"/>
  <c r="AB155" i="4"/>
  <c r="Z155" i="4"/>
  <c r="X155" i="4"/>
  <c r="T155" i="4"/>
  <c r="S155" i="4"/>
  <c r="Q155" i="4"/>
  <c r="O155" i="4"/>
  <c r="K155" i="4"/>
  <c r="J155" i="4"/>
  <c r="H155" i="4"/>
  <c r="C155" i="4"/>
  <c r="AC154" i="4"/>
  <c r="AB154" i="4"/>
  <c r="Z154" i="4"/>
  <c r="X154" i="4"/>
  <c r="T154" i="4"/>
  <c r="S154" i="4"/>
  <c r="Q154" i="4"/>
  <c r="O154" i="4"/>
  <c r="K154" i="4"/>
  <c r="J154" i="4"/>
  <c r="H154" i="4"/>
  <c r="C154" i="4"/>
  <c r="AC153" i="4"/>
  <c r="AB153" i="4"/>
  <c r="Z153" i="4"/>
  <c r="X153" i="4"/>
  <c r="T153" i="4"/>
  <c r="S153" i="4"/>
  <c r="Q153" i="4"/>
  <c r="O153" i="4"/>
  <c r="K153" i="4"/>
  <c r="J153" i="4"/>
  <c r="H153" i="4"/>
  <c r="C153" i="4"/>
  <c r="AC152" i="4"/>
  <c r="AB152" i="4"/>
  <c r="Z152" i="4"/>
  <c r="X152" i="4"/>
  <c r="T152" i="4"/>
  <c r="S152" i="4"/>
  <c r="Q152" i="4"/>
  <c r="O152" i="4"/>
  <c r="K152" i="4"/>
  <c r="J152" i="4"/>
  <c r="H152" i="4"/>
  <c r="C152" i="4"/>
  <c r="AC151" i="4"/>
  <c r="AB151" i="4"/>
  <c r="Z151" i="4"/>
  <c r="X151" i="4"/>
  <c r="T151" i="4"/>
  <c r="S151" i="4"/>
  <c r="Q151" i="4"/>
  <c r="O151" i="4"/>
  <c r="K151" i="4"/>
  <c r="J151" i="4"/>
  <c r="H151" i="4"/>
  <c r="C151" i="4"/>
  <c r="AC150" i="4"/>
  <c r="AB150" i="4"/>
  <c r="Z150" i="4"/>
  <c r="X150" i="4"/>
  <c r="T150" i="4"/>
  <c r="S150" i="4"/>
  <c r="Q150" i="4"/>
  <c r="O150" i="4"/>
  <c r="K150" i="4"/>
  <c r="J150" i="4"/>
  <c r="H150" i="4"/>
  <c r="C150" i="4"/>
  <c r="AC149" i="4"/>
  <c r="AB149" i="4"/>
  <c r="Z149" i="4"/>
  <c r="X149" i="4"/>
  <c r="T149" i="4"/>
  <c r="S149" i="4"/>
  <c r="Q149" i="4"/>
  <c r="O149" i="4"/>
  <c r="K149" i="4"/>
  <c r="J149" i="4"/>
  <c r="H149" i="4"/>
  <c r="C149" i="4"/>
  <c r="AC148" i="4"/>
  <c r="AB148" i="4"/>
  <c r="Z148" i="4"/>
  <c r="X148" i="4"/>
  <c r="T148" i="4"/>
  <c r="S148" i="4"/>
  <c r="Q148" i="4"/>
  <c r="O148" i="4"/>
  <c r="K148" i="4"/>
  <c r="J148" i="4"/>
  <c r="H148" i="4"/>
  <c r="C148" i="4"/>
  <c r="AC147" i="4"/>
  <c r="AB147" i="4"/>
  <c r="Z147" i="4"/>
  <c r="X147" i="4"/>
  <c r="T147" i="4"/>
  <c r="S147" i="4"/>
  <c r="Q147" i="4"/>
  <c r="O147" i="4"/>
  <c r="K147" i="4"/>
  <c r="J147" i="4"/>
  <c r="H147" i="4"/>
  <c r="C147" i="4"/>
  <c r="AC146" i="4"/>
  <c r="AB146" i="4"/>
  <c r="Z146" i="4"/>
  <c r="X146" i="4"/>
  <c r="T146" i="4"/>
  <c r="S146" i="4"/>
  <c r="Q146" i="4"/>
  <c r="O146" i="4"/>
  <c r="K146" i="4"/>
  <c r="J146" i="4"/>
  <c r="H146" i="4"/>
  <c r="C146" i="4"/>
  <c r="AC145" i="4"/>
  <c r="AB145" i="4"/>
  <c r="Z145" i="4"/>
  <c r="X145" i="4"/>
  <c r="T145" i="4"/>
  <c r="S145" i="4"/>
  <c r="Q145" i="4"/>
  <c r="O145" i="4"/>
  <c r="K145" i="4"/>
  <c r="J145" i="4"/>
  <c r="H145" i="4"/>
  <c r="C145" i="4"/>
  <c r="AC144" i="4"/>
  <c r="AB144" i="4"/>
  <c r="Z144" i="4"/>
  <c r="X144" i="4"/>
  <c r="T144" i="4"/>
  <c r="S144" i="4"/>
  <c r="Q144" i="4"/>
  <c r="O144" i="4"/>
  <c r="K144" i="4"/>
  <c r="J144" i="4"/>
  <c r="H144" i="4"/>
  <c r="C144" i="4"/>
  <c r="AC143" i="4"/>
  <c r="AB143" i="4"/>
  <c r="Z143" i="4"/>
  <c r="X143" i="4"/>
  <c r="T143" i="4"/>
  <c r="S143" i="4"/>
  <c r="Q143" i="4"/>
  <c r="O143" i="4"/>
  <c r="K143" i="4"/>
  <c r="J143" i="4"/>
  <c r="H143" i="4"/>
  <c r="C143" i="4"/>
  <c r="AC142" i="4"/>
  <c r="AB142" i="4"/>
  <c r="Z142" i="4"/>
  <c r="X142" i="4"/>
  <c r="T142" i="4"/>
  <c r="S142" i="4"/>
  <c r="Q142" i="4"/>
  <c r="O142" i="4"/>
  <c r="K142" i="4"/>
  <c r="J142" i="4"/>
  <c r="H142" i="4"/>
  <c r="C142" i="4"/>
  <c r="AC141" i="4"/>
  <c r="AB141" i="4"/>
  <c r="Z141" i="4"/>
  <c r="X141" i="4"/>
  <c r="T141" i="4"/>
  <c r="S141" i="4"/>
  <c r="Q141" i="4"/>
  <c r="O141" i="4"/>
  <c r="K141" i="4"/>
  <c r="J141" i="4"/>
  <c r="H141" i="4"/>
  <c r="C141" i="4"/>
  <c r="AC140" i="4"/>
  <c r="AB140" i="4"/>
  <c r="Z140" i="4"/>
  <c r="X140" i="4"/>
  <c r="T140" i="4"/>
  <c r="S140" i="4"/>
  <c r="Q140" i="4"/>
  <c r="O140" i="4"/>
  <c r="K140" i="4"/>
  <c r="J140" i="4"/>
  <c r="H140" i="4"/>
  <c r="C140" i="4"/>
  <c r="AC139" i="4"/>
  <c r="AB139" i="4"/>
  <c r="Z139" i="4"/>
  <c r="X139" i="4"/>
  <c r="T139" i="4"/>
  <c r="S139" i="4"/>
  <c r="Q139" i="4"/>
  <c r="O139" i="4"/>
  <c r="K139" i="4"/>
  <c r="J139" i="4"/>
  <c r="H139" i="4"/>
  <c r="C139" i="4"/>
  <c r="AC138" i="4"/>
  <c r="AB138" i="4"/>
  <c r="Z138" i="4"/>
  <c r="X138" i="4"/>
  <c r="T138" i="4"/>
  <c r="S138" i="4"/>
  <c r="Q138" i="4"/>
  <c r="O138" i="4"/>
  <c r="K138" i="4"/>
  <c r="J138" i="4"/>
  <c r="H138" i="4"/>
  <c r="C138" i="4"/>
  <c r="AC137" i="4"/>
  <c r="AB137" i="4"/>
  <c r="Z137" i="4"/>
  <c r="X137" i="4"/>
  <c r="T137" i="4"/>
  <c r="S137" i="4"/>
  <c r="Q137" i="4"/>
  <c r="O137" i="4"/>
  <c r="K137" i="4"/>
  <c r="J137" i="4"/>
  <c r="H137" i="4"/>
  <c r="C137" i="4"/>
  <c r="AC136" i="4"/>
  <c r="AB136" i="4"/>
  <c r="Z136" i="4"/>
  <c r="X136" i="4"/>
  <c r="T136" i="4"/>
  <c r="S136" i="4"/>
  <c r="Q136" i="4"/>
  <c r="O136" i="4"/>
  <c r="K136" i="4"/>
  <c r="J136" i="4"/>
  <c r="H136" i="4"/>
  <c r="C136" i="4"/>
  <c r="AC135" i="4"/>
  <c r="AB135" i="4"/>
  <c r="Z135" i="4"/>
  <c r="X135" i="4"/>
  <c r="T135" i="4"/>
  <c r="S135" i="4"/>
  <c r="Q135" i="4"/>
  <c r="O135" i="4"/>
  <c r="K135" i="4"/>
  <c r="J135" i="4"/>
  <c r="H135" i="4"/>
  <c r="C135" i="4"/>
  <c r="AC134" i="4"/>
  <c r="AB134" i="4"/>
  <c r="Z134" i="4"/>
  <c r="X134" i="4"/>
  <c r="T134" i="4"/>
  <c r="S134" i="4"/>
  <c r="Q134" i="4"/>
  <c r="O134" i="4"/>
  <c r="K134" i="4"/>
  <c r="J134" i="4"/>
  <c r="H134" i="4"/>
  <c r="C134" i="4"/>
  <c r="AC133" i="4"/>
  <c r="AB133" i="4"/>
  <c r="Z133" i="4"/>
  <c r="X133" i="4"/>
  <c r="T133" i="4"/>
  <c r="S133" i="4"/>
  <c r="Q133" i="4"/>
  <c r="O133" i="4"/>
  <c r="K133" i="4"/>
  <c r="J133" i="4"/>
  <c r="H133" i="4"/>
  <c r="C133" i="4"/>
  <c r="AC132" i="4"/>
  <c r="AB132" i="4"/>
  <c r="Z132" i="4"/>
  <c r="X132" i="4"/>
  <c r="T132" i="4"/>
  <c r="S132" i="4"/>
  <c r="Q132" i="4"/>
  <c r="O132" i="4"/>
  <c r="K132" i="4"/>
  <c r="J132" i="4"/>
  <c r="H132" i="4"/>
  <c r="C132" i="4"/>
  <c r="AC131" i="4"/>
  <c r="AB131" i="4"/>
  <c r="Z131" i="4"/>
  <c r="X131" i="4"/>
  <c r="T131" i="4"/>
  <c r="S131" i="4"/>
  <c r="Q131" i="4"/>
  <c r="O131" i="4"/>
  <c r="K131" i="4"/>
  <c r="J131" i="4"/>
  <c r="H131" i="4"/>
  <c r="C131" i="4"/>
  <c r="AC130" i="4"/>
  <c r="AB130" i="4"/>
  <c r="Z130" i="4"/>
  <c r="X130" i="4"/>
  <c r="T130" i="4"/>
  <c r="S130" i="4"/>
  <c r="Q130" i="4"/>
  <c r="O130" i="4"/>
  <c r="K130" i="4"/>
  <c r="J130" i="4"/>
  <c r="H130" i="4"/>
  <c r="C130" i="4"/>
  <c r="AC129" i="4"/>
  <c r="AB129" i="4"/>
  <c r="Z129" i="4"/>
  <c r="X129" i="4"/>
  <c r="T129" i="4"/>
  <c r="S129" i="4"/>
  <c r="Q129" i="4"/>
  <c r="O129" i="4"/>
  <c r="K129" i="4"/>
  <c r="J129" i="4"/>
  <c r="H129" i="4"/>
  <c r="C129" i="4"/>
  <c r="AC128" i="4"/>
  <c r="AB128" i="4"/>
  <c r="Z128" i="4"/>
  <c r="X128" i="4"/>
  <c r="T128" i="4"/>
  <c r="S128" i="4"/>
  <c r="Q128" i="4"/>
  <c r="O128" i="4"/>
  <c r="K128" i="4"/>
  <c r="J128" i="4"/>
  <c r="H128" i="4"/>
  <c r="C128" i="4"/>
  <c r="AC127" i="4"/>
  <c r="AB127" i="4"/>
  <c r="Z127" i="4"/>
  <c r="X127" i="4"/>
  <c r="T127" i="4"/>
  <c r="S127" i="4"/>
  <c r="Q127" i="4"/>
  <c r="O127" i="4"/>
  <c r="K127" i="4"/>
  <c r="J127" i="4"/>
  <c r="H127" i="4"/>
  <c r="C127" i="4"/>
  <c r="AC126" i="4"/>
  <c r="AB126" i="4"/>
  <c r="Z126" i="4"/>
  <c r="X126" i="4"/>
  <c r="T126" i="4"/>
  <c r="S126" i="4"/>
  <c r="Q126" i="4"/>
  <c r="O126" i="4"/>
  <c r="K126" i="4"/>
  <c r="J126" i="4"/>
  <c r="H126" i="4"/>
  <c r="C126" i="4"/>
  <c r="AC125" i="4"/>
  <c r="AB125" i="4"/>
  <c r="Z125" i="4"/>
  <c r="X125" i="4"/>
  <c r="T125" i="4"/>
  <c r="S125" i="4"/>
  <c r="Q125" i="4"/>
  <c r="O125" i="4"/>
  <c r="K125" i="4"/>
  <c r="J125" i="4"/>
  <c r="H125" i="4"/>
  <c r="C125" i="4"/>
  <c r="AC124" i="4"/>
  <c r="AB124" i="4"/>
  <c r="Z124" i="4"/>
  <c r="X124" i="4"/>
  <c r="T124" i="4"/>
  <c r="S124" i="4"/>
  <c r="Q124" i="4"/>
  <c r="O124" i="4"/>
  <c r="K124" i="4"/>
  <c r="J124" i="4"/>
  <c r="H124" i="4"/>
  <c r="C124" i="4"/>
  <c r="AC123" i="4"/>
  <c r="AB123" i="4"/>
  <c r="Z123" i="4"/>
  <c r="X123" i="4"/>
  <c r="T123" i="4"/>
  <c r="S123" i="4"/>
  <c r="Q123" i="4"/>
  <c r="O123" i="4"/>
  <c r="K123" i="4"/>
  <c r="J123" i="4"/>
  <c r="H123" i="4"/>
  <c r="C123" i="4"/>
  <c r="AC122" i="4"/>
  <c r="AB122" i="4"/>
  <c r="Z122" i="4"/>
  <c r="X122" i="4"/>
  <c r="T122" i="4"/>
  <c r="S122" i="4"/>
  <c r="Q122" i="4"/>
  <c r="O122" i="4"/>
  <c r="K122" i="4"/>
  <c r="J122" i="4"/>
  <c r="H122" i="4"/>
  <c r="C122" i="4"/>
  <c r="AC121" i="4"/>
  <c r="AB121" i="4"/>
  <c r="Z121" i="4"/>
  <c r="X121" i="4"/>
  <c r="T121" i="4"/>
  <c r="S121" i="4"/>
  <c r="Q121" i="4"/>
  <c r="O121" i="4"/>
  <c r="K121" i="4"/>
  <c r="J121" i="4"/>
  <c r="H121" i="4"/>
  <c r="C121" i="4"/>
  <c r="AC120" i="4"/>
  <c r="AB120" i="4"/>
  <c r="Z120" i="4"/>
  <c r="X120" i="4"/>
  <c r="T120" i="4"/>
  <c r="S120" i="4"/>
  <c r="Q120" i="4"/>
  <c r="O120" i="4"/>
  <c r="K120" i="4"/>
  <c r="J120" i="4"/>
  <c r="H120" i="4"/>
  <c r="C120" i="4"/>
  <c r="AC119" i="4"/>
  <c r="AB119" i="4"/>
  <c r="Z119" i="4"/>
  <c r="X119" i="4"/>
  <c r="T119" i="4"/>
  <c r="S119" i="4"/>
  <c r="Q119" i="4"/>
  <c r="O119" i="4"/>
  <c r="K119" i="4"/>
  <c r="J119" i="4"/>
  <c r="H119" i="4"/>
  <c r="C119" i="4"/>
  <c r="AC118" i="4"/>
  <c r="AB118" i="4"/>
  <c r="Z118" i="4"/>
  <c r="X118" i="4"/>
  <c r="T118" i="4"/>
  <c r="S118" i="4"/>
  <c r="Q118" i="4"/>
  <c r="O118" i="4"/>
  <c r="K118" i="4"/>
  <c r="J118" i="4"/>
  <c r="H118" i="4"/>
  <c r="C118" i="4"/>
  <c r="AC117" i="4"/>
  <c r="AB117" i="4"/>
  <c r="Z117" i="4"/>
  <c r="X117" i="4"/>
  <c r="T117" i="4"/>
  <c r="S117" i="4"/>
  <c r="Q117" i="4"/>
  <c r="O117" i="4"/>
  <c r="K117" i="4"/>
  <c r="J117" i="4"/>
  <c r="H117" i="4"/>
  <c r="C117" i="4"/>
  <c r="AC116" i="4"/>
  <c r="AB116" i="4"/>
  <c r="Z116" i="4"/>
  <c r="X116" i="4"/>
  <c r="T116" i="4"/>
  <c r="S116" i="4"/>
  <c r="Q116" i="4"/>
  <c r="O116" i="4"/>
  <c r="K116" i="4"/>
  <c r="J116" i="4"/>
  <c r="H116" i="4"/>
  <c r="C116" i="4"/>
  <c r="AC115" i="4"/>
  <c r="AB115" i="4"/>
  <c r="Z115" i="4"/>
  <c r="X115" i="4"/>
  <c r="T115" i="4"/>
  <c r="S115" i="4"/>
  <c r="Q115" i="4"/>
  <c r="O115" i="4"/>
  <c r="K115" i="4"/>
  <c r="J115" i="4"/>
  <c r="H115" i="4"/>
  <c r="C115" i="4"/>
  <c r="AC114" i="4"/>
  <c r="AB114" i="4"/>
  <c r="Z114" i="4"/>
  <c r="X114" i="4"/>
  <c r="T114" i="4"/>
  <c r="S114" i="4"/>
  <c r="Q114" i="4"/>
  <c r="O114" i="4"/>
  <c r="K114" i="4"/>
  <c r="J114" i="4"/>
  <c r="H114" i="4"/>
  <c r="C114" i="4"/>
  <c r="AC113" i="4"/>
  <c r="AB113" i="4"/>
  <c r="Z113" i="4"/>
  <c r="X113" i="4"/>
  <c r="T113" i="4"/>
  <c r="S113" i="4"/>
  <c r="Q113" i="4"/>
  <c r="O113" i="4"/>
  <c r="K113" i="4"/>
  <c r="J113" i="4"/>
  <c r="H113" i="4"/>
  <c r="C113" i="4"/>
  <c r="AC112" i="4"/>
  <c r="AB112" i="4"/>
  <c r="Z112" i="4"/>
  <c r="X112" i="4"/>
  <c r="T112" i="4"/>
  <c r="S112" i="4"/>
  <c r="Q112" i="4"/>
  <c r="O112" i="4"/>
  <c r="K112" i="4"/>
  <c r="J112" i="4"/>
  <c r="H112" i="4"/>
  <c r="C112" i="4"/>
  <c r="AC111" i="4"/>
  <c r="AB111" i="4"/>
  <c r="Z111" i="4"/>
  <c r="X111" i="4"/>
  <c r="T111" i="4"/>
  <c r="S111" i="4"/>
  <c r="Q111" i="4"/>
  <c r="O111" i="4"/>
  <c r="K111" i="4"/>
  <c r="J111" i="4"/>
  <c r="H111" i="4"/>
  <c r="C111" i="4"/>
  <c r="AC110" i="4"/>
  <c r="AB110" i="4"/>
  <c r="Z110" i="4"/>
  <c r="X110" i="4"/>
  <c r="T110" i="4"/>
  <c r="S110" i="4"/>
  <c r="Q110" i="4"/>
  <c r="O110" i="4"/>
  <c r="K110" i="4"/>
  <c r="J110" i="4"/>
  <c r="H110" i="4"/>
  <c r="C110" i="4"/>
  <c r="AC109" i="4"/>
  <c r="AB109" i="4"/>
  <c r="Z109" i="4"/>
  <c r="X109" i="4"/>
  <c r="T109" i="4"/>
  <c r="S109" i="4"/>
  <c r="Q109" i="4"/>
  <c r="O109" i="4"/>
  <c r="K109" i="4"/>
  <c r="J109" i="4"/>
  <c r="H109" i="4"/>
  <c r="C109" i="4"/>
  <c r="AC108" i="4"/>
  <c r="AB108" i="4"/>
  <c r="Z108" i="4"/>
  <c r="X108" i="4"/>
  <c r="T108" i="4"/>
  <c r="S108" i="4"/>
  <c r="Q108" i="4"/>
  <c r="O108" i="4"/>
  <c r="K108" i="4"/>
  <c r="J108" i="4"/>
  <c r="H108" i="4"/>
  <c r="C108" i="4"/>
  <c r="AC107" i="4"/>
  <c r="AB107" i="4"/>
  <c r="Z107" i="4"/>
  <c r="X107" i="4"/>
  <c r="T107" i="4"/>
  <c r="S107" i="4"/>
  <c r="Q107" i="4"/>
  <c r="O107" i="4"/>
  <c r="K107" i="4"/>
  <c r="J107" i="4"/>
  <c r="H107" i="4"/>
  <c r="C107" i="4"/>
  <c r="AC106" i="4"/>
  <c r="AB106" i="4"/>
  <c r="Z106" i="4"/>
  <c r="X106" i="4"/>
  <c r="T106" i="4"/>
  <c r="S106" i="4"/>
  <c r="Q106" i="4"/>
  <c r="O106" i="4"/>
  <c r="K106" i="4"/>
  <c r="J106" i="4"/>
  <c r="H106" i="4"/>
  <c r="C106" i="4"/>
  <c r="AC105" i="4"/>
  <c r="AB105" i="4"/>
  <c r="Z105" i="4"/>
  <c r="X105" i="4"/>
  <c r="T105" i="4"/>
  <c r="S105" i="4"/>
  <c r="Q105" i="4"/>
  <c r="O105" i="4"/>
  <c r="K105" i="4"/>
  <c r="J105" i="4"/>
  <c r="H105" i="4"/>
  <c r="C105" i="4"/>
  <c r="AC104" i="4"/>
  <c r="AB104" i="4"/>
  <c r="Z104" i="4"/>
  <c r="X104" i="4"/>
  <c r="T104" i="4"/>
  <c r="S104" i="4"/>
  <c r="Q104" i="4"/>
  <c r="O104" i="4"/>
  <c r="K104" i="4"/>
  <c r="J104" i="4"/>
  <c r="H104" i="4"/>
  <c r="C104" i="4"/>
  <c r="AC103" i="4"/>
  <c r="AB103" i="4"/>
  <c r="Z103" i="4"/>
  <c r="X103" i="4"/>
  <c r="T103" i="4"/>
  <c r="S103" i="4"/>
  <c r="Q103" i="4"/>
  <c r="O103" i="4"/>
  <c r="K103" i="4"/>
  <c r="J103" i="4"/>
  <c r="H103" i="4"/>
  <c r="C103" i="4"/>
  <c r="AC102" i="4"/>
  <c r="AB102" i="4"/>
  <c r="Z102" i="4"/>
  <c r="X102" i="4"/>
  <c r="T102" i="4"/>
  <c r="S102" i="4"/>
  <c r="Q102" i="4"/>
  <c r="O102" i="4"/>
  <c r="K102" i="4"/>
  <c r="J102" i="4"/>
  <c r="H102" i="4"/>
  <c r="C102" i="4"/>
  <c r="AC101" i="4"/>
  <c r="AB101" i="4"/>
  <c r="Z101" i="4"/>
  <c r="X101" i="4"/>
  <c r="T101" i="4"/>
  <c r="S101" i="4"/>
  <c r="Q101" i="4"/>
  <c r="O101" i="4"/>
  <c r="K101" i="4"/>
  <c r="J101" i="4"/>
  <c r="H101" i="4"/>
  <c r="C101" i="4"/>
  <c r="AC100" i="4"/>
  <c r="AB100" i="4"/>
  <c r="Z100" i="4"/>
  <c r="X100" i="4"/>
  <c r="T100" i="4"/>
  <c r="S100" i="4"/>
  <c r="Q100" i="4"/>
  <c r="O100" i="4"/>
  <c r="K100" i="4"/>
  <c r="J100" i="4"/>
  <c r="H100" i="4"/>
  <c r="C100" i="4"/>
  <c r="AC99" i="4"/>
  <c r="AB99" i="4"/>
  <c r="Z99" i="4"/>
  <c r="X99" i="4"/>
  <c r="T99" i="4"/>
  <c r="S99" i="4"/>
  <c r="Q99" i="4"/>
  <c r="O99" i="4"/>
  <c r="K99" i="4"/>
  <c r="J99" i="4"/>
  <c r="H99" i="4"/>
  <c r="C99" i="4"/>
  <c r="AC98" i="4"/>
  <c r="AB98" i="4"/>
  <c r="Z98" i="4"/>
  <c r="X98" i="4"/>
  <c r="T98" i="4"/>
  <c r="S98" i="4"/>
  <c r="Q98" i="4"/>
  <c r="O98" i="4"/>
  <c r="K98" i="4"/>
  <c r="J98" i="4"/>
  <c r="H98" i="4"/>
  <c r="C98" i="4"/>
  <c r="AC97" i="4"/>
  <c r="AB97" i="4"/>
  <c r="Z97" i="4"/>
  <c r="X97" i="4"/>
  <c r="T97" i="4"/>
  <c r="S97" i="4"/>
  <c r="Q97" i="4"/>
  <c r="O97" i="4"/>
  <c r="K97" i="4"/>
  <c r="J97" i="4"/>
  <c r="H97" i="4"/>
  <c r="C97" i="4"/>
  <c r="AC96" i="4"/>
  <c r="AB96" i="4"/>
  <c r="Z96" i="4"/>
  <c r="X96" i="4"/>
  <c r="T96" i="4"/>
  <c r="S96" i="4"/>
  <c r="Q96" i="4"/>
  <c r="O96" i="4"/>
  <c r="K96" i="4"/>
  <c r="J96" i="4"/>
  <c r="H96" i="4"/>
  <c r="C96" i="4"/>
  <c r="AC95" i="4"/>
  <c r="AB95" i="4"/>
  <c r="Z95" i="4"/>
  <c r="X95" i="4"/>
  <c r="T95" i="4"/>
  <c r="S95" i="4"/>
  <c r="Q95" i="4"/>
  <c r="O95" i="4"/>
  <c r="K95" i="4"/>
  <c r="J95" i="4"/>
  <c r="H95" i="4"/>
  <c r="C95" i="4"/>
  <c r="AC94" i="4"/>
  <c r="AB94" i="4"/>
  <c r="Z94" i="4"/>
  <c r="X94" i="4"/>
  <c r="T94" i="4"/>
  <c r="S94" i="4"/>
  <c r="Q94" i="4"/>
  <c r="O94" i="4"/>
  <c r="K94" i="4"/>
  <c r="J94" i="4"/>
  <c r="H94" i="4"/>
  <c r="C94" i="4"/>
  <c r="AC93" i="4"/>
  <c r="AB93" i="4"/>
  <c r="Z93" i="4"/>
  <c r="X93" i="4"/>
  <c r="T93" i="4"/>
  <c r="S93" i="4"/>
  <c r="Q93" i="4"/>
  <c r="O93" i="4"/>
  <c r="K93" i="4"/>
  <c r="J93" i="4"/>
  <c r="H93" i="4"/>
  <c r="C93" i="4"/>
  <c r="AC92" i="4"/>
  <c r="AB92" i="4"/>
  <c r="Z92" i="4"/>
  <c r="X92" i="4"/>
  <c r="T92" i="4"/>
  <c r="S92" i="4"/>
  <c r="Q92" i="4"/>
  <c r="O92" i="4"/>
  <c r="K92" i="4"/>
  <c r="J92" i="4"/>
  <c r="H92" i="4"/>
  <c r="C92" i="4"/>
  <c r="AC91" i="4"/>
  <c r="AB91" i="4"/>
  <c r="Z91" i="4"/>
  <c r="X91" i="4"/>
  <c r="T91" i="4"/>
  <c r="S91" i="4"/>
  <c r="Q91" i="4"/>
  <c r="O91" i="4"/>
  <c r="K91" i="4"/>
  <c r="J91" i="4"/>
  <c r="H91" i="4"/>
  <c r="C91" i="4"/>
  <c r="AC90" i="4"/>
  <c r="AB90" i="4"/>
  <c r="Z90" i="4"/>
  <c r="X90" i="4"/>
  <c r="T90" i="4"/>
  <c r="S90" i="4"/>
  <c r="Q90" i="4"/>
  <c r="O90" i="4"/>
  <c r="K90" i="4"/>
  <c r="J90" i="4"/>
  <c r="H90" i="4"/>
  <c r="C90" i="4"/>
  <c r="AC89" i="4"/>
  <c r="AB89" i="4"/>
  <c r="Z89" i="4"/>
  <c r="X89" i="4"/>
  <c r="T89" i="4"/>
  <c r="S89" i="4"/>
  <c r="Q89" i="4"/>
  <c r="O89" i="4"/>
  <c r="K89" i="4"/>
  <c r="J89" i="4"/>
  <c r="H89" i="4"/>
  <c r="C89" i="4"/>
  <c r="AC88" i="4"/>
  <c r="AB88" i="4"/>
  <c r="Z88" i="4"/>
  <c r="X88" i="4"/>
  <c r="T88" i="4"/>
  <c r="S88" i="4"/>
  <c r="Q88" i="4"/>
  <c r="O88" i="4"/>
  <c r="K88" i="4"/>
  <c r="J88" i="4"/>
  <c r="H88" i="4"/>
  <c r="C88" i="4"/>
  <c r="AC87" i="4"/>
  <c r="AB87" i="4"/>
  <c r="Z87" i="4"/>
  <c r="X87" i="4"/>
  <c r="T87" i="4"/>
  <c r="S87" i="4"/>
  <c r="Q87" i="4"/>
  <c r="O87" i="4"/>
  <c r="K87" i="4"/>
  <c r="J87" i="4"/>
  <c r="H87" i="4"/>
  <c r="C87" i="4"/>
  <c r="AC86" i="4"/>
  <c r="AB86" i="4"/>
  <c r="Z86" i="4"/>
  <c r="X86" i="4"/>
  <c r="T86" i="4"/>
  <c r="S86" i="4"/>
  <c r="Q86" i="4"/>
  <c r="O86" i="4"/>
  <c r="K86" i="4"/>
  <c r="J86" i="4"/>
  <c r="H86" i="4"/>
  <c r="C86" i="4"/>
  <c r="AC85" i="4"/>
  <c r="AB85" i="4"/>
  <c r="Z85" i="4"/>
  <c r="X85" i="4"/>
  <c r="T85" i="4"/>
  <c r="S85" i="4"/>
  <c r="Q85" i="4"/>
  <c r="O85" i="4"/>
  <c r="K85" i="4"/>
  <c r="J85" i="4"/>
  <c r="H85" i="4"/>
  <c r="C85" i="4"/>
  <c r="AC84" i="4"/>
  <c r="AB84" i="4"/>
  <c r="Z84" i="4"/>
  <c r="X84" i="4"/>
  <c r="T84" i="4"/>
  <c r="S84" i="4"/>
  <c r="Q84" i="4"/>
  <c r="O84" i="4"/>
  <c r="K84" i="4"/>
  <c r="J84" i="4"/>
  <c r="H84" i="4"/>
  <c r="C84" i="4"/>
  <c r="AC83" i="4"/>
  <c r="AB83" i="4"/>
  <c r="Z83" i="4"/>
  <c r="X83" i="4"/>
  <c r="T83" i="4"/>
  <c r="S83" i="4"/>
  <c r="Q83" i="4"/>
  <c r="O83" i="4"/>
  <c r="K83" i="4"/>
  <c r="J83" i="4"/>
  <c r="H83" i="4"/>
  <c r="C83" i="4"/>
  <c r="AC82" i="4"/>
  <c r="AB82" i="4"/>
  <c r="Z82" i="4"/>
  <c r="X82" i="4"/>
  <c r="T82" i="4"/>
  <c r="S82" i="4"/>
  <c r="Q82" i="4"/>
  <c r="O82" i="4"/>
  <c r="K82" i="4"/>
  <c r="J82" i="4"/>
  <c r="H82" i="4"/>
  <c r="C82" i="4"/>
  <c r="AC81" i="4"/>
  <c r="AB81" i="4"/>
  <c r="Z81" i="4"/>
  <c r="X81" i="4"/>
  <c r="T81" i="4"/>
  <c r="S81" i="4"/>
  <c r="Q81" i="4"/>
  <c r="O81" i="4"/>
  <c r="K81" i="4"/>
  <c r="J81" i="4"/>
  <c r="H81" i="4"/>
  <c r="C81" i="4"/>
  <c r="AC80" i="4"/>
  <c r="AB80" i="4"/>
  <c r="Z80" i="4"/>
  <c r="X80" i="4"/>
  <c r="T80" i="4"/>
  <c r="S80" i="4"/>
  <c r="Q80" i="4"/>
  <c r="O80" i="4"/>
  <c r="K80" i="4"/>
  <c r="J80" i="4"/>
  <c r="H80" i="4"/>
  <c r="C80" i="4"/>
  <c r="AC79" i="4"/>
  <c r="AB79" i="4"/>
  <c r="Z79" i="4"/>
  <c r="X79" i="4"/>
  <c r="T79" i="4"/>
  <c r="S79" i="4"/>
  <c r="Q79" i="4"/>
  <c r="O79" i="4"/>
  <c r="K79" i="4"/>
  <c r="J79" i="4"/>
  <c r="H79" i="4"/>
  <c r="C79" i="4"/>
  <c r="AC78" i="4"/>
  <c r="AB78" i="4"/>
  <c r="Z78" i="4"/>
  <c r="X78" i="4"/>
  <c r="T78" i="4"/>
  <c r="S78" i="4"/>
  <c r="Q78" i="4"/>
  <c r="O78" i="4"/>
  <c r="K78" i="4"/>
  <c r="J78" i="4"/>
  <c r="H78" i="4"/>
  <c r="C78" i="4"/>
  <c r="AC77" i="4"/>
  <c r="AB77" i="4"/>
  <c r="Z77" i="4"/>
  <c r="X77" i="4"/>
  <c r="T77" i="4"/>
  <c r="S77" i="4"/>
  <c r="Q77" i="4"/>
  <c r="O77" i="4"/>
  <c r="K77" i="4"/>
  <c r="J77" i="4"/>
  <c r="H77" i="4"/>
  <c r="C77" i="4"/>
  <c r="AC76" i="4"/>
  <c r="AB76" i="4"/>
  <c r="Z76" i="4"/>
  <c r="X76" i="4"/>
  <c r="T76" i="4"/>
  <c r="S76" i="4"/>
  <c r="Q76" i="4"/>
  <c r="O76" i="4"/>
  <c r="K76" i="4"/>
  <c r="J76" i="4"/>
  <c r="H76" i="4"/>
  <c r="C76" i="4"/>
  <c r="AC75" i="4"/>
  <c r="AB75" i="4"/>
  <c r="Z75" i="4"/>
  <c r="X75" i="4"/>
  <c r="T75" i="4"/>
  <c r="S75" i="4"/>
  <c r="Q75" i="4"/>
  <c r="O75" i="4"/>
  <c r="K75" i="4"/>
  <c r="J75" i="4"/>
  <c r="H75" i="4"/>
  <c r="C75" i="4"/>
  <c r="AC74" i="4"/>
  <c r="AB74" i="4"/>
  <c r="Z74" i="4"/>
  <c r="X74" i="4"/>
  <c r="T74" i="4"/>
  <c r="S74" i="4"/>
  <c r="Q74" i="4"/>
  <c r="O74" i="4"/>
  <c r="K74" i="4"/>
  <c r="J74" i="4"/>
  <c r="H74" i="4"/>
  <c r="C74" i="4"/>
  <c r="AC73" i="4"/>
  <c r="AB73" i="4"/>
  <c r="Z73" i="4"/>
  <c r="X73" i="4"/>
  <c r="T73" i="4"/>
  <c r="S73" i="4"/>
  <c r="Q73" i="4"/>
  <c r="O73" i="4"/>
  <c r="K73" i="4"/>
  <c r="J73" i="4"/>
  <c r="H73" i="4"/>
  <c r="C73" i="4"/>
  <c r="AC72" i="4"/>
  <c r="AB72" i="4"/>
  <c r="Z72" i="4"/>
  <c r="X72" i="4"/>
  <c r="T72" i="4"/>
  <c r="S72" i="4"/>
  <c r="Q72" i="4"/>
  <c r="O72" i="4"/>
  <c r="K72" i="4"/>
  <c r="J72" i="4"/>
  <c r="H72" i="4"/>
  <c r="C72" i="4"/>
  <c r="AC71" i="4"/>
  <c r="AB71" i="4"/>
  <c r="Z71" i="4"/>
  <c r="X71" i="4"/>
  <c r="T71" i="4"/>
  <c r="S71" i="4"/>
  <c r="Q71" i="4"/>
  <c r="O71" i="4"/>
  <c r="K71" i="4"/>
  <c r="J71" i="4"/>
  <c r="H71" i="4"/>
  <c r="AC70" i="4"/>
  <c r="AB70" i="4"/>
  <c r="Z70" i="4"/>
  <c r="X70" i="4"/>
  <c r="T70" i="4"/>
  <c r="S70" i="4"/>
  <c r="Q70" i="4"/>
  <c r="O70" i="4"/>
  <c r="K70" i="4"/>
  <c r="J70" i="4"/>
  <c r="C70" i="4"/>
  <c r="U171" i="4" l="1"/>
  <c r="T267" i="4"/>
  <c r="J270" i="4"/>
  <c r="H271" i="4"/>
  <c r="S271" i="4"/>
  <c r="J271" i="4"/>
  <c r="S270" i="4"/>
  <c r="S274" i="4" s="1"/>
  <c r="L105" i="4"/>
  <c r="AC268" i="4"/>
  <c r="K267" i="4"/>
  <c r="K268" i="4"/>
  <c r="Q271" i="4"/>
  <c r="L191" i="4"/>
  <c r="T268" i="4"/>
  <c r="AB271" i="4"/>
  <c r="X271" i="4"/>
  <c r="O271" i="4"/>
  <c r="L130" i="4"/>
  <c r="L146" i="4"/>
  <c r="L257" i="4"/>
  <c r="L259" i="4"/>
  <c r="L181" i="4"/>
  <c r="L94" i="4"/>
  <c r="L211" i="4"/>
  <c r="L219" i="4"/>
  <c r="U70" i="4"/>
  <c r="AD73" i="4"/>
  <c r="AD71" i="4"/>
  <c r="U72" i="4"/>
  <c r="AD75" i="4"/>
  <c r="L71" i="4"/>
  <c r="L73" i="4"/>
  <c r="L95" i="4"/>
  <c r="AD174" i="4"/>
  <c r="U175" i="4"/>
  <c r="AD176" i="4"/>
  <c r="U177" i="4"/>
  <c r="AD180" i="4"/>
  <c r="L111" i="4"/>
  <c r="L137" i="4"/>
  <c r="L172" i="4"/>
  <c r="L180" i="4"/>
  <c r="U95" i="4"/>
  <c r="AD96" i="4"/>
  <c r="U99" i="4"/>
  <c r="AD102" i="4"/>
  <c r="U103" i="4"/>
  <c r="L145" i="4"/>
  <c r="L147" i="4"/>
  <c r="L149" i="4"/>
  <c r="L153" i="4"/>
  <c r="L161" i="4"/>
  <c r="AD190" i="4"/>
  <c r="L198" i="4"/>
  <c r="AD198" i="4"/>
  <c r="L200" i="4"/>
  <c r="L202" i="4"/>
  <c r="L212" i="4"/>
  <c r="U237" i="4"/>
  <c r="AD242" i="4"/>
  <c r="AD254" i="4"/>
  <c r="L227" i="4"/>
  <c r="U91" i="4"/>
  <c r="AD94" i="4"/>
  <c r="AD105" i="4"/>
  <c r="U142" i="4"/>
  <c r="L182" i="4"/>
  <c r="U183" i="4"/>
  <c r="U185" i="4"/>
  <c r="L220" i="4"/>
  <c r="L222" i="4"/>
  <c r="L228" i="4"/>
  <c r="L252" i="4"/>
  <c r="L262" i="4"/>
  <c r="U111" i="4"/>
  <c r="AD112" i="4"/>
  <c r="AD118" i="4"/>
  <c r="U135" i="4"/>
  <c r="AD136" i="4"/>
  <c r="AD140" i="4"/>
  <c r="AD199" i="4"/>
  <c r="U200" i="4"/>
  <c r="AD203" i="4"/>
  <c r="AD207" i="4"/>
  <c r="U208" i="4"/>
  <c r="AD215" i="4"/>
  <c r="U216" i="4"/>
  <c r="L106" i="4"/>
  <c r="L110" i="4"/>
  <c r="L156" i="4"/>
  <c r="U157" i="4"/>
  <c r="L158" i="4"/>
  <c r="U165" i="4"/>
  <c r="L143" i="4"/>
  <c r="L151" i="4"/>
  <c r="L159" i="4"/>
  <c r="AD161" i="4"/>
  <c r="L174" i="4"/>
  <c r="U187" i="4"/>
  <c r="U203" i="4"/>
  <c r="AD206" i="4"/>
  <c r="AD214" i="4"/>
  <c r="U217" i="4"/>
  <c r="AD218" i="4"/>
  <c r="L261" i="4"/>
  <c r="AD82" i="4"/>
  <c r="U109" i="4"/>
  <c r="AD130" i="4"/>
  <c r="L132" i="4"/>
  <c r="L138" i="4"/>
  <c r="U143" i="4"/>
  <c r="AD160" i="4"/>
  <c r="L188" i="4"/>
  <c r="AD228" i="4"/>
  <c r="U265" i="4"/>
  <c r="AD77" i="4"/>
  <c r="U78" i="4"/>
  <c r="U80" i="4"/>
  <c r="AD83" i="4"/>
  <c r="AD85" i="4"/>
  <c r="U86" i="4"/>
  <c r="AD87" i="4"/>
  <c r="U88" i="4"/>
  <c r="AD246" i="4"/>
  <c r="AD103" i="4"/>
  <c r="L154" i="4"/>
  <c r="U190" i="4"/>
  <c r="AD191" i="4"/>
  <c r="U192" i="4"/>
  <c r="U210" i="4"/>
  <c r="AD217" i="4"/>
  <c r="AD74" i="4"/>
  <c r="L81" i="4"/>
  <c r="L89" i="4"/>
  <c r="AD97" i="4"/>
  <c r="L99" i="4"/>
  <c r="L101" i="4"/>
  <c r="U102" i="4"/>
  <c r="L103" i="4"/>
  <c r="U122" i="4"/>
  <c r="AD123" i="4"/>
  <c r="U124" i="4"/>
  <c r="AD125" i="4"/>
  <c r="U126" i="4"/>
  <c r="AD131" i="4"/>
  <c r="AD133" i="4"/>
  <c r="U134" i="4"/>
  <c r="L162" i="4"/>
  <c r="U186" i="4"/>
  <c r="L187" i="4"/>
  <c r="L193" i="4"/>
  <c r="L195" i="4"/>
  <c r="L197" i="4"/>
  <c r="L205" i="4"/>
  <c r="L213" i="4"/>
  <c r="L217" i="4"/>
  <c r="AD245" i="4"/>
  <c r="U248" i="4"/>
  <c r="AD249" i="4"/>
  <c r="U250" i="4"/>
  <c r="AD113" i="4"/>
  <c r="L115" i="4"/>
  <c r="L117" i="4"/>
  <c r="U118" i="4"/>
  <c r="L119" i="4"/>
  <c r="L123" i="4"/>
  <c r="L127" i="4"/>
  <c r="L129" i="4"/>
  <c r="L139" i="4"/>
  <c r="U140" i="4"/>
  <c r="L141" i="4"/>
  <c r="U146" i="4"/>
  <c r="AD147" i="4"/>
  <c r="AD149" i="4"/>
  <c r="U150" i="4"/>
  <c r="AD155" i="4"/>
  <c r="U158" i="4"/>
  <c r="L235" i="4"/>
  <c r="L237" i="4"/>
  <c r="L239" i="4"/>
  <c r="L241" i="4"/>
  <c r="L243" i="4"/>
  <c r="L245" i="4"/>
  <c r="L247" i="4"/>
  <c r="L249" i="4"/>
  <c r="L251" i="4"/>
  <c r="L253" i="4"/>
  <c r="AD263" i="4"/>
  <c r="U264" i="4"/>
  <c r="U159" i="4"/>
  <c r="AD235" i="4"/>
  <c r="L90" i="4"/>
  <c r="AD92" i="4"/>
  <c r="L98" i="4"/>
  <c r="U101" i="4"/>
  <c r="L102" i="4"/>
  <c r="L104" i="4"/>
  <c r="U105" i="4"/>
  <c r="AD110" i="4"/>
  <c r="L121" i="4"/>
  <c r="L140" i="4"/>
  <c r="AD164" i="4"/>
  <c r="AD182" i="4"/>
  <c r="AD197" i="4"/>
  <c r="U198" i="4"/>
  <c r="L199" i="4"/>
  <c r="L201" i="4"/>
  <c r="L203" i="4"/>
  <c r="AD205" i="4"/>
  <c r="U225" i="4"/>
  <c r="U229" i="4"/>
  <c r="U233" i="4"/>
  <c r="AD234" i="4"/>
  <c r="AD243" i="4"/>
  <c r="AD253" i="4"/>
  <c r="U256" i="4"/>
  <c r="AD257" i="4"/>
  <c r="U258" i="4"/>
  <c r="AD100" i="4"/>
  <c r="L82" i="4"/>
  <c r="AD90" i="4"/>
  <c r="U148" i="4"/>
  <c r="AD172" i="4"/>
  <c r="L75" i="4"/>
  <c r="U76" i="4"/>
  <c r="L79" i="4"/>
  <c r="L83" i="4"/>
  <c r="U84" i="4"/>
  <c r="L87" i="4"/>
  <c r="AD91" i="4"/>
  <c r="U92" i="4"/>
  <c r="AD108" i="4"/>
  <c r="L114" i="4"/>
  <c r="U117" i="4"/>
  <c r="L118" i="4"/>
  <c r="U119" i="4"/>
  <c r="AD120" i="4"/>
  <c r="AD124" i="4"/>
  <c r="L131" i="4"/>
  <c r="U132" i="4"/>
  <c r="AD137" i="4"/>
  <c r="AD148" i="4"/>
  <c r="L155" i="4"/>
  <c r="U156" i="4"/>
  <c r="U160" i="4"/>
  <c r="L173" i="4"/>
  <c r="U174" i="4"/>
  <c r="AD175" i="4"/>
  <c r="L186" i="4"/>
  <c r="AD188" i="4"/>
  <c r="L207" i="4"/>
  <c r="L209" i="4"/>
  <c r="AD213" i="4"/>
  <c r="AD222" i="4"/>
  <c r="AD230" i="4"/>
  <c r="L236" i="4"/>
  <c r="U241" i="4"/>
  <c r="U245" i="4"/>
  <c r="AD250" i="4"/>
  <c r="AD261" i="4"/>
  <c r="U262" i="4"/>
  <c r="L91" i="4"/>
  <c r="L93" i="4"/>
  <c r="U94" i="4"/>
  <c r="AD99" i="4"/>
  <c r="AD116" i="4"/>
  <c r="L122" i="4"/>
  <c r="L135" i="4"/>
  <c r="AD139" i="4"/>
  <c r="AD141" i="4"/>
  <c r="L148" i="4"/>
  <c r="L150" i="4"/>
  <c r="AD150" i="4"/>
  <c r="L177" i="4"/>
  <c r="U178" i="4"/>
  <c r="L190" i="4"/>
  <c r="L192" i="4"/>
  <c r="U193" i="4"/>
  <c r="L196" i="4"/>
  <c r="U218" i="4"/>
  <c r="AD238" i="4"/>
  <c r="L244" i="4"/>
  <c r="U249" i="4"/>
  <c r="U253" i="4"/>
  <c r="AD121" i="4"/>
  <c r="AD72" i="4"/>
  <c r="AD107" i="4"/>
  <c r="U127" i="4"/>
  <c r="U151" i="4"/>
  <c r="AD165" i="4"/>
  <c r="AD183" i="4"/>
  <c r="U201" i="4"/>
  <c r="AD221" i="4"/>
  <c r="U222" i="4"/>
  <c r="U224" i="4"/>
  <c r="AD229" i="4"/>
  <c r="U232" i="4"/>
  <c r="AD233" i="4"/>
  <c r="U234" i="4"/>
  <c r="AD252" i="4"/>
  <c r="L74" i="4"/>
  <c r="U93" i="4"/>
  <c r="L113" i="4"/>
  <c r="L260" i="4"/>
  <c r="U71" i="4"/>
  <c r="U75" i="4"/>
  <c r="AD76" i="4"/>
  <c r="U79" i="4"/>
  <c r="U83" i="4"/>
  <c r="AD84" i="4"/>
  <c r="U87" i="4"/>
  <c r="L97" i="4"/>
  <c r="L107" i="4"/>
  <c r="L109" i="4"/>
  <c r="U110" i="4"/>
  <c r="U114" i="4"/>
  <c r="AD115" i="4"/>
  <c r="AD132" i="4"/>
  <c r="AD156" i="4"/>
  <c r="L163" i="4"/>
  <c r="AD163" i="4"/>
  <c r="L183" i="4"/>
  <c r="U184" i="4"/>
  <c r="L185" i="4"/>
  <c r="AD187" i="4"/>
  <c r="L204" i="4"/>
  <c r="U209" i="4"/>
  <c r="AD210" i="4"/>
  <c r="L221" i="4"/>
  <c r="L225" i="4"/>
  <c r="L229" i="4"/>
  <c r="U230" i="4"/>
  <c r="L233" i="4"/>
  <c r="AD237" i="4"/>
  <c r="U240" i="4"/>
  <c r="AD241" i="4"/>
  <c r="U242" i="4"/>
  <c r="U257" i="4"/>
  <c r="L258" i="4"/>
  <c r="U259" i="4"/>
  <c r="AD262" i="4"/>
  <c r="AD264" i="4"/>
  <c r="K167" i="4"/>
  <c r="L72" i="4"/>
  <c r="U73" i="4"/>
  <c r="AD80" i="4"/>
  <c r="AD88" i="4"/>
  <c r="AD104" i="4"/>
  <c r="U125" i="4"/>
  <c r="L126" i="4"/>
  <c r="AD126" i="4"/>
  <c r="AD129" i="4"/>
  <c r="U133" i="4"/>
  <c r="L134" i="4"/>
  <c r="AD134" i="4"/>
  <c r="U141" i="4"/>
  <c r="L142" i="4"/>
  <c r="AD142" i="4"/>
  <c r="AD145" i="4"/>
  <c r="U149" i="4"/>
  <c r="AD153" i="4"/>
  <c r="U154" i="4"/>
  <c r="L164" i="4"/>
  <c r="U181" i="4"/>
  <c r="U206" i="4"/>
  <c r="U214" i="4"/>
  <c r="AD226" i="4"/>
  <c r="L234" i="4"/>
  <c r="U235" i="4"/>
  <c r="L242" i="4"/>
  <c r="U243" i="4"/>
  <c r="L250" i="4"/>
  <c r="U251" i="4"/>
  <c r="U254" i="4"/>
  <c r="AD255" i="4"/>
  <c r="L263" i="4"/>
  <c r="L265" i="4"/>
  <c r="U266" i="4"/>
  <c r="AC167" i="4"/>
  <c r="AD158" i="4"/>
  <c r="U172" i="4"/>
  <c r="AD179" i="4"/>
  <c r="AD185" i="4"/>
  <c r="AD196" i="4"/>
  <c r="U197" i="4"/>
  <c r="AD223" i="4"/>
  <c r="AD231" i="4"/>
  <c r="U238" i="4"/>
  <c r="AD239" i="4"/>
  <c r="U246" i="4"/>
  <c r="AD247" i="4"/>
  <c r="L255" i="4"/>
  <c r="AD260" i="4"/>
  <c r="U261" i="4"/>
  <c r="AD265" i="4"/>
  <c r="L77" i="4"/>
  <c r="L85" i="4"/>
  <c r="AD93" i="4"/>
  <c r="U100" i="4"/>
  <c r="AD101" i="4"/>
  <c r="U108" i="4"/>
  <c r="AD109" i="4"/>
  <c r="U116" i="4"/>
  <c r="AD117" i="4"/>
  <c r="AD128" i="4"/>
  <c r="L136" i="4"/>
  <c r="U137" i="4"/>
  <c r="AD144" i="4"/>
  <c r="AD152" i="4"/>
  <c r="L179" i="4"/>
  <c r="U180" i="4"/>
  <c r="U194" i="4"/>
  <c r="AD201" i="4"/>
  <c r="U202" i="4"/>
  <c r="AD204" i="4"/>
  <c r="U205" i="4"/>
  <c r="AD212" i="4"/>
  <c r="U213" i="4"/>
  <c r="AD220" i="4"/>
  <c r="U221" i="4"/>
  <c r="L223" i="4"/>
  <c r="L231" i="4"/>
  <c r="AD236" i="4"/>
  <c r="AD98" i="4"/>
  <c r="U104" i="4"/>
  <c r="AD106" i="4"/>
  <c r="U107" i="4"/>
  <c r="AD114" i="4"/>
  <c r="U115" i="4"/>
  <c r="AD122" i="4"/>
  <c r="U123" i="4"/>
  <c r="L125" i="4"/>
  <c r="L133" i="4"/>
  <c r="AD157" i="4"/>
  <c r="U164" i="4"/>
  <c r="AD184" i="4"/>
  <c r="U188" i="4"/>
  <c r="U191" i="4"/>
  <c r="AD195" i="4"/>
  <c r="U199" i="4"/>
  <c r="AD200" i="4"/>
  <c r="L206" i="4"/>
  <c r="L214" i="4"/>
  <c r="U226" i="4"/>
  <c r="L254" i="4"/>
  <c r="AD259" i="4"/>
  <c r="U260" i="4"/>
  <c r="U263" i="4"/>
  <c r="L264" i="4"/>
  <c r="AD266" i="4"/>
  <c r="L76" i="4"/>
  <c r="L84" i="4"/>
  <c r="L92" i="4"/>
  <c r="U96" i="4"/>
  <c r="U112" i="4"/>
  <c r="AD119" i="4"/>
  <c r="U120" i="4"/>
  <c r="U131" i="4"/>
  <c r="AD135" i="4"/>
  <c r="U136" i="4"/>
  <c r="AD138" i="4"/>
  <c r="U139" i="4"/>
  <c r="AD146" i="4"/>
  <c r="U147" i="4"/>
  <c r="AD154" i="4"/>
  <c r="U155" i="4"/>
  <c r="L157" i="4"/>
  <c r="L165" i="4"/>
  <c r="L178" i="4"/>
  <c r="U179" i="4"/>
  <c r="U182" i="4"/>
  <c r="U207" i="4"/>
  <c r="L208" i="4"/>
  <c r="AD208" i="4"/>
  <c r="AD211" i="4"/>
  <c r="U212" i="4"/>
  <c r="U215" i="4"/>
  <c r="L216" i="4"/>
  <c r="AD216" i="4"/>
  <c r="AD219" i="4"/>
  <c r="U220" i="4"/>
  <c r="L230" i="4"/>
  <c r="L238" i="4"/>
  <c r="L246" i="4"/>
  <c r="AD251" i="4"/>
  <c r="U252" i="4"/>
  <c r="U255" i="4"/>
  <c r="L256" i="4"/>
  <c r="AD256" i="4"/>
  <c r="L266" i="4"/>
  <c r="L70" i="4"/>
  <c r="AD70" i="4"/>
  <c r="U77" i="4"/>
  <c r="L78" i="4"/>
  <c r="AD78" i="4"/>
  <c r="AD81" i="4"/>
  <c r="U82" i="4"/>
  <c r="U85" i="4"/>
  <c r="L86" i="4"/>
  <c r="AD86" i="4"/>
  <c r="AD89" i="4"/>
  <c r="U90" i="4"/>
  <c r="L100" i="4"/>
  <c r="L108" i="4"/>
  <c r="L116" i="4"/>
  <c r="L124" i="4"/>
  <c r="U128" i="4"/>
  <c r="U144" i="4"/>
  <c r="AD151" i="4"/>
  <c r="U152" i="4"/>
  <c r="AD162" i="4"/>
  <c r="U163" i="4"/>
  <c r="L175" i="4"/>
  <c r="AD194" i="4"/>
  <c r="AD202" i="4"/>
  <c r="U223" i="4"/>
  <c r="L224" i="4"/>
  <c r="AD224" i="4"/>
  <c r="AD227" i="4"/>
  <c r="U231" i="4"/>
  <c r="L232" i="4"/>
  <c r="AD232" i="4"/>
  <c r="U239" i="4"/>
  <c r="L240" i="4"/>
  <c r="AD240" i="4"/>
  <c r="U244" i="4"/>
  <c r="U247" i="4"/>
  <c r="L248" i="4"/>
  <c r="AD248" i="4"/>
  <c r="AD258" i="4"/>
  <c r="AD95" i="4"/>
  <c r="AD127" i="4"/>
  <c r="AD159" i="4"/>
  <c r="AC267" i="4"/>
  <c r="U189" i="4"/>
  <c r="AD193" i="4"/>
  <c r="AD225" i="4"/>
  <c r="L80" i="4"/>
  <c r="U81" i="4"/>
  <c r="L112" i="4"/>
  <c r="U113" i="4"/>
  <c r="L144" i="4"/>
  <c r="U145" i="4"/>
  <c r="AD173" i="4"/>
  <c r="L176" i="4"/>
  <c r="L210" i="4"/>
  <c r="U211" i="4"/>
  <c r="L88" i="4"/>
  <c r="U89" i="4"/>
  <c r="U98" i="4"/>
  <c r="L120" i="4"/>
  <c r="U121" i="4"/>
  <c r="U130" i="4"/>
  <c r="L152" i="4"/>
  <c r="U153" i="4"/>
  <c r="U162" i="4"/>
  <c r="K166" i="4"/>
  <c r="AD178" i="4"/>
  <c r="AD181" i="4"/>
  <c r="L184" i="4"/>
  <c r="L218" i="4"/>
  <c r="U219" i="4"/>
  <c r="U228" i="4"/>
  <c r="AD244" i="4"/>
  <c r="AD111" i="4"/>
  <c r="AD143" i="4"/>
  <c r="U173" i="4"/>
  <c r="AD209" i="4"/>
  <c r="L215" i="4"/>
  <c r="T167" i="4"/>
  <c r="T166" i="4"/>
  <c r="AD79" i="4"/>
  <c r="U74" i="4"/>
  <c r="L96" i="4"/>
  <c r="U97" i="4"/>
  <c r="U106" i="4"/>
  <c r="L128" i="4"/>
  <c r="U129" i="4"/>
  <c r="U138" i="4"/>
  <c r="L160" i="4"/>
  <c r="U161" i="4"/>
  <c r="AD171" i="4"/>
  <c r="X270" i="4"/>
  <c r="U176" i="4"/>
  <c r="AD177" i="4"/>
  <c r="AD186" i="4"/>
  <c r="AD189" i="4"/>
  <c r="L194" i="4"/>
  <c r="U195" i="4"/>
  <c r="U204" i="4"/>
  <c r="L226" i="4"/>
  <c r="U227" i="4"/>
  <c r="U236" i="4"/>
  <c r="Q270" i="4"/>
  <c r="Q275" i="4" s="1"/>
  <c r="AC166" i="4"/>
  <c r="L171" i="4"/>
  <c r="Z270" i="4"/>
  <c r="Z275" i="4" s="1"/>
  <c r="AB270" i="4"/>
  <c r="S272" i="4" l="1"/>
  <c r="S275" i="4"/>
  <c r="AB275" i="4"/>
  <c r="X275" i="4"/>
  <c r="X272" i="4"/>
  <c r="AD270" i="4"/>
  <c r="Q274" i="4"/>
  <c r="Q272" i="4"/>
  <c r="K269" i="4"/>
  <c r="AB272" i="4"/>
  <c r="J272" i="4"/>
  <c r="Z272" i="4"/>
  <c r="AC269" i="4"/>
  <c r="T269" i="4"/>
  <c r="AD272" i="4" l="1"/>
  <c r="AC272" i="4"/>
  <c r="H270" i="4"/>
  <c r="H272" i="4" s="1"/>
  <c r="L189" i="4"/>
  <c r="L272" i="4" l="1"/>
  <c r="K272" i="4"/>
  <c r="O270" i="4"/>
  <c r="U196" i="4"/>
  <c r="U270" i="4" l="1"/>
  <c r="O274" i="4"/>
  <c r="O275" i="4"/>
  <c r="O272" i="4"/>
  <c r="U272" i="4" l="1"/>
  <c r="T272" i="4"/>
</calcChain>
</file>

<file path=xl/sharedStrings.xml><?xml version="1.0" encoding="utf-8"?>
<sst xmlns="http://schemas.openxmlformats.org/spreadsheetml/2006/main" count="436" uniqueCount="229">
  <si>
    <t>Method name: Akhil gfp od kinetic</t>
  </si>
  <si>
    <t/>
  </si>
  <si>
    <t>Application: SparkControl</t>
  </si>
  <si>
    <t>V3.1</t>
  </si>
  <si>
    <t>Device: Spark</t>
  </si>
  <si>
    <t>Serial number: 1712005597</t>
  </si>
  <si>
    <t>Firmware:</t>
  </si>
  <si>
    <t>ABS:V4.3.2|ABS_MEX:V5.0.7|MTP:V13.1.5|FLUOR:V5.1.3|FLUOR_MEM:V5.0.7|FLUOR_MEX:V5.0.7|PODI:V1.11.1</t>
  </si>
  <si>
    <t>Date:</t>
  </si>
  <si>
    <t>2022-06-24</t>
  </si>
  <si>
    <t>Time:</t>
  </si>
  <si>
    <t>10:54 AM</t>
  </si>
  <si>
    <t>System</t>
  </si>
  <si>
    <t>WB319PLATE</t>
  </si>
  <si>
    <t>User</t>
  </si>
  <si>
    <t>WB319PLATE\tecan_user</t>
  </si>
  <si>
    <t>Plate</t>
  </si>
  <si>
    <t>[GRE12ft] - Greiner 12 Flat Transparent Cat. No.: 665180/665102</t>
  </si>
  <si>
    <t>Lid lifter</t>
  </si>
  <si>
    <t>No lid</t>
  </si>
  <si>
    <t>Humidity Cassette</t>
  </si>
  <si>
    <t>No humidity cassette</t>
  </si>
  <si>
    <t>Smooth mode</t>
  </si>
  <si>
    <t>Selected</t>
  </si>
  <si>
    <t>List of actions in this measurement script:</t>
  </si>
  <si>
    <t>Temperature</t>
  </si>
  <si>
    <t>Kinetic</t>
  </si>
  <si>
    <t>Absorbance</t>
  </si>
  <si>
    <t>OD600</t>
  </si>
  <si>
    <t>Fluorescence Top Reading</t>
  </si>
  <si>
    <t>GFP</t>
  </si>
  <si>
    <t>Shaking</t>
  </si>
  <si>
    <t>Name</t>
  </si>
  <si>
    <t>GRE12ft</t>
  </si>
  <si>
    <t>Plate layout</t>
  </si>
  <si>
    <t>Plate area</t>
  </si>
  <si>
    <t>A1-C4</t>
  </si>
  <si>
    <t>Start Time</t>
  </si>
  <si>
    <t>2022-06-22 11:23:51</t>
  </si>
  <si>
    <t>Temperature control</t>
  </si>
  <si>
    <t>On</t>
  </si>
  <si>
    <t>Target temperature [°C]</t>
  </si>
  <si>
    <t>End Time</t>
  </si>
  <si>
    <t>Mode</t>
  </si>
  <si>
    <t>Kinetic cycles</t>
  </si>
  <si>
    <t>Interval time [hhmmss]</t>
  </si>
  <si>
    <t>00:30:00</t>
  </si>
  <si>
    <t>Measurement wavelength [nm]</t>
  </si>
  <si>
    <t>Number of flashes</t>
  </si>
  <si>
    <t>Settle time [ms]</t>
  </si>
  <si>
    <t>Part of Plate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</si>
  <si>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</si>
  <si>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</si>
  <si>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</si>
  <si>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</si>
  <si>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</si>
  <si>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</si>
  <si>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</si>
  <si>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Manual</t>
  </si>
  <si>
    <t>Mirror</t>
  </si>
  <si>
    <t>Automatic (Dichroic 510)</t>
  </si>
  <si>
    <t>Integration time [µs]</t>
  </si>
  <si>
    <t>Lag time [µs]</t>
  </si>
  <si>
    <t>Z-Position [μm]</t>
  </si>
  <si>
    <t>Z-Position mode</t>
  </si>
  <si>
    <t>Manual</t>
  </si>
  <si>
    <t>Shaking (Double Orbital) Duration</t>
  </si>
  <si>
    <t>Continuous</t>
  </si>
  <si>
    <t>Shaking (Double Orbital) Position</t>
  </si>
  <si>
    <t>Current</t>
  </si>
  <si>
    <t>Shaking (Double Orbital) Amplitude [mm]</t>
  </si>
  <si>
    <t>Shaking (Double Orbital) Frequency [rpm]</t>
  </si>
  <si>
    <t>2022-06-22 11:23:57</t>
  </si>
  <si>
    <t>Cycle Nr.</t>
  </si>
  <si>
    <t>Time [s]</t>
  </si>
  <si>
    <t>Temp. [°C]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</si>
  <si>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</si>
  <si>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</si>
  <si>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</si>
  <si>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</si>
  <si>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</si>
  <si>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</si>
  <si>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</si>
  <si>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</si>
  <si>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</si>
  <si>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</si>
  <si>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</si>
  <si>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</si>
  <si>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</si>
  <si>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</si>
  <si>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</si>
  <si>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</si>
  <si>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</si>
  <si>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</si>
  <si>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</si>
  <si>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</si>
  <si>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</si>
  <si>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</si>
  <si>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</si>
  <si>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</si>
  <si>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</si>
  <si>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</si>
  <si>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</si>
  <si>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</si>
  <si>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</si>
  <si>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</si>
  <si>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</si>
  <si>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</si>
  <si>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</si>
  <si>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</si>
  <si>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</si>
  <si>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</si>
  <si>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</si>
  <si>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</si>
  <si>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</si>
  <si>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</si>
  <si>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</si>
  <si>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</si>
  <si>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</si>
  <si>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</si>
  <si>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</si>
  <si>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</si>
  <si>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</si>
  <si>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</si>
  <si>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</si>
  <si>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</si>
  <si>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</si>
  <si>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</si>
  <si>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</si>
  <si>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</si>
  <si>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</si>
  <si>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</si>
  <si>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</si>
  <si>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</si>
  <si>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</si>
  <si>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</si>
  <si>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</si>
  <si>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</si>
  <si>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</si>
  <si>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</si>
  <si>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</si>
  <si>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</si>
  <si>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</si>
  <si>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</si>
  <si>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</si>
  <si>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</si>
  <si>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</si>
  <si>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</si>
  <si>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</si>
  <si>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</si>
  <si>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</si>
  <si>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</si>
  <si>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</si>
  <si>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</si>
  <si>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</si>
  <si>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</si>
  <si>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</si>
  <si>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</si>
  <si>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</si>
  <si>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</si>
  <si>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</si>
  <si>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</si>
  <si>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</si>
  <si>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</si>
  <si>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</si>
  <si>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</si>
  <si>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</si>
  <si>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</si>
  <si>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</si>
  <si>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</si>
  <si>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</si>
  <si>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</si>
  <si>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</si>
  <si>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</si>
  <si>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</si>
  <si>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</si>
  <si>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</si>
  <si>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</si>
  <si>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</si>
  <si>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</si>
  <si>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</si>
  <si>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</si>
  <si>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</si>
  <si>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</si>
  <si>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2022-06-24 10:54:19</t>
  </si>
  <si>
    <t>Average</t>
  </si>
  <si>
    <t>No IPTG</t>
  </si>
  <si>
    <t>IPTG</t>
  </si>
  <si>
    <t>Time [hrs]</t>
  </si>
  <si>
    <t>Max</t>
  </si>
  <si>
    <t>Min</t>
  </si>
  <si>
    <t>Fold Repression</t>
  </si>
  <si>
    <t>Fold Change</t>
  </si>
  <si>
    <t>MAX</t>
  </si>
  <si>
    <t>MIN</t>
  </si>
  <si>
    <t>Less Stringent</t>
  </si>
  <si>
    <t>Stringent</t>
  </si>
  <si>
    <t>STD</t>
  </si>
  <si>
    <t>Switching Density</t>
  </si>
  <si>
    <t>Transition Time</t>
  </si>
  <si>
    <t>SDV</t>
  </si>
  <si>
    <t>A3-B</t>
  </si>
  <si>
    <t>A4-B</t>
  </si>
  <si>
    <t>A3-A1</t>
  </si>
  <si>
    <t>A4-A1</t>
  </si>
  <si>
    <t>B2-A1</t>
  </si>
  <si>
    <t>B3-A1</t>
  </si>
  <si>
    <t>B4-A1</t>
  </si>
  <si>
    <t>C2-A1</t>
  </si>
  <si>
    <t>C3-A1</t>
  </si>
  <si>
    <t>C4-A1</t>
  </si>
  <si>
    <t>Switching Desnity</t>
  </si>
  <si>
    <t>Transition time</t>
  </si>
  <si>
    <r>
      <t>5.61*10^</t>
    </r>
    <r>
      <rPr>
        <sz val="7"/>
        <color rgb="FF444444"/>
        <rFont val="Arial"/>
        <family val="2"/>
      </rPr>
      <t>8</t>
    </r>
  </si>
  <si>
    <r>
      <t>7.05*10^</t>
    </r>
    <r>
      <rPr>
        <sz val="7"/>
        <color rgb="FF444444"/>
        <rFont val="Arial"/>
        <family val="2"/>
      </rPr>
      <t>8</t>
    </r>
  </si>
  <si>
    <r>
      <t>8.44*10^</t>
    </r>
    <r>
      <rPr>
        <sz val="7"/>
        <color rgb="FF444444"/>
        <rFont val="Arial"/>
        <family val="2"/>
      </rPr>
      <t>8</t>
    </r>
  </si>
  <si>
    <r>
      <t>5.82*10^</t>
    </r>
    <r>
      <rPr>
        <sz val="7"/>
        <color rgb="FF444444"/>
        <rFont val="Arial"/>
        <family val="2"/>
      </rPr>
      <t>8</t>
    </r>
  </si>
  <si>
    <r>
      <t>7.12*10^</t>
    </r>
    <r>
      <rPr>
        <sz val="7"/>
        <color rgb="FF444444"/>
        <rFont val="Arial"/>
        <family val="2"/>
      </rPr>
      <t>8</t>
    </r>
  </si>
  <si>
    <r>
      <t>8.54*10^</t>
    </r>
    <r>
      <rPr>
        <sz val="7"/>
        <color rgb="FF444444"/>
        <rFont val="Arial"/>
        <family val="2"/>
      </rPr>
      <t>8</t>
    </r>
  </si>
  <si>
    <t>(cells/ml)</t>
  </si>
  <si>
    <t>Delta</t>
  </si>
  <si>
    <t>Threshold</t>
  </si>
  <si>
    <t>Leaky</t>
  </si>
  <si>
    <t>Less Leaky</t>
  </si>
  <si>
    <t>Strimgent</t>
  </si>
  <si>
    <t>Growth</t>
  </si>
  <si>
    <t>Max GFP</t>
  </si>
  <si>
    <t>Fold repression</t>
  </si>
  <si>
    <t>Time(hr)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</si>
</sst>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color rgb="FF444444"/>
      <name val="Arial"/>
      <family val="2"/>
    </font>
    <font>
      <sz val="7"/>
      <color rgb="FF44444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1" fontId="1" fillId="0" borderId="0" xfId="0" applyNumberFormat="1" applyFont="1"/>
    <xf numFmtId="2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3" fillId="3" borderId="0" xfId="0" applyFont="1" applyFill="1"/>
    <xf numFmtId="164" fontId="1" fillId="0" borderId="0" xfId="0" applyNumberFormat="1" applyFont="1"/>
    <xf numFmtId="0" fontId="0" fillId="8" borderId="0" xfId="0" applyFill="1"/>
    <xf numFmtId="0" fontId="5" fillId="0" borderId="0" xfId="0" applyFont="1"/>
    <xf numFmtId="0" fontId="1" fillId="10" borderId="0" xfId="0" applyFont="1" applyFill="1"/>
    <xf numFmtId="0" fontId="1" fillId="9" borderId="0" xfId="0" applyFont="1" applyFill="1"/>
    <xf numFmtId="0" fontId="5" fillId="9" borderId="0" xfId="0" applyFont="1" applyFill="1"/>
    <xf numFmtId="0" fontId="5" fillId="8" borderId="0" xfId="0" applyFont="1" applyFill="1"/>
    <xf numFmtId="0" fontId="6" fillId="0" borderId="0" xfId="0" applyFont="1"/>
    <xf numFmtId="0" fontId="1" fillId="11" borderId="0" xfId="0" applyFont="1" applyFill="1"/>
    <xf numFmtId="0" fontId="5" fillId="11" borderId="0" xfId="0" applyFont="1" applyFill="1"/>
    <xf numFmtId="0" fontId="0" fillId="9" borderId="1" xfId="0" applyFill="1" applyBorder="1"/>
    <xf numFmtId="0" fontId="0" fillId="8" borderId="1" xfId="0" applyFill="1" applyBorder="1"/>
    <xf numFmtId="0" fontId="2" fillId="0" borderId="0" xfId="0" applyFont="1"/>
    <xf numFmtId="164" fontId="1" fillId="4" borderId="0" xfId="0" applyNumberFormat="1" applyFont="1" applyFill="1"/>
    <xf numFmtId="0" fontId="7" fillId="0" borderId="0" xfId="0" applyFont="1"/>
    <xf numFmtId="0" fontId="4" fillId="5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81C9"/>
      <color rgb="FF8C8CCE"/>
      <color rgb="FF9090D0"/>
      <color rgb="FF9B9BD5"/>
      <color rgb="FF8D8DCF"/>
      <color rgb="FF8E94CE"/>
      <color rgb="FF8297DA"/>
      <color rgb="FF7D9EDF"/>
      <color rgb="FFA3A3E1"/>
      <color rgb="FF979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Control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Setup1!$K$70:$K$165</c:f>
              <c:numCache>
                <c:formatCode>General</c:formatCode>
                <c:ptCount val="96"/>
                <c:pt idx="0">
                  <c:v>6.9149999999999989E-2</c:v>
                </c:pt>
                <c:pt idx="1">
                  <c:v>9.3950000000000006E-2</c:v>
                </c:pt>
                <c:pt idx="2">
                  <c:v>0.1278</c:v>
                </c:pt>
                <c:pt idx="3">
                  <c:v>0.1623</c:v>
                </c:pt>
                <c:pt idx="4">
                  <c:v>0.2084</c:v>
                </c:pt>
                <c:pt idx="5">
                  <c:v>0.25090000000000001</c:v>
                </c:pt>
                <c:pt idx="6">
                  <c:v>0.31495000000000001</c:v>
                </c:pt>
                <c:pt idx="7">
                  <c:v>0.39424999999999999</c:v>
                </c:pt>
                <c:pt idx="8">
                  <c:v>0.46665000000000001</c:v>
                </c:pt>
                <c:pt idx="9">
                  <c:v>0.53149999999999997</c:v>
                </c:pt>
                <c:pt idx="10">
                  <c:v>0.5897</c:v>
                </c:pt>
                <c:pt idx="11">
                  <c:v>0.63879999999999992</c:v>
                </c:pt>
                <c:pt idx="12">
                  <c:v>0.68254999999999999</c:v>
                </c:pt>
                <c:pt idx="13">
                  <c:v>0.72025000000000006</c:v>
                </c:pt>
                <c:pt idx="14">
                  <c:v>0.75340000000000007</c:v>
                </c:pt>
                <c:pt idx="15">
                  <c:v>0.78334999999999999</c:v>
                </c:pt>
                <c:pt idx="16">
                  <c:v>0.80929999999999991</c:v>
                </c:pt>
                <c:pt idx="17">
                  <c:v>0.83174999999999988</c:v>
                </c:pt>
                <c:pt idx="18">
                  <c:v>0.85225000000000006</c:v>
                </c:pt>
                <c:pt idx="19">
                  <c:v>0.86909999999999998</c:v>
                </c:pt>
                <c:pt idx="20">
                  <c:v>0.88405</c:v>
                </c:pt>
                <c:pt idx="21">
                  <c:v>0.89644999999999997</c:v>
                </c:pt>
                <c:pt idx="22">
                  <c:v>0.9040999999999999</c:v>
                </c:pt>
                <c:pt idx="23">
                  <c:v>0.91590000000000005</c:v>
                </c:pt>
                <c:pt idx="24">
                  <c:v>0.92880000000000007</c:v>
                </c:pt>
                <c:pt idx="25">
                  <c:v>0.94384999999999997</c:v>
                </c:pt>
                <c:pt idx="26">
                  <c:v>0.95379999999999998</c:v>
                </c:pt>
                <c:pt idx="27">
                  <c:v>0.95724999999999993</c:v>
                </c:pt>
                <c:pt idx="28">
                  <c:v>0.96374999999999988</c:v>
                </c:pt>
                <c:pt idx="29">
                  <c:v>0.96825000000000006</c:v>
                </c:pt>
                <c:pt idx="30">
                  <c:v>0.97244999999999993</c:v>
                </c:pt>
                <c:pt idx="31">
                  <c:v>0.97519999999999996</c:v>
                </c:pt>
                <c:pt idx="32">
                  <c:v>0.97479999999999989</c:v>
                </c:pt>
                <c:pt idx="33">
                  <c:v>0.97789999999999999</c:v>
                </c:pt>
                <c:pt idx="34">
                  <c:v>0.98599999999999999</c:v>
                </c:pt>
                <c:pt idx="35">
                  <c:v>0.98974999999999991</c:v>
                </c:pt>
                <c:pt idx="36">
                  <c:v>0.99644999999999995</c:v>
                </c:pt>
                <c:pt idx="37">
                  <c:v>0.99904999999999999</c:v>
                </c:pt>
                <c:pt idx="38">
                  <c:v>1.0050999999999999</c:v>
                </c:pt>
                <c:pt idx="39">
                  <c:v>1.0109999999999999</c:v>
                </c:pt>
                <c:pt idx="40">
                  <c:v>1.0168499999999998</c:v>
                </c:pt>
                <c:pt idx="41">
                  <c:v>1.0204</c:v>
                </c:pt>
                <c:pt idx="42">
                  <c:v>1.01955</c:v>
                </c:pt>
                <c:pt idx="43">
                  <c:v>1.02475</c:v>
                </c:pt>
                <c:pt idx="44">
                  <c:v>1.02965</c:v>
                </c:pt>
                <c:pt idx="45">
                  <c:v>1.0266</c:v>
                </c:pt>
                <c:pt idx="46">
                  <c:v>1.0311499999999998</c:v>
                </c:pt>
                <c:pt idx="47">
                  <c:v>1.0306999999999999</c:v>
                </c:pt>
                <c:pt idx="48">
                  <c:v>1.0327500000000001</c:v>
                </c:pt>
                <c:pt idx="49">
                  <c:v>1.0281499999999999</c:v>
                </c:pt>
                <c:pt idx="50">
                  <c:v>1.0318000000000001</c:v>
                </c:pt>
                <c:pt idx="51">
                  <c:v>1.0263</c:v>
                </c:pt>
                <c:pt idx="52">
                  <c:v>1.0348499999999998</c:v>
                </c:pt>
                <c:pt idx="53">
                  <c:v>1.0282500000000001</c:v>
                </c:pt>
                <c:pt idx="54">
                  <c:v>1.03135</c:v>
                </c:pt>
                <c:pt idx="55">
                  <c:v>1.02745</c:v>
                </c:pt>
                <c:pt idx="56">
                  <c:v>1.0300499999999999</c:v>
                </c:pt>
                <c:pt idx="57">
                  <c:v>1.0312000000000001</c:v>
                </c:pt>
                <c:pt idx="58">
                  <c:v>1.0301</c:v>
                </c:pt>
                <c:pt idx="59">
                  <c:v>1.0346500000000001</c:v>
                </c:pt>
                <c:pt idx="60">
                  <c:v>1.0301499999999999</c:v>
                </c:pt>
                <c:pt idx="61">
                  <c:v>1.0323</c:v>
                </c:pt>
                <c:pt idx="62">
                  <c:v>1.0243500000000001</c:v>
                </c:pt>
                <c:pt idx="63">
                  <c:v>1.0267500000000001</c:v>
                </c:pt>
                <c:pt idx="64">
                  <c:v>1.0253000000000001</c:v>
                </c:pt>
                <c:pt idx="65">
                  <c:v>1.0260500000000001</c:v>
                </c:pt>
                <c:pt idx="66">
                  <c:v>1.0206500000000001</c:v>
                </c:pt>
                <c:pt idx="67">
                  <c:v>1.0159</c:v>
                </c:pt>
                <c:pt idx="68">
                  <c:v>1.0119</c:v>
                </c:pt>
                <c:pt idx="69">
                  <c:v>1.0105</c:v>
                </c:pt>
                <c:pt idx="70">
                  <c:v>1.0051000000000001</c:v>
                </c:pt>
                <c:pt idx="71">
                  <c:v>1.00095</c:v>
                </c:pt>
                <c:pt idx="72">
                  <c:v>0.99625000000000008</c:v>
                </c:pt>
                <c:pt idx="73">
                  <c:v>0.99124999999999996</c:v>
                </c:pt>
                <c:pt idx="74">
                  <c:v>0.98360000000000003</c:v>
                </c:pt>
                <c:pt idx="75">
                  <c:v>0.98039999999999994</c:v>
                </c:pt>
                <c:pt idx="76">
                  <c:v>0.97249999999999992</c:v>
                </c:pt>
                <c:pt idx="77">
                  <c:v>0.97284999999999999</c:v>
                </c:pt>
                <c:pt idx="78">
                  <c:v>0.95660000000000001</c:v>
                </c:pt>
                <c:pt idx="79">
                  <c:v>0.95040000000000002</c:v>
                </c:pt>
                <c:pt idx="80">
                  <c:v>0.94179999999999997</c:v>
                </c:pt>
                <c:pt idx="81">
                  <c:v>0.93454999999999999</c:v>
                </c:pt>
                <c:pt idx="82">
                  <c:v>0.92915000000000003</c:v>
                </c:pt>
                <c:pt idx="83">
                  <c:v>0.91869999999999996</c:v>
                </c:pt>
                <c:pt idx="84">
                  <c:v>0.91234999999999999</c:v>
                </c:pt>
                <c:pt idx="85">
                  <c:v>0.90284999999999993</c:v>
                </c:pt>
                <c:pt idx="86">
                  <c:v>0.89674999999999994</c:v>
                </c:pt>
                <c:pt idx="87">
                  <c:v>0.88754999999999995</c:v>
                </c:pt>
                <c:pt idx="88">
                  <c:v>0.87824999999999986</c:v>
                </c:pt>
                <c:pt idx="89">
                  <c:v>0.87109999999999999</c:v>
                </c:pt>
                <c:pt idx="90">
                  <c:v>0.8639</c:v>
                </c:pt>
                <c:pt idx="91">
                  <c:v>0.8548</c:v>
                </c:pt>
                <c:pt idx="92">
                  <c:v>0.84899999999999998</c:v>
                </c:pt>
                <c:pt idx="93">
                  <c:v>0.84689999999999999</c:v>
                </c:pt>
                <c:pt idx="94">
                  <c:v>0.83735000000000004</c:v>
                </c:pt>
                <c:pt idx="95">
                  <c:v>0.83160000000000001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3-496B-9B4B-BDF0206AF67F}"/>
            </c:ext>
          </c:extLst>
        </c:ser>
        <c:ser>
          <c:idx val="4"/>
          <c:order val="1"/>
          <c:tx>
            <c:v>Less Stringent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Setup1!$T$70:$T$165</c:f>
              <c:numCache>
                <c:formatCode>General</c:formatCode>
                <c:ptCount val="96"/>
                <c:pt idx="0">
                  <c:v>6.2466666666666663E-2</c:v>
                </c:pt>
                <c:pt idx="1">
                  <c:v>6.4133333333333334E-2</c:v>
                </c:pt>
                <c:pt idx="2">
                  <c:v>9.9666666666666667E-2</c:v>
                </c:pt>
                <c:pt idx="3">
                  <c:v>0.13780000000000001</c:v>
                </c:pt>
                <c:pt idx="4">
                  <c:v>0.1915</c:v>
                </c:pt>
                <c:pt idx="5">
                  <c:v>0.23960000000000001</c:v>
                </c:pt>
                <c:pt idx="6">
                  <c:v>0.30946666666666667</c:v>
                </c:pt>
                <c:pt idx="7">
                  <c:v>0.37856666666666666</c:v>
                </c:pt>
                <c:pt idx="8">
                  <c:v>0.45503333333333335</c:v>
                </c:pt>
                <c:pt idx="9">
                  <c:v>0.51549999999999996</c:v>
                </c:pt>
                <c:pt idx="10">
                  <c:v>0.56856666666666666</c:v>
                </c:pt>
                <c:pt idx="11">
                  <c:v>0.61280000000000001</c:v>
                </c:pt>
                <c:pt idx="12">
                  <c:v>0.65663333333333329</c:v>
                </c:pt>
                <c:pt idx="13">
                  <c:v>0.69190000000000007</c:v>
                </c:pt>
                <c:pt idx="14">
                  <c:v>0.72509999999999997</c:v>
                </c:pt>
                <c:pt idx="15">
                  <c:v>0.75519999999999998</c:v>
                </c:pt>
                <c:pt idx="16">
                  <c:v>0.78096666666666659</c:v>
                </c:pt>
                <c:pt idx="17">
                  <c:v>0.80330000000000001</c:v>
                </c:pt>
                <c:pt idx="18">
                  <c:v>0.82443333333333335</c:v>
                </c:pt>
                <c:pt idx="19">
                  <c:v>0.84223333333333328</c:v>
                </c:pt>
                <c:pt idx="20">
                  <c:v>0.85693333333333344</c:v>
                </c:pt>
                <c:pt idx="21">
                  <c:v>0.87050000000000016</c:v>
                </c:pt>
                <c:pt idx="22">
                  <c:v>0.88273333333333337</c:v>
                </c:pt>
                <c:pt idx="23">
                  <c:v>0.89313333333333345</c:v>
                </c:pt>
                <c:pt idx="24">
                  <c:v>0.9038666666666666</c:v>
                </c:pt>
                <c:pt idx="25">
                  <c:v>0.91256666666666675</c:v>
                </c:pt>
                <c:pt idx="26">
                  <c:v>0.92073333333333329</c:v>
                </c:pt>
                <c:pt idx="27">
                  <c:v>0.92400000000000004</c:v>
                </c:pt>
                <c:pt idx="28">
                  <c:v>0.92930000000000001</c:v>
                </c:pt>
                <c:pt idx="29">
                  <c:v>0.9335</c:v>
                </c:pt>
                <c:pt idx="30">
                  <c:v>0.93683333333333341</c:v>
                </c:pt>
                <c:pt idx="31">
                  <c:v>0.93923333333333325</c:v>
                </c:pt>
                <c:pt idx="32">
                  <c:v>0.94053333333333333</c:v>
                </c:pt>
                <c:pt idx="33">
                  <c:v>0.9413999999999999</c:v>
                </c:pt>
                <c:pt idx="34">
                  <c:v>0.94523333333333337</c:v>
                </c:pt>
                <c:pt idx="35">
                  <c:v>0.94736666666666658</c:v>
                </c:pt>
                <c:pt idx="36">
                  <c:v>0.95030000000000003</c:v>
                </c:pt>
                <c:pt idx="37">
                  <c:v>0.95316666666666672</c:v>
                </c:pt>
                <c:pt idx="38">
                  <c:v>0.95489999999999997</c:v>
                </c:pt>
                <c:pt idx="39">
                  <c:v>0.95926666666666671</c:v>
                </c:pt>
                <c:pt idx="40">
                  <c:v>0.95960000000000001</c:v>
                </c:pt>
                <c:pt idx="41">
                  <c:v>0.96276666666666655</c:v>
                </c:pt>
                <c:pt idx="42">
                  <c:v>0.96286666666666665</c:v>
                </c:pt>
                <c:pt idx="43">
                  <c:v>0.96466666666666667</c:v>
                </c:pt>
                <c:pt idx="44">
                  <c:v>0.96863333333333335</c:v>
                </c:pt>
                <c:pt idx="45">
                  <c:v>0.96839999999999993</c:v>
                </c:pt>
                <c:pt idx="46">
                  <c:v>0.97000000000000008</c:v>
                </c:pt>
                <c:pt idx="47">
                  <c:v>0.96973333333333323</c:v>
                </c:pt>
                <c:pt idx="48">
                  <c:v>0.97443333333333337</c:v>
                </c:pt>
                <c:pt idx="49">
                  <c:v>0.97233333333333327</c:v>
                </c:pt>
                <c:pt idx="50">
                  <c:v>0.97470000000000001</c:v>
                </c:pt>
                <c:pt idx="51">
                  <c:v>0.97433333333333338</c:v>
                </c:pt>
                <c:pt idx="52">
                  <c:v>0.97619999999999996</c:v>
                </c:pt>
                <c:pt idx="53">
                  <c:v>0.97529999999999994</c:v>
                </c:pt>
                <c:pt idx="54">
                  <c:v>0.97770000000000001</c:v>
                </c:pt>
                <c:pt idx="55">
                  <c:v>0.97663333333333335</c:v>
                </c:pt>
                <c:pt idx="56">
                  <c:v>0.97759999999999991</c:v>
                </c:pt>
                <c:pt idx="57">
                  <c:v>0.97853333333333337</c:v>
                </c:pt>
                <c:pt idx="58">
                  <c:v>0.97896666666666665</c:v>
                </c:pt>
                <c:pt idx="59">
                  <c:v>0.97983333333333344</c:v>
                </c:pt>
                <c:pt idx="60">
                  <c:v>0.97953333333333337</c:v>
                </c:pt>
                <c:pt idx="61">
                  <c:v>0.98309999999999997</c:v>
                </c:pt>
                <c:pt idx="62">
                  <c:v>0.98126666666666684</c:v>
                </c:pt>
                <c:pt idx="63">
                  <c:v>0.98183333333333334</c:v>
                </c:pt>
                <c:pt idx="64">
                  <c:v>0.98356666666666681</c:v>
                </c:pt>
                <c:pt idx="65">
                  <c:v>0.98403333333333343</c:v>
                </c:pt>
                <c:pt idx="66">
                  <c:v>0.98283333333333334</c:v>
                </c:pt>
                <c:pt idx="67">
                  <c:v>0.98346666666666671</c:v>
                </c:pt>
                <c:pt idx="68">
                  <c:v>0.9829</c:v>
                </c:pt>
                <c:pt idx="69">
                  <c:v>0.98263333333333336</c:v>
                </c:pt>
                <c:pt idx="70">
                  <c:v>0.98226666666666673</c:v>
                </c:pt>
                <c:pt idx="71">
                  <c:v>0.98180000000000012</c:v>
                </c:pt>
                <c:pt idx="72">
                  <c:v>0.98119999999999996</c:v>
                </c:pt>
                <c:pt idx="73">
                  <c:v>0.97919999999999996</c:v>
                </c:pt>
                <c:pt idx="74">
                  <c:v>0.97809999999999997</c:v>
                </c:pt>
                <c:pt idx="75">
                  <c:v>0.97570000000000012</c:v>
                </c:pt>
                <c:pt idx="76">
                  <c:v>0.97433333333333338</c:v>
                </c:pt>
                <c:pt idx="77">
                  <c:v>0.97316666666666674</c:v>
                </c:pt>
                <c:pt idx="78">
                  <c:v>0.96976666666666667</c:v>
                </c:pt>
                <c:pt idx="79">
                  <c:v>0.96839999999999993</c:v>
                </c:pt>
                <c:pt idx="80">
                  <c:v>0.96526666666666683</c:v>
                </c:pt>
                <c:pt idx="81">
                  <c:v>0.9630333333333333</c:v>
                </c:pt>
                <c:pt idx="82">
                  <c:v>0.96123333333333327</c:v>
                </c:pt>
                <c:pt idx="83">
                  <c:v>0.95749999999999991</c:v>
                </c:pt>
                <c:pt idx="84">
                  <c:v>0.95473333333333343</c:v>
                </c:pt>
                <c:pt idx="85">
                  <c:v>0.95146666666666668</c:v>
                </c:pt>
                <c:pt idx="86">
                  <c:v>0.9489333333333333</c:v>
                </c:pt>
                <c:pt idx="87">
                  <c:v>0.94603333333333328</c:v>
                </c:pt>
                <c:pt idx="88">
                  <c:v>0.9421666666666666</c:v>
                </c:pt>
                <c:pt idx="89">
                  <c:v>0.9405</c:v>
                </c:pt>
                <c:pt idx="90">
                  <c:v>0.93659999999999999</c:v>
                </c:pt>
                <c:pt idx="91">
                  <c:v>0.93223333333333347</c:v>
                </c:pt>
                <c:pt idx="92">
                  <c:v>0.92966666666666653</c:v>
                </c:pt>
                <c:pt idx="93">
                  <c:v>0.92569999999999997</c:v>
                </c:pt>
                <c:pt idx="94">
                  <c:v>0.92176666666666662</c:v>
                </c:pt>
                <c:pt idx="95">
                  <c:v>0.91529999999999989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3-496B-9B4B-BDF0206AF67F}"/>
            </c:ext>
          </c:extLst>
        </c:ser>
        <c:ser>
          <c:idx val="6"/>
          <c:order val="2"/>
          <c:tx>
            <c:v>Stringent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Setup1!$AC$70:$AC$165</c:f>
              <c:numCache>
                <c:formatCode>General</c:formatCode>
                <c:ptCount val="96"/>
                <c:pt idx="0">
                  <c:v>6.0433333333333318E-2</c:v>
                </c:pt>
                <c:pt idx="1">
                  <c:v>6.0566666666666658E-2</c:v>
                </c:pt>
                <c:pt idx="2">
                  <c:v>8.77E-2</c:v>
                </c:pt>
                <c:pt idx="3">
                  <c:v>0.12303333333333333</c:v>
                </c:pt>
                <c:pt idx="4">
                  <c:v>0.17769999999999997</c:v>
                </c:pt>
                <c:pt idx="5">
                  <c:v>0.22293333333333334</c:v>
                </c:pt>
                <c:pt idx="6">
                  <c:v>0.28250000000000003</c:v>
                </c:pt>
                <c:pt idx="7">
                  <c:v>0.35216666666666668</c:v>
                </c:pt>
                <c:pt idx="8">
                  <c:v>0.42710000000000004</c:v>
                </c:pt>
                <c:pt idx="9">
                  <c:v>0.48860000000000009</c:v>
                </c:pt>
                <c:pt idx="10">
                  <c:v>0.5413</c:v>
                </c:pt>
                <c:pt idx="11">
                  <c:v>0.58806666666666663</c:v>
                </c:pt>
                <c:pt idx="12">
                  <c:v>0.62679999999999991</c:v>
                </c:pt>
                <c:pt idx="13">
                  <c:v>0.66136666666666666</c:v>
                </c:pt>
                <c:pt idx="14">
                  <c:v>0.69530000000000003</c:v>
                </c:pt>
                <c:pt idx="15">
                  <c:v>0.7262333333333334</c:v>
                </c:pt>
                <c:pt idx="16">
                  <c:v>0.75569999999999993</c:v>
                </c:pt>
                <c:pt idx="17">
                  <c:v>0.77893333333333326</c:v>
                </c:pt>
                <c:pt idx="18">
                  <c:v>0.80466666666666675</c:v>
                </c:pt>
                <c:pt idx="19">
                  <c:v>0.82443333333333335</c:v>
                </c:pt>
                <c:pt idx="20">
                  <c:v>0.83836666666666682</c:v>
                </c:pt>
                <c:pt idx="21">
                  <c:v>0.85606666666666664</c:v>
                </c:pt>
                <c:pt idx="22">
                  <c:v>0.87053333333333338</c:v>
                </c:pt>
                <c:pt idx="23">
                  <c:v>0.88280000000000003</c:v>
                </c:pt>
                <c:pt idx="24">
                  <c:v>0.89546666666666663</c:v>
                </c:pt>
                <c:pt idx="25">
                  <c:v>0.90636666666666665</c:v>
                </c:pt>
                <c:pt idx="26">
                  <c:v>0.91746666666666654</c:v>
                </c:pt>
                <c:pt idx="27">
                  <c:v>0.9259666666666666</c:v>
                </c:pt>
                <c:pt idx="28">
                  <c:v>0.93523333333333325</c:v>
                </c:pt>
                <c:pt idx="29">
                  <c:v>0.9425</c:v>
                </c:pt>
                <c:pt idx="30">
                  <c:v>0.9458333333333333</c:v>
                </c:pt>
                <c:pt idx="31">
                  <c:v>0.95006666666666673</c:v>
                </c:pt>
                <c:pt idx="32">
                  <c:v>0.95106666666666673</c:v>
                </c:pt>
                <c:pt idx="33">
                  <c:v>0.95253333333333323</c:v>
                </c:pt>
                <c:pt idx="34">
                  <c:v>0.95356666666666667</c:v>
                </c:pt>
                <c:pt idx="35">
                  <c:v>0.95509999999999995</c:v>
                </c:pt>
                <c:pt idx="36">
                  <c:v>0.95823333333333327</c:v>
                </c:pt>
                <c:pt idx="37">
                  <c:v>0.95943333333333347</c:v>
                </c:pt>
                <c:pt idx="38">
                  <c:v>0.96226666666666671</c:v>
                </c:pt>
                <c:pt idx="39">
                  <c:v>0.96226666666666671</c:v>
                </c:pt>
                <c:pt idx="40">
                  <c:v>0.96200000000000008</c:v>
                </c:pt>
                <c:pt idx="41">
                  <c:v>0.9645999999999999</c:v>
                </c:pt>
                <c:pt idx="42">
                  <c:v>0.96503333333333341</c:v>
                </c:pt>
                <c:pt idx="43">
                  <c:v>0.96769999999999989</c:v>
                </c:pt>
                <c:pt idx="44">
                  <c:v>0.97276666666666667</c:v>
                </c:pt>
                <c:pt idx="45">
                  <c:v>0.97330000000000005</c:v>
                </c:pt>
                <c:pt idx="46">
                  <c:v>0.97443333333333326</c:v>
                </c:pt>
                <c:pt idx="47">
                  <c:v>0.97693333333333321</c:v>
                </c:pt>
                <c:pt idx="48">
                  <c:v>0.97846666666666671</c:v>
                </c:pt>
                <c:pt idx="49">
                  <c:v>0.98159999999999992</c:v>
                </c:pt>
                <c:pt idx="50">
                  <c:v>0.98189999999999988</c:v>
                </c:pt>
                <c:pt idx="51">
                  <c:v>0.98420000000000007</c:v>
                </c:pt>
                <c:pt idx="52">
                  <c:v>0.98406666666666665</c:v>
                </c:pt>
                <c:pt idx="53">
                  <c:v>0.98599999999999988</c:v>
                </c:pt>
                <c:pt idx="54">
                  <c:v>0.9854666666666666</c:v>
                </c:pt>
                <c:pt idx="55">
                  <c:v>0.98726666666666674</c:v>
                </c:pt>
                <c:pt idx="56">
                  <c:v>0.98680000000000001</c:v>
                </c:pt>
                <c:pt idx="57">
                  <c:v>0.98890000000000011</c:v>
                </c:pt>
                <c:pt idx="58">
                  <c:v>0.98963333333333336</c:v>
                </c:pt>
                <c:pt idx="59">
                  <c:v>0.98980000000000012</c:v>
                </c:pt>
                <c:pt idx="60">
                  <c:v>0.99180000000000001</c:v>
                </c:pt>
                <c:pt idx="61">
                  <c:v>0.99206666666666676</c:v>
                </c:pt>
                <c:pt idx="62">
                  <c:v>0.99330000000000007</c:v>
                </c:pt>
                <c:pt idx="63">
                  <c:v>0.99396666666666678</c:v>
                </c:pt>
                <c:pt idx="64">
                  <c:v>0.9955666666666666</c:v>
                </c:pt>
                <c:pt idx="65">
                  <c:v>0.99570000000000014</c:v>
                </c:pt>
                <c:pt idx="66">
                  <c:v>0.99690000000000012</c:v>
                </c:pt>
                <c:pt idx="67">
                  <c:v>0.9986666666666667</c:v>
                </c:pt>
                <c:pt idx="68">
                  <c:v>0.99933333333333341</c:v>
                </c:pt>
                <c:pt idx="69">
                  <c:v>0.99996666666666678</c:v>
                </c:pt>
                <c:pt idx="70">
                  <c:v>0.99960000000000004</c:v>
                </c:pt>
                <c:pt idx="71">
                  <c:v>1.0002333333333333</c:v>
                </c:pt>
                <c:pt idx="72">
                  <c:v>1.0013333333333334</c:v>
                </c:pt>
                <c:pt idx="73">
                  <c:v>1.0004</c:v>
                </c:pt>
                <c:pt idx="74">
                  <c:v>1.0012666666666667</c:v>
                </c:pt>
                <c:pt idx="75">
                  <c:v>1.0015666666666665</c:v>
                </c:pt>
                <c:pt idx="76">
                  <c:v>1.0015333333333334</c:v>
                </c:pt>
                <c:pt idx="77">
                  <c:v>1.0028333333333335</c:v>
                </c:pt>
                <c:pt idx="78">
                  <c:v>1.0015666666666667</c:v>
                </c:pt>
                <c:pt idx="79">
                  <c:v>1.0012999999999999</c:v>
                </c:pt>
                <c:pt idx="80">
                  <c:v>1.0011666666666665</c:v>
                </c:pt>
                <c:pt idx="81">
                  <c:v>1.0021333333333333</c:v>
                </c:pt>
                <c:pt idx="82">
                  <c:v>1.0010333333333332</c:v>
                </c:pt>
                <c:pt idx="83">
                  <c:v>0.99943333333333328</c:v>
                </c:pt>
                <c:pt idx="84">
                  <c:v>1.0019333333333333</c:v>
                </c:pt>
                <c:pt idx="85">
                  <c:v>1.0006999999999999</c:v>
                </c:pt>
                <c:pt idx="86">
                  <c:v>0.99799999999999989</c:v>
                </c:pt>
                <c:pt idx="87">
                  <c:v>0.99793333333333323</c:v>
                </c:pt>
                <c:pt idx="88">
                  <c:v>0.99690000000000001</c:v>
                </c:pt>
                <c:pt idx="89">
                  <c:v>0.99706666666666666</c:v>
                </c:pt>
                <c:pt idx="90">
                  <c:v>1.0186999999999999</c:v>
                </c:pt>
                <c:pt idx="91">
                  <c:v>0.9955666666666666</c:v>
                </c:pt>
                <c:pt idx="92">
                  <c:v>0.99486666666666679</c:v>
                </c:pt>
                <c:pt idx="93">
                  <c:v>0.99393333333333322</c:v>
                </c:pt>
                <c:pt idx="94">
                  <c:v>0.9926999999999998</c:v>
                </c:pt>
                <c:pt idx="95">
                  <c:v>0.98926666666666663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73-496B-9B4B-BDF0206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05248"/>
        <c:axId val="672008576"/>
      </c:lineChart>
      <c:catAx>
        <c:axId val="6720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576"/>
        <c:crosses val="autoZero"/>
        <c:auto val="1"/>
        <c:lblAlgn val="ctr"/>
        <c:lblOffset val="100"/>
        <c:noMultiLvlLbl val="0"/>
      </c:catAx>
      <c:valAx>
        <c:axId val="672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(600nm)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6511373578303"/>
          <c:y val="0.13870078740157479"/>
          <c:w val="0.49769794400699913"/>
          <c:h val="0.71345559724908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Setup1!$AG$276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D-4038-9E0A-7B83D72452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D-4038-9E0A-7B83D72452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D-4038-9E0A-7B83D724524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CD-4038-9E0A-7B83D7245240}"/>
                </c:ext>
              </c:extLst>
            </c:dLbl>
            <c:dLbl>
              <c:idx val="1"/>
              <c:layout>
                <c:manualLayout>
                  <c:x val="0.19021325459317581"/>
                  <c:y val="-0.140676063319209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Stringent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DCD-4038-9E0A-7B83D7245240}"/>
                </c:ext>
              </c:extLst>
            </c:dLbl>
            <c:dLbl>
              <c:idx val="2"/>
              <c:layout>
                <c:manualLayout>
                  <c:x val="0.19444444444444439"/>
                  <c:y val="1.21001020705745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High Stringent qCRISPRi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19444444444445"/>
                      <c:h val="0.2094907407407407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DDCD-4038-9E0A-7B83D7245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Setup1!$U$270</c:f>
                <c:numCache>
                  <c:formatCode>General</c:formatCode>
                  <c:ptCount val="1"/>
                  <c:pt idx="0">
                    <c:v>792.66670171011981</c:v>
                  </c:pt>
                </c:numCache>
              </c:numRef>
            </c:plus>
            <c:minus>
              <c:numRef>
                <c:f>Setup1!$U$270</c:f>
                <c:numCache>
                  <c:formatCode>General</c:formatCode>
                  <c:ptCount val="1"/>
                  <c:pt idx="0">
                    <c:v>792.66670171011981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Setup1!$T$267</c:f>
              <c:numCache>
                <c:formatCode>General</c:formatCode>
                <c:ptCount val="1"/>
                <c:pt idx="0">
                  <c:v>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D-4038-9E0A-7B83D7245240}"/>
            </c:ext>
          </c:extLst>
        </c:ser>
        <c:ser>
          <c:idx val="1"/>
          <c:order val="1"/>
          <c:tx>
            <c:strRef>
              <c:f>Setup1!$AL$276</c:f>
              <c:strCache>
                <c:ptCount val="1"/>
                <c:pt idx="0">
                  <c:v>Stringent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D-47F0-A311-23F530D12EA2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Setup1!$AD$270</c:f>
                <c:numCache>
                  <c:formatCode>General</c:formatCode>
                  <c:ptCount val="1"/>
                  <c:pt idx="0">
                    <c:v>955.30126138302569</c:v>
                  </c:pt>
                </c:numCache>
              </c:numRef>
            </c:plus>
            <c:minus>
              <c:numRef>
                <c:f>Setup1!$AD$270</c:f>
                <c:numCache>
                  <c:formatCode>General</c:formatCode>
                  <c:ptCount val="1"/>
                  <c:pt idx="0">
                    <c:v>955.30126138302569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Setup1!$AC$267</c:f>
              <c:numCache>
                <c:formatCode>General</c:formatCode>
                <c:ptCount val="1"/>
                <c:pt idx="0">
                  <c:v>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D-47F0-A311-23F530D1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7223344"/>
        <c:axId val="2087221424"/>
      </c:barChart>
      <c:catAx>
        <c:axId val="208722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1424"/>
        <c:crosses val="autoZero"/>
        <c:auto val="1"/>
        <c:lblAlgn val="ctr"/>
        <c:lblOffset val="100"/>
        <c:noMultiLvlLbl val="0"/>
      </c:catAx>
      <c:valAx>
        <c:axId val="2087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/>
                  <a:t>Max</a:t>
                </a:r>
                <a:r>
                  <a:rPr lang="en-CA" sz="900" b="1" baseline="0"/>
                  <a:t> GFP (FU)</a:t>
                </a:r>
                <a:endParaRPr lang="en-CA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22229663654785"/>
          <c:y val="0.88453870340407503"/>
          <c:w val="0.34734522032922577"/>
          <c:h val="8.036282777679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Leaky circuit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Setup1!$T$171:$T$266</c:f>
              <c:numCache>
                <c:formatCode>General</c:formatCode>
                <c:ptCount val="96"/>
                <c:pt idx="0">
                  <c:v>474</c:v>
                </c:pt>
                <c:pt idx="1">
                  <c:v>509.33333333333331</c:v>
                </c:pt>
                <c:pt idx="2">
                  <c:v>657.33333333333337</c:v>
                </c:pt>
                <c:pt idx="3">
                  <c:v>748.66666666666663</c:v>
                </c:pt>
                <c:pt idx="4">
                  <c:v>889.66666666666663</c:v>
                </c:pt>
                <c:pt idx="5">
                  <c:v>1001.3333333333334</c:v>
                </c:pt>
                <c:pt idx="6">
                  <c:v>1213</c:v>
                </c:pt>
                <c:pt idx="7">
                  <c:v>1468.6666666666667</c:v>
                </c:pt>
                <c:pt idx="8">
                  <c:v>1639.6666666666667</c:v>
                </c:pt>
                <c:pt idx="9">
                  <c:v>1834.3333333333333</c:v>
                </c:pt>
                <c:pt idx="10">
                  <c:v>2040.3333333333333</c:v>
                </c:pt>
                <c:pt idx="11">
                  <c:v>2255.6666666666665</c:v>
                </c:pt>
                <c:pt idx="12">
                  <c:v>2447.3333333333335</c:v>
                </c:pt>
                <c:pt idx="13">
                  <c:v>2650</c:v>
                </c:pt>
                <c:pt idx="14">
                  <c:v>2839.6666666666665</c:v>
                </c:pt>
                <c:pt idx="15">
                  <c:v>3053.6666666666665</c:v>
                </c:pt>
                <c:pt idx="16">
                  <c:v>3218.3333333333335</c:v>
                </c:pt>
                <c:pt idx="17">
                  <c:v>3386</c:v>
                </c:pt>
                <c:pt idx="18">
                  <c:v>3510</c:v>
                </c:pt>
                <c:pt idx="19">
                  <c:v>3596.3333333333335</c:v>
                </c:pt>
                <c:pt idx="20">
                  <c:v>3634</c:v>
                </c:pt>
                <c:pt idx="21">
                  <c:v>3657</c:v>
                </c:pt>
                <c:pt idx="22">
                  <c:v>3651</c:v>
                </c:pt>
                <c:pt idx="23">
                  <c:v>3622</c:v>
                </c:pt>
                <c:pt idx="24">
                  <c:v>3604.6666666666665</c:v>
                </c:pt>
                <c:pt idx="25">
                  <c:v>3541.3333333333335</c:v>
                </c:pt>
                <c:pt idx="26">
                  <c:v>3451</c:v>
                </c:pt>
                <c:pt idx="27">
                  <c:v>3359.6666666666665</c:v>
                </c:pt>
                <c:pt idx="28">
                  <c:v>3259.6666666666665</c:v>
                </c:pt>
                <c:pt idx="29">
                  <c:v>3149.6666666666665</c:v>
                </c:pt>
                <c:pt idx="30">
                  <c:v>3055.6666666666665</c:v>
                </c:pt>
                <c:pt idx="31">
                  <c:v>2949.3333333333335</c:v>
                </c:pt>
                <c:pt idx="32">
                  <c:v>2860</c:v>
                </c:pt>
                <c:pt idx="33">
                  <c:v>2781.6666666666665</c:v>
                </c:pt>
                <c:pt idx="34">
                  <c:v>2709.6666666666665</c:v>
                </c:pt>
                <c:pt idx="35">
                  <c:v>2647.6666666666665</c:v>
                </c:pt>
                <c:pt idx="36">
                  <c:v>2610.6666666666665</c:v>
                </c:pt>
                <c:pt idx="37">
                  <c:v>2560.3333333333335</c:v>
                </c:pt>
                <c:pt idx="38">
                  <c:v>2506</c:v>
                </c:pt>
                <c:pt idx="39">
                  <c:v>2449</c:v>
                </c:pt>
                <c:pt idx="40">
                  <c:v>2396.3333333333335</c:v>
                </c:pt>
                <c:pt idx="41">
                  <c:v>2338.3333333333335</c:v>
                </c:pt>
                <c:pt idx="42">
                  <c:v>2270.3333333333335</c:v>
                </c:pt>
                <c:pt idx="43">
                  <c:v>2214</c:v>
                </c:pt>
                <c:pt idx="44">
                  <c:v>2142.6666666666665</c:v>
                </c:pt>
                <c:pt idx="45">
                  <c:v>2096.3333333333335</c:v>
                </c:pt>
                <c:pt idx="46">
                  <c:v>2044</c:v>
                </c:pt>
                <c:pt idx="47">
                  <c:v>1988.6666666666667</c:v>
                </c:pt>
                <c:pt idx="48">
                  <c:v>1947.6666666666667</c:v>
                </c:pt>
                <c:pt idx="49">
                  <c:v>1910.6666666666667</c:v>
                </c:pt>
                <c:pt idx="50">
                  <c:v>1868</c:v>
                </c:pt>
                <c:pt idx="51">
                  <c:v>1843.3333333333333</c:v>
                </c:pt>
                <c:pt idx="52">
                  <c:v>1810</c:v>
                </c:pt>
                <c:pt idx="53">
                  <c:v>1776.3333333333333</c:v>
                </c:pt>
                <c:pt idx="54">
                  <c:v>1759</c:v>
                </c:pt>
                <c:pt idx="55">
                  <c:v>1725.6666666666667</c:v>
                </c:pt>
                <c:pt idx="56">
                  <c:v>1708</c:v>
                </c:pt>
                <c:pt idx="57">
                  <c:v>1681</c:v>
                </c:pt>
                <c:pt idx="58">
                  <c:v>1654.6666666666667</c:v>
                </c:pt>
                <c:pt idx="59">
                  <c:v>1627.3333333333333</c:v>
                </c:pt>
                <c:pt idx="60">
                  <c:v>1607.3333333333333</c:v>
                </c:pt>
                <c:pt idx="61">
                  <c:v>1594.3333333333333</c:v>
                </c:pt>
                <c:pt idx="62">
                  <c:v>1563.3333333333333</c:v>
                </c:pt>
                <c:pt idx="63">
                  <c:v>1540.3333333333333</c:v>
                </c:pt>
                <c:pt idx="64">
                  <c:v>1527.3333333333333</c:v>
                </c:pt>
                <c:pt idx="65">
                  <c:v>1504.6666666666667</c:v>
                </c:pt>
                <c:pt idx="66">
                  <c:v>1482.3333333333333</c:v>
                </c:pt>
                <c:pt idx="67">
                  <c:v>1467.3333333333333</c:v>
                </c:pt>
                <c:pt idx="68">
                  <c:v>1453</c:v>
                </c:pt>
                <c:pt idx="69">
                  <c:v>1428.3333333333333</c:v>
                </c:pt>
                <c:pt idx="70">
                  <c:v>1410.6666666666667</c:v>
                </c:pt>
                <c:pt idx="71">
                  <c:v>1397.6666666666667</c:v>
                </c:pt>
                <c:pt idx="72">
                  <c:v>1379.6666666666667</c:v>
                </c:pt>
                <c:pt idx="73">
                  <c:v>1367.6666666666667</c:v>
                </c:pt>
                <c:pt idx="74">
                  <c:v>1355.3333333333333</c:v>
                </c:pt>
                <c:pt idx="75">
                  <c:v>1348</c:v>
                </c:pt>
                <c:pt idx="76">
                  <c:v>1334.3333333333333</c:v>
                </c:pt>
                <c:pt idx="77">
                  <c:v>1321</c:v>
                </c:pt>
                <c:pt idx="78">
                  <c:v>1312.6666666666667</c:v>
                </c:pt>
                <c:pt idx="79">
                  <c:v>1302</c:v>
                </c:pt>
                <c:pt idx="80">
                  <c:v>1282.3333333333333</c:v>
                </c:pt>
                <c:pt idx="81">
                  <c:v>1280.6666666666667</c:v>
                </c:pt>
                <c:pt idx="82">
                  <c:v>1261.6666666666667</c:v>
                </c:pt>
                <c:pt idx="83">
                  <c:v>1244</c:v>
                </c:pt>
                <c:pt idx="84">
                  <c:v>1229.3333333333333</c:v>
                </c:pt>
                <c:pt idx="85">
                  <c:v>1214.3333333333333</c:v>
                </c:pt>
                <c:pt idx="86">
                  <c:v>1198.3333333333333</c:v>
                </c:pt>
                <c:pt idx="87">
                  <c:v>1188.3333333333333</c:v>
                </c:pt>
                <c:pt idx="88">
                  <c:v>1172.3333333333333</c:v>
                </c:pt>
                <c:pt idx="89">
                  <c:v>1154.3333333333333</c:v>
                </c:pt>
                <c:pt idx="90">
                  <c:v>1148</c:v>
                </c:pt>
                <c:pt idx="91">
                  <c:v>1134.6666666666667</c:v>
                </c:pt>
                <c:pt idx="92">
                  <c:v>1113.3333333333333</c:v>
                </c:pt>
                <c:pt idx="93">
                  <c:v>1108.3333333333333</c:v>
                </c:pt>
                <c:pt idx="94">
                  <c:v>1094.6666666666667</c:v>
                </c:pt>
                <c:pt idx="95">
                  <c:v>1088.3333333333333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8-40EA-862A-77C56F5B3136}"/>
            </c:ext>
          </c:extLst>
        </c:ser>
        <c:ser>
          <c:idx val="0"/>
          <c:order val="1"/>
          <c:tx>
            <c:v>Non leaky circuit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Setup1!$AC$171:$AC$266</c:f>
              <c:numCache>
                <c:formatCode>General</c:formatCode>
                <c:ptCount val="96"/>
                <c:pt idx="0">
                  <c:v>495</c:v>
                </c:pt>
                <c:pt idx="1">
                  <c:v>498.66666666666669</c:v>
                </c:pt>
                <c:pt idx="2">
                  <c:v>616.33333333333337</c:v>
                </c:pt>
                <c:pt idx="3">
                  <c:v>729.66666666666663</c:v>
                </c:pt>
                <c:pt idx="4">
                  <c:v>882</c:v>
                </c:pt>
                <c:pt idx="5">
                  <c:v>1029.6666666666667</c:v>
                </c:pt>
                <c:pt idx="6">
                  <c:v>1255.3333333333333</c:v>
                </c:pt>
                <c:pt idx="7">
                  <c:v>1589.6666666666667</c:v>
                </c:pt>
                <c:pt idx="8">
                  <c:v>1943.6666666666667</c:v>
                </c:pt>
                <c:pt idx="9">
                  <c:v>2301.6666666666665</c:v>
                </c:pt>
                <c:pt idx="10">
                  <c:v>2634</c:v>
                </c:pt>
                <c:pt idx="11">
                  <c:v>2946.3333333333335</c:v>
                </c:pt>
                <c:pt idx="12">
                  <c:v>3208.3333333333335</c:v>
                </c:pt>
                <c:pt idx="13">
                  <c:v>3511</c:v>
                </c:pt>
                <c:pt idx="14">
                  <c:v>3785</c:v>
                </c:pt>
                <c:pt idx="15">
                  <c:v>4041.6666666666665</c:v>
                </c:pt>
                <c:pt idx="16">
                  <c:v>4298.666666666667</c:v>
                </c:pt>
                <c:pt idx="17">
                  <c:v>4533</c:v>
                </c:pt>
                <c:pt idx="18">
                  <c:v>4763</c:v>
                </c:pt>
                <c:pt idx="19">
                  <c:v>4959.666666666667</c:v>
                </c:pt>
                <c:pt idx="20">
                  <c:v>5068.666666666667</c:v>
                </c:pt>
                <c:pt idx="21">
                  <c:v>5121</c:v>
                </c:pt>
                <c:pt idx="22">
                  <c:v>5141.333333333333</c:v>
                </c:pt>
                <c:pt idx="23">
                  <c:v>5154</c:v>
                </c:pt>
                <c:pt idx="24">
                  <c:v>5096</c:v>
                </c:pt>
                <c:pt idx="25">
                  <c:v>5035</c:v>
                </c:pt>
                <c:pt idx="26">
                  <c:v>4966.666666666667</c:v>
                </c:pt>
                <c:pt idx="27">
                  <c:v>4858</c:v>
                </c:pt>
                <c:pt idx="28">
                  <c:v>4761.666666666667</c:v>
                </c:pt>
                <c:pt idx="29">
                  <c:v>4641</c:v>
                </c:pt>
                <c:pt idx="30">
                  <c:v>4519.666666666667</c:v>
                </c:pt>
                <c:pt idx="31">
                  <c:v>4358</c:v>
                </c:pt>
                <c:pt idx="32">
                  <c:v>4220.666666666667</c:v>
                </c:pt>
                <c:pt idx="33">
                  <c:v>4071.6666666666665</c:v>
                </c:pt>
                <c:pt idx="34">
                  <c:v>3959</c:v>
                </c:pt>
                <c:pt idx="35">
                  <c:v>3851.6666666666665</c:v>
                </c:pt>
                <c:pt idx="36">
                  <c:v>3750.6666666666665</c:v>
                </c:pt>
                <c:pt idx="37">
                  <c:v>3657</c:v>
                </c:pt>
                <c:pt idx="38">
                  <c:v>3583.6666666666665</c:v>
                </c:pt>
                <c:pt idx="39">
                  <c:v>3513</c:v>
                </c:pt>
                <c:pt idx="40">
                  <c:v>3434</c:v>
                </c:pt>
                <c:pt idx="41">
                  <c:v>3342.6666666666665</c:v>
                </c:pt>
                <c:pt idx="42">
                  <c:v>3288.3333333333335</c:v>
                </c:pt>
                <c:pt idx="43">
                  <c:v>3234.6666666666665</c:v>
                </c:pt>
                <c:pt idx="44">
                  <c:v>3156</c:v>
                </c:pt>
                <c:pt idx="45">
                  <c:v>3108</c:v>
                </c:pt>
                <c:pt idx="46">
                  <c:v>3044.6666666666665</c:v>
                </c:pt>
                <c:pt idx="47">
                  <c:v>2990.6666666666665</c:v>
                </c:pt>
                <c:pt idx="48">
                  <c:v>2935.6666666666665</c:v>
                </c:pt>
                <c:pt idx="49">
                  <c:v>2897.3333333333335</c:v>
                </c:pt>
                <c:pt idx="50">
                  <c:v>2864.3333333333335</c:v>
                </c:pt>
                <c:pt idx="51">
                  <c:v>2855.3333333333335</c:v>
                </c:pt>
                <c:pt idx="52">
                  <c:v>2809</c:v>
                </c:pt>
                <c:pt idx="53">
                  <c:v>2751.3333333333335</c:v>
                </c:pt>
                <c:pt idx="54">
                  <c:v>2687.3333333333335</c:v>
                </c:pt>
                <c:pt idx="55">
                  <c:v>2630.6666666666665</c:v>
                </c:pt>
                <c:pt idx="56">
                  <c:v>2566</c:v>
                </c:pt>
                <c:pt idx="57">
                  <c:v>2495.6666666666665</c:v>
                </c:pt>
                <c:pt idx="58">
                  <c:v>2439</c:v>
                </c:pt>
                <c:pt idx="59">
                  <c:v>2389.6666666666665</c:v>
                </c:pt>
                <c:pt idx="60">
                  <c:v>2357</c:v>
                </c:pt>
                <c:pt idx="61">
                  <c:v>2303</c:v>
                </c:pt>
                <c:pt idx="62">
                  <c:v>2262</c:v>
                </c:pt>
                <c:pt idx="63">
                  <c:v>2217.3333333333335</c:v>
                </c:pt>
                <c:pt idx="64">
                  <c:v>2206.6666666666665</c:v>
                </c:pt>
                <c:pt idx="65">
                  <c:v>2162</c:v>
                </c:pt>
                <c:pt idx="66">
                  <c:v>2132.6666666666665</c:v>
                </c:pt>
                <c:pt idx="67">
                  <c:v>2101.6666666666665</c:v>
                </c:pt>
                <c:pt idx="68">
                  <c:v>2067.6666666666665</c:v>
                </c:pt>
                <c:pt idx="69">
                  <c:v>2044.6666666666667</c:v>
                </c:pt>
                <c:pt idx="70">
                  <c:v>2020.6666666666667</c:v>
                </c:pt>
                <c:pt idx="71">
                  <c:v>1991</c:v>
                </c:pt>
                <c:pt idx="72">
                  <c:v>1969.6666666666667</c:v>
                </c:pt>
                <c:pt idx="73">
                  <c:v>1951.6666666666667</c:v>
                </c:pt>
                <c:pt idx="74">
                  <c:v>1932.3333333333333</c:v>
                </c:pt>
                <c:pt idx="75">
                  <c:v>1911.3333333333333</c:v>
                </c:pt>
                <c:pt idx="76">
                  <c:v>1903.6666666666667</c:v>
                </c:pt>
                <c:pt idx="77">
                  <c:v>1877</c:v>
                </c:pt>
                <c:pt idx="78">
                  <c:v>1864.3333333333333</c:v>
                </c:pt>
                <c:pt idx="79">
                  <c:v>1848.6666666666667</c:v>
                </c:pt>
                <c:pt idx="80">
                  <c:v>1829.6666666666667</c:v>
                </c:pt>
                <c:pt idx="81">
                  <c:v>1818.3333333333333</c:v>
                </c:pt>
                <c:pt idx="82">
                  <c:v>1807</c:v>
                </c:pt>
                <c:pt idx="83">
                  <c:v>1794</c:v>
                </c:pt>
                <c:pt idx="84">
                  <c:v>1774.6666666666667</c:v>
                </c:pt>
                <c:pt idx="85">
                  <c:v>1774.6666666666667</c:v>
                </c:pt>
                <c:pt idx="86">
                  <c:v>1764</c:v>
                </c:pt>
                <c:pt idx="87">
                  <c:v>1754.3333333333333</c:v>
                </c:pt>
                <c:pt idx="88">
                  <c:v>1741.6666666666667</c:v>
                </c:pt>
                <c:pt idx="89">
                  <c:v>1732.3333333333333</c:v>
                </c:pt>
                <c:pt idx="90">
                  <c:v>1734.6666666666667</c:v>
                </c:pt>
                <c:pt idx="91">
                  <c:v>1714.6666666666667</c:v>
                </c:pt>
                <c:pt idx="92">
                  <c:v>1697.3333333333333</c:v>
                </c:pt>
                <c:pt idx="93">
                  <c:v>1691.3333333333333</c:v>
                </c:pt>
                <c:pt idx="94">
                  <c:v>1678.6666666666667</c:v>
                </c:pt>
                <c:pt idx="95">
                  <c:v>1681.6666666666667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8-40EA-862A-77C56F5B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9024"/>
        <c:axId val="617613200"/>
      </c:lineChart>
      <c:catAx>
        <c:axId val="61761902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200"/>
        <c:crosses val="autoZero"/>
        <c:auto val="1"/>
        <c:lblAlgn val="ctr"/>
        <c:lblOffset val="100"/>
        <c:noMultiLvlLbl val="0"/>
      </c:catAx>
      <c:valAx>
        <c:axId val="617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GFP Fluoroscence (FU)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Less Stringent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Setup1!$T$70:$T$165</c:f>
              <c:numCache>
                <c:formatCode>General</c:formatCode>
                <c:ptCount val="96"/>
                <c:pt idx="0">
                  <c:v>6.2466666666666663E-2</c:v>
                </c:pt>
                <c:pt idx="1">
                  <c:v>6.4133333333333334E-2</c:v>
                </c:pt>
                <c:pt idx="2">
                  <c:v>9.9666666666666667E-2</c:v>
                </c:pt>
                <c:pt idx="3">
                  <c:v>0.13780000000000001</c:v>
                </c:pt>
                <c:pt idx="4">
                  <c:v>0.1915</c:v>
                </c:pt>
                <c:pt idx="5">
                  <c:v>0.23960000000000001</c:v>
                </c:pt>
                <c:pt idx="6">
                  <c:v>0.30946666666666667</c:v>
                </c:pt>
                <c:pt idx="7">
                  <c:v>0.37856666666666666</c:v>
                </c:pt>
                <c:pt idx="8">
                  <c:v>0.45503333333333335</c:v>
                </c:pt>
                <c:pt idx="9">
                  <c:v>0.51549999999999996</c:v>
                </c:pt>
                <c:pt idx="10">
                  <c:v>0.56856666666666666</c:v>
                </c:pt>
                <c:pt idx="11">
                  <c:v>0.61280000000000001</c:v>
                </c:pt>
                <c:pt idx="12">
                  <c:v>0.65663333333333329</c:v>
                </c:pt>
                <c:pt idx="13">
                  <c:v>0.69190000000000007</c:v>
                </c:pt>
                <c:pt idx="14">
                  <c:v>0.72509999999999997</c:v>
                </c:pt>
                <c:pt idx="15">
                  <c:v>0.75519999999999998</c:v>
                </c:pt>
                <c:pt idx="16">
                  <c:v>0.78096666666666659</c:v>
                </c:pt>
                <c:pt idx="17">
                  <c:v>0.80330000000000001</c:v>
                </c:pt>
                <c:pt idx="18">
                  <c:v>0.82443333333333335</c:v>
                </c:pt>
                <c:pt idx="19">
                  <c:v>0.84223333333333328</c:v>
                </c:pt>
                <c:pt idx="20">
                  <c:v>0.85693333333333344</c:v>
                </c:pt>
                <c:pt idx="21">
                  <c:v>0.87050000000000016</c:v>
                </c:pt>
                <c:pt idx="22">
                  <c:v>0.88273333333333337</c:v>
                </c:pt>
                <c:pt idx="23">
                  <c:v>0.89313333333333345</c:v>
                </c:pt>
                <c:pt idx="24">
                  <c:v>0.9038666666666666</c:v>
                </c:pt>
                <c:pt idx="25">
                  <c:v>0.91256666666666675</c:v>
                </c:pt>
                <c:pt idx="26">
                  <c:v>0.92073333333333329</c:v>
                </c:pt>
                <c:pt idx="27">
                  <c:v>0.92400000000000004</c:v>
                </c:pt>
                <c:pt idx="28">
                  <c:v>0.92930000000000001</c:v>
                </c:pt>
                <c:pt idx="29">
                  <c:v>0.9335</c:v>
                </c:pt>
                <c:pt idx="30">
                  <c:v>0.93683333333333341</c:v>
                </c:pt>
                <c:pt idx="31">
                  <c:v>0.93923333333333325</c:v>
                </c:pt>
                <c:pt idx="32">
                  <c:v>0.94053333333333333</c:v>
                </c:pt>
                <c:pt idx="33">
                  <c:v>0.9413999999999999</c:v>
                </c:pt>
                <c:pt idx="34">
                  <c:v>0.94523333333333337</c:v>
                </c:pt>
                <c:pt idx="35">
                  <c:v>0.94736666666666658</c:v>
                </c:pt>
                <c:pt idx="36">
                  <c:v>0.95030000000000003</c:v>
                </c:pt>
                <c:pt idx="37">
                  <c:v>0.95316666666666672</c:v>
                </c:pt>
                <c:pt idx="38">
                  <c:v>0.95489999999999997</c:v>
                </c:pt>
                <c:pt idx="39">
                  <c:v>0.95926666666666671</c:v>
                </c:pt>
                <c:pt idx="40">
                  <c:v>0.95960000000000001</c:v>
                </c:pt>
                <c:pt idx="41">
                  <c:v>0.96276666666666655</c:v>
                </c:pt>
                <c:pt idx="42">
                  <c:v>0.96286666666666665</c:v>
                </c:pt>
                <c:pt idx="43">
                  <c:v>0.96466666666666667</c:v>
                </c:pt>
                <c:pt idx="44">
                  <c:v>0.96863333333333335</c:v>
                </c:pt>
                <c:pt idx="45">
                  <c:v>0.96839999999999993</c:v>
                </c:pt>
                <c:pt idx="46">
                  <c:v>0.97000000000000008</c:v>
                </c:pt>
                <c:pt idx="47">
                  <c:v>0.96973333333333323</c:v>
                </c:pt>
                <c:pt idx="48">
                  <c:v>0.97443333333333337</c:v>
                </c:pt>
                <c:pt idx="49">
                  <c:v>0.97233333333333327</c:v>
                </c:pt>
                <c:pt idx="50">
                  <c:v>0.97470000000000001</c:v>
                </c:pt>
                <c:pt idx="51">
                  <c:v>0.97433333333333338</c:v>
                </c:pt>
                <c:pt idx="52">
                  <c:v>0.97619999999999996</c:v>
                </c:pt>
                <c:pt idx="53">
                  <c:v>0.97529999999999994</c:v>
                </c:pt>
                <c:pt idx="54">
                  <c:v>0.97770000000000001</c:v>
                </c:pt>
                <c:pt idx="55">
                  <c:v>0.97663333333333335</c:v>
                </c:pt>
                <c:pt idx="56">
                  <c:v>0.97759999999999991</c:v>
                </c:pt>
                <c:pt idx="57">
                  <c:v>0.97853333333333337</c:v>
                </c:pt>
                <c:pt idx="58">
                  <c:v>0.97896666666666665</c:v>
                </c:pt>
                <c:pt idx="59">
                  <c:v>0.97983333333333344</c:v>
                </c:pt>
                <c:pt idx="60">
                  <c:v>0.97953333333333337</c:v>
                </c:pt>
                <c:pt idx="61">
                  <c:v>0.98309999999999997</c:v>
                </c:pt>
                <c:pt idx="62">
                  <c:v>0.98126666666666684</c:v>
                </c:pt>
                <c:pt idx="63">
                  <c:v>0.98183333333333334</c:v>
                </c:pt>
                <c:pt idx="64">
                  <c:v>0.98356666666666681</c:v>
                </c:pt>
                <c:pt idx="65">
                  <c:v>0.98403333333333343</c:v>
                </c:pt>
                <c:pt idx="66">
                  <c:v>0.98283333333333334</c:v>
                </c:pt>
                <c:pt idx="67">
                  <c:v>0.98346666666666671</c:v>
                </c:pt>
                <c:pt idx="68">
                  <c:v>0.9829</c:v>
                </c:pt>
                <c:pt idx="69">
                  <c:v>0.98263333333333336</c:v>
                </c:pt>
                <c:pt idx="70">
                  <c:v>0.98226666666666673</c:v>
                </c:pt>
                <c:pt idx="71">
                  <c:v>0.98180000000000012</c:v>
                </c:pt>
                <c:pt idx="72">
                  <c:v>0.98119999999999996</c:v>
                </c:pt>
                <c:pt idx="73">
                  <c:v>0.97919999999999996</c:v>
                </c:pt>
                <c:pt idx="74">
                  <c:v>0.97809999999999997</c:v>
                </c:pt>
                <c:pt idx="75">
                  <c:v>0.97570000000000012</c:v>
                </c:pt>
                <c:pt idx="76">
                  <c:v>0.97433333333333338</c:v>
                </c:pt>
                <c:pt idx="77">
                  <c:v>0.97316666666666674</c:v>
                </c:pt>
                <c:pt idx="78">
                  <c:v>0.96976666666666667</c:v>
                </c:pt>
                <c:pt idx="79">
                  <c:v>0.96839999999999993</c:v>
                </c:pt>
                <c:pt idx="80">
                  <c:v>0.96526666666666683</c:v>
                </c:pt>
                <c:pt idx="81">
                  <c:v>0.9630333333333333</c:v>
                </c:pt>
                <c:pt idx="82">
                  <c:v>0.96123333333333327</c:v>
                </c:pt>
                <c:pt idx="83">
                  <c:v>0.95749999999999991</c:v>
                </c:pt>
                <c:pt idx="84">
                  <c:v>0.95473333333333343</c:v>
                </c:pt>
                <c:pt idx="85">
                  <c:v>0.95146666666666668</c:v>
                </c:pt>
                <c:pt idx="86">
                  <c:v>0.9489333333333333</c:v>
                </c:pt>
                <c:pt idx="87">
                  <c:v>0.94603333333333328</c:v>
                </c:pt>
                <c:pt idx="88">
                  <c:v>0.9421666666666666</c:v>
                </c:pt>
                <c:pt idx="89">
                  <c:v>0.9405</c:v>
                </c:pt>
                <c:pt idx="90">
                  <c:v>0.93659999999999999</c:v>
                </c:pt>
                <c:pt idx="91">
                  <c:v>0.93223333333333347</c:v>
                </c:pt>
                <c:pt idx="92">
                  <c:v>0.92966666666666653</c:v>
                </c:pt>
                <c:pt idx="93">
                  <c:v>0.92569999999999997</c:v>
                </c:pt>
                <c:pt idx="94">
                  <c:v>0.92176666666666662</c:v>
                </c:pt>
                <c:pt idx="95">
                  <c:v>0.91529999999999989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D-4A31-9758-986A35888FC8}"/>
            </c:ext>
          </c:extLst>
        </c:ser>
        <c:ser>
          <c:idx val="6"/>
          <c:order val="1"/>
          <c:tx>
            <c:v>Stringent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Setup1!$AC$70:$AC$165</c:f>
              <c:numCache>
                <c:formatCode>General</c:formatCode>
                <c:ptCount val="96"/>
                <c:pt idx="0">
                  <c:v>6.0433333333333318E-2</c:v>
                </c:pt>
                <c:pt idx="1">
                  <c:v>6.0566666666666658E-2</c:v>
                </c:pt>
                <c:pt idx="2">
                  <c:v>8.77E-2</c:v>
                </c:pt>
                <c:pt idx="3">
                  <c:v>0.12303333333333333</c:v>
                </c:pt>
                <c:pt idx="4">
                  <c:v>0.17769999999999997</c:v>
                </c:pt>
                <c:pt idx="5">
                  <c:v>0.22293333333333334</c:v>
                </c:pt>
                <c:pt idx="6">
                  <c:v>0.28250000000000003</c:v>
                </c:pt>
                <c:pt idx="7">
                  <c:v>0.35216666666666668</c:v>
                </c:pt>
                <c:pt idx="8">
                  <c:v>0.42710000000000004</c:v>
                </c:pt>
                <c:pt idx="9">
                  <c:v>0.48860000000000009</c:v>
                </c:pt>
                <c:pt idx="10">
                  <c:v>0.5413</c:v>
                </c:pt>
                <c:pt idx="11">
                  <c:v>0.58806666666666663</c:v>
                </c:pt>
                <c:pt idx="12">
                  <c:v>0.62679999999999991</c:v>
                </c:pt>
                <c:pt idx="13">
                  <c:v>0.66136666666666666</c:v>
                </c:pt>
                <c:pt idx="14">
                  <c:v>0.69530000000000003</c:v>
                </c:pt>
                <c:pt idx="15">
                  <c:v>0.7262333333333334</c:v>
                </c:pt>
                <c:pt idx="16">
                  <c:v>0.75569999999999993</c:v>
                </c:pt>
                <c:pt idx="17">
                  <c:v>0.77893333333333326</c:v>
                </c:pt>
                <c:pt idx="18">
                  <c:v>0.80466666666666675</c:v>
                </c:pt>
                <c:pt idx="19">
                  <c:v>0.82443333333333335</c:v>
                </c:pt>
                <c:pt idx="20">
                  <c:v>0.83836666666666682</c:v>
                </c:pt>
                <c:pt idx="21">
                  <c:v>0.85606666666666664</c:v>
                </c:pt>
                <c:pt idx="22">
                  <c:v>0.87053333333333338</c:v>
                </c:pt>
                <c:pt idx="23">
                  <c:v>0.88280000000000003</c:v>
                </c:pt>
                <c:pt idx="24">
                  <c:v>0.89546666666666663</c:v>
                </c:pt>
                <c:pt idx="25">
                  <c:v>0.90636666666666665</c:v>
                </c:pt>
                <c:pt idx="26">
                  <c:v>0.91746666666666654</c:v>
                </c:pt>
                <c:pt idx="27">
                  <c:v>0.9259666666666666</c:v>
                </c:pt>
                <c:pt idx="28">
                  <c:v>0.93523333333333325</c:v>
                </c:pt>
                <c:pt idx="29">
                  <c:v>0.9425</c:v>
                </c:pt>
                <c:pt idx="30">
                  <c:v>0.9458333333333333</c:v>
                </c:pt>
                <c:pt idx="31">
                  <c:v>0.95006666666666673</c:v>
                </c:pt>
                <c:pt idx="32">
                  <c:v>0.95106666666666673</c:v>
                </c:pt>
                <c:pt idx="33">
                  <c:v>0.95253333333333323</c:v>
                </c:pt>
                <c:pt idx="34">
                  <c:v>0.95356666666666667</c:v>
                </c:pt>
                <c:pt idx="35">
                  <c:v>0.95509999999999995</c:v>
                </c:pt>
                <c:pt idx="36">
                  <c:v>0.95823333333333327</c:v>
                </c:pt>
                <c:pt idx="37">
                  <c:v>0.95943333333333347</c:v>
                </c:pt>
                <c:pt idx="38">
                  <c:v>0.96226666666666671</c:v>
                </c:pt>
                <c:pt idx="39">
                  <c:v>0.96226666666666671</c:v>
                </c:pt>
                <c:pt idx="40">
                  <c:v>0.96200000000000008</c:v>
                </c:pt>
                <c:pt idx="41">
                  <c:v>0.9645999999999999</c:v>
                </c:pt>
                <c:pt idx="42">
                  <c:v>0.96503333333333341</c:v>
                </c:pt>
                <c:pt idx="43">
                  <c:v>0.96769999999999989</c:v>
                </c:pt>
                <c:pt idx="44">
                  <c:v>0.97276666666666667</c:v>
                </c:pt>
                <c:pt idx="45">
                  <c:v>0.97330000000000005</c:v>
                </c:pt>
                <c:pt idx="46">
                  <c:v>0.97443333333333326</c:v>
                </c:pt>
                <c:pt idx="47">
                  <c:v>0.97693333333333321</c:v>
                </c:pt>
                <c:pt idx="48">
                  <c:v>0.97846666666666671</c:v>
                </c:pt>
                <c:pt idx="49">
                  <c:v>0.98159999999999992</c:v>
                </c:pt>
                <c:pt idx="50">
                  <c:v>0.98189999999999988</c:v>
                </c:pt>
                <c:pt idx="51">
                  <c:v>0.98420000000000007</c:v>
                </c:pt>
                <c:pt idx="52">
                  <c:v>0.98406666666666665</c:v>
                </c:pt>
                <c:pt idx="53">
                  <c:v>0.98599999999999988</c:v>
                </c:pt>
                <c:pt idx="54">
                  <c:v>0.9854666666666666</c:v>
                </c:pt>
                <c:pt idx="55">
                  <c:v>0.98726666666666674</c:v>
                </c:pt>
                <c:pt idx="56">
                  <c:v>0.98680000000000001</c:v>
                </c:pt>
                <c:pt idx="57">
                  <c:v>0.98890000000000011</c:v>
                </c:pt>
                <c:pt idx="58">
                  <c:v>0.98963333333333336</c:v>
                </c:pt>
                <c:pt idx="59">
                  <c:v>0.98980000000000012</c:v>
                </c:pt>
                <c:pt idx="60">
                  <c:v>0.99180000000000001</c:v>
                </c:pt>
                <c:pt idx="61">
                  <c:v>0.99206666666666676</c:v>
                </c:pt>
                <c:pt idx="62">
                  <c:v>0.99330000000000007</c:v>
                </c:pt>
                <c:pt idx="63">
                  <c:v>0.99396666666666678</c:v>
                </c:pt>
                <c:pt idx="64">
                  <c:v>0.9955666666666666</c:v>
                </c:pt>
                <c:pt idx="65">
                  <c:v>0.99570000000000014</c:v>
                </c:pt>
                <c:pt idx="66">
                  <c:v>0.99690000000000012</c:v>
                </c:pt>
                <c:pt idx="67">
                  <c:v>0.9986666666666667</c:v>
                </c:pt>
                <c:pt idx="68">
                  <c:v>0.99933333333333341</c:v>
                </c:pt>
                <c:pt idx="69">
                  <c:v>0.99996666666666678</c:v>
                </c:pt>
                <c:pt idx="70">
                  <c:v>0.99960000000000004</c:v>
                </c:pt>
                <c:pt idx="71">
                  <c:v>1.0002333333333333</c:v>
                </c:pt>
                <c:pt idx="72">
                  <c:v>1.0013333333333334</c:v>
                </c:pt>
                <c:pt idx="73">
                  <c:v>1.0004</c:v>
                </c:pt>
                <c:pt idx="74">
                  <c:v>1.0012666666666667</c:v>
                </c:pt>
                <c:pt idx="75">
                  <c:v>1.0015666666666665</c:v>
                </c:pt>
                <c:pt idx="76">
                  <c:v>1.0015333333333334</c:v>
                </c:pt>
                <c:pt idx="77">
                  <c:v>1.0028333333333335</c:v>
                </c:pt>
                <c:pt idx="78">
                  <c:v>1.0015666666666667</c:v>
                </c:pt>
                <c:pt idx="79">
                  <c:v>1.0012999999999999</c:v>
                </c:pt>
                <c:pt idx="80">
                  <c:v>1.0011666666666665</c:v>
                </c:pt>
                <c:pt idx="81">
                  <c:v>1.0021333333333333</c:v>
                </c:pt>
                <c:pt idx="82">
                  <c:v>1.0010333333333332</c:v>
                </c:pt>
                <c:pt idx="83">
                  <c:v>0.99943333333333328</c:v>
                </c:pt>
                <c:pt idx="84">
                  <c:v>1.0019333333333333</c:v>
                </c:pt>
                <c:pt idx="85">
                  <c:v>1.0006999999999999</c:v>
                </c:pt>
                <c:pt idx="86">
                  <c:v>0.99799999999999989</c:v>
                </c:pt>
                <c:pt idx="87">
                  <c:v>0.99793333333333323</c:v>
                </c:pt>
                <c:pt idx="88">
                  <c:v>0.99690000000000001</c:v>
                </c:pt>
                <c:pt idx="89">
                  <c:v>0.99706666666666666</c:v>
                </c:pt>
                <c:pt idx="90">
                  <c:v>1.0186999999999999</c:v>
                </c:pt>
                <c:pt idx="91">
                  <c:v>0.9955666666666666</c:v>
                </c:pt>
                <c:pt idx="92">
                  <c:v>0.99486666666666679</c:v>
                </c:pt>
                <c:pt idx="93">
                  <c:v>0.99393333333333322</c:v>
                </c:pt>
                <c:pt idx="94">
                  <c:v>0.9926999999999998</c:v>
                </c:pt>
                <c:pt idx="95">
                  <c:v>0.98926666666666663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D-4A31-9758-986A3588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05248"/>
        <c:axId val="672008576"/>
      </c:lineChart>
      <c:catAx>
        <c:axId val="6720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576"/>
        <c:crosses val="autoZero"/>
        <c:auto val="1"/>
        <c:lblAlgn val="ctr"/>
        <c:lblOffset val="100"/>
        <c:noMultiLvlLbl val="0"/>
      </c:catAx>
      <c:valAx>
        <c:axId val="67200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OD (600nm)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5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Less Stringent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Setup1!$T$171:$T$266</c:f>
              <c:numCache>
                <c:formatCode>General</c:formatCode>
                <c:ptCount val="96"/>
                <c:pt idx="0">
                  <c:v>474</c:v>
                </c:pt>
                <c:pt idx="1">
                  <c:v>509.33333333333331</c:v>
                </c:pt>
                <c:pt idx="2">
                  <c:v>657.33333333333337</c:v>
                </c:pt>
                <c:pt idx="3">
                  <c:v>748.66666666666663</c:v>
                </c:pt>
                <c:pt idx="4">
                  <c:v>889.66666666666663</c:v>
                </c:pt>
                <c:pt idx="5">
                  <c:v>1001.3333333333334</c:v>
                </c:pt>
                <c:pt idx="6">
                  <c:v>1213</c:v>
                </c:pt>
                <c:pt idx="7">
                  <c:v>1468.6666666666667</c:v>
                </c:pt>
                <c:pt idx="8">
                  <c:v>1639.6666666666667</c:v>
                </c:pt>
                <c:pt idx="9">
                  <c:v>1834.3333333333333</c:v>
                </c:pt>
                <c:pt idx="10">
                  <c:v>2040.3333333333333</c:v>
                </c:pt>
                <c:pt idx="11">
                  <c:v>2255.6666666666665</c:v>
                </c:pt>
                <c:pt idx="12">
                  <c:v>2447.3333333333335</c:v>
                </c:pt>
                <c:pt idx="13">
                  <c:v>2650</c:v>
                </c:pt>
                <c:pt idx="14">
                  <c:v>2839.6666666666665</c:v>
                </c:pt>
                <c:pt idx="15">
                  <c:v>3053.6666666666665</c:v>
                </c:pt>
                <c:pt idx="16">
                  <c:v>3218.3333333333335</c:v>
                </c:pt>
                <c:pt idx="17">
                  <c:v>3386</c:v>
                </c:pt>
                <c:pt idx="18">
                  <c:v>3510</c:v>
                </c:pt>
                <c:pt idx="19">
                  <c:v>3596.3333333333335</c:v>
                </c:pt>
                <c:pt idx="20">
                  <c:v>3634</c:v>
                </c:pt>
                <c:pt idx="21">
                  <c:v>3657</c:v>
                </c:pt>
                <c:pt idx="22">
                  <c:v>3651</c:v>
                </c:pt>
                <c:pt idx="23">
                  <c:v>3622</c:v>
                </c:pt>
                <c:pt idx="24">
                  <c:v>3604.6666666666665</c:v>
                </c:pt>
                <c:pt idx="25">
                  <c:v>3541.3333333333335</c:v>
                </c:pt>
                <c:pt idx="26">
                  <c:v>3451</c:v>
                </c:pt>
                <c:pt idx="27">
                  <c:v>3359.6666666666665</c:v>
                </c:pt>
                <c:pt idx="28">
                  <c:v>3259.6666666666665</c:v>
                </c:pt>
                <c:pt idx="29">
                  <c:v>3149.6666666666665</c:v>
                </c:pt>
                <c:pt idx="30">
                  <c:v>3055.6666666666665</c:v>
                </c:pt>
                <c:pt idx="31">
                  <c:v>2949.3333333333335</c:v>
                </c:pt>
                <c:pt idx="32">
                  <c:v>2860</c:v>
                </c:pt>
                <c:pt idx="33">
                  <c:v>2781.6666666666665</c:v>
                </c:pt>
                <c:pt idx="34">
                  <c:v>2709.6666666666665</c:v>
                </c:pt>
                <c:pt idx="35">
                  <c:v>2647.6666666666665</c:v>
                </c:pt>
                <c:pt idx="36">
                  <c:v>2610.6666666666665</c:v>
                </c:pt>
                <c:pt idx="37">
                  <c:v>2560.3333333333335</c:v>
                </c:pt>
                <c:pt idx="38">
                  <c:v>2506</c:v>
                </c:pt>
                <c:pt idx="39">
                  <c:v>2449</c:v>
                </c:pt>
                <c:pt idx="40">
                  <c:v>2396.3333333333335</c:v>
                </c:pt>
                <c:pt idx="41">
                  <c:v>2338.3333333333335</c:v>
                </c:pt>
                <c:pt idx="42">
                  <c:v>2270.3333333333335</c:v>
                </c:pt>
                <c:pt idx="43">
                  <c:v>2214</c:v>
                </c:pt>
                <c:pt idx="44">
                  <c:v>2142.6666666666665</c:v>
                </c:pt>
                <c:pt idx="45">
                  <c:v>2096.3333333333335</c:v>
                </c:pt>
                <c:pt idx="46">
                  <c:v>2044</c:v>
                </c:pt>
                <c:pt idx="47">
                  <c:v>1988.6666666666667</c:v>
                </c:pt>
                <c:pt idx="48">
                  <c:v>1947.6666666666667</c:v>
                </c:pt>
                <c:pt idx="49">
                  <c:v>1910.6666666666667</c:v>
                </c:pt>
                <c:pt idx="50">
                  <c:v>1868</c:v>
                </c:pt>
                <c:pt idx="51">
                  <c:v>1843.3333333333333</c:v>
                </c:pt>
                <c:pt idx="52">
                  <c:v>1810</c:v>
                </c:pt>
                <c:pt idx="53">
                  <c:v>1776.3333333333333</c:v>
                </c:pt>
                <c:pt idx="54">
                  <c:v>1759</c:v>
                </c:pt>
                <c:pt idx="55">
                  <c:v>1725.6666666666667</c:v>
                </c:pt>
                <c:pt idx="56">
                  <c:v>1708</c:v>
                </c:pt>
                <c:pt idx="57">
                  <c:v>1681</c:v>
                </c:pt>
                <c:pt idx="58">
                  <c:v>1654.6666666666667</c:v>
                </c:pt>
                <c:pt idx="59">
                  <c:v>1627.3333333333333</c:v>
                </c:pt>
                <c:pt idx="60">
                  <c:v>1607.3333333333333</c:v>
                </c:pt>
                <c:pt idx="61">
                  <c:v>1594.3333333333333</c:v>
                </c:pt>
                <c:pt idx="62">
                  <c:v>1563.3333333333333</c:v>
                </c:pt>
                <c:pt idx="63">
                  <c:v>1540.3333333333333</c:v>
                </c:pt>
                <c:pt idx="64">
                  <c:v>1527.3333333333333</c:v>
                </c:pt>
                <c:pt idx="65">
                  <c:v>1504.6666666666667</c:v>
                </c:pt>
                <c:pt idx="66">
                  <c:v>1482.3333333333333</c:v>
                </c:pt>
                <c:pt idx="67">
                  <c:v>1467.3333333333333</c:v>
                </c:pt>
                <c:pt idx="68">
                  <c:v>1453</c:v>
                </c:pt>
                <c:pt idx="69">
                  <c:v>1428.3333333333333</c:v>
                </c:pt>
                <c:pt idx="70">
                  <c:v>1410.6666666666667</c:v>
                </c:pt>
                <c:pt idx="71">
                  <c:v>1397.6666666666667</c:v>
                </c:pt>
                <c:pt idx="72">
                  <c:v>1379.6666666666667</c:v>
                </c:pt>
                <c:pt idx="73">
                  <c:v>1367.6666666666667</c:v>
                </c:pt>
                <c:pt idx="74">
                  <c:v>1355.3333333333333</c:v>
                </c:pt>
                <c:pt idx="75">
                  <c:v>1348</c:v>
                </c:pt>
                <c:pt idx="76">
                  <c:v>1334.3333333333333</c:v>
                </c:pt>
                <c:pt idx="77">
                  <c:v>1321</c:v>
                </c:pt>
                <c:pt idx="78">
                  <c:v>1312.6666666666667</c:v>
                </c:pt>
                <c:pt idx="79">
                  <c:v>1302</c:v>
                </c:pt>
                <c:pt idx="80">
                  <c:v>1282.3333333333333</c:v>
                </c:pt>
                <c:pt idx="81">
                  <c:v>1280.6666666666667</c:v>
                </c:pt>
                <c:pt idx="82">
                  <c:v>1261.6666666666667</c:v>
                </c:pt>
                <c:pt idx="83">
                  <c:v>1244</c:v>
                </c:pt>
                <c:pt idx="84">
                  <c:v>1229.3333333333333</c:v>
                </c:pt>
                <c:pt idx="85">
                  <c:v>1214.3333333333333</c:v>
                </c:pt>
                <c:pt idx="86">
                  <c:v>1198.3333333333333</c:v>
                </c:pt>
                <c:pt idx="87">
                  <c:v>1188.3333333333333</c:v>
                </c:pt>
                <c:pt idx="88">
                  <c:v>1172.3333333333333</c:v>
                </c:pt>
                <c:pt idx="89">
                  <c:v>1154.3333333333333</c:v>
                </c:pt>
                <c:pt idx="90">
                  <c:v>1148</c:v>
                </c:pt>
                <c:pt idx="91">
                  <c:v>1134.6666666666667</c:v>
                </c:pt>
                <c:pt idx="92">
                  <c:v>1113.3333333333333</c:v>
                </c:pt>
                <c:pt idx="93">
                  <c:v>1108.3333333333333</c:v>
                </c:pt>
                <c:pt idx="94">
                  <c:v>1094.6666666666667</c:v>
                </c:pt>
                <c:pt idx="95">
                  <c:v>1088.3333333333333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0-4322-9799-9F102025E1C4}"/>
            </c:ext>
          </c:extLst>
        </c:ser>
        <c:ser>
          <c:idx val="0"/>
          <c:order val="1"/>
          <c:tx>
            <c:v>Stringent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Setup1!$AC$171:$AC$266</c:f>
              <c:numCache>
                <c:formatCode>General</c:formatCode>
                <c:ptCount val="96"/>
                <c:pt idx="0">
                  <c:v>495</c:v>
                </c:pt>
                <c:pt idx="1">
                  <c:v>498.66666666666669</c:v>
                </c:pt>
                <c:pt idx="2">
                  <c:v>616.33333333333337</c:v>
                </c:pt>
                <c:pt idx="3">
                  <c:v>729.66666666666663</c:v>
                </c:pt>
                <c:pt idx="4">
                  <c:v>882</c:v>
                </c:pt>
                <c:pt idx="5">
                  <c:v>1029.6666666666667</c:v>
                </c:pt>
                <c:pt idx="6">
                  <c:v>1255.3333333333333</c:v>
                </c:pt>
                <c:pt idx="7">
                  <c:v>1589.6666666666667</c:v>
                </c:pt>
                <c:pt idx="8">
                  <c:v>1943.6666666666667</c:v>
                </c:pt>
                <c:pt idx="9">
                  <c:v>2301.6666666666665</c:v>
                </c:pt>
                <c:pt idx="10">
                  <c:v>2634</c:v>
                </c:pt>
                <c:pt idx="11">
                  <c:v>2946.3333333333335</c:v>
                </c:pt>
                <c:pt idx="12">
                  <c:v>3208.3333333333335</c:v>
                </c:pt>
                <c:pt idx="13">
                  <c:v>3511</c:v>
                </c:pt>
                <c:pt idx="14">
                  <c:v>3785</c:v>
                </c:pt>
                <c:pt idx="15">
                  <c:v>4041.6666666666665</c:v>
                </c:pt>
                <c:pt idx="16">
                  <c:v>4298.666666666667</c:v>
                </c:pt>
                <c:pt idx="17">
                  <c:v>4533</c:v>
                </c:pt>
                <c:pt idx="18">
                  <c:v>4763</c:v>
                </c:pt>
                <c:pt idx="19">
                  <c:v>4959.666666666667</c:v>
                </c:pt>
                <c:pt idx="20">
                  <c:v>5068.666666666667</c:v>
                </c:pt>
                <c:pt idx="21">
                  <c:v>5121</c:v>
                </c:pt>
                <c:pt idx="22">
                  <c:v>5141.333333333333</c:v>
                </c:pt>
                <c:pt idx="23">
                  <c:v>5154</c:v>
                </c:pt>
                <c:pt idx="24">
                  <c:v>5096</c:v>
                </c:pt>
                <c:pt idx="25">
                  <c:v>5035</c:v>
                </c:pt>
                <c:pt idx="26">
                  <c:v>4966.666666666667</c:v>
                </c:pt>
                <c:pt idx="27">
                  <c:v>4858</c:v>
                </c:pt>
                <c:pt idx="28">
                  <c:v>4761.666666666667</c:v>
                </c:pt>
                <c:pt idx="29">
                  <c:v>4641</c:v>
                </c:pt>
                <c:pt idx="30">
                  <c:v>4519.666666666667</c:v>
                </c:pt>
                <c:pt idx="31">
                  <c:v>4358</c:v>
                </c:pt>
                <c:pt idx="32">
                  <c:v>4220.666666666667</c:v>
                </c:pt>
                <c:pt idx="33">
                  <c:v>4071.6666666666665</c:v>
                </c:pt>
                <c:pt idx="34">
                  <c:v>3959</c:v>
                </c:pt>
                <c:pt idx="35">
                  <c:v>3851.6666666666665</c:v>
                </c:pt>
                <c:pt idx="36">
                  <c:v>3750.6666666666665</c:v>
                </c:pt>
                <c:pt idx="37">
                  <c:v>3657</c:v>
                </c:pt>
                <c:pt idx="38">
                  <c:v>3583.6666666666665</c:v>
                </c:pt>
                <c:pt idx="39">
                  <c:v>3513</c:v>
                </c:pt>
                <c:pt idx="40">
                  <c:v>3434</c:v>
                </c:pt>
                <c:pt idx="41">
                  <c:v>3342.6666666666665</c:v>
                </c:pt>
                <c:pt idx="42">
                  <c:v>3288.3333333333335</c:v>
                </c:pt>
                <c:pt idx="43">
                  <c:v>3234.6666666666665</c:v>
                </c:pt>
                <c:pt idx="44">
                  <c:v>3156</c:v>
                </c:pt>
                <c:pt idx="45">
                  <c:v>3108</c:v>
                </c:pt>
                <c:pt idx="46">
                  <c:v>3044.6666666666665</c:v>
                </c:pt>
                <c:pt idx="47">
                  <c:v>2990.6666666666665</c:v>
                </c:pt>
                <c:pt idx="48">
                  <c:v>2935.6666666666665</c:v>
                </c:pt>
                <c:pt idx="49">
                  <c:v>2897.3333333333335</c:v>
                </c:pt>
                <c:pt idx="50">
                  <c:v>2864.3333333333335</c:v>
                </c:pt>
                <c:pt idx="51">
                  <c:v>2855.3333333333335</c:v>
                </c:pt>
                <c:pt idx="52">
                  <c:v>2809</c:v>
                </c:pt>
                <c:pt idx="53">
                  <c:v>2751.3333333333335</c:v>
                </c:pt>
                <c:pt idx="54">
                  <c:v>2687.3333333333335</c:v>
                </c:pt>
                <c:pt idx="55">
                  <c:v>2630.6666666666665</c:v>
                </c:pt>
                <c:pt idx="56">
                  <c:v>2566</c:v>
                </c:pt>
                <c:pt idx="57">
                  <c:v>2495.6666666666665</c:v>
                </c:pt>
                <c:pt idx="58">
                  <c:v>2439</c:v>
                </c:pt>
                <c:pt idx="59">
                  <c:v>2389.6666666666665</c:v>
                </c:pt>
                <c:pt idx="60">
                  <c:v>2357</c:v>
                </c:pt>
                <c:pt idx="61">
                  <c:v>2303</c:v>
                </c:pt>
                <c:pt idx="62">
                  <c:v>2262</c:v>
                </c:pt>
                <c:pt idx="63">
                  <c:v>2217.3333333333335</c:v>
                </c:pt>
                <c:pt idx="64">
                  <c:v>2206.6666666666665</c:v>
                </c:pt>
                <c:pt idx="65">
                  <c:v>2162</c:v>
                </c:pt>
                <c:pt idx="66">
                  <c:v>2132.6666666666665</c:v>
                </c:pt>
                <c:pt idx="67">
                  <c:v>2101.6666666666665</c:v>
                </c:pt>
                <c:pt idx="68">
                  <c:v>2067.6666666666665</c:v>
                </c:pt>
                <c:pt idx="69">
                  <c:v>2044.6666666666667</c:v>
                </c:pt>
                <c:pt idx="70">
                  <c:v>2020.6666666666667</c:v>
                </c:pt>
                <c:pt idx="71">
                  <c:v>1991</c:v>
                </c:pt>
                <c:pt idx="72">
                  <c:v>1969.6666666666667</c:v>
                </c:pt>
                <c:pt idx="73">
                  <c:v>1951.6666666666667</c:v>
                </c:pt>
                <c:pt idx="74">
                  <c:v>1932.3333333333333</c:v>
                </c:pt>
                <c:pt idx="75">
                  <c:v>1911.3333333333333</c:v>
                </c:pt>
                <c:pt idx="76">
                  <c:v>1903.6666666666667</c:v>
                </c:pt>
                <c:pt idx="77">
                  <c:v>1877</c:v>
                </c:pt>
                <c:pt idx="78">
                  <c:v>1864.3333333333333</c:v>
                </c:pt>
                <c:pt idx="79">
                  <c:v>1848.6666666666667</c:v>
                </c:pt>
                <c:pt idx="80">
                  <c:v>1829.6666666666667</c:v>
                </c:pt>
                <c:pt idx="81">
                  <c:v>1818.3333333333333</c:v>
                </c:pt>
                <c:pt idx="82">
                  <c:v>1807</c:v>
                </c:pt>
                <c:pt idx="83">
                  <c:v>1794</c:v>
                </c:pt>
                <c:pt idx="84">
                  <c:v>1774.6666666666667</c:v>
                </c:pt>
                <c:pt idx="85">
                  <c:v>1774.6666666666667</c:v>
                </c:pt>
                <c:pt idx="86">
                  <c:v>1764</c:v>
                </c:pt>
                <c:pt idx="87">
                  <c:v>1754.3333333333333</c:v>
                </c:pt>
                <c:pt idx="88">
                  <c:v>1741.6666666666667</c:v>
                </c:pt>
                <c:pt idx="89">
                  <c:v>1732.3333333333333</c:v>
                </c:pt>
                <c:pt idx="90">
                  <c:v>1734.6666666666667</c:v>
                </c:pt>
                <c:pt idx="91">
                  <c:v>1714.6666666666667</c:v>
                </c:pt>
                <c:pt idx="92">
                  <c:v>1697.3333333333333</c:v>
                </c:pt>
                <c:pt idx="93">
                  <c:v>1691.3333333333333</c:v>
                </c:pt>
                <c:pt idx="94">
                  <c:v>1678.6666666666667</c:v>
                </c:pt>
                <c:pt idx="95">
                  <c:v>1681.6666666666667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0-4322-9799-9F102025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9024"/>
        <c:axId val="617613200"/>
      </c:lineChart>
      <c:catAx>
        <c:axId val="6176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200"/>
        <c:crosses val="autoZero"/>
        <c:auto val="1"/>
        <c:lblAlgn val="ctr"/>
        <c:lblOffset val="100"/>
        <c:tickMarkSkip val="5"/>
        <c:noMultiLvlLbl val="0"/>
      </c:catAx>
      <c:valAx>
        <c:axId val="61761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GFP Fluoroscence (FU)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Less Stringent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C-4E6F-91F0-3B5ABFEA4861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Setup1!$U$272</c:f>
                <c:numCache>
                  <c:formatCode>General</c:formatCode>
                  <c:ptCount val="1"/>
                  <c:pt idx="0">
                    <c:v>0.13074097145638952</c:v>
                  </c:pt>
                </c:numCache>
              </c:numRef>
            </c:plus>
            <c:minus>
              <c:numRef>
                <c:f>Setup1!$U$272</c:f>
                <c:numCache>
                  <c:formatCode>General</c:formatCode>
                  <c:ptCount val="1"/>
                  <c:pt idx="0">
                    <c:v>0.13074097145638952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Setup1!$T$272</c:f>
              <c:numCache>
                <c:formatCode>General</c:formatCode>
                <c:ptCount val="1"/>
                <c:pt idx="0">
                  <c:v>2.6269097380156818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C-4E6F-91F0-3B5ABFEA4861}"/>
            </c:ext>
          </c:extLst>
        </c:ser>
        <c:ser>
          <c:idx val="2"/>
          <c:order val="1"/>
          <c:tx>
            <c:v>Stringent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1DC-4E6F-91F0-3B5ABFEA4861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Setup1!$AD$272</c:f>
                <c:numCache>
                  <c:formatCode>General</c:formatCode>
                  <c:ptCount val="1"/>
                  <c:pt idx="0">
                    <c:v>0.64321933262014164</c:v>
                  </c:pt>
                </c:numCache>
              </c:numRef>
            </c:plus>
            <c:minus>
              <c:numRef>
                <c:f>Setup1!$AD$272</c:f>
                <c:numCache>
                  <c:formatCode>General</c:formatCode>
                  <c:ptCount val="1"/>
                  <c:pt idx="0">
                    <c:v>0.64321933262014164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Setup1!$AC$272</c:f>
              <c:numCache>
                <c:formatCode>General</c:formatCode>
                <c:ptCount val="1"/>
                <c:pt idx="0">
                  <c:v>3.3849024433399286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C-4E6F-91F0-3B5ABFEA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10443856"/>
        <c:crosses val="autoZero"/>
        <c:auto val="1"/>
        <c:lblAlgn val="ctr"/>
        <c:lblOffset val="100"/>
        <c:noMultiLvlLbl val="0"/>
      </c:catAx>
      <c:valAx>
        <c:axId val="91044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688548549158"/>
          <c:y val="2.7779398040130659E-2"/>
          <c:w val="0.82934850218137368"/>
          <c:h val="0.79223270531964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Setup1!$AR$274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5-4408-BBE9-47E0F3BFD849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Setup1!$AV$278</c:f>
                <c:numCache>
                  <c:formatCode>General</c:formatCode>
                  <c:ptCount val="1"/>
                  <c:pt idx="0">
                    <c:v>1.0182337649086282</c:v>
                  </c:pt>
                </c:numCache>
              </c:numRef>
            </c:plus>
            <c:minus>
              <c:numRef>
                <c:f>Setup1!$AV$278</c:f>
                <c:numCache>
                  <c:formatCode>General</c:formatCode>
                  <c:ptCount val="1"/>
                  <c:pt idx="0">
                    <c:v>1.0182337649086282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Setup1!$DO$258</c:f>
              <c:numCache>
                <c:formatCode>General</c:formatCode>
                <c:ptCount val="1"/>
              </c:numCache>
            </c:numRef>
          </c:cat>
          <c:val>
            <c:numRef>
              <c:f>Setup1!$AU$278</c:f>
              <c:numCache>
                <c:formatCode>General</c:formatCode>
                <c:ptCount val="1"/>
                <c:pt idx="0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5-4408-BBE9-47E0F3BFD849}"/>
            </c:ext>
          </c:extLst>
        </c:ser>
        <c:ser>
          <c:idx val="0"/>
          <c:order val="1"/>
          <c:tx>
            <c:v>Stringent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Setup1!$BA$278</c:f>
                <c:numCache>
                  <c:formatCode>General</c:formatCode>
                  <c:ptCount val="1"/>
                  <c:pt idx="0">
                    <c:v>1.0040916292848967</c:v>
                  </c:pt>
                </c:numCache>
              </c:numRef>
            </c:plus>
            <c:minus>
              <c:numRef>
                <c:f>Setup1!$BA$278</c:f>
                <c:numCache>
                  <c:formatCode>General</c:formatCode>
                  <c:ptCount val="1"/>
                  <c:pt idx="0">
                    <c:v>1.0040916292848967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Setup1!$AZ$278</c:f>
              <c:numCache>
                <c:formatCode>General</c:formatCode>
                <c:ptCount val="1"/>
                <c:pt idx="0">
                  <c:v>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5-4408-BBE9-47E0F3BF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0443856"/>
        <c:crossesAt val="0"/>
        <c:auto val="1"/>
        <c:lblAlgn val="ctr"/>
        <c:lblOffset val="100"/>
        <c:noMultiLvlLbl val="0"/>
      </c:catAx>
      <c:valAx>
        <c:axId val="910443856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Switching Density [(Cells/ml)*10^8]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Setup1!$AG$276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7-407A-A566-2783EE5EBCE5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Setup1!$AK$277</c:f>
                <c:numCache>
                  <c:formatCode>General</c:formatCode>
                  <c:ptCount val="1"/>
                  <c:pt idx="0">
                    <c:v>4.8045117684665408</c:v>
                  </c:pt>
                </c:numCache>
              </c:numRef>
            </c:plus>
            <c:minus>
              <c:numRef>
                <c:f>Setup1!$AK$277</c:f>
                <c:numCache>
                  <c:formatCode>General</c:formatCode>
                  <c:ptCount val="1"/>
                  <c:pt idx="0">
                    <c:v>4.8045117684665408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Setup1!$DF$274</c:f>
              <c:numCache>
                <c:formatCode>General</c:formatCode>
                <c:ptCount val="1"/>
              </c:numCache>
            </c:numRef>
          </c:cat>
          <c:val>
            <c:numRef>
              <c:f>Setup1!$AJ$277</c:f>
              <c:numCache>
                <c:formatCode>General</c:formatCode>
                <c:ptCount val="1"/>
                <c:pt idx="0">
                  <c:v>38.666666666666664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7-407A-A566-2783EE5EBCE5}"/>
            </c:ext>
          </c:extLst>
        </c:ser>
        <c:ser>
          <c:idx val="0"/>
          <c:order val="1"/>
          <c:tx>
            <c:strRef>
              <c:f>Setup1!$AL$276</c:f>
              <c:strCache>
                <c:ptCount val="1"/>
                <c:pt idx="0">
                  <c:v>Stringent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Setup1!$AP$277</c:f>
                <c:numCache>
                  <c:formatCode>General</c:formatCode>
                  <c:ptCount val="1"/>
                  <c:pt idx="0">
                    <c:v>6.8068592855540402</c:v>
                  </c:pt>
                </c:numCache>
              </c:numRef>
            </c:plus>
            <c:minus>
              <c:numRef>
                <c:f>Setup1!$AP$277</c:f>
                <c:numCache>
                  <c:formatCode>General</c:formatCode>
                  <c:ptCount val="1"/>
                  <c:pt idx="0">
                    <c:v>6.8068592855540402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Setup1!$AO$277</c:f>
              <c:numCache>
                <c:formatCode>General</c:formatCode>
                <c:ptCount val="1"/>
                <c:pt idx="0">
                  <c:v>33.166666666666664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7-407A-A566-2783EE5E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0443856"/>
        <c:crossesAt val="0"/>
        <c:auto val="1"/>
        <c:lblAlgn val="ctr"/>
        <c:lblOffset val="100"/>
        <c:noMultiLvlLbl val="0"/>
      </c:catAx>
      <c:valAx>
        <c:axId val="91044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Transition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6511373578303"/>
          <c:y val="0.13870078740157479"/>
          <c:w val="0.49769794400699913"/>
          <c:h val="0.71345559724908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Setup1!$AG$276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D-41CC-8B71-4140E518FA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D-41CC-8B71-4140E518FA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D-41CC-8B71-4140E518FA2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D-41CC-8B71-4140E518FA22}"/>
                </c:ext>
              </c:extLst>
            </c:dLbl>
            <c:dLbl>
              <c:idx val="1"/>
              <c:layout>
                <c:manualLayout>
                  <c:x val="0.19021325459317581"/>
                  <c:y val="-0.140676063319209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Stringent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3AD-41CC-8B71-4140E518FA22}"/>
                </c:ext>
              </c:extLst>
            </c:dLbl>
            <c:dLbl>
              <c:idx val="2"/>
              <c:layout>
                <c:manualLayout>
                  <c:x val="0.19444444444444439"/>
                  <c:y val="1.21001020705745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High Stringent qCRISPRi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19444444444445"/>
                      <c:h val="0.2094907407407407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93AD-41CC-8B71-4140E518F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Setup1!$U$270</c:f>
                <c:numCache>
                  <c:formatCode>General</c:formatCode>
                  <c:ptCount val="1"/>
                  <c:pt idx="0">
                    <c:v>792.66670171011981</c:v>
                  </c:pt>
                </c:numCache>
              </c:numRef>
            </c:plus>
            <c:minus>
              <c:numRef>
                <c:f>Setup1!$U$270</c:f>
                <c:numCache>
                  <c:formatCode>General</c:formatCode>
                  <c:ptCount val="1"/>
                  <c:pt idx="0">
                    <c:v>792.66670171011981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Setup1!$T$267</c:f>
              <c:numCache>
                <c:formatCode>General</c:formatCode>
                <c:ptCount val="1"/>
                <c:pt idx="0">
                  <c:v>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D-41CC-8B71-4140E518FA22}"/>
            </c:ext>
          </c:extLst>
        </c:ser>
        <c:ser>
          <c:idx val="1"/>
          <c:order val="1"/>
          <c:tx>
            <c:strRef>
              <c:f>Setup1!$AL$276</c:f>
              <c:strCache>
                <c:ptCount val="1"/>
                <c:pt idx="0">
                  <c:v>Stringent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3AD-41CC-8B71-4140E518FA22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Setup1!$AD$270</c:f>
                <c:numCache>
                  <c:formatCode>General</c:formatCode>
                  <c:ptCount val="1"/>
                  <c:pt idx="0">
                    <c:v>955.30126138302569</c:v>
                  </c:pt>
                </c:numCache>
              </c:numRef>
            </c:plus>
            <c:minus>
              <c:numRef>
                <c:f>Setup1!$AD$270</c:f>
                <c:numCache>
                  <c:formatCode>General</c:formatCode>
                  <c:ptCount val="1"/>
                  <c:pt idx="0">
                    <c:v>955.30126138302569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Setup1!$AC$267</c:f>
              <c:numCache>
                <c:formatCode>General</c:formatCode>
                <c:ptCount val="1"/>
                <c:pt idx="0">
                  <c:v>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AD-41CC-8B71-4140E518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7223344"/>
        <c:axId val="2087221424"/>
      </c:barChart>
      <c:catAx>
        <c:axId val="208722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1424"/>
        <c:crosses val="autoZero"/>
        <c:auto val="1"/>
        <c:lblAlgn val="ctr"/>
        <c:lblOffset val="100"/>
        <c:noMultiLvlLbl val="0"/>
      </c:catAx>
      <c:valAx>
        <c:axId val="20872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/>
                  <a:t>Max</a:t>
                </a:r>
                <a:r>
                  <a:rPr lang="en-CA" sz="900" b="1" baseline="0"/>
                  <a:t> GFP (FU)</a:t>
                </a:r>
                <a:endParaRPr lang="en-CA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3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022229663654785"/>
          <c:y val="0.88453870340407503"/>
          <c:w val="0.34734522032922577"/>
          <c:h val="8.036282777679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 Expression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Control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Setup1!$K$171:$K$266</c:f>
              <c:numCache>
                <c:formatCode>General</c:formatCode>
                <c:ptCount val="96"/>
                <c:pt idx="0">
                  <c:v>713.5</c:v>
                </c:pt>
                <c:pt idx="1">
                  <c:v>649</c:v>
                </c:pt>
                <c:pt idx="2">
                  <c:v>719</c:v>
                </c:pt>
                <c:pt idx="3">
                  <c:v>768.5</c:v>
                </c:pt>
                <c:pt idx="4">
                  <c:v>829.5</c:v>
                </c:pt>
                <c:pt idx="5">
                  <c:v>868.5</c:v>
                </c:pt>
                <c:pt idx="6">
                  <c:v>962.5</c:v>
                </c:pt>
                <c:pt idx="7">
                  <c:v>1074</c:v>
                </c:pt>
                <c:pt idx="8">
                  <c:v>1129.5</c:v>
                </c:pt>
                <c:pt idx="9">
                  <c:v>1170.5</c:v>
                </c:pt>
                <c:pt idx="10">
                  <c:v>1238</c:v>
                </c:pt>
                <c:pt idx="11">
                  <c:v>1291</c:v>
                </c:pt>
                <c:pt idx="12">
                  <c:v>1348.5</c:v>
                </c:pt>
                <c:pt idx="13">
                  <c:v>1402.5</c:v>
                </c:pt>
                <c:pt idx="14">
                  <c:v>1469</c:v>
                </c:pt>
                <c:pt idx="15">
                  <c:v>1534.5</c:v>
                </c:pt>
                <c:pt idx="16">
                  <c:v>1597</c:v>
                </c:pt>
                <c:pt idx="17">
                  <c:v>1662</c:v>
                </c:pt>
                <c:pt idx="18">
                  <c:v>1715.5</c:v>
                </c:pt>
                <c:pt idx="19">
                  <c:v>1748.5</c:v>
                </c:pt>
                <c:pt idx="20">
                  <c:v>1783.5</c:v>
                </c:pt>
                <c:pt idx="21">
                  <c:v>1775</c:v>
                </c:pt>
                <c:pt idx="22">
                  <c:v>1764</c:v>
                </c:pt>
                <c:pt idx="23">
                  <c:v>1747</c:v>
                </c:pt>
                <c:pt idx="24">
                  <c:v>1727.5</c:v>
                </c:pt>
                <c:pt idx="25">
                  <c:v>1701</c:v>
                </c:pt>
                <c:pt idx="26">
                  <c:v>1660.5</c:v>
                </c:pt>
                <c:pt idx="27">
                  <c:v>1620.5</c:v>
                </c:pt>
                <c:pt idx="28">
                  <c:v>1565.5</c:v>
                </c:pt>
                <c:pt idx="29">
                  <c:v>1513</c:v>
                </c:pt>
                <c:pt idx="30">
                  <c:v>1464</c:v>
                </c:pt>
                <c:pt idx="31">
                  <c:v>1412.5</c:v>
                </c:pt>
                <c:pt idx="32">
                  <c:v>1363.5</c:v>
                </c:pt>
                <c:pt idx="33">
                  <c:v>1319</c:v>
                </c:pt>
                <c:pt idx="34">
                  <c:v>1282</c:v>
                </c:pt>
                <c:pt idx="35">
                  <c:v>1251</c:v>
                </c:pt>
                <c:pt idx="36">
                  <c:v>1222</c:v>
                </c:pt>
                <c:pt idx="37">
                  <c:v>1200</c:v>
                </c:pt>
                <c:pt idx="38">
                  <c:v>1182</c:v>
                </c:pt>
                <c:pt idx="39">
                  <c:v>1167</c:v>
                </c:pt>
                <c:pt idx="40">
                  <c:v>1144.5</c:v>
                </c:pt>
                <c:pt idx="41">
                  <c:v>1120</c:v>
                </c:pt>
                <c:pt idx="42">
                  <c:v>1098.5</c:v>
                </c:pt>
                <c:pt idx="43">
                  <c:v>1072</c:v>
                </c:pt>
                <c:pt idx="44">
                  <c:v>1050.5</c:v>
                </c:pt>
                <c:pt idx="45">
                  <c:v>1018</c:v>
                </c:pt>
                <c:pt idx="46">
                  <c:v>996.5</c:v>
                </c:pt>
                <c:pt idx="47">
                  <c:v>971</c:v>
                </c:pt>
                <c:pt idx="48">
                  <c:v>949</c:v>
                </c:pt>
                <c:pt idx="49">
                  <c:v>931.5</c:v>
                </c:pt>
                <c:pt idx="50">
                  <c:v>913.5</c:v>
                </c:pt>
                <c:pt idx="51">
                  <c:v>891</c:v>
                </c:pt>
                <c:pt idx="52">
                  <c:v>875</c:v>
                </c:pt>
                <c:pt idx="53">
                  <c:v>860</c:v>
                </c:pt>
                <c:pt idx="54">
                  <c:v>837.5</c:v>
                </c:pt>
                <c:pt idx="55">
                  <c:v>804.5</c:v>
                </c:pt>
                <c:pt idx="56">
                  <c:v>785.5</c:v>
                </c:pt>
                <c:pt idx="57">
                  <c:v>770.5</c:v>
                </c:pt>
                <c:pt idx="58">
                  <c:v>754.5</c:v>
                </c:pt>
                <c:pt idx="59">
                  <c:v>740.5</c:v>
                </c:pt>
                <c:pt idx="60">
                  <c:v>724</c:v>
                </c:pt>
                <c:pt idx="61">
                  <c:v>712</c:v>
                </c:pt>
                <c:pt idx="62">
                  <c:v>693</c:v>
                </c:pt>
                <c:pt idx="63">
                  <c:v>676</c:v>
                </c:pt>
                <c:pt idx="64">
                  <c:v>667.5</c:v>
                </c:pt>
                <c:pt idx="65">
                  <c:v>644.5</c:v>
                </c:pt>
                <c:pt idx="66">
                  <c:v>635.5</c:v>
                </c:pt>
                <c:pt idx="67">
                  <c:v>619.5</c:v>
                </c:pt>
                <c:pt idx="68">
                  <c:v>604</c:v>
                </c:pt>
                <c:pt idx="69">
                  <c:v>595</c:v>
                </c:pt>
                <c:pt idx="70">
                  <c:v>583</c:v>
                </c:pt>
                <c:pt idx="71">
                  <c:v>573</c:v>
                </c:pt>
                <c:pt idx="72">
                  <c:v>557</c:v>
                </c:pt>
                <c:pt idx="73">
                  <c:v>548.5</c:v>
                </c:pt>
                <c:pt idx="74">
                  <c:v>542</c:v>
                </c:pt>
                <c:pt idx="75">
                  <c:v>536</c:v>
                </c:pt>
                <c:pt idx="76">
                  <c:v>525</c:v>
                </c:pt>
                <c:pt idx="77">
                  <c:v>520</c:v>
                </c:pt>
                <c:pt idx="78">
                  <c:v>512</c:v>
                </c:pt>
                <c:pt idx="79">
                  <c:v>507.5</c:v>
                </c:pt>
                <c:pt idx="80">
                  <c:v>501.5</c:v>
                </c:pt>
                <c:pt idx="81">
                  <c:v>500.5</c:v>
                </c:pt>
                <c:pt idx="82">
                  <c:v>494</c:v>
                </c:pt>
                <c:pt idx="83">
                  <c:v>485.5</c:v>
                </c:pt>
                <c:pt idx="84">
                  <c:v>478.5</c:v>
                </c:pt>
                <c:pt idx="85">
                  <c:v>477</c:v>
                </c:pt>
                <c:pt idx="86">
                  <c:v>476</c:v>
                </c:pt>
                <c:pt idx="87">
                  <c:v>470</c:v>
                </c:pt>
                <c:pt idx="88">
                  <c:v>466</c:v>
                </c:pt>
                <c:pt idx="89">
                  <c:v>461</c:v>
                </c:pt>
                <c:pt idx="90">
                  <c:v>461.5</c:v>
                </c:pt>
                <c:pt idx="91">
                  <c:v>457.5</c:v>
                </c:pt>
                <c:pt idx="92">
                  <c:v>454</c:v>
                </c:pt>
                <c:pt idx="93">
                  <c:v>450</c:v>
                </c:pt>
                <c:pt idx="94">
                  <c:v>445.5</c:v>
                </c:pt>
                <c:pt idx="95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1-4FFB-9C6B-44D3FB250E60}"/>
            </c:ext>
          </c:extLst>
        </c:ser>
        <c:ser>
          <c:idx val="4"/>
          <c:order val="1"/>
          <c:tx>
            <c:v>Less Stringent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Setup1!$T$171:$T$266</c:f>
              <c:numCache>
                <c:formatCode>General</c:formatCode>
                <c:ptCount val="96"/>
                <c:pt idx="0">
                  <c:v>474</c:v>
                </c:pt>
                <c:pt idx="1">
                  <c:v>509.33333333333331</c:v>
                </c:pt>
                <c:pt idx="2">
                  <c:v>657.33333333333337</c:v>
                </c:pt>
                <c:pt idx="3">
                  <c:v>748.66666666666663</c:v>
                </c:pt>
                <c:pt idx="4">
                  <c:v>889.66666666666663</c:v>
                </c:pt>
                <c:pt idx="5">
                  <c:v>1001.3333333333334</c:v>
                </c:pt>
                <c:pt idx="6">
                  <c:v>1213</c:v>
                </c:pt>
                <c:pt idx="7">
                  <c:v>1468.6666666666667</c:v>
                </c:pt>
                <c:pt idx="8">
                  <c:v>1639.6666666666667</c:v>
                </c:pt>
                <c:pt idx="9">
                  <c:v>1834.3333333333333</c:v>
                </c:pt>
                <c:pt idx="10">
                  <c:v>2040.3333333333333</c:v>
                </c:pt>
                <c:pt idx="11">
                  <c:v>2255.6666666666665</c:v>
                </c:pt>
                <c:pt idx="12">
                  <c:v>2447.3333333333335</c:v>
                </c:pt>
                <c:pt idx="13">
                  <c:v>2650</c:v>
                </c:pt>
                <c:pt idx="14">
                  <c:v>2839.6666666666665</c:v>
                </c:pt>
                <c:pt idx="15">
                  <c:v>3053.6666666666665</c:v>
                </c:pt>
                <c:pt idx="16">
                  <c:v>3218.3333333333335</c:v>
                </c:pt>
                <c:pt idx="17">
                  <c:v>3386</c:v>
                </c:pt>
                <c:pt idx="18">
                  <c:v>3510</c:v>
                </c:pt>
                <c:pt idx="19">
                  <c:v>3596.3333333333335</c:v>
                </c:pt>
                <c:pt idx="20">
                  <c:v>3634</c:v>
                </c:pt>
                <c:pt idx="21">
                  <c:v>3657</c:v>
                </c:pt>
                <c:pt idx="22">
                  <c:v>3651</c:v>
                </c:pt>
                <c:pt idx="23">
                  <c:v>3622</c:v>
                </c:pt>
                <c:pt idx="24">
                  <c:v>3604.6666666666665</c:v>
                </c:pt>
                <c:pt idx="25">
                  <c:v>3541.3333333333335</c:v>
                </c:pt>
                <c:pt idx="26">
                  <c:v>3451</c:v>
                </c:pt>
                <c:pt idx="27">
                  <c:v>3359.6666666666665</c:v>
                </c:pt>
                <c:pt idx="28">
                  <c:v>3259.6666666666665</c:v>
                </c:pt>
                <c:pt idx="29">
                  <c:v>3149.6666666666665</c:v>
                </c:pt>
                <c:pt idx="30">
                  <c:v>3055.6666666666665</c:v>
                </c:pt>
                <c:pt idx="31">
                  <c:v>2949.3333333333335</c:v>
                </c:pt>
                <c:pt idx="32">
                  <c:v>2860</c:v>
                </c:pt>
                <c:pt idx="33">
                  <c:v>2781.6666666666665</c:v>
                </c:pt>
                <c:pt idx="34">
                  <c:v>2709.6666666666665</c:v>
                </c:pt>
                <c:pt idx="35">
                  <c:v>2647.6666666666665</c:v>
                </c:pt>
                <c:pt idx="36">
                  <c:v>2610.6666666666665</c:v>
                </c:pt>
                <c:pt idx="37">
                  <c:v>2560.3333333333335</c:v>
                </c:pt>
                <c:pt idx="38">
                  <c:v>2506</c:v>
                </c:pt>
                <c:pt idx="39">
                  <c:v>2449</c:v>
                </c:pt>
                <c:pt idx="40">
                  <c:v>2396.3333333333335</c:v>
                </c:pt>
                <c:pt idx="41">
                  <c:v>2338.3333333333335</c:v>
                </c:pt>
                <c:pt idx="42">
                  <c:v>2270.3333333333335</c:v>
                </c:pt>
                <c:pt idx="43">
                  <c:v>2214</c:v>
                </c:pt>
                <c:pt idx="44">
                  <c:v>2142.6666666666665</c:v>
                </c:pt>
                <c:pt idx="45">
                  <c:v>2096.3333333333335</c:v>
                </c:pt>
                <c:pt idx="46">
                  <c:v>2044</c:v>
                </c:pt>
                <c:pt idx="47">
                  <c:v>1988.6666666666667</c:v>
                </c:pt>
                <c:pt idx="48">
                  <c:v>1947.6666666666667</c:v>
                </c:pt>
                <c:pt idx="49">
                  <c:v>1910.6666666666667</c:v>
                </c:pt>
                <c:pt idx="50">
                  <c:v>1868</c:v>
                </c:pt>
                <c:pt idx="51">
                  <c:v>1843.3333333333333</c:v>
                </c:pt>
                <c:pt idx="52">
                  <c:v>1810</c:v>
                </c:pt>
                <c:pt idx="53">
                  <c:v>1776.3333333333333</c:v>
                </c:pt>
                <c:pt idx="54">
                  <c:v>1759</c:v>
                </c:pt>
                <c:pt idx="55">
                  <c:v>1725.6666666666667</c:v>
                </c:pt>
                <c:pt idx="56">
                  <c:v>1708</c:v>
                </c:pt>
                <c:pt idx="57">
                  <c:v>1681</c:v>
                </c:pt>
                <c:pt idx="58">
                  <c:v>1654.6666666666667</c:v>
                </c:pt>
                <c:pt idx="59">
                  <c:v>1627.3333333333333</c:v>
                </c:pt>
                <c:pt idx="60">
                  <c:v>1607.3333333333333</c:v>
                </c:pt>
                <c:pt idx="61">
                  <c:v>1594.3333333333333</c:v>
                </c:pt>
                <c:pt idx="62">
                  <c:v>1563.3333333333333</c:v>
                </c:pt>
                <c:pt idx="63">
                  <c:v>1540.3333333333333</c:v>
                </c:pt>
                <c:pt idx="64">
                  <c:v>1527.3333333333333</c:v>
                </c:pt>
                <c:pt idx="65">
                  <c:v>1504.6666666666667</c:v>
                </c:pt>
                <c:pt idx="66">
                  <c:v>1482.3333333333333</c:v>
                </c:pt>
                <c:pt idx="67">
                  <c:v>1467.3333333333333</c:v>
                </c:pt>
                <c:pt idx="68">
                  <c:v>1453</c:v>
                </c:pt>
                <c:pt idx="69">
                  <c:v>1428.3333333333333</c:v>
                </c:pt>
                <c:pt idx="70">
                  <c:v>1410.6666666666667</c:v>
                </c:pt>
                <c:pt idx="71">
                  <c:v>1397.6666666666667</c:v>
                </c:pt>
                <c:pt idx="72">
                  <c:v>1379.6666666666667</c:v>
                </c:pt>
                <c:pt idx="73">
                  <c:v>1367.6666666666667</c:v>
                </c:pt>
                <c:pt idx="74">
                  <c:v>1355.3333333333333</c:v>
                </c:pt>
                <c:pt idx="75">
                  <c:v>1348</c:v>
                </c:pt>
                <c:pt idx="76">
                  <c:v>1334.3333333333333</c:v>
                </c:pt>
                <c:pt idx="77">
                  <c:v>1321</c:v>
                </c:pt>
                <c:pt idx="78">
                  <c:v>1312.6666666666667</c:v>
                </c:pt>
                <c:pt idx="79">
                  <c:v>1302</c:v>
                </c:pt>
                <c:pt idx="80">
                  <c:v>1282.3333333333333</c:v>
                </c:pt>
                <c:pt idx="81">
                  <c:v>1280.6666666666667</c:v>
                </c:pt>
                <c:pt idx="82">
                  <c:v>1261.6666666666667</c:v>
                </c:pt>
                <c:pt idx="83">
                  <c:v>1244</c:v>
                </c:pt>
                <c:pt idx="84">
                  <c:v>1229.3333333333333</c:v>
                </c:pt>
                <c:pt idx="85">
                  <c:v>1214.3333333333333</c:v>
                </c:pt>
                <c:pt idx="86">
                  <c:v>1198.3333333333333</c:v>
                </c:pt>
                <c:pt idx="87">
                  <c:v>1188.3333333333333</c:v>
                </c:pt>
                <c:pt idx="88">
                  <c:v>1172.3333333333333</c:v>
                </c:pt>
                <c:pt idx="89">
                  <c:v>1154.3333333333333</c:v>
                </c:pt>
                <c:pt idx="90">
                  <c:v>1148</c:v>
                </c:pt>
                <c:pt idx="91">
                  <c:v>1134.6666666666667</c:v>
                </c:pt>
                <c:pt idx="92">
                  <c:v>1113.3333333333333</c:v>
                </c:pt>
                <c:pt idx="93">
                  <c:v>1108.3333333333333</c:v>
                </c:pt>
                <c:pt idx="94">
                  <c:v>1094.6666666666667</c:v>
                </c:pt>
                <c:pt idx="95">
                  <c:v>1088.3333333333333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1-4FFB-9C6B-44D3FB250E60}"/>
            </c:ext>
          </c:extLst>
        </c:ser>
        <c:ser>
          <c:idx val="0"/>
          <c:order val="2"/>
          <c:tx>
            <c:v>Stringent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Setup1!$AC$171:$AC$266</c:f>
              <c:numCache>
                <c:formatCode>General</c:formatCode>
                <c:ptCount val="96"/>
                <c:pt idx="0">
                  <c:v>495</c:v>
                </c:pt>
                <c:pt idx="1">
                  <c:v>498.66666666666669</c:v>
                </c:pt>
                <c:pt idx="2">
                  <c:v>616.33333333333337</c:v>
                </c:pt>
                <c:pt idx="3">
                  <c:v>729.66666666666663</c:v>
                </c:pt>
                <c:pt idx="4">
                  <c:v>882</c:v>
                </c:pt>
                <c:pt idx="5">
                  <c:v>1029.6666666666667</c:v>
                </c:pt>
                <c:pt idx="6">
                  <c:v>1255.3333333333333</c:v>
                </c:pt>
                <c:pt idx="7">
                  <c:v>1589.6666666666667</c:v>
                </c:pt>
                <c:pt idx="8">
                  <c:v>1943.6666666666667</c:v>
                </c:pt>
                <c:pt idx="9">
                  <c:v>2301.6666666666665</c:v>
                </c:pt>
                <c:pt idx="10">
                  <c:v>2634</c:v>
                </c:pt>
                <c:pt idx="11">
                  <c:v>2946.3333333333335</c:v>
                </c:pt>
                <c:pt idx="12">
                  <c:v>3208.3333333333335</c:v>
                </c:pt>
                <c:pt idx="13">
                  <c:v>3511</c:v>
                </c:pt>
                <c:pt idx="14">
                  <c:v>3785</c:v>
                </c:pt>
                <c:pt idx="15">
                  <c:v>4041.6666666666665</c:v>
                </c:pt>
                <c:pt idx="16">
                  <c:v>4298.666666666667</c:v>
                </c:pt>
                <c:pt idx="17">
                  <c:v>4533</c:v>
                </c:pt>
                <c:pt idx="18">
                  <c:v>4763</c:v>
                </c:pt>
                <c:pt idx="19">
                  <c:v>4959.666666666667</c:v>
                </c:pt>
                <c:pt idx="20">
                  <c:v>5068.666666666667</c:v>
                </c:pt>
                <c:pt idx="21">
                  <c:v>5121</c:v>
                </c:pt>
                <c:pt idx="22">
                  <c:v>5141.333333333333</c:v>
                </c:pt>
                <c:pt idx="23">
                  <c:v>5154</c:v>
                </c:pt>
                <c:pt idx="24">
                  <c:v>5096</c:v>
                </c:pt>
                <c:pt idx="25">
                  <c:v>5035</c:v>
                </c:pt>
                <c:pt idx="26">
                  <c:v>4966.666666666667</c:v>
                </c:pt>
                <c:pt idx="27">
                  <c:v>4858</c:v>
                </c:pt>
                <c:pt idx="28">
                  <c:v>4761.666666666667</c:v>
                </c:pt>
                <c:pt idx="29">
                  <c:v>4641</c:v>
                </c:pt>
                <c:pt idx="30">
                  <c:v>4519.666666666667</c:v>
                </c:pt>
                <c:pt idx="31">
                  <c:v>4358</c:v>
                </c:pt>
                <c:pt idx="32">
                  <c:v>4220.666666666667</c:v>
                </c:pt>
                <c:pt idx="33">
                  <c:v>4071.6666666666665</c:v>
                </c:pt>
                <c:pt idx="34">
                  <c:v>3959</c:v>
                </c:pt>
                <c:pt idx="35">
                  <c:v>3851.6666666666665</c:v>
                </c:pt>
                <c:pt idx="36">
                  <c:v>3750.6666666666665</c:v>
                </c:pt>
                <c:pt idx="37">
                  <c:v>3657</c:v>
                </c:pt>
                <c:pt idx="38">
                  <c:v>3583.6666666666665</c:v>
                </c:pt>
                <c:pt idx="39">
                  <c:v>3513</c:v>
                </c:pt>
                <c:pt idx="40">
                  <c:v>3434</c:v>
                </c:pt>
                <c:pt idx="41">
                  <c:v>3342.6666666666665</c:v>
                </c:pt>
                <c:pt idx="42">
                  <c:v>3288.3333333333335</c:v>
                </c:pt>
                <c:pt idx="43">
                  <c:v>3234.6666666666665</c:v>
                </c:pt>
                <c:pt idx="44">
                  <c:v>3156</c:v>
                </c:pt>
                <c:pt idx="45">
                  <c:v>3108</c:v>
                </c:pt>
                <c:pt idx="46">
                  <c:v>3044.6666666666665</c:v>
                </c:pt>
                <c:pt idx="47">
                  <c:v>2990.6666666666665</c:v>
                </c:pt>
                <c:pt idx="48">
                  <c:v>2935.6666666666665</c:v>
                </c:pt>
                <c:pt idx="49">
                  <c:v>2897.3333333333335</c:v>
                </c:pt>
                <c:pt idx="50">
                  <c:v>2864.3333333333335</c:v>
                </c:pt>
                <c:pt idx="51">
                  <c:v>2855.3333333333335</c:v>
                </c:pt>
                <c:pt idx="52">
                  <c:v>2809</c:v>
                </c:pt>
                <c:pt idx="53">
                  <c:v>2751.3333333333335</c:v>
                </c:pt>
                <c:pt idx="54">
                  <c:v>2687.3333333333335</c:v>
                </c:pt>
                <c:pt idx="55">
                  <c:v>2630.6666666666665</c:v>
                </c:pt>
                <c:pt idx="56">
                  <c:v>2566</c:v>
                </c:pt>
                <c:pt idx="57">
                  <c:v>2495.6666666666665</c:v>
                </c:pt>
                <c:pt idx="58">
                  <c:v>2439</c:v>
                </c:pt>
                <c:pt idx="59">
                  <c:v>2389.6666666666665</c:v>
                </c:pt>
                <c:pt idx="60">
                  <c:v>2357</c:v>
                </c:pt>
                <c:pt idx="61">
                  <c:v>2303</c:v>
                </c:pt>
                <c:pt idx="62">
                  <c:v>2262</c:v>
                </c:pt>
                <c:pt idx="63">
                  <c:v>2217.3333333333335</c:v>
                </c:pt>
                <c:pt idx="64">
                  <c:v>2206.6666666666665</c:v>
                </c:pt>
                <c:pt idx="65">
                  <c:v>2162</c:v>
                </c:pt>
                <c:pt idx="66">
                  <c:v>2132.6666666666665</c:v>
                </c:pt>
                <c:pt idx="67">
                  <c:v>2101.6666666666665</c:v>
                </c:pt>
                <c:pt idx="68">
                  <c:v>2067.6666666666665</c:v>
                </c:pt>
                <c:pt idx="69">
                  <c:v>2044.6666666666667</c:v>
                </c:pt>
                <c:pt idx="70">
                  <c:v>2020.6666666666667</c:v>
                </c:pt>
                <c:pt idx="71">
                  <c:v>1991</c:v>
                </c:pt>
                <c:pt idx="72">
                  <c:v>1969.6666666666667</c:v>
                </c:pt>
                <c:pt idx="73">
                  <c:v>1951.6666666666667</c:v>
                </c:pt>
                <c:pt idx="74">
                  <c:v>1932.3333333333333</c:v>
                </c:pt>
                <c:pt idx="75">
                  <c:v>1911.3333333333333</c:v>
                </c:pt>
                <c:pt idx="76">
                  <c:v>1903.6666666666667</c:v>
                </c:pt>
                <c:pt idx="77">
                  <c:v>1877</c:v>
                </c:pt>
                <c:pt idx="78">
                  <c:v>1864.3333333333333</c:v>
                </c:pt>
                <c:pt idx="79">
                  <c:v>1848.6666666666667</c:v>
                </c:pt>
                <c:pt idx="80">
                  <c:v>1829.6666666666667</c:v>
                </c:pt>
                <c:pt idx="81">
                  <c:v>1818.3333333333333</c:v>
                </c:pt>
                <c:pt idx="82">
                  <c:v>1807</c:v>
                </c:pt>
                <c:pt idx="83">
                  <c:v>1794</c:v>
                </c:pt>
                <c:pt idx="84">
                  <c:v>1774.6666666666667</c:v>
                </c:pt>
                <c:pt idx="85">
                  <c:v>1774.6666666666667</c:v>
                </c:pt>
                <c:pt idx="86">
                  <c:v>1764</c:v>
                </c:pt>
                <c:pt idx="87">
                  <c:v>1754.3333333333333</c:v>
                </c:pt>
                <c:pt idx="88">
                  <c:v>1741.6666666666667</c:v>
                </c:pt>
                <c:pt idx="89">
                  <c:v>1732.3333333333333</c:v>
                </c:pt>
                <c:pt idx="90">
                  <c:v>1734.6666666666667</c:v>
                </c:pt>
                <c:pt idx="91">
                  <c:v>1714.6666666666667</c:v>
                </c:pt>
                <c:pt idx="92">
                  <c:v>1697.3333333333333</c:v>
                </c:pt>
                <c:pt idx="93">
                  <c:v>1691.3333333333333</c:v>
                </c:pt>
                <c:pt idx="94">
                  <c:v>1678.6666666666667</c:v>
                </c:pt>
                <c:pt idx="95">
                  <c:v>1681.6666666666667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51-4FFB-9C6B-44D3FB25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9024"/>
        <c:axId val="617613200"/>
      </c:lineChart>
      <c:catAx>
        <c:axId val="61761902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200"/>
        <c:crosses val="autoZero"/>
        <c:auto val="1"/>
        <c:lblAlgn val="ctr"/>
        <c:lblOffset val="100"/>
        <c:noMultiLvlLbl val="0"/>
      </c:catAx>
      <c:valAx>
        <c:axId val="6176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GFP-FU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</a:t>
            </a:r>
            <a:r>
              <a:rPr lang="en-CA" baseline="0"/>
              <a:t> GFP (FU)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6511373578303"/>
          <c:y val="0.13870078740157479"/>
          <c:w val="0.49769794400699913"/>
          <c:h val="0.82949657334499849"/>
        </c:manualLayout>
      </c:layout>
      <c:pieChart>
        <c:varyColors val="1"/>
        <c:ser>
          <c:idx val="0"/>
          <c:order val="0"/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D-4038-9E0A-7B83D724524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D-4038-9E0A-7B83D724524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D-4038-9E0A-7B83D7245240}"/>
              </c:ext>
            </c:extLst>
          </c:dPt>
          <c:dLbls>
            <c:dLbl>
              <c:idx val="0"/>
              <c:layout>
                <c:manualLayout>
                  <c:x val="-8.04831583552056E-2"/>
                  <c:y val="0.136587561971420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CD-4038-9E0A-7B83D7245240}"/>
                </c:ext>
              </c:extLst>
            </c:dLbl>
            <c:dLbl>
              <c:idx val="1"/>
              <c:layout>
                <c:manualLayout>
                  <c:x val="-0.17200065616797899"/>
                  <c:y val="-0.135978419364246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Less Stringent qCRISPRi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DCD-4038-9E0A-7B83D7245240}"/>
                </c:ext>
              </c:extLst>
            </c:dLbl>
            <c:dLbl>
              <c:idx val="2"/>
              <c:layout>
                <c:manualLayout>
                  <c:x val="0.19444444444444439"/>
                  <c:y val="1.21001020705745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High Stringent qCRISPRi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19444444444445"/>
                      <c:h val="0.2094907407407407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DDCD-4038-9E0A-7B83D7245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(Setup1!$K$267,Setup1!$T$267,Setup1!$AC$267)</c:f>
              <c:numCache>
                <c:formatCode>General</c:formatCode>
                <c:ptCount val="3"/>
                <c:pt idx="0" formatCode="0.00">
                  <c:v>1783.5</c:v>
                </c:pt>
                <c:pt idx="1">
                  <c:v>3657</c:v>
                </c:pt>
                <c:pt idx="2">
                  <c:v>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D-4038-9E0A-7B83D724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Less Stringent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Setup1!$T$70:$T$165</c:f>
              <c:numCache>
                <c:formatCode>General</c:formatCode>
                <c:ptCount val="96"/>
                <c:pt idx="0">
                  <c:v>6.2466666666666663E-2</c:v>
                </c:pt>
                <c:pt idx="1">
                  <c:v>6.4133333333333334E-2</c:v>
                </c:pt>
                <c:pt idx="2">
                  <c:v>9.9666666666666667E-2</c:v>
                </c:pt>
                <c:pt idx="3">
                  <c:v>0.13780000000000001</c:v>
                </c:pt>
                <c:pt idx="4">
                  <c:v>0.1915</c:v>
                </c:pt>
                <c:pt idx="5">
                  <c:v>0.23960000000000001</c:v>
                </c:pt>
                <c:pt idx="6">
                  <c:v>0.30946666666666667</c:v>
                </c:pt>
                <c:pt idx="7">
                  <c:v>0.37856666666666666</c:v>
                </c:pt>
                <c:pt idx="8">
                  <c:v>0.45503333333333335</c:v>
                </c:pt>
                <c:pt idx="9">
                  <c:v>0.51549999999999996</c:v>
                </c:pt>
                <c:pt idx="10">
                  <c:v>0.56856666666666666</c:v>
                </c:pt>
                <c:pt idx="11">
                  <c:v>0.61280000000000001</c:v>
                </c:pt>
                <c:pt idx="12">
                  <c:v>0.65663333333333329</c:v>
                </c:pt>
                <c:pt idx="13">
                  <c:v>0.69190000000000007</c:v>
                </c:pt>
                <c:pt idx="14">
                  <c:v>0.72509999999999997</c:v>
                </c:pt>
                <c:pt idx="15">
                  <c:v>0.75519999999999998</c:v>
                </c:pt>
                <c:pt idx="16">
                  <c:v>0.78096666666666659</c:v>
                </c:pt>
                <c:pt idx="17">
                  <c:v>0.80330000000000001</c:v>
                </c:pt>
                <c:pt idx="18">
                  <c:v>0.82443333333333335</c:v>
                </c:pt>
                <c:pt idx="19">
                  <c:v>0.84223333333333328</c:v>
                </c:pt>
                <c:pt idx="20">
                  <c:v>0.85693333333333344</c:v>
                </c:pt>
                <c:pt idx="21">
                  <c:v>0.87050000000000016</c:v>
                </c:pt>
                <c:pt idx="22">
                  <c:v>0.88273333333333337</c:v>
                </c:pt>
                <c:pt idx="23">
                  <c:v>0.89313333333333345</c:v>
                </c:pt>
                <c:pt idx="24">
                  <c:v>0.9038666666666666</c:v>
                </c:pt>
                <c:pt idx="25">
                  <c:v>0.91256666666666675</c:v>
                </c:pt>
                <c:pt idx="26">
                  <c:v>0.92073333333333329</c:v>
                </c:pt>
                <c:pt idx="27">
                  <c:v>0.92400000000000004</c:v>
                </c:pt>
                <c:pt idx="28">
                  <c:v>0.92930000000000001</c:v>
                </c:pt>
                <c:pt idx="29">
                  <c:v>0.9335</c:v>
                </c:pt>
                <c:pt idx="30">
                  <c:v>0.93683333333333341</c:v>
                </c:pt>
                <c:pt idx="31">
                  <c:v>0.93923333333333325</c:v>
                </c:pt>
                <c:pt idx="32">
                  <c:v>0.94053333333333333</c:v>
                </c:pt>
                <c:pt idx="33">
                  <c:v>0.9413999999999999</c:v>
                </c:pt>
                <c:pt idx="34">
                  <c:v>0.94523333333333337</c:v>
                </c:pt>
                <c:pt idx="35">
                  <c:v>0.94736666666666658</c:v>
                </c:pt>
                <c:pt idx="36">
                  <c:v>0.95030000000000003</c:v>
                </c:pt>
                <c:pt idx="37">
                  <c:v>0.95316666666666672</c:v>
                </c:pt>
                <c:pt idx="38">
                  <c:v>0.95489999999999997</c:v>
                </c:pt>
                <c:pt idx="39">
                  <c:v>0.95926666666666671</c:v>
                </c:pt>
                <c:pt idx="40">
                  <c:v>0.95960000000000001</c:v>
                </c:pt>
                <c:pt idx="41">
                  <c:v>0.96276666666666655</c:v>
                </c:pt>
                <c:pt idx="42">
                  <c:v>0.96286666666666665</c:v>
                </c:pt>
                <c:pt idx="43">
                  <c:v>0.96466666666666667</c:v>
                </c:pt>
                <c:pt idx="44">
                  <c:v>0.96863333333333335</c:v>
                </c:pt>
                <c:pt idx="45">
                  <c:v>0.96839999999999993</c:v>
                </c:pt>
                <c:pt idx="46">
                  <c:v>0.97000000000000008</c:v>
                </c:pt>
                <c:pt idx="47">
                  <c:v>0.96973333333333323</c:v>
                </c:pt>
                <c:pt idx="48">
                  <c:v>0.97443333333333337</c:v>
                </c:pt>
                <c:pt idx="49">
                  <c:v>0.97233333333333327</c:v>
                </c:pt>
                <c:pt idx="50">
                  <c:v>0.97470000000000001</c:v>
                </c:pt>
                <c:pt idx="51">
                  <c:v>0.97433333333333338</c:v>
                </c:pt>
                <c:pt idx="52">
                  <c:v>0.97619999999999996</c:v>
                </c:pt>
                <c:pt idx="53">
                  <c:v>0.97529999999999994</c:v>
                </c:pt>
                <c:pt idx="54">
                  <c:v>0.97770000000000001</c:v>
                </c:pt>
                <c:pt idx="55">
                  <c:v>0.97663333333333335</c:v>
                </c:pt>
                <c:pt idx="56">
                  <c:v>0.97759999999999991</c:v>
                </c:pt>
                <c:pt idx="57">
                  <c:v>0.97853333333333337</c:v>
                </c:pt>
                <c:pt idx="58">
                  <c:v>0.97896666666666665</c:v>
                </c:pt>
                <c:pt idx="59">
                  <c:v>0.97983333333333344</c:v>
                </c:pt>
                <c:pt idx="60">
                  <c:v>0.97953333333333337</c:v>
                </c:pt>
                <c:pt idx="61">
                  <c:v>0.98309999999999997</c:v>
                </c:pt>
                <c:pt idx="62">
                  <c:v>0.98126666666666684</c:v>
                </c:pt>
                <c:pt idx="63">
                  <c:v>0.98183333333333334</c:v>
                </c:pt>
                <c:pt idx="64">
                  <c:v>0.98356666666666681</c:v>
                </c:pt>
                <c:pt idx="65">
                  <c:v>0.98403333333333343</c:v>
                </c:pt>
                <c:pt idx="66">
                  <c:v>0.98283333333333334</c:v>
                </c:pt>
                <c:pt idx="67">
                  <c:v>0.98346666666666671</c:v>
                </c:pt>
                <c:pt idx="68">
                  <c:v>0.9829</c:v>
                </c:pt>
                <c:pt idx="69">
                  <c:v>0.98263333333333336</c:v>
                </c:pt>
                <c:pt idx="70">
                  <c:v>0.98226666666666673</c:v>
                </c:pt>
                <c:pt idx="71">
                  <c:v>0.98180000000000012</c:v>
                </c:pt>
                <c:pt idx="72">
                  <c:v>0.98119999999999996</c:v>
                </c:pt>
                <c:pt idx="73">
                  <c:v>0.97919999999999996</c:v>
                </c:pt>
                <c:pt idx="74">
                  <c:v>0.97809999999999997</c:v>
                </c:pt>
                <c:pt idx="75">
                  <c:v>0.97570000000000012</c:v>
                </c:pt>
                <c:pt idx="76">
                  <c:v>0.97433333333333338</c:v>
                </c:pt>
                <c:pt idx="77">
                  <c:v>0.97316666666666674</c:v>
                </c:pt>
                <c:pt idx="78">
                  <c:v>0.96976666666666667</c:v>
                </c:pt>
                <c:pt idx="79">
                  <c:v>0.96839999999999993</c:v>
                </c:pt>
                <c:pt idx="80">
                  <c:v>0.96526666666666683</c:v>
                </c:pt>
                <c:pt idx="81">
                  <c:v>0.9630333333333333</c:v>
                </c:pt>
                <c:pt idx="82">
                  <c:v>0.96123333333333327</c:v>
                </c:pt>
                <c:pt idx="83">
                  <c:v>0.95749999999999991</c:v>
                </c:pt>
                <c:pt idx="84">
                  <c:v>0.95473333333333343</c:v>
                </c:pt>
                <c:pt idx="85">
                  <c:v>0.95146666666666668</c:v>
                </c:pt>
                <c:pt idx="86">
                  <c:v>0.9489333333333333</c:v>
                </c:pt>
                <c:pt idx="87">
                  <c:v>0.94603333333333328</c:v>
                </c:pt>
                <c:pt idx="88">
                  <c:v>0.9421666666666666</c:v>
                </c:pt>
                <c:pt idx="89">
                  <c:v>0.9405</c:v>
                </c:pt>
                <c:pt idx="90">
                  <c:v>0.93659999999999999</c:v>
                </c:pt>
                <c:pt idx="91">
                  <c:v>0.93223333333333347</c:v>
                </c:pt>
                <c:pt idx="92">
                  <c:v>0.92966666666666653</c:v>
                </c:pt>
                <c:pt idx="93">
                  <c:v>0.92569999999999997</c:v>
                </c:pt>
                <c:pt idx="94">
                  <c:v>0.92176666666666662</c:v>
                </c:pt>
                <c:pt idx="95">
                  <c:v>0.91529999999999989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3-496B-9B4B-BDF0206AF67F}"/>
            </c:ext>
          </c:extLst>
        </c:ser>
        <c:ser>
          <c:idx val="6"/>
          <c:order val="1"/>
          <c:tx>
            <c:v>Stringent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Setup1!$C$70:$C$165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Setup1!$AC$70:$AC$165</c:f>
              <c:numCache>
                <c:formatCode>General</c:formatCode>
                <c:ptCount val="96"/>
                <c:pt idx="0">
                  <c:v>6.0433333333333318E-2</c:v>
                </c:pt>
                <c:pt idx="1">
                  <c:v>6.0566666666666658E-2</c:v>
                </c:pt>
                <c:pt idx="2">
                  <c:v>8.77E-2</c:v>
                </c:pt>
                <c:pt idx="3">
                  <c:v>0.12303333333333333</c:v>
                </c:pt>
                <c:pt idx="4">
                  <c:v>0.17769999999999997</c:v>
                </c:pt>
                <c:pt idx="5">
                  <c:v>0.22293333333333334</c:v>
                </c:pt>
                <c:pt idx="6">
                  <c:v>0.28250000000000003</c:v>
                </c:pt>
                <c:pt idx="7">
                  <c:v>0.35216666666666668</c:v>
                </c:pt>
                <c:pt idx="8">
                  <c:v>0.42710000000000004</c:v>
                </c:pt>
                <c:pt idx="9">
                  <c:v>0.48860000000000009</c:v>
                </c:pt>
                <c:pt idx="10">
                  <c:v>0.5413</c:v>
                </c:pt>
                <c:pt idx="11">
                  <c:v>0.58806666666666663</c:v>
                </c:pt>
                <c:pt idx="12">
                  <c:v>0.62679999999999991</c:v>
                </c:pt>
                <c:pt idx="13">
                  <c:v>0.66136666666666666</c:v>
                </c:pt>
                <c:pt idx="14">
                  <c:v>0.69530000000000003</c:v>
                </c:pt>
                <c:pt idx="15">
                  <c:v>0.7262333333333334</c:v>
                </c:pt>
                <c:pt idx="16">
                  <c:v>0.75569999999999993</c:v>
                </c:pt>
                <c:pt idx="17">
                  <c:v>0.77893333333333326</c:v>
                </c:pt>
                <c:pt idx="18">
                  <c:v>0.80466666666666675</c:v>
                </c:pt>
                <c:pt idx="19">
                  <c:v>0.82443333333333335</c:v>
                </c:pt>
                <c:pt idx="20">
                  <c:v>0.83836666666666682</c:v>
                </c:pt>
                <c:pt idx="21">
                  <c:v>0.85606666666666664</c:v>
                </c:pt>
                <c:pt idx="22">
                  <c:v>0.87053333333333338</c:v>
                </c:pt>
                <c:pt idx="23">
                  <c:v>0.88280000000000003</c:v>
                </c:pt>
                <c:pt idx="24">
                  <c:v>0.89546666666666663</c:v>
                </c:pt>
                <c:pt idx="25">
                  <c:v>0.90636666666666665</c:v>
                </c:pt>
                <c:pt idx="26">
                  <c:v>0.91746666666666654</c:v>
                </c:pt>
                <c:pt idx="27">
                  <c:v>0.9259666666666666</c:v>
                </c:pt>
                <c:pt idx="28">
                  <c:v>0.93523333333333325</c:v>
                </c:pt>
                <c:pt idx="29">
                  <c:v>0.9425</c:v>
                </c:pt>
                <c:pt idx="30">
                  <c:v>0.9458333333333333</c:v>
                </c:pt>
                <c:pt idx="31">
                  <c:v>0.95006666666666673</c:v>
                </c:pt>
                <c:pt idx="32">
                  <c:v>0.95106666666666673</c:v>
                </c:pt>
                <c:pt idx="33">
                  <c:v>0.95253333333333323</c:v>
                </c:pt>
                <c:pt idx="34">
                  <c:v>0.95356666666666667</c:v>
                </c:pt>
                <c:pt idx="35">
                  <c:v>0.95509999999999995</c:v>
                </c:pt>
                <c:pt idx="36">
                  <c:v>0.95823333333333327</c:v>
                </c:pt>
                <c:pt idx="37">
                  <c:v>0.95943333333333347</c:v>
                </c:pt>
                <c:pt idx="38">
                  <c:v>0.96226666666666671</c:v>
                </c:pt>
                <c:pt idx="39">
                  <c:v>0.96226666666666671</c:v>
                </c:pt>
                <c:pt idx="40">
                  <c:v>0.96200000000000008</c:v>
                </c:pt>
                <c:pt idx="41">
                  <c:v>0.9645999999999999</c:v>
                </c:pt>
                <c:pt idx="42">
                  <c:v>0.96503333333333341</c:v>
                </c:pt>
                <c:pt idx="43">
                  <c:v>0.96769999999999989</c:v>
                </c:pt>
                <c:pt idx="44">
                  <c:v>0.97276666666666667</c:v>
                </c:pt>
                <c:pt idx="45">
                  <c:v>0.97330000000000005</c:v>
                </c:pt>
                <c:pt idx="46">
                  <c:v>0.97443333333333326</c:v>
                </c:pt>
                <c:pt idx="47">
                  <c:v>0.97693333333333321</c:v>
                </c:pt>
                <c:pt idx="48">
                  <c:v>0.97846666666666671</c:v>
                </c:pt>
                <c:pt idx="49">
                  <c:v>0.98159999999999992</c:v>
                </c:pt>
                <c:pt idx="50">
                  <c:v>0.98189999999999988</c:v>
                </c:pt>
                <c:pt idx="51">
                  <c:v>0.98420000000000007</c:v>
                </c:pt>
                <c:pt idx="52">
                  <c:v>0.98406666666666665</c:v>
                </c:pt>
                <c:pt idx="53">
                  <c:v>0.98599999999999988</c:v>
                </c:pt>
                <c:pt idx="54">
                  <c:v>0.9854666666666666</c:v>
                </c:pt>
                <c:pt idx="55">
                  <c:v>0.98726666666666674</c:v>
                </c:pt>
                <c:pt idx="56">
                  <c:v>0.98680000000000001</c:v>
                </c:pt>
                <c:pt idx="57">
                  <c:v>0.98890000000000011</c:v>
                </c:pt>
                <c:pt idx="58">
                  <c:v>0.98963333333333336</c:v>
                </c:pt>
                <c:pt idx="59">
                  <c:v>0.98980000000000012</c:v>
                </c:pt>
                <c:pt idx="60">
                  <c:v>0.99180000000000001</c:v>
                </c:pt>
                <c:pt idx="61">
                  <c:v>0.99206666666666676</c:v>
                </c:pt>
                <c:pt idx="62">
                  <c:v>0.99330000000000007</c:v>
                </c:pt>
                <c:pt idx="63">
                  <c:v>0.99396666666666678</c:v>
                </c:pt>
                <c:pt idx="64">
                  <c:v>0.9955666666666666</c:v>
                </c:pt>
                <c:pt idx="65">
                  <c:v>0.99570000000000014</c:v>
                </c:pt>
                <c:pt idx="66">
                  <c:v>0.99690000000000012</c:v>
                </c:pt>
                <c:pt idx="67">
                  <c:v>0.9986666666666667</c:v>
                </c:pt>
                <c:pt idx="68">
                  <c:v>0.99933333333333341</c:v>
                </c:pt>
                <c:pt idx="69">
                  <c:v>0.99996666666666678</c:v>
                </c:pt>
                <c:pt idx="70">
                  <c:v>0.99960000000000004</c:v>
                </c:pt>
                <c:pt idx="71">
                  <c:v>1.0002333333333333</c:v>
                </c:pt>
                <c:pt idx="72">
                  <c:v>1.0013333333333334</c:v>
                </c:pt>
                <c:pt idx="73">
                  <c:v>1.0004</c:v>
                </c:pt>
                <c:pt idx="74">
                  <c:v>1.0012666666666667</c:v>
                </c:pt>
                <c:pt idx="75">
                  <c:v>1.0015666666666665</c:v>
                </c:pt>
                <c:pt idx="76">
                  <c:v>1.0015333333333334</c:v>
                </c:pt>
                <c:pt idx="77">
                  <c:v>1.0028333333333335</c:v>
                </c:pt>
                <c:pt idx="78">
                  <c:v>1.0015666666666667</c:v>
                </c:pt>
                <c:pt idx="79">
                  <c:v>1.0012999999999999</c:v>
                </c:pt>
                <c:pt idx="80">
                  <c:v>1.0011666666666665</c:v>
                </c:pt>
                <c:pt idx="81">
                  <c:v>1.0021333333333333</c:v>
                </c:pt>
                <c:pt idx="82">
                  <c:v>1.0010333333333332</c:v>
                </c:pt>
                <c:pt idx="83">
                  <c:v>0.99943333333333328</c:v>
                </c:pt>
                <c:pt idx="84">
                  <c:v>1.0019333333333333</c:v>
                </c:pt>
                <c:pt idx="85">
                  <c:v>1.0006999999999999</c:v>
                </c:pt>
                <c:pt idx="86">
                  <c:v>0.99799999999999989</c:v>
                </c:pt>
                <c:pt idx="87">
                  <c:v>0.99793333333333323</c:v>
                </c:pt>
                <c:pt idx="88">
                  <c:v>0.99690000000000001</c:v>
                </c:pt>
                <c:pt idx="89">
                  <c:v>0.99706666666666666</c:v>
                </c:pt>
                <c:pt idx="90">
                  <c:v>1.0186999999999999</c:v>
                </c:pt>
                <c:pt idx="91">
                  <c:v>0.9955666666666666</c:v>
                </c:pt>
                <c:pt idx="92">
                  <c:v>0.99486666666666679</c:v>
                </c:pt>
                <c:pt idx="93">
                  <c:v>0.99393333333333322</c:v>
                </c:pt>
                <c:pt idx="94">
                  <c:v>0.9926999999999998</c:v>
                </c:pt>
                <c:pt idx="95">
                  <c:v>0.98926666666666663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73-496B-9B4B-BDF0206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05248"/>
        <c:axId val="672008576"/>
      </c:lineChart>
      <c:catAx>
        <c:axId val="6720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576"/>
        <c:crosses val="autoZero"/>
        <c:auto val="1"/>
        <c:lblAlgn val="ctr"/>
        <c:lblOffset val="100"/>
        <c:noMultiLvlLbl val="0"/>
      </c:catAx>
      <c:valAx>
        <c:axId val="67200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OD (600nm)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5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Less Stringent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Setup1!$T$171:$T$266</c:f>
              <c:numCache>
                <c:formatCode>General</c:formatCode>
                <c:ptCount val="96"/>
                <c:pt idx="0">
                  <c:v>474</c:v>
                </c:pt>
                <c:pt idx="1">
                  <c:v>509.33333333333331</c:v>
                </c:pt>
                <c:pt idx="2">
                  <c:v>657.33333333333337</c:v>
                </c:pt>
                <c:pt idx="3">
                  <c:v>748.66666666666663</c:v>
                </c:pt>
                <c:pt idx="4">
                  <c:v>889.66666666666663</c:v>
                </c:pt>
                <c:pt idx="5">
                  <c:v>1001.3333333333334</c:v>
                </c:pt>
                <c:pt idx="6">
                  <c:v>1213</c:v>
                </c:pt>
                <c:pt idx="7">
                  <c:v>1468.6666666666667</c:v>
                </c:pt>
                <c:pt idx="8">
                  <c:v>1639.6666666666667</c:v>
                </c:pt>
                <c:pt idx="9">
                  <c:v>1834.3333333333333</c:v>
                </c:pt>
                <c:pt idx="10">
                  <c:v>2040.3333333333333</c:v>
                </c:pt>
                <c:pt idx="11">
                  <c:v>2255.6666666666665</c:v>
                </c:pt>
                <c:pt idx="12">
                  <c:v>2447.3333333333335</c:v>
                </c:pt>
                <c:pt idx="13">
                  <c:v>2650</c:v>
                </c:pt>
                <c:pt idx="14">
                  <c:v>2839.6666666666665</c:v>
                </c:pt>
                <c:pt idx="15">
                  <c:v>3053.6666666666665</c:v>
                </c:pt>
                <c:pt idx="16">
                  <c:v>3218.3333333333335</c:v>
                </c:pt>
                <c:pt idx="17">
                  <c:v>3386</c:v>
                </c:pt>
                <c:pt idx="18">
                  <c:v>3510</c:v>
                </c:pt>
                <c:pt idx="19">
                  <c:v>3596.3333333333335</c:v>
                </c:pt>
                <c:pt idx="20">
                  <c:v>3634</c:v>
                </c:pt>
                <c:pt idx="21">
                  <c:v>3657</c:v>
                </c:pt>
                <c:pt idx="22">
                  <c:v>3651</c:v>
                </c:pt>
                <c:pt idx="23">
                  <c:v>3622</c:v>
                </c:pt>
                <c:pt idx="24">
                  <c:v>3604.6666666666665</c:v>
                </c:pt>
                <c:pt idx="25">
                  <c:v>3541.3333333333335</c:v>
                </c:pt>
                <c:pt idx="26">
                  <c:v>3451</c:v>
                </c:pt>
                <c:pt idx="27">
                  <c:v>3359.6666666666665</c:v>
                </c:pt>
                <c:pt idx="28">
                  <c:v>3259.6666666666665</c:v>
                </c:pt>
                <c:pt idx="29">
                  <c:v>3149.6666666666665</c:v>
                </c:pt>
                <c:pt idx="30">
                  <c:v>3055.6666666666665</c:v>
                </c:pt>
                <c:pt idx="31">
                  <c:v>2949.3333333333335</c:v>
                </c:pt>
                <c:pt idx="32">
                  <c:v>2860</c:v>
                </c:pt>
                <c:pt idx="33">
                  <c:v>2781.6666666666665</c:v>
                </c:pt>
                <c:pt idx="34">
                  <c:v>2709.6666666666665</c:v>
                </c:pt>
                <c:pt idx="35">
                  <c:v>2647.6666666666665</c:v>
                </c:pt>
                <c:pt idx="36">
                  <c:v>2610.6666666666665</c:v>
                </c:pt>
                <c:pt idx="37">
                  <c:v>2560.3333333333335</c:v>
                </c:pt>
                <c:pt idx="38">
                  <c:v>2506</c:v>
                </c:pt>
                <c:pt idx="39">
                  <c:v>2449</c:v>
                </c:pt>
                <c:pt idx="40">
                  <c:v>2396.3333333333335</c:v>
                </c:pt>
                <c:pt idx="41">
                  <c:v>2338.3333333333335</c:v>
                </c:pt>
                <c:pt idx="42">
                  <c:v>2270.3333333333335</c:v>
                </c:pt>
                <c:pt idx="43">
                  <c:v>2214</c:v>
                </c:pt>
                <c:pt idx="44">
                  <c:v>2142.6666666666665</c:v>
                </c:pt>
                <c:pt idx="45">
                  <c:v>2096.3333333333335</c:v>
                </c:pt>
                <c:pt idx="46">
                  <c:v>2044</c:v>
                </c:pt>
                <c:pt idx="47">
                  <c:v>1988.6666666666667</c:v>
                </c:pt>
                <c:pt idx="48">
                  <c:v>1947.6666666666667</c:v>
                </c:pt>
                <c:pt idx="49">
                  <c:v>1910.6666666666667</c:v>
                </c:pt>
                <c:pt idx="50">
                  <c:v>1868</c:v>
                </c:pt>
                <c:pt idx="51">
                  <c:v>1843.3333333333333</c:v>
                </c:pt>
                <c:pt idx="52">
                  <c:v>1810</c:v>
                </c:pt>
                <c:pt idx="53">
                  <c:v>1776.3333333333333</c:v>
                </c:pt>
                <c:pt idx="54">
                  <c:v>1759</c:v>
                </c:pt>
                <c:pt idx="55">
                  <c:v>1725.6666666666667</c:v>
                </c:pt>
                <c:pt idx="56">
                  <c:v>1708</c:v>
                </c:pt>
                <c:pt idx="57">
                  <c:v>1681</c:v>
                </c:pt>
                <c:pt idx="58">
                  <c:v>1654.6666666666667</c:v>
                </c:pt>
                <c:pt idx="59">
                  <c:v>1627.3333333333333</c:v>
                </c:pt>
                <c:pt idx="60">
                  <c:v>1607.3333333333333</c:v>
                </c:pt>
                <c:pt idx="61">
                  <c:v>1594.3333333333333</c:v>
                </c:pt>
                <c:pt idx="62">
                  <c:v>1563.3333333333333</c:v>
                </c:pt>
                <c:pt idx="63">
                  <c:v>1540.3333333333333</c:v>
                </c:pt>
                <c:pt idx="64">
                  <c:v>1527.3333333333333</c:v>
                </c:pt>
                <c:pt idx="65">
                  <c:v>1504.6666666666667</c:v>
                </c:pt>
                <c:pt idx="66">
                  <c:v>1482.3333333333333</c:v>
                </c:pt>
                <c:pt idx="67">
                  <c:v>1467.3333333333333</c:v>
                </c:pt>
                <c:pt idx="68">
                  <c:v>1453</c:v>
                </c:pt>
                <c:pt idx="69">
                  <c:v>1428.3333333333333</c:v>
                </c:pt>
                <c:pt idx="70">
                  <c:v>1410.6666666666667</c:v>
                </c:pt>
                <c:pt idx="71">
                  <c:v>1397.6666666666667</c:v>
                </c:pt>
                <c:pt idx="72">
                  <c:v>1379.6666666666667</c:v>
                </c:pt>
                <c:pt idx="73">
                  <c:v>1367.6666666666667</c:v>
                </c:pt>
                <c:pt idx="74">
                  <c:v>1355.3333333333333</c:v>
                </c:pt>
                <c:pt idx="75">
                  <c:v>1348</c:v>
                </c:pt>
                <c:pt idx="76">
                  <c:v>1334.3333333333333</c:v>
                </c:pt>
                <c:pt idx="77">
                  <c:v>1321</c:v>
                </c:pt>
                <c:pt idx="78">
                  <c:v>1312.6666666666667</c:v>
                </c:pt>
                <c:pt idx="79">
                  <c:v>1302</c:v>
                </c:pt>
                <c:pt idx="80">
                  <c:v>1282.3333333333333</c:v>
                </c:pt>
                <c:pt idx="81">
                  <c:v>1280.6666666666667</c:v>
                </c:pt>
                <c:pt idx="82">
                  <c:v>1261.6666666666667</c:v>
                </c:pt>
                <c:pt idx="83">
                  <c:v>1244</c:v>
                </c:pt>
                <c:pt idx="84">
                  <c:v>1229.3333333333333</c:v>
                </c:pt>
                <c:pt idx="85">
                  <c:v>1214.3333333333333</c:v>
                </c:pt>
                <c:pt idx="86">
                  <c:v>1198.3333333333333</c:v>
                </c:pt>
                <c:pt idx="87">
                  <c:v>1188.3333333333333</c:v>
                </c:pt>
                <c:pt idx="88">
                  <c:v>1172.3333333333333</c:v>
                </c:pt>
                <c:pt idx="89">
                  <c:v>1154.3333333333333</c:v>
                </c:pt>
                <c:pt idx="90">
                  <c:v>1148</c:v>
                </c:pt>
                <c:pt idx="91">
                  <c:v>1134.6666666666667</c:v>
                </c:pt>
                <c:pt idx="92">
                  <c:v>1113.3333333333333</c:v>
                </c:pt>
                <c:pt idx="93">
                  <c:v>1108.3333333333333</c:v>
                </c:pt>
                <c:pt idx="94">
                  <c:v>1094.6666666666667</c:v>
                </c:pt>
                <c:pt idx="95">
                  <c:v>1088.3333333333333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1-4FFB-9C6B-44D3FB250E60}"/>
            </c:ext>
          </c:extLst>
        </c:ser>
        <c:ser>
          <c:idx val="0"/>
          <c:order val="1"/>
          <c:tx>
            <c:v>Stringent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Setup1!$C$171:$C$266</c:f>
              <c:numCache>
                <c:formatCode>0.0</c:formatCode>
                <c:ptCount val="96"/>
                <c:pt idx="0">
                  <c:v>0</c:v>
                </c:pt>
                <c:pt idx="1">
                  <c:v>0.50000111111111112</c:v>
                </c:pt>
                <c:pt idx="2">
                  <c:v>1.0000047222222221</c:v>
                </c:pt>
                <c:pt idx="3">
                  <c:v>1.5000086111111111</c:v>
                </c:pt>
                <c:pt idx="4">
                  <c:v>2.0000108333333331</c:v>
                </c:pt>
                <c:pt idx="5">
                  <c:v>2.5000119444444442</c:v>
                </c:pt>
                <c:pt idx="6">
                  <c:v>3.0000144444444445</c:v>
                </c:pt>
                <c:pt idx="7">
                  <c:v>3.5000163888888887</c:v>
                </c:pt>
                <c:pt idx="8">
                  <c:v>4.0000197222222225</c:v>
                </c:pt>
                <c:pt idx="9">
                  <c:v>4.5000213888888885</c:v>
                </c:pt>
                <c:pt idx="10">
                  <c:v>5.0000224999999991</c:v>
                </c:pt>
                <c:pt idx="11">
                  <c:v>5.5000252777777776</c:v>
                </c:pt>
                <c:pt idx="12">
                  <c:v>6.0000274999999998</c:v>
                </c:pt>
                <c:pt idx="13">
                  <c:v>6.5000308333333336</c:v>
                </c:pt>
                <c:pt idx="14">
                  <c:v>7.0000355555555558</c:v>
                </c:pt>
                <c:pt idx="15">
                  <c:v>7.5000383333333334</c:v>
                </c:pt>
                <c:pt idx="16">
                  <c:v>8.0000394444444449</c:v>
                </c:pt>
                <c:pt idx="17">
                  <c:v>8.5000436111111117</c:v>
                </c:pt>
                <c:pt idx="18">
                  <c:v>9.0000450000000001</c:v>
                </c:pt>
                <c:pt idx="19">
                  <c:v>9.5000486111111115</c:v>
                </c:pt>
                <c:pt idx="20">
                  <c:v>10.000050833333333</c:v>
                </c:pt>
                <c:pt idx="21">
                  <c:v>10.500055555555555</c:v>
                </c:pt>
                <c:pt idx="22">
                  <c:v>11.000058055555556</c:v>
                </c:pt>
                <c:pt idx="23">
                  <c:v>11.500058888888889</c:v>
                </c:pt>
                <c:pt idx="24">
                  <c:v>12.000062222222223</c:v>
                </c:pt>
                <c:pt idx="25">
                  <c:v>12.500064166666666</c:v>
                </c:pt>
                <c:pt idx="26">
                  <c:v>13.0000675</c:v>
                </c:pt>
                <c:pt idx="27">
                  <c:v>13.500068055555555</c:v>
                </c:pt>
                <c:pt idx="28">
                  <c:v>14.000071944444445</c:v>
                </c:pt>
                <c:pt idx="29">
                  <c:v>14.500074722222223</c:v>
                </c:pt>
                <c:pt idx="30">
                  <c:v>15.000078611111112</c:v>
                </c:pt>
                <c:pt idx="31">
                  <c:v>15.500083055555555</c:v>
                </c:pt>
                <c:pt idx="32">
                  <c:v>16.000086944444444</c:v>
                </c:pt>
                <c:pt idx="33">
                  <c:v>16.500089444444445</c:v>
                </c:pt>
                <c:pt idx="34">
                  <c:v>17.000094444444443</c:v>
                </c:pt>
                <c:pt idx="35">
                  <c:v>17.500099166666669</c:v>
                </c:pt>
                <c:pt idx="36">
                  <c:v>18.000102222222221</c:v>
                </c:pt>
                <c:pt idx="37">
                  <c:v>18.500106388888888</c:v>
                </c:pt>
                <c:pt idx="38">
                  <c:v>19.000109999999999</c:v>
                </c:pt>
                <c:pt idx="39">
                  <c:v>19.50011388888889</c:v>
                </c:pt>
                <c:pt idx="40">
                  <c:v>20.000115277777777</c:v>
                </c:pt>
                <c:pt idx="41">
                  <c:v>20.500117777777778</c:v>
                </c:pt>
                <c:pt idx="42">
                  <c:v>21.000121111111113</c:v>
                </c:pt>
                <c:pt idx="43">
                  <c:v>21.500123888888886</c:v>
                </c:pt>
                <c:pt idx="44">
                  <c:v>22.000127777777781</c:v>
                </c:pt>
                <c:pt idx="45">
                  <c:v>22.500129722222223</c:v>
                </c:pt>
                <c:pt idx="46">
                  <c:v>23.000131111111109</c:v>
                </c:pt>
                <c:pt idx="47">
                  <c:v>23.500135555555556</c:v>
                </c:pt>
                <c:pt idx="48">
                  <c:v>24.000140277777778</c:v>
                </c:pt>
                <c:pt idx="49">
                  <c:v>24.500140833333333</c:v>
                </c:pt>
                <c:pt idx="50">
                  <c:v>25.000145277777779</c:v>
                </c:pt>
                <c:pt idx="51">
                  <c:v>25.500148611111111</c:v>
                </c:pt>
                <c:pt idx="52">
                  <c:v>26.000153333333333</c:v>
                </c:pt>
                <c:pt idx="53">
                  <c:v>26.500157777777776</c:v>
                </c:pt>
                <c:pt idx="54">
                  <c:v>27.000160555555553</c:v>
                </c:pt>
                <c:pt idx="55">
                  <c:v>27.500171944444446</c:v>
                </c:pt>
                <c:pt idx="56">
                  <c:v>28.000176388888889</c:v>
                </c:pt>
                <c:pt idx="57">
                  <c:v>28.500179166666669</c:v>
                </c:pt>
                <c:pt idx="58">
                  <c:v>29.000183333333336</c:v>
                </c:pt>
                <c:pt idx="59">
                  <c:v>29.500186388888888</c:v>
                </c:pt>
                <c:pt idx="60">
                  <c:v>30.000188888888886</c:v>
                </c:pt>
                <c:pt idx="61">
                  <c:v>30.500190555555555</c:v>
                </c:pt>
                <c:pt idx="62">
                  <c:v>31.000195833333333</c:v>
                </c:pt>
                <c:pt idx="63">
                  <c:v>31.500197222222223</c:v>
                </c:pt>
                <c:pt idx="64">
                  <c:v>32.000198333333337</c:v>
                </c:pt>
                <c:pt idx="65">
                  <c:v>32.500199166666668</c:v>
                </c:pt>
                <c:pt idx="66">
                  <c:v>33.000203055555552</c:v>
                </c:pt>
                <c:pt idx="67">
                  <c:v>33.500204722222222</c:v>
                </c:pt>
                <c:pt idx="68">
                  <c:v>34.000206111111112</c:v>
                </c:pt>
                <c:pt idx="69">
                  <c:v>34.500210277777775</c:v>
                </c:pt>
                <c:pt idx="70">
                  <c:v>35.000213888888887</c:v>
                </c:pt>
                <c:pt idx="71">
                  <c:v>35.500217777777777</c:v>
                </c:pt>
                <c:pt idx="72">
                  <c:v>36.000220277777778</c:v>
                </c:pt>
                <c:pt idx="73">
                  <c:v>36.500221944444441</c:v>
                </c:pt>
                <c:pt idx="74">
                  <c:v>37.00022638888889</c:v>
                </c:pt>
                <c:pt idx="75">
                  <c:v>37.500231944444444</c:v>
                </c:pt>
                <c:pt idx="76">
                  <c:v>38.000232777777775</c:v>
                </c:pt>
                <c:pt idx="77">
                  <c:v>38.500234166666665</c:v>
                </c:pt>
                <c:pt idx="78">
                  <c:v>39.000236944444445</c:v>
                </c:pt>
                <c:pt idx="79">
                  <c:v>39.500239444444446</c:v>
                </c:pt>
                <c:pt idx="80">
                  <c:v>40.000243611111117</c:v>
                </c:pt>
                <c:pt idx="81">
                  <c:v>40.500247222222228</c:v>
                </c:pt>
                <c:pt idx="82">
                  <c:v>41.000249166666663</c:v>
                </c:pt>
                <c:pt idx="83">
                  <c:v>41.500250277777781</c:v>
                </c:pt>
                <c:pt idx="84">
                  <c:v>42.000253055555554</c:v>
                </c:pt>
                <c:pt idx="85">
                  <c:v>42.500254444444444</c:v>
                </c:pt>
                <c:pt idx="86">
                  <c:v>43.000258333333335</c:v>
                </c:pt>
                <c:pt idx="87">
                  <c:v>43.50026305555555</c:v>
                </c:pt>
                <c:pt idx="88">
                  <c:v>44.000264166666668</c:v>
                </c:pt>
                <c:pt idx="89">
                  <c:v>44.500264999999999</c:v>
                </c:pt>
                <c:pt idx="90">
                  <c:v>45.000268055555551</c:v>
                </c:pt>
                <c:pt idx="91">
                  <c:v>45.50026861111111</c:v>
                </c:pt>
                <c:pt idx="92">
                  <c:v>46.000270555555552</c:v>
                </c:pt>
                <c:pt idx="93">
                  <c:v>46.500273333333332</c:v>
                </c:pt>
                <c:pt idx="94">
                  <c:v>47.000277500000003</c:v>
                </c:pt>
                <c:pt idx="95">
                  <c:v>47.500281111111107</c:v>
                </c:pt>
              </c:numCache>
            </c:numRef>
          </c:cat>
          <c:val>
            <c:numRef>
              <c:f>Setup1!$AC$171:$AC$266</c:f>
              <c:numCache>
                <c:formatCode>General</c:formatCode>
                <c:ptCount val="96"/>
                <c:pt idx="0">
                  <c:v>495</c:v>
                </c:pt>
                <c:pt idx="1">
                  <c:v>498.66666666666669</c:v>
                </c:pt>
                <c:pt idx="2">
                  <c:v>616.33333333333337</c:v>
                </c:pt>
                <c:pt idx="3">
                  <c:v>729.66666666666663</c:v>
                </c:pt>
                <c:pt idx="4">
                  <c:v>882</c:v>
                </c:pt>
                <c:pt idx="5">
                  <c:v>1029.6666666666667</c:v>
                </c:pt>
                <c:pt idx="6">
                  <c:v>1255.3333333333333</c:v>
                </c:pt>
                <c:pt idx="7">
                  <c:v>1589.6666666666667</c:v>
                </c:pt>
                <c:pt idx="8">
                  <c:v>1943.6666666666667</c:v>
                </c:pt>
                <c:pt idx="9">
                  <c:v>2301.6666666666665</c:v>
                </c:pt>
                <c:pt idx="10">
                  <c:v>2634</c:v>
                </c:pt>
                <c:pt idx="11">
                  <c:v>2946.3333333333335</c:v>
                </c:pt>
                <c:pt idx="12">
                  <c:v>3208.3333333333335</c:v>
                </c:pt>
                <c:pt idx="13">
                  <c:v>3511</c:v>
                </c:pt>
                <c:pt idx="14">
                  <c:v>3785</c:v>
                </c:pt>
                <c:pt idx="15">
                  <c:v>4041.6666666666665</c:v>
                </c:pt>
                <c:pt idx="16">
                  <c:v>4298.666666666667</c:v>
                </c:pt>
                <c:pt idx="17">
                  <c:v>4533</c:v>
                </c:pt>
                <c:pt idx="18">
                  <c:v>4763</c:v>
                </c:pt>
                <c:pt idx="19">
                  <c:v>4959.666666666667</c:v>
                </c:pt>
                <c:pt idx="20">
                  <c:v>5068.666666666667</c:v>
                </c:pt>
                <c:pt idx="21">
                  <c:v>5121</c:v>
                </c:pt>
                <c:pt idx="22">
                  <c:v>5141.333333333333</c:v>
                </c:pt>
                <c:pt idx="23">
                  <c:v>5154</c:v>
                </c:pt>
                <c:pt idx="24">
                  <c:v>5096</c:v>
                </c:pt>
                <c:pt idx="25">
                  <c:v>5035</c:v>
                </c:pt>
                <c:pt idx="26">
                  <c:v>4966.666666666667</c:v>
                </c:pt>
                <c:pt idx="27">
                  <c:v>4858</c:v>
                </c:pt>
                <c:pt idx="28">
                  <c:v>4761.666666666667</c:v>
                </c:pt>
                <c:pt idx="29">
                  <c:v>4641</c:v>
                </c:pt>
                <c:pt idx="30">
                  <c:v>4519.666666666667</c:v>
                </c:pt>
                <c:pt idx="31">
                  <c:v>4358</c:v>
                </c:pt>
                <c:pt idx="32">
                  <c:v>4220.666666666667</c:v>
                </c:pt>
                <c:pt idx="33">
                  <c:v>4071.6666666666665</c:v>
                </c:pt>
                <c:pt idx="34">
                  <c:v>3959</c:v>
                </c:pt>
                <c:pt idx="35">
                  <c:v>3851.6666666666665</c:v>
                </c:pt>
                <c:pt idx="36">
                  <c:v>3750.6666666666665</c:v>
                </c:pt>
                <c:pt idx="37">
                  <c:v>3657</c:v>
                </c:pt>
                <c:pt idx="38">
                  <c:v>3583.6666666666665</c:v>
                </c:pt>
                <c:pt idx="39">
                  <c:v>3513</c:v>
                </c:pt>
                <c:pt idx="40">
                  <c:v>3434</c:v>
                </c:pt>
                <c:pt idx="41">
                  <c:v>3342.6666666666665</c:v>
                </c:pt>
                <c:pt idx="42">
                  <c:v>3288.3333333333335</c:v>
                </c:pt>
                <c:pt idx="43">
                  <c:v>3234.6666666666665</c:v>
                </c:pt>
                <c:pt idx="44">
                  <c:v>3156</c:v>
                </c:pt>
                <c:pt idx="45">
                  <c:v>3108</c:v>
                </c:pt>
                <c:pt idx="46">
                  <c:v>3044.6666666666665</c:v>
                </c:pt>
                <c:pt idx="47">
                  <c:v>2990.6666666666665</c:v>
                </c:pt>
                <c:pt idx="48">
                  <c:v>2935.6666666666665</c:v>
                </c:pt>
                <c:pt idx="49">
                  <c:v>2897.3333333333335</c:v>
                </c:pt>
                <c:pt idx="50">
                  <c:v>2864.3333333333335</c:v>
                </c:pt>
                <c:pt idx="51">
                  <c:v>2855.3333333333335</c:v>
                </c:pt>
                <c:pt idx="52">
                  <c:v>2809</c:v>
                </c:pt>
                <c:pt idx="53">
                  <c:v>2751.3333333333335</c:v>
                </c:pt>
                <c:pt idx="54">
                  <c:v>2687.3333333333335</c:v>
                </c:pt>
                <c:pt idx="55">
                  <c:v>2630.6666666666665</c:v>
                </c:pt>
                <c:pt idx="56">
                  <c:v>2566</c:v>
                </c:pt>
                <c:pt idx="57">
                  <c:v>2495.6666666666665</c:v>
                </c:pt>
                <c:pt idx="58">
                  <c:v>2439</c:v>
                </c:pt>
                <c:pt idx="59">
                  <c:v>2389.6666666666665</c:v>
                </c:pt>
                <c:pt idx="60">
                  <c:v>2357</c:v>
                </c:pt>
                <c:pt idx="61">
                  <c:v>2303</c:v>
                </c:pt>
                <c:pt idx="62">
                  <c:v>2262</c:v>
                </c:pt>
                <c:pt idx="63">
                  <c:v>2217.3333333333335</c:v>
                </c:pt>
                <c:pt idx="64">
                  <c:v>2206.6666666666665</c:v>
                </c:pt>
                <c:pt idx="65">
                  <c:v>2162</c:v>
                </c:pt>
                <c:pt idx="66">
                  <c:v>2132.6666666666665</c:v>
                </c:pt>
                <c:pt idx="67">
                  <c:v>2101.6666666666665</c:v>
                </c:pt>
                <c:pt idx="68">
                  <c:v>2067.6666666666665</c:v>
                </c:pt>
                <c:pt idx="69">
                  <c:v>2044.6666666666667</c:v>
                </c:pt>
                <c:pt idx="70">
                  <c:v>2020.6666666666667</c:v>
                </c:pt>
                <c:pt idx="71">
                  <c:v>1991</c:v>
                </c:pt>
                <c:pt idx="72">
                  <c:v>1969.6666666666667</c:v>
                </c:pt>
                <c:pt idx="73">
                  <c:v>1951.6666666666667</c:v>
                </c:pt>
                <c:pt idx="74">
                  <c:v>1932.3333333333333</c:v>
                </c:pt>
                <c:pt idx="75">
                  <c:v>1911.3333333333333</c:v>
                </c:pt>
                <c:pt idx="76">
                  <c:v>1903.6666666666667</c:v>
                </c:pt>
                <c:pt idx="77">
                  <c:v>1877</c:v>
                </c:pt>
                <c:pt idx="78">
                  <c:v>1864.3333333333333</c:v>
                </c:pt>
                <c:pt idx="79">
                  <c:v>1848.6666666666667</c:v>
                </c:pt>
                <c:pt idx="80">
                  <c:v>1829.6666666666667</c:v>
                </c:pt>
                <c:pt idx="81">
                  <c:v>1818.3333333333333</c:v>
                </c:pt>
                <c:pt idx="82">
                  <c:v>1807</c:v>
                </c:pt>
                <c:pt idx="83">
                  <c:v>1794</c:v>
                </c:pt>
                <c:pt idx="84">
                  <c:v>1774.6666666666667</c:v>
                </c:pt>
                <c:pt idx="85">
                  <c:v>1774.6666666666667</c:v>
                </c:pt>
                <c:pt idx="86">
                  <c:v>1764</c:v>
                </c:pt>
                <c:pt idx="87">
                  <c:v>1754.3333333333333</c:v>
                </c:pt>
                <c:pt idx="88">
                  <c:v>1741.6666666666667</c:v>
                </c:pt>
                <c:pt idx="89">
                  <c:v>1732.3333333333333</c:v>
                </c:pt>
                <c:pt idx="90">
                  <c:v>1734.6666666666667</c:v>
                </c:pt>
                <c:pt idx="91">
                  <c:v>1714.6666666666667</c:v>
                </c:pt>
                <c:pt idx="92">
                  <c:v>1697.3333333333333</c:v>
                </c:pt>
                <c:pt idx="93">
                  <c:v>1691.3333333333333</c:v>
                </c:pt>
                <c:pt idx="94">
                  <c:v>1678.6666666666667</c:v>
                </c:pt>
                <c:pt idx="95">
                  <c:v>1681.6666666666667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51-4FFB-9C6B-44D3FB25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9024"/>
        <c:axId val="617613200"/>
      </c:lineChart>
      <c:catAx>
        <c:axId val="6176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200"/>
        <c:crosses val="autoZero"/>
        <c:auto val="1"/>
        <c:lblAlgn val="ctr"/>
        <c:lblOffset val="100"/>
        <c:tickMarkSkip val="5"/>
        <c:noMultiLvlLbl val="0"/>
      </c:catAx>
      <c:valAx>
        <c:axId val="61761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GFP Fluoroscence (FU)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Max</a:t>
            </a:r>
            <a:r>
              <a:rPr lang="en-CA" b="1" baseline="0"/>
              <a:t> GFP (FU)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6511373578303"/>
          <c:y val="0.13870078740157479"/>
          <c:w val="0.49769794400699913"/>
          <c:h val="0.82949657334499849"/>
        </c:manualLayout>
      </c:layout>
      <c:pieChart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D-4038-9E0A-7B83D724524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D-4038-9E0A-7B83D724524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D-4038-9E0A-7B83D7245240}"/>
              </c:ext>
            </c:extLst>
          </c:dPt>
          <c:dLbls>
            <c:dLbl>
              <c:idx val="0"/>
              <c:layout>
                <c:manualLayout>
                  <c:x val="-0.20548315835520559"/>
                  <c:y val="9.4308188256095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Less</a:t>
                    </a:r>
                    <a:r>
                      <a:rPr lang="en-US" sz="1000" baseline="0"/>
                      <a:t> Stringent</a:t>
                    </a:r>
                    <a:endParaRPr lang="en-US" sz="10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CD-4038-9E0A-7B83D7245240}"/>
                </c:ext>
              </c:extLst>
            </c:dLbl>
            <c:dLbl>
              <c:idx val="1"/>
              <c:layout>
                <c:manualLayout>
                  <c:x val="0.19021325459317581"/>
                  <c:y val="-0.140676063319209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Stringent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DCD-4038-9E0A-7B83D7245240}"/>
                </c:ext>
              </c:extLst>
            </c:dLbl>
            <c:dLbl>
              <c:idx val="2"/>
              <c:layout>
                <c:manualLayout>
                  <c:x val="0.19444444444444439"/>
                  <c:y val="1.21001020705745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High Stringent qCRISPRi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19444444444445"/>
                      <c:h val="0.2094907407407407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DDCD-4038-9E0A-7B83D72452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(Setup1!$T$267,Setup1!$AC$267)</c:f>
              <c:numCache>
                <c:formatCode>General</c:formatCode>
                <c:ptCount val="2"/>
                <c:pt idx="0">
                  <c:v>3657</c:v>
                </c:pt>
                <c:pt idx="1">
                  <c:v>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D-4038-9E0A-7B83D724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Less Stringent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EF7-4CD4-9F5E-BB045558C788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Setup1!$U$272</c:f>
                <c:numCache>
                  <c:formatCode>General</c:formatCode>
                  <c:ptCount val="1"/>
                  <c:pt idx="0">
                    <c:v>0.13074097145638952</c:v>
                  </c:pt>
                </c:numCache>
              </c:numRef>
            </c:plus>
            <c:minus>
              <c:numRef>
                <c:f>Setup1!$U$272</c:f>
                <c:numCache>
                  <c:formatCode>General</c:formatCode>
                  <c:ptCount val="1"/>
                  <c:pt idx="0">
                    <c:v>0.13074097145638952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Setup1!$T$272</c:f>
              <c:numCache>
                <c:formatCode>General</c:formatCode>
                <c:ptCount val="1"/>
                <c:pt idx="0">
                  <c:v>2.6269097380156818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A-42E8-A233-CF20C8FA1A5C}"/>
            </c:ext>
          </c:extLst>
        </c:ser>
        <c:ser>
          <c:idx val="2"/>
          <c:order val="1"/>
          <c:tx>
            <c:v>Stringent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F7-4CD4-9F5E-BB045558C788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Setup1!$AD$272</c:f>
                <c:numCache>
                  <c:formatCode>General</c:formatCode>
                  <c:ptCount val="1"/>
                  <c:pt idx="0">
                    <c:v>0.64321933262014164</c:v>
                  </c:pt>
                </c:numCache>
              </c:numRef>
            </c:plus>
            <c:minus>
              <c:numRef>
                <c:f>Setup1!$AD$272</c:f>
                <c:numCache>
                  <c:formatCode>General</c:formatCode>
                  <c:ptCount val="1"/>
                  <c:pt idx="0">
                    <c:v>0.64321933262014164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Setup1!$AC$272</c:f>
              <c:numCache>
                <c:formatCode>General</c:formatCode>
                <c:ptCount val="1"/>
                <c:pt idx="0">
                  <c:v>3.3849024433399286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A-42E8-A233-CF20C8FA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10443856"/>
        <c:crosses val="autoZero"/>
        <c:auto val="1"/>
        <c:lblAlgn val="ctr"/>
        <c:lblOffset val="100"/>
        <c:noMultiLvlLbl val="0"/>
      </c:catAx>
      <c:valAx>
        <c:axId val="910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688548549158"/>
          <c:y val="2.7779398040130659E-2"/>
          <c:w val="0.82934850218137368"/>
          <c:h val="0.79223270531964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Setup1!$AR$274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E-4EDB-BBA5-3B6FB9CF32F9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Setup1!$AV$278</c:f>
                <c:numCache>
                  <c:formatCode>General</c:formatCode>
                  <c:ptCount val="1"/>
                  <c:pt idx="0">
                    <c:v>1.0182337649086282</c:v>
                  </c:pt>
                </c:numCache>
              </c:numRef>
            </c:plus>
            <c:minus>
              <c:numRef>
                <c:f>Setup1!$AV$278</c:f>
                <c:numCache>
                  <c:formatCode>General</c:formatCode>
                  <c:ptCount val="1"/>
                  <c:pt idx="0">
                    <c:v>1.0182337649086282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Setup1!$DO$258</c:f>
              <c:numCache>
                <c:formatCode>General</c:formatCode>
                <c:ptCount val="1"/>
              </c:numCache>
            </c:numRef>
          </c:cat>
          <c:val>
            <c:numRef>
              <c:f>Setup1!$AU$278</c:f>
              <c:numCache>
                <c:formatCode>General</c:formatCode>
                <c:ptCount val="1"/>
                <c:pt idx="0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E-4EDB-BBA5-3B6FB9CF32F9}"/>
            </c:ext>
          </c:extLst>
        </c:ser>
        <c:ser>
          <c:idx val="0"/>
          <c:order val="1"/>
          <c:tx>
            <c:v>Stringent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Setup1!$BA$278</c:f>
                <c:numCache>
                  <c:formatCode>General</c:formatCode>
                  <c:ptCount val="1"/>
                  <c:pt idx="0">
                    <c:v>1.0040916292848967</c:v>
                  </c:pt>
                </c:numCache>
              </c:numRef>
            </c:plus>
            <c:minus>
              <c:numRef>
                <c:f>Setup1!$BA$278</c:f>
                <c:numCache>
                  <c:formatCode>General</c:formatCode>
                  <c:ptCount val="1"/>
                  <c:pt idx="0">
                    <c:v>1.0040916292848967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Setup1!$AZ$278</c:f>
              <c:numCache>
                <c:formatCode>General</c:formatCode>
                <c:ptCount val="1"/>
                <c:pt idx="0">
                  <c:v>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E-4EDB-BBA5-3B6FB9CF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0443856"/>
        <c:crossesAt val="0"/>
        <c:auto val="1"/>
        <c:lblAlgn val="ctr"/>
        <c:lblOffset val="100"/>
        <c:noMultiLvlLbl val="0"/>
      </c:catAx>
      <c:valAx>
        <c:axId val="910443856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Switching Density [(Cells/ml)*10^8]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Setup1!$AG$276</c:f>
              <c:strCache>
                <c:ptCount val="1"/>
                <c:pt idx="0">
                  <c:v>Less Stringent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0-45CC-A2BF-5D0AAD5E1FAD}"/>
              </c:ext>
            </c:extLst>
          </c:dPt>
          <c:errBars>
            <c:errBarType val="plus"/>
            <c:errValType val="cust"/>
            <c:noEndCap val="0"/>
            <c:plus>
              <c:numRef>
                <c:f>Setup1!$AK$277</c:f>
                <c:numCache>
                  <c:formatCode>General</c:formatCode>
                  <c:ptCount val="1"/>
                  <c:pt idx="0">
                    <c:v>4.8045117684665408</c:v>
                  </c:pt>
                </c:numCache>
              </c:numRef>
            </c:plus>
            <c:minus>
              <c:numRef>
                <c:f>Setup1!$AK$277</c:f>
                <c:numCache>
                  <c:formatCode>General</c:formatCode>
                  <c:ptCount val="1"/>
                  <c:pt idx="0">
                    <c:v>4.8045117684665408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Setup1!$DF$274</c:f>
              <c:numCache>
                <c:formatCode>General</c:formatCode>
                <c:ptCount val="1"/>
              </c:numCache>
            </c:numRef>
          </c:cat>
          <c:val>
            <c:numRef>
              <c:f>Setup1!$AJ$277</c:f>
              <c:numCache>
                <c:formatCode>General</c:formatCode>
                <c:ptCount val="1"/>
                <c:pt idx="0">
                  <c:v>38.666666666666664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0-45CC-A2BF-5D0AAD5E1FAD}"/>
            </c:ext>
          </c:extLst>
        </c:ser>
        <c:ser>
          <c:idx val="0"/>
          <c:order val="1"/>
          <c:tx>
            <c:strRef>
              <c:f>Setup1!$AL$276</c:f>
              <c:strCache>
                <c:ptCount val="1"/>
                <c:pt idx="0">
                  <c:v>Stringent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Setup1!$AP$277</c:f>
                <c:numCache>
                  <c:formatCode>General</c:formatCode>
                  <c:ptCount val="1"/>
                  <c:pt idx="0">
                    <c:v>6.8068592855540402</c:v>
                  </c:pt>
                </c:numCache>
              </c:numRef>
            </c:plus>
            <c:minus>
              <c:numRef>
                <c:f>Setup1!$AP$277</c:f>
                <c:numCache>
                  <c:formatCode>General</c:formatCode>
                  <c:ptCount val="1"/>
                  <c:pt idx="0">
                    <c:v>6.8068592855540402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Setup1!$AO$277</c:f>
              <c:numCache>
                <c:formatCode>General</c:formatCode>
                <c:ptCount val="1"/>
                <c:pt idx="0">
                  <c:v>33.166666666666664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3-4129-A152-B693069B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10444688"/>
        <c:axId val="910443856"/>
      </c:barChart>
      <c:catAx>
        <c:axId val="91044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0443856"/>
        <c:crossesAt val="0"/>
        <c:auto val="1"/>
        <c:lblAlgn val="ctr"/>
        <c:lblOffset val="100"/>
        <c:noMultiLvlLbl val="0"/>
      </c:catAx>
      <c:valAx>
        <c:axId val="91044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cap="none" baseline="0"/>
                  <a:t>Transition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178007</xdr:colOff>
      <xdr:row>190</xdr:row>
      <xdr:rowOff>21361</xdr:rowOff>
    </xdr:from>
    <xdr:to>
      <xdr:col>40</xdr:col>
      <xdr:colOff>435742</xdr:colOff>
      <xdr:row>213</xdr:row>
      <xdr:rowOff>89941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D09E-E8F2-4FFF-A620-284D9B6DC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305034</xdr:colOff>
      <xdr:row>189</xdr:row>
      <xdr:rowOff>97194</xdr:rowOff>
    </xdr:from>
    <xdr:to>
      <xdr:col>52</xdr:col>
      <xdr:colOff>552011</xdr:colOff>
      <xdr:row>212</xdr:row>
      <xdr:rowOff>114610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C082F-13C2-435F-B775-9137CB2A7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241225</xdr:colOff>
      <xdr:row>217</xdr:row>
      <xdr:rowOff>164832</xdr:rowOff>
    </xdr:from>
    <xdr:to>
      <xdr:col>60</xdr:col>
      <xdr:colOff>546025</xdr:colOff>
      <xdr:row>232</xdr:row>
      <xdr:rowOff>125078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BE3FD-DCC9-45FF-B31D-A6599B726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414866</xdr:colOff>
      <xdr:row>214</xdr:row>
      <xdr:rowOff>25194</xdr:rowOff>
    </xdr:from>
    <xdr:to>
      <xdr:col>50</xdr:col>
      <xdr:colOff>338666</xdr:colOff>
      <xdr:row>224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1E4A6-3FCF-24A5-E8FB-6398E776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8466</xdr:colOff>
      <xdr:row>214</xdr:row>
      <xdr:rowOff>50800</xdr:rowOff>
    </xdr:from>
    <xdr:to>
      <xdr:col>45</xdr:col>
      <xdr:colOff>550333</xdr:colOff>
      <xdr:row>224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4F782-6DCF-DE49-EF29-3F0C2A9C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132369</xdr:colOff>
      <xdr:row>254</xdr:row>
      <xdr:rowOff>65986</xdr:rowOff>
    </xdr:from>
    <xdr:to>
      <xdr:col>58</xdr:col>
      <xdr:colOff>437168</xdr:colOff>
      <xdr:row>269</xdr:row>
      <xdr:rowOff>26232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238C0-E53E-D326-2C83-64C4F4E9F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118110</xdr:colOff>
      <xdr:row>238</xdr:row>
      <xdr:rowOff>38877</xdr:rowOff>
    </xdr:from>
    <xdr:to>
      <xdr:col>47</xdr:col>
      <xdr:colOff>415929</xdr:colOff>
      <xdr:row>253</xdr:row>
      <xdr:rowOff>7675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6CDF98-EA97-B0F8-1BA1-0DBBB6E15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179040</xdr:colOff>
      <xdr:row>378</xdr:row>
      <xdr:rowOff>175140</xdr:rowOff>
    </xdr:from>
    <xdr:to>
      <xdr:col>28</xdr:col>
      <xdr:colOff>390000</xdr:colOff>
      <xdr:row>380</xdr:row>
      <xdr:rowOff>15661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8148245-0752-B7D4-7B47-FB33630A4B20}"/>
                </a:ext>
              </a:extLst>
            </xdr14:cNvPr>
            <xdr14:cNvContentPartPr/>
          </xdr14:nvContentPartPr>
          <xdr14:nvPr macro=""/>
          <xdr14:xfrm>
            <a:off x="11151840" y="68389380"/>
            <a:ext cx="210960" cy="2062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8148245-0752-B7D4-7B47-FB33630A4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143200" y="68380380"/>
              <a:ext cx="2286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39</xdr:col>
      <xdr:colOff>500743</xdr:colOff>
      <xdr:row>254</xdr:row>
      <xdr:rowOff>111843</xdr:rowOff>
    </xdr:from>
    <xdr:to>
      <xdr:col>47</xdr:col>
      <xdr:colOff>462837</xdr:colOff>
      <xdr:row>271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A41D61-C7EE-46C8-8E60-13B5F464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112143</xdr:colOff>
      <xdr:row>254</xdr:row>
      <xdr:rowOff>63161</xdr:rowOff>
    </xdr:from>
    <xdr:to>
      <xdr:col>39</xdr:col>
      <xdr:colOff>445461</xdr:colOff>
      <xdr:row>269</xdr:row>
      <xdr:rowOff>47964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67EB13-6E3E-48CA-9ADC-97DCE8FF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491598</xdr:colOff>
      <xdr:row>238</xdr:row>
      <xdr:rowOff>21771</xdr:rowOff>
    </xdr:from>
    <xdr:to>
      <xdr:col>39</xdr:col>
      <xdr:colOff>402772</xdr:colOff>
      <xdr:row>253</xdr:row>
      <xdr:rowOff>22069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899A36-F1EC-6D8B-8654-E017E04C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402771</xdr:colOff>
      <xdr:row>174</xdr:row>
      <xdr:rowOff>174172</xdr:rowOff>
    </xdr:from>
    <xdr:to>
      <xdr:col>52</xdr:col>
      <xdr:colOff>591031</xdr:colOff>
      <xdr:row>191</xdr:row>
      <xdr:rowOff>166416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05FE48-DE29-4D6E-B1F9-8441AEEDE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533400</xdr:colOff>
      <xdr:row>11</xdr:row>
      <xdr:rowOff>22192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9FBD2-09BC-4DD0-AA29-4EE3BFFCC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18</xdr:col>
      <xdr:colOff>541867</xdr:colOff>
      <xdr:row>11</xdr:row>
      <xdr:rowOff>13520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FDD77-CA60-440B-9758-F4B67B72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176477</xdr:colOff>
      <xdr:row>11</xdr:row>
      <xdr:rowOff>17106</xdr:rowOff>
    </xdr:from>
    <xdr:to>
      <xdr:col>21</xdr:col>
      <xdr:colOff>474296</xdr:colOff>
      <xdr:row>25</xdr:row>
      <xdr:rowOff>90114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3D853A-6519-4319-93FA-1B71D26D1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559110</xdr:colOff>
      <xdr:row>27</xdr:row>
      <xdr:rowOff>3330</xdr:rowOff>
    </xdr:from>
    <xdr:to>
      <xdr:col>21</xdr:col>
      <xdr:colOff>521204</xdr:colOff>
      <xdr:row>43</xdr:row>
      <xdr:rowOff>71940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CF47C7-C112-471D-81D5-54B8F84D5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170510</xdr:colOff>
      <xdr:row>26</xdr:row>
      <xdr:rowOff>140179</xdr:rowOff>
    </xdr:from>
    <xdr:to>
      <xdr:col>13</xdr:col>
      <xdr:colOff>503828</xdr:colOff>
      <xdr:row>41</xdr:row>
      <xdr:rowOff>43661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366F57-C3D6-49E3-AEE2-C10746E45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549965</xdr:colOff>
      <xdr:row>11</xdr:row>
      <xdr:rowOff>0</xdr:rowOff>
    </xdr:from>
    <xdr:to>
      <xdr:col>13</xdr:col>
      <xdr:colOff>461139</xdr:colOff>
      <xdr:row>25</xdr:row>
      <xdr:rowOff>104508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54139D-989A-4B0F-BE8F-C2C675C8B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0T20:25:12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329 585 24575,'-23'-395'0,"4"309"-1365,18 71-5461</inkml:trace>
  <inkml:trace contextRef="#ctx0" brushRef="#br0" timeOffset="2532.59">202 0 24575,'-1'6'0,"0"0"0,1 0 0,-2 1 0,1-1 0,-1-1 0,0 1 0,0 0 0,-5 8 0,-28 46 0,9-20 0,-53 78 0,37-57 0,41-60 0,4-6 0,10-14 0,19-28 0,6 1 0,-17 21 0,-1 0 0,25-44 0,-43 66 0,-1 0 0,1 0 0,0 0 0,0 0 0,1 0 0,-1 1 0,0-1 0,1 1 0,0 0 0,-1-1 0,1 1 0,0 0 0,0 1 0,0-1 0,1 0 0,-1 0 0,0 1 0,5-1 0,-3 1 0,1 0 0,-1 1 0,0 0 0,0 0 0,0 1 0,1-1 0,-1 1 0,0 0 0,0 1 0,0-1 0,6 5 0,2-1 0,-1 1 0,0 1 0,-1 1 0,0-1 0,0 3 0,0-2 0,-1 1 0,16 20 0,-11-10 0,1-1 0,0 0 0,1-2 0,36 27 0,-19-11-96,-24-21-1173,3 2-5557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526E-DF6C-43DF-AE6F-7C449032EA84}">
  <dimension ref="A1:BD376"/>
  <sheetViews>
    <sheetView topLeftCell="P76" zoomScale="47" zoomScaleNormal="100" workbookViewId="0">
      <selection activeCell="BB252" sqref="BB252"/>
    </sheetView>
  </sheetViews>
  <sheetFormatPr defaultRowHeight="14.4" x14ac:dyDescent="0.3"/>
  <sheetData>
    <row r="1" spans="1:21" x14ac:dyDescent="0.3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 t="s">
        <v>2</v>
      </c>
      <c r="B2" s="1"/>
      <c r="C2" s="1"/>
      <c r="D2" s="1"/>
      <c r="E2" s="1"/>
      <c r="F2" s="1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 t="s">
        <v>4</v>
      </c>
      <c r="B3" s="1"/>
      <c r="C3" s="1"/>
      <c r="D3" s="1"/>
      <c r="E3" s="1"/>
      <c r="F3" s="1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 t="s">
        <v>6</v>
      </c>
      <c r="B4" s="1"/>
      <c r="C4" s="1"/>
      <c r="D4" s="1"/>
      <c r="E4" s="1"/>
      <c r="F4" s="1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" t="s">
        <v>1</v>
      </c>
      <c r="B5" s="1"/>
      <c r="C5" s="1"/>
      <c r="D5" s="1"/>
      <c r="E5" s="1"/>
      <c r="F5" s="1" t="s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1" t="s">
        <v>8</v>
      </c>
      <c r="B6" s="1"/>
      <c r="C6" s="1"/>
      <c r="D6" s="1"/>
      <c r="E6" s="1"/>
      <c r="F6" s="1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1" t="s">
        <v>10</v>
      </c>
      <c r="B7" s="1"/>
      <c r="C7" s="1"/>
      <c r="D7" s="1"/>
      <c r="E7" s="1"/>
      <c r="F7" s="1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 t="s">
        <v>12</v>
      </c>
      <c r="B8" s="1"/>
      <c r="C8" s="1"/>
      <c r="D8" s="1"/>
      <c r="E8" s="1"/>
      <c r="F8" s="1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 t="s">
        <v>14</v>
      </c>
      <c r="B9" s="1"/>
      <c r="C9" s="1"/>
      <c r="D9" s="1"/>
      <c r="E9" s="1"/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 t="s">
        <v>16</v>
      </c>
      <c r="B10" s="1"/>
      <c r="C10" s="1"/>
      <c r="D10" s="1"/>
      <c r="E10" s="1"/>
      <c r="F10" s="1" t="s"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 t="s">
        <v>18</v>
      </c>
      <c r="B11" s="1"/>
      <c r="C11" s="1"/>
      <c r="D11" s="1"/>
      <c r="E11" s="1"/>
      <c r="F11" s="1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 t="s">
        <v>20</v>
      </c>
      <c r="B12" s="1"/>
      <c r="C12" s="1"/>
      <c r="D12" s="1"/>
      <c r="E12" s="1"/>
      <c r="F12" s="1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 t="s">
        <v>22</v>
      </c>
      <c r="B13" s="1"/>
      <c r="C13" s="1"/>
      <c r="D13" s="1"/>
      <c r="E13" s="1"/>
      <c r="F13" s="1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2" t="s">
        <v>26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2"/>
      <c r="B19" s="2"/>
      <c r="C19" s="2"/>
      <c r="D19" s="2" t="s">
        <v>27</v>
      </c>
      <c r="E19" s="2"/>
      <c r="F19" s="2"/>
      <c r="G19" s="2"/>
      <c r="H19" s="2"/>
      <c r="I19" s="2" t="s">
        <v>28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/>
      <c r="B20" s="2"/>
      <c r="C20" s="2"/>
      <c r="D20" s="2" t="s">
        <v>29</v>
      </c>
      <c r="E20" s="2"/>
      <c r="F20" s="2"/>
      <c r="G20" s="2"/>
      <c r="H20" s="2"/>
      <c r="I20" s="2" t="s">
        <v>30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C21" s="2"/>
      <c r="D21" s="2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 t="s">
        <v>32</v>
      </c>
      <c r="B23" s="1"/>
      <c r="C23" s="1"/>
      <c r="D23" s="1"/>
      <c r="E23" s="1"/>
      <c r="F23" s="1" t="s">
        <v>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 t="s">
        <v>35</v>
      </c>
      <c r="B25" s="1"/>
      <c r="C25" s="1"/>
      <c r="D25" s="1"/>
      <c r="E25" s="1"/>
      <c r="F25" s="1" t="s">
        <v>36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 t="s">
        <v>37</v>
      </c>
      <c r="B27" s="1"/>
      <c r="C27" s="1"/>
      <c r="D27" s="1"/>
      <c r="E27" s="1"/>
      <c r="F27" s="1" t="s">
        <v>38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 t="s">
        <v>39</v>
      </c>
      <c r="B28" s="1"/>
      <c r="C28" s="1"/>
      <c r="D28" s="1"/>
      <c r="E28" s="1"/>
      <c r="F28" s="1" t="s">
        <v>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1" t="s">
        <v>41</v>
      </c>
      <c r="B29" s="1"/>
      <c r="C29" s="1"/>
      <c r="D29" s="1"/>
      <c r="E29" s="1"/>
      <c r="F29" s="1">
        <v>37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1" t="s">
        <v>42</v>
      </c>
      <c r="B30" s="1"/>
      <c r="C30" s="1"/>
      <c r="D30" s="1"/>
      <c r="E30" s="1"/>
      <c r="F30" s="1" t="s">
        <v>38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 t="s">
        <v>43</v>
      </c>
      <c r="B32" s="1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 t="s">
        <v>44</v>
      </c>
      <c r="B33" s="1"/>
      <c r="C33" s="1"/>
      <c r="D33" s="1"/>
      <c r="E33" s="1"/>
      <c r="F33" s="1">
        <v>96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 t="s">
        <v>45</v>
      </c>
      <c r="B34" s="1"/>
      <c r="C34" s="1"/>
      <c r="D34" s="1"/>
      <c r="E34" s="1"/>
      <c r="F34" s="1" t="s">
        <v>46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 t="s">
        <v>43</v>
      </c>
      <c r="B36" s="1" t="s">
        <v>27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 t="s">
        <v>32</v>
      </c>
      <c r="B37" s="1" t="s">
        <v>28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 t="s">
        <v>47</v>
      </c>
      <c r="B38" s="1"/>
      <c r="C38" s="1"/>
      <c r="D38" s="1"/>
      <c r="E38" s="1"/>
      <c r="F38" s="1">
        <v>600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 t="s">
        <v>48</v>
      </c>
      <c r="B39" s="1"/>
      <c r="C39" s="1"/>
      <c r="D39" s="1"/>
      <c r="E39" s="1"/>
      <c r="F39" s="1">
        <v>10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 t="s">
        <v>49</v>
      </c>
      <c r="B40" s="1"/>
      <c r="C40" s="1"/>
      <c r="D40" s="1"/>
      <c r="E40" s="1"/>
      <c r="F40" s="1">
        <v>50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 t="s">
        <v>50</v>
      </c>
      <c r="B41" s="1"/>
      <c r="C41" s="1"/>
      <c r="D41" s="1"/>
      <c r="E41" s="1"/>
      <c r="F41" s="1" t="s">
        <v>36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 t="s">
        <v>43</v>
      </c>
      <c r="B43" s="1" t="s">
        <v>29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 t="s">
        <v>32</v>
      </c>
      <c r="B44" s="1" t="s">
        <v>30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 t="s">
        <v>51</v>
      </c>
      <c r="B45" s="1"/>
      <c r="C45" s="1"/>
      <c r="D45" s="1"/>
      <c r="E45" s="1"/>
      <c r="F45" s="1" t="s">
        <v>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 t="s">
        <v>53</v>
      </c>
      <c r="B46" s="1"/>
      <c r="C46" s="1"/>
      <c r="D46" s="1"/>
      <c r="E46" s="1"/>
      <c r="F46" s="1">
        <v>485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 t="s">
        <v>54</v>
      </c>
      <c r="B47" s="1"/>
      <c r="C47" s="1"/>
      <c r="D47" s="1"/>
      <c r="E47" s="1"/>
      <c r="F47" s="1">
        <v>20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 t="s">
        <v>55</v>
      </c>
      <c r="B48" s="1"/>
      <c r="C48" s="1"/>
      <c r="D48" s="1"/>
      <c r="E48" s="1"/>
      <c r="F48" s="1" t="s">
        <v>52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 t="s">
        <v>56</v>
      </c>
      <c r="B49" s="1"/>
      <c r="C49" s="1"/>
      <c r="D49" s="1"/>
      <c r="E49" s="1"/>
      <c r="F49" s="1">
        <v>535.00000000000011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 t="s">
        <v>57</v>
      </c>
      <c r="B50" s="1"/>
      <c r="C50" s="1"/>
      <c r="D50" s="1"/>
      <c r="E50" s="1"/>
      <c r="F50" s="1">
        <v>20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 t="s">
        <v>58</v>
      </c>
      <c r="B51" s="1"/>
      <c r="C51" s="1"/>
      <c r="D51" s="1"/>
      <c r="E51" s="1"/>
      <c r="F51" s="1">
        <v>60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 t="s">
        <v>59</v>
      </c>
      <c r="B52" s="1"/>
      <c r="C52" s="1"/>
      <c r="D52" s="1"/>
      <c r="E52" s="1"/>
      <c r="F52" s="1" t="s">
        <v>60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 t="s">
        <v>48</v>
      </c>
      <c r="B53" s="1"/>
      <c r="C53" s="1"/>
      <c r="D53" s="1"/>
      <c r="E53" s="1"/>
      <c r="F53" s="1">
        <v>30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3">
      <c r="A54" s="1" t="s">
        <v>61</v>
      </c>
      <c r="B54" s="1"/>
      <c r="C54" s="1"/>
      <c r="D54" s="1"/>
      <c r="E54" s="1"/>
      <c r="F54" s="1">
        <v>40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3">
      <c r="A55" s="1" t="s">
        <v>62</v>
      </c>
      <c r="B55" s="1"/>
      <c r="C55" s="1"/>
      <c r="D55" s="1"/>
      <c r="E55" s="1"/>
      <c r="F55" s="1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3">
      <c r="A56" s="1" t="s">
        <v>49</v>
      </c>
      <c r="B56" s="1"/>
      <c r="C56" s="1"/>
      <c r="D56" s="1"/>
      <c r="E56" s="1"/>
      <c r="F56" s="1">
        <v>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3">
      <c r="A57" s="1" t="s">
        <v>63</v>
      </c>
      <c r="B57" s="1"/>
      <c r="C57" s="1"/>
      <c r="D57" s="1"/>
      <c r="E57" s="1"/>
      <c r="F57" s="1">
        <v>20000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3">
      <c r="A58" s="1" t="s">
        <v>64</v>
      </c>
      <c r="B58" s="1"/>
      <c r="C58" s="1"/>
      <c r="D58" s="1"/>
      <c r="E58" s="1"/>
      <c r="F58" s="1" t="s">
        <v>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3">
      <c r="A59" s="1" t="s">
        <v>50</v>
      </c>
      <c r="B59" s="1"/>
      <c r="C59" s="1"/>
      <c r="D59" s="1"/>
      <c r="E59" s="1"/>
      <c r="F59" s="1" t="s">
        <v>36</v>
      </c>
      <c r="G59" s="1"/>
      <c r="H59" s="1"/>
      <c r="I59" s="1"/>
      <c r="J59" s="1"/>
      <c r="K59" s="1"/>
      <c r="L59" s="1"/>
      <c r="M59" s="1">
        <v>0.1008</v>
      </c>
      <c r="N59" s="1"/>
      <c r="O59" s="1"/>
      <c r="P59" s="1"/>
      <c r="Q59" s="1"/>
      <c r="R59" s="1"/>
      <c r="S59" s="1"/>
      <c r="T59" s="1"/>
      <c r="U59" s="1"/>
    </row>
    <row r="60" spans="1:2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3">
      <c r="A61" s="1" t="s">
        <v>66</v>
      </c>
      <c r="B61" s="1"/>
      <c r="C61" s="1"/>
      <c r="D61" s="1"/>
      <c r="E61" s="1"/>
      <c r="F61" s="1" t="s">
        <v>67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3">
      <c r="A62" s="1" t="s">
        <v>68</v>
      </c>
      <c r="B62" s="1"/>
      <c r="C62" s="1"/>
      <c r="D62" s="1"/>
      <c r="E62" s="1"/>
      <c r="F62" s="1" t="s">
        <v>69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3">
      <c r="A63" s="1" t="s">
        <v>70</v>
      </c>
      <c r="B63" s="1"/>
      <c r="C63" s="1"/>
      <c r="D63" s="1"/>
      <c r="E63" s="1"/>
      <c r="F63" s="1">
        <v>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3">
      <c r="A64" s="1" t="s">
        <v>71</v>
      </c>
      <c r="B64" s="1"/>
      <c r="C64" s="1"/>
      <c r="D64" s="1"/>
      <c r="E64" s="1"/>
      <c r="F64" s="1">
        <v>54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3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34" x14ac:dyDescent="0.3">
      <c r="A66" s="1" t="s">
        <v>37</v>
      </c>
      <c r="B66" s="1"/>
      <c r="C66" s="1"/>
      <c r="D66" s="1"/>
      <c r="E66" s="1"/>
      <c r="F66" s="1" t="s">
        <v>72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34" x14ac:dyDescent="0.3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34" x14ac:dyDescent="0.3">
      <c r="A68" s="1" t="s">
        <v>28</v>
      </c>
      <c r="B68" s="1"/>
      <c r="C68" s="1"/>
      <c r="D68" s="1"/>
      <c r="E68" s="1"/>
      <c r="F68" s="1" t="s">
        <v>186</v>
      </c>
      <c r="G68" s="1"/>
      <c r="H68" s="1"/>
      <c r="I68" s="1"/>
      <c r="J68" s="1"/>
      <c r="K68" s="1" t="s">
        <v>187</v>
      </c>
      <c r="L68" s="1"/>
      <c r="M68" s="1" t="s">
        <v>186</v>
      </c>
      <c r="N68" s="1"/>
      <c r="O68" s="1"/>
      <c r="P68" s="1"/>
      <c r="Q68" s="1"/>
      <c r="R68" s="1"/>
      <c r="S68" s="1"/>
      <c r="T68" s="1" t="s">
        <v>187</v>
      </c>
      <c r="U68" s="1"/>
      <c r="V68" s="1" t="s">
        <v>186</v>
      </c>
      <c r="AC68" s="1" t="s">
        <v>187</v>
      </c>
      <c r="AD68" s="1"/>
    </row>
    <row r="69" spans="1:34" x14ac:dyDescent="0.3">
      <c r="A69" s="3" t="s">
        <v>73</v>
      </c>
      <c r="B69" s="3" t="s">
        <v>74</v>
      </c>
      <c r="C69" s="3" t="s">
        <v>188</v>
      </c>
      <c r="D69" s="3" t="s">
        <v>75</v>
      </c>
      <c r="E69" s="3" t="s">
        <v>76</v>
      </c>
      <c r="F69" s="3" t="s">
        <v>77</v>
      </c>
      <c r="G69" s="3" t="s">
        <v>78</v>
      </c>
      <c r="H69" s="3" t="s">
        <v>201</v>
      </c>
      <c r="I69" s="3" t="s">
        <v>79</v>
      </c>
      <c r="J69" s="3" t="s">
        <v>202</v>
      </c>
      <c r="K69" s="3" t="s">
        <v>185</v>
      </c>
      <c r="L69" s="3" t="s">
        <v>200</v>
      </c>
      <c r="M69" s="3" t="s">
        <v>80</v>
      </c>
      <c r="N69" s="3" t="s">
        <v>81</v>
      </c>
      <c r="O69" s="14" t="s">
        <v>205</v>
      </c>
      <c r="P69" s="3" t="s">
        <v>82</v>
      </c>
      <c r="Q69" s="14" t="s">
        <v>206</v>
      </c>
      <c r="R69" s="3" t="s">
        <v>83</v>
      </c>
      <c r="S69" s="14" t="s">
        <v>207</v>
      </c>
      <c r="T69" s="3" t="s">
        <v>185</v>
      </c>
      <c r="U69" s="3" t="s">
        <v>200</v>
      </c>
      <c r="V69" s="3" t="s">
        <v>84</v>
      </c>
      <c r="W69" s="3" t="s">
        <v>85</v>
      </c>
      <c r="X69" s="14" t="s">
        <v>208</v>
      </c>
      <c r="Y69" s="3" t="s">
        <v>86</v>
      </c>
      <c r="Z69" s="14" t="s">
        <v>209</v>
      </c>
      <c r="AA69" s="3" t="s">
        <v>87</v>
      </c>
      <c r="AB69" s="14" t="s">
        <v>210</v>
      </c>
      <c r="AC69" t="s">
        <v>185</v>
      </c>
      <c r="AD69" s="3" t="s">
        <v>200</v>
      </c>
      <c r="AF69" s="3" t="s">
        <v>222</v>
      </c>
      <c r="AH69" s="3" t="s">
        <v>223</v>
      </c>
    </row>
    <row r="70" spans="1:34" x14ac:dyDescent="0.3">
      <c r="A70" s="3" t="s">
        <v>88</v>
      </c>
      <c r="B70" s="1">
        <v>0</v>
      </c>
      <c r="C70" s="15">
        <f>B70/3600</f>
        <v>0</v>
      </c>
      <c r="D70" s="1">
        <v>26</v>
      </c>
      <c r="E70" s="1">
        <v>0.10050000000000001</v>
      </c>
      <c r="F70" s="1">
        <v>0.1008</v>
      </c>
      <c r="G70" s="7">
        <v>0.1714</v>
      </c>
      <c r="H70" s="18">
        <f>G70-E70</f>
        <v>7.0899999999999991E-2</v>
      </c>
      <c r="I70" s="7">
        <v>0.16789999999999999</v>
      </c>
      <c r="J70" s="18">
        <f>I70-E70</f>
        <v>6.7399999999999988E-2</v>
      </c>
      <c r="K70" s="1">
        <f t="shared" ref="K70:K101" si="0">((G70-E70)+(I70-E70))/2</f>
        <v>6.9149999999999989E-2</v>
      </c>
      <c r="L70" s="1">
        <f>STDEV(H70,J70)</f>
        <v>2.4748737341529184E-3</v>
      </c>
      <c r="M70" s="1">
        <v>0.1021</v>
      </c>
      <c r="N70" s="7">
        <v>0.16259999999999999</v>
      </c>
      <c r="O70" s="12">
        <f>N70-E70</f>
        <v>6.2099999999999989E-2</v>
      </c>
      <c r="P70" s="7">
        <v>0.1595</v>
      </c>
      <c r="Q70" s="12">
        <f>P70-E70</f>
        <v>5.8999999999999997E-2</v>
      </c>
      <c r="R70" s="7">
        <v>0.1668</v>
      </c>
      <c r="S70" s="12">
        <f t="shared" ref="S70:S101" si="1">R70-E70</f>
        <v>6.6299999999999998E-2</v>
      </c>
      <c r="T70" s="1">
        <f t="shared" ref="T70:T101" si="2">((N70-E70)+(P70-E70)+(R70-E70))/3</f>
        <v>6.2466666666666663E-2</v>
      </c>
      <c r="U70" s="1">
        <f>STDEV(O70,Q70,S70)</f>
        <v>3.6637867477970578E-3</v>
      </c>
      <c r="V70" s="1">
        <v>9.9599999999999994E-2</v>
      </c>
      <c r="W70" s="7">
        <v>0.16009999999999999</v>
      </c>
      <c r="X70" s="19">
        <f>W70-E70</f>
        <v>5.9599999999999986E-2</v>
      </c>
      <c r="Y70" s="7">
        <v>0.16059999999999999</v>
      </c>
      <c r="Z70" s="19">
        <f>Y70-E70</f>
        <v>6.0099999999999987E-2</v>
      </c>
      <c r="AA70" s="7">
        <v>0.16209999999999999</v>
      </c>
      <c r="AB70" s="19">
        <f>AA70-E70</f>
        <v>6.1599999999999988E-2</v>
      </c>
      <c r="AC70" s="1">
        <f t="shared" ref="AC70:AC101" si="3">((W70-E70)+(Y70-E70)+(AA70-E70))/3</f>
        <v>6.0433333333333318E-2</v>
      </c>
      <c r="AD70" s="1">
        <f>STDEV(X70,Z70,AB70)</f>
        <v>1.0408329997330674E-3</v>
      </c>
    </row>
    <row r="71" spans="1:34" x14ac:dyDescent="0.3">
      <c r="A71" s="3" t="s">
        <v>89</v>
      </c>
      <c r="B71" s="1">
        <v>1800.0039999999999</v>
      </c>
      <c r="C71" s="15">
        <f>B71/3600</f>
        <v>0.50000111111111112</v>
      </c>
      <c r="D71" s="1">
        <v>34.299999999999997</v>
      </c>
      <c r="E71" s="1">
        <v>0.1004</v>
      </c>
      <c r="F71" s="1">
        <v>0.1003</v>
      </c>
      <c r="G71" s="7">
        <v>0.22220000000000001</v>
      </c>
      <c r="H71" s="18">
        <f t="shared" ref="H71:H134" si="4">G71-E71</f>
        <v>0.12180000000000001</v>
      </c>
      <c r="I71" s="7">
        <v>0.16650000000000001</v>
      </c>
      <c r="J71" s="18">
        <f>I71-E71</f>
        <v>6.6100000000000006E-2</v>
      </c>
      <c r="K71" s="1">
        <f t="shared" si="0"/>
        <v>9.3950000000000006E-2</v>
      </c>
      <c r="L71" s="1">
        <f>STDEV(H71,J71)</f>
        <v>3.9385847712090694E-2</v>
      </c>
      <c r="M71" s="1">
        <v>0.1023</v>
      </c>
      <c r="N71" s="7">
        <v>0.16639999999999999</v>
      </c>
      <c r="O71" s="12">
        <f t="shared" ref="O71:O134" si="5">N71-E71</f>
        <v>6.5999999999999989E-2</v>
      </c>
      <c r="P71" s="7">
        <v>0.16250000000000001</v>
      </c>
      <c r="Q71" s="12">
        <f t="shared" ref="Q71:Q134" si="6">P71-E71</f>
        <v>6.2100000000000002E-2</v>
      </c>
      <c r="R71" s="7">
        <v>0.16470000000000001</v>
      </c>
      <c r="S71" s="12">
        <f t="shared" si="1"/>
        <v>6.430000000000001E-2</v>
      </c>
      <c r="T71" s="1">
        <f t="shared" si="2"/>
        <v>6.4133333333333334E-2</v>
      </c>
      <c r="U71" s="1">
        <f>STDEV(O71,Q71,S71)</f>
        <v>1.9553345834749892E-3</v>
      </c>
      <c r="V71" s="1">
        <v>0.1009</v>
      </c>
      <c r="W71" s="7">
        <v>0.1608</v>
      </c>
      <c r="X71" s="19">
        <f t="shared" ref="X71:X134" si="7">W71-E71</f>
        <v>6.0399999999999995E-2</v>
      </c>
      <c r="Y71" s="7">
        <v>0.16020000000000001</v>
      </c>
      <c r="Z71" s="19">
        <f t="shared" ref="Z71:Z134" si="8">Y71-E71</f>
        <v>5.9800000000000006E-2</v>
      </c>
      <c r="AA71" s="7">
        <v>0.16189999999999999</v>
      </c>
      <c r="AB71" s="19">
        <f t="shared" ref="AB71:AB134" si="9">AA71-E71</f>
        <v>6.1499999999999985E-2</v>
      </c>
      <c r="AC71" s="1">
        <f t="shared" si="3"/>
        <v>6.0566666666666658E-2</v>
      </c>
      <c r="AD71" s="1">
        <f t="shared" ref="AD71:AD134" si="10">STDEV(X71,Z71,AB71)</f>
        <v>8.6216781042516063E-4</v>
      </c>
    </row>
    <row r="72" spans="1:34" x14ac:dyDescent="0.3">
      <c r="A72" s="3" t="s">
        <v>90</v>
      </c>
      <c r="B72" s="1">
        <v>3600.0169999999998</v>
      </c>
      <c r="C72" s="15">
        <f t="shared" ref="C72:C135" si="11">B72/3600</f>
        <v>1.0000047222222221</v>
      </c>
      <c r="D72" s="1">
        <v>36.9</v>
      </c>
      <c r="E72" s="1">
        <v>9.9299999999999999E-2</v>
      </c>
      <c r="F72" s="1">
        <v>9.9099999999999994E-2</v>
      </c>
      <c r="G72" s="7">
        <v>0.2535</v>
      </c>
      <c r="H72" s="18">
        <f t="shared" si="4"/>
        <v>0.1542</v>
      </c>
      <c r="I72" s="7">
        <v>0.20069999999999999</v>
      </c>
      <c r="J72" s="18">
        <f t="shared" ref="J72:J134" si="12">I72-E72</f>
        <v>0.10139999999999999</v>
      </c>
      <c r="K72" s="1">
        <f t="shared" si="0"/>
        <v>0.1278</v>
      </c>
      <c r="L72" s="1">
        <f t="shared" ref="L72:L134" si="13">STDEV(H72,J72)</f>
        <v>3.7335238046649802E-2</v>
      </c>
      <c r="M72" s="1">
        <v>0.1013</v>
      </c>
      <c r="N72" s="7">
        <v>0.1996</v>
      </c>
      <c r="O72" s="12">
        <f t="shared" si="5"/>
        <v>0.1003</v>
      </c>
      <c r="P72" s="7">
        <v>0.19889999999999999</v>
      </c>
      <c r="Q72" s="12">
        <f t="shared" si="6"/>
        <v>9.9599999999999994E-2</v>
      </c>
      <c r="R72" s="7">
        <v>0.19839999999999999</v>
      </c>
      <c r="S72" s="12">
        <f t="shared" si="1"/>
        <v>9.9099999999999994E-2</v>
      </c>
      <c r="T72" s="1">
        <f t="shared" si="2"/>
        <v>9.9666666666666667E-2</v>
      </c>
      <c r="U72" s="1">
        <f t="shared" ref="U72:U134" si="14">STDEV(O72,Q72,S72)</f>
        <v>6.0277137733417432E-4</v>
      </c>
      <c r="V72" s="1">
        <v>9.9900000000000003E-2</v>
      </c>
      <c r="W72" s="7">
        <v>0.18770000000000001</v>
      </c>
      <c r="X72" s="19">
        <f t="shared" si="7"/>
        <v>8.8400000000000006E-2</v>
      </c>
      <c r="Y72" s="7">
        <v>0.1862</v>
      </c>
      <c r="Z72" s="19">
        <f t="shared" si="8"/>
        <v>8.6900000000000005E-2</v>
      </c>
      <c r="AA72" s="7">
        <v>0.18709999999999999</v>
      </c>
      <c r="AB72" s="19">
        <f t="shared" si="9"/>
        <v>8.7799999999999989E-2</v>
      </c>
      <c r="AC72" s="1">
        <f t="shared" si="3"/>
        <v>8.77E-2</v>
      </c>
      <c r="AD72" s="1">
        <f t="shared" si="10"/>
        <v>7.5498344352707453E-4</v>
      </c>
    </row>
    <row r="73" spans="1:34" x14ac:dyDescent="0.3">
      <c r="A73" s="3" t="s">
        <v>91</v>
      </c>
      <c r="B73" s="1">
        <v>5400.0309999999999</v>
      </c>
      <c r="C73" s="15">
        <f t="shared" si="11"/>
        <v>1.5000086111111111</v>
      </c>
      <c r="D73" s="1">
        <v>37</v>
      </c>
      <c r="E73" s="1">
        <v>9.8699999999999996E-2</v>
      </c>
      <c r="F73" s="1">
        <v>9.8599999999999993E-2</v>
      </c>
      <c r="G73" s="7">
        <v>0.28570000000000001</v>
      </c>
      <c r="H73" s="18">
        <f t="shared" si="4"/>
        <v>0.187</v>
      </c>
      <c r="I73" s="7">
        <v>0.23630000000000001</v>
      </c>
      <c r="J73" s="18">
        <f t="shared" si="12"/>
        <v>0.1376</v>
      </c>
      <c r="K73" s="1">
        <f t="shared" si="0"/>
        <v>0.1623</v>
      </c>
      <c r="L73" s="1">
        <f t="shared" si="13"/>
        <v>3.4931074990615464E-2</v>
      </c>
      <c r="M73" s="1">
        <v>0.1007</v>
      </c>
      <c r="N73" s="7">
        <v>0.2364</v>
      </c>
      <c r="O73" s="12">
        <f t="shared" si="5"/>
        <v>0.13769999999999999</v>
      </c>
      <c r="P73" s="7">
        <v>0.23699999999999999</v>
      </c>
      <c r="Q73" s="12">
        <f t="shared" si="6"/>
        <v>0.13829999999999998</v>
      </c>
      <c r="R73" s="7">
        <v>0.2361</v>
      </c>
      <c r="S73" s="12">
        <f t="shared" si="1"/>
        <v>0.13740000000000002</v>
      </c>
      <c r="T73" s="1">
        <f t="shared" si="2"/>
        <v>0.13780000000000001</v>
      </c>
      <c r="U73" s="1">
        <f>STDEV(O73,Q73,S73)</f>
        <v>4.5825756949556377E-4</v>
      </c>
      <c r="V73" s="1">
        <v>9.9400000000000002E-2</v>
      </c>
      <c r="W73" s="7">
        <v>0.22109999999999999</v>
      </c>
      <c r="X73" s="19">
        <f t="shared" si="7"/>
        <v>0.12239999999999999</v>
      </c>
      <c r="Y73" s="7">
        <v>0.2208</v>
      </c>
      <c r="Z73" s="19">
        <f t="shared" si="8"/>
        <v>0.1221</v>
      </c>
      <c r="AA73" s="7">
        <v>0.2233</v>
      </c>
      <c r="AB73" s="19">
        <f t="shared" si="9"/>
        <v>0.1246</v>
      </c>
      <c r="AC73" s="1">
        <f t="shared" si="3"/>
        <v>0.12303333333333333</v>
      </c>
      <c r="AD73" s="1">
        <f t="shared" si="10"/>
        <v>1.3650396819628872E-3</v>
      </c>
    </row>
    <row r="74" spans="1:34" x14ac:dyDescent="0.3">
      <c r="A74" s="3" t="s">
        <v>92</v>
      </c>
      <c r="B74" s="1">
        <v>7200.0389999999998</v>
      </c>
      <c r="C74" s="15">
        <f t="shared" si="11"/>
        <v>2.0000108333333331</v>
      </c>
      <c r="D74" s="1">
        <v>37</v>
      </c>
      <c r="E74" s="1">
        <v>9.8299999999999998E-2</v>
      </c>
      <c r="F74" s="1">
        <v>9.8000000000000004E-2</v>
      </c>
      <c r="G74" s="7">
        <v>0.33090000000000003</v>
      </c>
      <c r="H74" s="18">
        <f t="shared" si="4"/>
        <v>0.23260000000000003</v>
      </c>
      <c r="I74" s="7">
        <v>0.28249999999999997</v>
      </c>
      <c r="J74" s="18">
        <f t="shared" si="12"/>
        <v>0.18419999999999997</v>
      </c>
      <c r="K74" s="1">
        <f t="shared" si="0"/>
        <v>0.2084</v>
      </c>
      <c r="L74" s="1">
        <f t="shared" si="13"/>
        <v>3.4223968209429058E-2</v>
      </c>
      <c r="M74" s="1">
        <v>0.10050000000000001</v>
      </c>
      <c r="N74" s="7">
        <v>0.28960000000000002</v>
      </c>
      <c r="O74" s="12">
        <f t="shared" si="5"/>
        <v>0.19130000000000003</v>
      </c>
      <c r="P74" s="7">
        <v>0.2888</v>
      </c>
      <c r="Q74" s="12">
        <f t="shared" si="6"/>
        <v>0.1905</v>
      </c>
      <c r="R74" s="7">
        <v>0.29099999999999998</v>
      </c>
      <c r="S74" s="12">
        <f t="shared" si="1"/>
        <v>0.19269999999999998</v>
      </c>
      <c r="T74" s="1">
        <f t="shared" si="2"/>
        <v>0.1915</v>
      </c>
      <c r="U74" s="1">
        <f t="shared" si="14"/>
        <v>1.1135528725659915E-3</v>
      </c>
      <c r="V74" s="1">
        <v>9.9299999999999999E-2</v>
      </c>
      <c r="W74" s="7">
        <v>0.27389999999999998</v>
      </c>
      <c r="X74" s="19">
        <f t="shared" si="7"/>
        <v>0.17559999999999998</v>
      </c>
      <c r="Y74" s="7">
        <v>0.27529999999999999</v>
      </c>
      <c r="Z74" s="19">
        <f t="shared" si="8"/>
        <v>0.17699999999999999</v>
      </c>
      <c r="AA74" s="7">
        <v>0.27879999999999999</v>
      </c>
      <c r="AB74" s="19">
        <f t="shared" si="9"/>
        <v>0.18049999999999999</v>
      </c>
      <c r="AC74" s="1">
        <f t="shared" si="3"/>
        <v>0.17769999999999997</v>
      </c>
      <c r="AD74" s="1">
        <f t="shared" si="10"/>
        <v>2.5238858928247994E-3</v>
      </c>
    </row>
    <row r="75" spans="1:34" x14ac:dyDescent="0.3">
      <c r="A75" s="3" t="s">
        <v>93</v>
      </c>
      <c r="B75" s="1">
        <v>9000.0429999999997</v>
      </c>
      <c r="C75" s="15">
        <f t="shared" si="11"/>
        <v>2.5000119444444442</v>
      </c>
      <c r="D75" s="1">
        <v>37.1</v>
      </c>
      <c r="E75" s="1">
        <v>9.8000000000000004E-2</v>
      </c>
      <c r="F75" s="1">
        <v>9.7900000000000001E-2</v>
      </c>
      <c r="G75" s="7">
        <v>0.37030000000000002</v>
      </c>
      <c r="H75" s="18">
        <f t="shared" si="4"/>
        <v>0.27229999999999999</v>
      </c>
      <c r="I75" s="7">
        <v>0.32750000000000001</v>
      </c>
      <c r="J75" s="18">
        <f t="shared" si="12"/>
        <v>0.22950000000000001</v>
      </c>
      <c r="K75" s="1">
        <f t="shared" si="0"/>
        <v>0.25090000000000001</v>
      </c>
      <c r="L75" s="1">
        <f t="shared" si="13"/>
        <v>3.0264170234784216E-2</v>
      </c>
      <c r="M75" s="1">
        <v>0.1002</v>
      </c>
      <c r="N75" s="7">
        <v>0.33610000000000001</v>
      </c>
      <c r="O75" s="12">
        <f t="shared" si="5"/>
        <v>0.23810000000000001</v>
      </c>
      <c r="P75" s="7">
        <v>0.33660000000000001</v>
      </c>
      <c r="Q75" s="12">
        <f t="shared" si="6"/>
        <v>0.23860000000000001</v>
      </c>
      <c r="R75" s="7">
        <v>0.34010000000000001</v>
      </c>
      <c r="S75" s="12">
        <f t="shared" si="1"/>
        <v>0.24210000000000001</v>
      </c>
      <c r="T75" s="1">
        <f t="shared" si="2"/>
        <v>0.23960000000000001</v>
      </c>
      <c r="U75" s="1">
        <f t="shared" si="14"/>
        <v>2.1794494717703389E-3</v>
      </c>
      <c r="V75" s="1">
        <v>9.8799999999999999E-2</v>
      </c>
      <c r="W75" s="7">
        <v>0.31830000000000003</v>
      </c>
      <c r="X75" s="19">
        <f t="shared" si="7"/>
        <v>0.22030000000000002</v>
      </c>
      <c r="Y75" s="7">
        <v>0.32050000000000001</v>
      </c>
      <c r="Z75" s="19">
        <f t="shared" si="8"/>
        <v>0.2225</v>
      </c>
      <c r="AA75" s="7">
        <v>0.32400000000000001</v>
      </c>
      <c r="AB75" s="19">
        <f t="shared" si="9"/>
        <v>0.22600000000000001</v>
      </c>
      <c r="AC75" s="1">
        <f t="shared" si="3"/>
        <v>0.22293333333333334</v>
      </c>
      <c r="AD75" s="1">
        <f t="shared" si="10"/>
        <v>2.8746014216467107E-3</v>
      </c>
    </row>
    <row r="76" spans="1:34" x14ac:dyDescent="0.3">
      <c r="A76" s="3" t="s">
        <v>94</v>
      </c>
      <c r="B76" s="1">
        <v>10800.052</v>
      </c>
      <c r="C76" s="15">
        <f t="shared" si="11"/>
        <v>3.0000144444444445</v>
      </c>
      <c r="D76" s="1">
        <v>37</v>
      </c>
      <c r="E76" s="1">
        <v>9.7799999999999998E-2</v>
      </c>
      <c r="F76" s="1">
        <v>9.7699999999999995E-2</v>
      </c>
      <c r="G76" s="7">
        <v>0.4325</v>
      </c>
      <c r="H76" s="18">
        <f t="shared" si="4"/>
        <v>0.3347</v>
      </c>
      <c r="I76" s="7">
        <v>0.39300000000000002</v>
      </c>
      <c r="J76" s="18">
        <f t="shared" si="12"/>
        <v>0.29520000000000002</v>
      </c>
      <c r="K76" s="1">
        <f t="shared" si="0"/>
        <v>0.31495000000000001</v>
      </c>
      <c r="L76" s="1">
        <f t="shared" si="13"/>
        <v>2.7930717856868615E-2</v>
      </c>
      <c r="M76" s="1">
        <v>9.9900000000000003E-2</v>
      </c>
      <c r="N76" s="7">
        <v>0.40410000000000001</v>
      </c>
      <c r="O76" s="12">
        <f t="shared" si="5"/>
        <v>0.30630000000000002</v>
      </c>
      <c r="P76" s="7">
        <v>0.40250000000000002</v>
      </c>
      <c r="Q76" s="12">
        <f t="shared" si="6"/>
        <v>0.30470000000000003</v>
      </c>
      <c r="R76" s="7">
        <v>0.41520000000000001</v>
      </c>
      <c r="S76" s="12">
        <f t="shared" si="1"/>
        <v>0.31740000000000002</v>
      </c>
      <c r="T76" s="1">
        <f t="shared" si="2"/>
        <v>0.30946666666666667</v>
      </c>
      <c r="U76" s="1">
        <f t="shared" si="14"/>
        <v>6.916887546673957E-3</v>
      </c>
      <c r="V76" s="1">
        <v>9.8900000000000002E-2</v>
      </c>
      <c r="W76" s="7">
        <v>0.37430000000000002</v>
      </c>
      <c r="X76" s="19">
        <f t="shared" si="7"/>
        <v>0.27650000000000002</v>
      </c>
      <c r="Y76" s="7">
        <v>0.379</v>
      </c>
      <c r="Z76" s="19">
        <f t="shared" si="8"/>
        <v>0.28120000000000001</v>
      </c>
      <c r="AA76" s="7">
        <v>0.3876</v>
      </c>
      <c r="AB76" s="19">
        <f t="shared" si="9"/>
        <v>0.2898</v>
      </c>
      <c r="AC76" s="1">
        <f t="shared" si="3"/>
        <v>0.28250000000000003</v>
      </c>
      <c r="AD76" s="1">
        <f t="shared" si="10"/>
        <v>6.7446274915668892E-3</v>
      </c>
    </row>
    <row r="77" spans="1:34" x14ac:dyDescent="0.3">
      <c r="A77" s="3" t="s">
        <v>95</v>
      </c>
      <c r="B77" s="1">
        <v>12600.058999999999</v>
      </c>
      <c r="C77" s="15">
        <f t="shared" si="11"/>
        <v>3.5000163888888887</v>
      </c>
      <c r="D77" s="1">
        <v>37</v>
      </c>
      <c r="E77" s="1">
        <v>9.74E-2</v>
      </c>
      <c r="F77" s="1">
        <v>9.7299999999999998E-2</v>
      </c>
      <c r="G77" s="7">
        <v>0.50639999999999996</v>
      </c>
      <c r="H77" s="18">
        <f t="shared" si="4"/>
        <v>0.40899999999999997</v>
      </c>
      <c r="I77" s="7">
        <v>0.47689999999999999</v>
      </c>
      <c r="J77" s="18">
        <f t="shared" si="12"/>
        <v>0.3795</v>
      </c>
      <c r="K77" s="1">
        <f t="shared" si="0"/>
        <v>0.39424999999999999</v>
      </c>
      <c r="L77" s="1">
        <f t="shared" si="13"/>
        <v>2.085965004500313E-2</v>
      </c>
      <c r="M77" s="1">
        <v>9.9699999999999997E-2</v>
      </c>
      <c r="N77" s="7">
        <v>0.46729999999999999</v>
      </c>
      <c r="O77" s="12">
        <f t="shared" si="5"/>
        <v>0.36990000000000001</v>
      </c>
      <c r="P77" s="7">
        <v>0.46789999999999998</v>
      </c>
      <c r="Q77" s="12">
        <f t="shared" si="6"/>
        <v>0.3705</v>
      </c>
      <c r="R77" s="7">
        <v>0.49270000000000003</v>
      </c>
      <c r="S77" s="12">
        <f t="shared" si="1"/>
        <v>0.39530000000000004</v>
      </c>
      <c r="T77" s="1">
        <f t="shared" si="2"/>
        <v>0.37856666666666666</v>
      </c>
      <c r="U77" s="1">
        <f t="shared" si="14"/>
        <v>1.4494596694400778E-2</v>
      </c>
      <c r="V77" s="1">
        <v>9.8799999999999999E-2</v>
      </c>
      <c r="W77" s="7">
        <v>0.43980000000000002</v>
      </c>
      <c r="X77" s="19">
        <f t="shared" si="7"/>
        <v>0.34240000000000004</v>
      </c>
      <c r="Y77" s="7">
        <v>0.44679999999999997</v>
      </c>
      <c r="Z77" s="19">
        <f t="shared" si="8"/>
        <v>0.34939999999999999</v>
      </c>
      <c r="AA77" s="7">
        <v>0.46210000000000001</v>
      </c>
      <c r="AB77" s="19">
        <f t="shared" si="9"/>
        <v>0.36470000000000002</v>
      </c>
      <c r="AC77" s="1">
        <f t="shared" si="3"/>
        <v>0.35216666666666668</v>
      </c>
      <c r="AD77" s="1">
        <f t="shared" si="10"/>
        <v>1.1404531263201189E-2</v>
      </c>
    </row>
    <row r="78" spans="1:34" x14ac:dyDescent="0.3">
      <c r="A78" s="3" t="s">
        <v>96</v>
      </c>
      <c r="B78" s="1">
        <v>14400.071</v>
      </c>
      <c r="C78" s="15">
        <f t="shared" si="11"/>
        <v>4.0000197222222225</v>
      </c>
      <c r="D78" s="1">
        <v>37</v>
      </c>
      <c r="E78" s="1">
        <v>9.7000000000000003E-2</v>
      </c>
      <c r="F78" s="1">
        <v>9.7299999999999998E-2</v>
      </c>
      <c r="G78" s="7">
        <v>0.56889999999999996</v>
      </c>
      <c r="H78" s="18">
        <f t="shared" si="4"/>
        <v>0.47189999999999999</v>
      </c>
      <c r="I78" s="7">
        <v>0.55840000000000001</v>
      </c>
      <c r="J78" s="18">
        <f t="shared" si="12"/>
        <v>0.46140000000000003</v>
      </c>
      <c r="K78" s="1">
        <f t="shared" si="0"/>
        <v>0.46665000000000001</v>
      </c>
      <c r="L78" s="1">
        <f t="shared" si="13"/>
        <v>7.4246212024587166E-3</v>
      </c>
      <c r="M78" s="1">
        <v>9.8900000000000002E-2</v>
      </c>
      <c r="N78" s="7">
        <v>0.53210000000000002</v>
      </c>
      <c r="O78" s="12">
        <f t="shared" si="5"/>
        <v>0.43510000000000004</v>
      </c>
      <c r="P78" s="7">
        <v>0.53939999999999999</v>
      </c>
      <c r="Q78" s="12">
        <f t="shared" si="6"/>
        <v>0.44240000000000002</v>
      </c>
      <c r="R78" s="7">
        <v>0.58460000000000001</v>
      </c>
      <c r="S78" s="12">
        <f t="shared" si="1"/>
        <v>0.48760000000000003</v>
      </c>
      <c r="T78" s="1">
        <f t="shared" si="2"/>
        <v>0.45503333333333335</v>
      </c>
      <c r="U78" s="1">
        <f t="shared" si="14"/>
        <v>2.8438764623895559E-2</v>
      </c>
      <c r="V78" s="1">
        <v>9.8400000000000001E-2</v>
      </c>
      <c r="W78" s="7">
        <v>0.50760000000000005</v>
      </c>
      <c r="X78" s="19">
        <f t="shared" si="7"/>
        <v>0.41060000000000008</v>
      </c>
      <c r="Y78" s="7">
        <v>0.51700000000000002</v>
      </c>
      <c r="Z78" s="19">
        <f t="shared" si="8"/>
        <v>0.42000000000000004</v>
      </c>
      <c r="AA78" s="7">
        <v>0.54769999999999996</v>
      </c>
      <c r="AB78" s="19">
        <f t="shared" si="9"/>
        <v>0.45069999999999999</v>
      </c>
      <c r="AC78" s="1">
        <f t="shared" si="3"/>
        <v>0.42710000000000004</v>
      </c>
      <c r="AD78" s="1">
        <f t="shared" si="10"/>
        <v>2.0971647527078034E-2</v>
      </c>
    </row>
    <row r="79" spans="1:34" x14ac:dyDescent="0.3">
      <c r="A79" s="3" t="s">
        <v>97</v>
      </c>
      <c r="B79" s="1">
        <v>16200.076999999999</v>
      </c>
      <c r="C79" s="15">
        <f t="shared" si="11"/>
        <v>4.5000213888888885</v>
      </c>
      <c r="D79" s="1">
        <v>37</v>
      </c>
      <c r="E79" s="1">
        <v>9.6799999999999997E-2</v>
      </c>
      <c r="F79" s="1">
        <v>9.7100000000000006E-2</v>
      </c>
      <c r="G79" s="7">
        <v>0.62219999999999998</v>
      </c>
      <c r="H79" s="18">
        <f t="shared" si="4"/>
        <v>0.52539999999999998</v>
      </c>
      <c r="I79" s="7">
        <v>0.63439999999999996</v>
      </c>
      <c r="J79" s="18">
        <f t="shared" si="12"/>
        <v>0.53759999999999997</v>
      </c>
      <c r="K79" s="1">
        <f t="shared" si="0"/>
        <v>0.53149999999999997</v>
      </c>
      <c r="L79" s="1">
        <f t="shared" si="13"/>
        <v>8.6267027304758725E-3</v>
      </c>
      <c r="M79" s="1">
        <v>9.8599999999999993E-2</v>
      </c>
      <c r="N79" s="7">
        <v>0.57750000000000001</v>
      </c>
      <c r="O79" s="12">
        <f t="shared" si="5"/>
        <v>0.48070000000000002</v>
      </c>
      <c r="P79" s="7">
        <v>0.59460000000000002</v>
      </c>
      <c r="Q79" s="12">
        <f t="shared" si="6"/>
        <v>0.49780000000000002</v>
      </c>
      <c r="R79" s="7">
        <v>0.66479999999999995</v>
      </c>
      <c r="S79" s="12">
        <f t="shared" si="1"/>
        <v>0.56799999999999995</v>
      </c>
      <c r="T79" s="1">
        <f t="shared" si="2"/>
        <v>0.51549999999999996</v>
      </c>
      <c r="U79" s="1">
        <f t="shared" si="14"/>
        <v>4.6263268367031707E-2</v>
      </c>
      <c r="V79" s="1">
        <v>9.69E-2</v>
      </c>
      <c r="W79" s="7">
        <v>0.55930000000000002</v>
      </c>
      <c r="X79" s="19">
        <f t="shared" si="7"/>
        <v>0.46250000000000002</v>
      </c>
      <c r="Y79" s="7">
        <v>0.57240000000000002</v>
      </c>
      <c r="Z79" s="19">
        <f t="shared" si="8"/>
        <v>0.47560000000000002</v>
      </c>
      <c r="AA79" s="7">
        <v>0.62450000000000006</v>
      </c>
      <c r="AB79" s="19">
        <f t="shared" si="9"/>
        <v>0.52770000000000006</v>
      </c>
      <c r="AC79" s="1">
        <f t="shared" si="3"/>
        <v>0.48860000000000009</v>
      </c>
      <c r="AD79" s="1">
        <f t="shared" si="10"/>
        <v>3.4489273694875068E-2</v>
      </c>
    </row>
    <row r="80" spans="1:34" x14ac:dyDescent="0.3">
      <c r="A80" s="3" t="s">
        <v>98</v>
      </c>
      <c r="B80" s="1">
        <v>18000.080999999998</v>
      </c>
      <c r="C80" s="15">
        <f t="shared" si="11"/>
        <v>5.0000224999999991</v>
      </c>
      <c r="D80" s="1">
        <v>37</v>
      </c>
      <c r="E80" s="1">
        <v>9.6600000000000005E-2</v>
      </c>
      <c r="F80" s="1">
        <v>9.6699999999999994E-2</v>
      </c>
      <c r="G80" s="7">
        <v>0.66890000000000005</v>
      </c>
      <c r="H80" s="18">
        <f t="shared" si="4"/>
        <v>0.57230000000000003</v>
      </c>
      <c r="I80" s="7">
        <v>0.70369999999999999</v>
      </c>
      <c r="J80" s="18">
        <f t="shared" si="12"/>
        <v>0.60709999999999997</v>
      </c>
      <c r="K80" s="1">
        <f t="shared" si="0"/>
        <v>0.5897</v>
      </c>
      <c r="L80" s="1">
        <f t="shared" si="13"/>
        <v>2.4607315985291811E-2</v>
      </c>
      <c r="M80" s="1">
        <v>9.8400000000000001E-2</v>
      </c>
      <c r="N80" s="7">
        <v>0.61550000000000005</v>
      </c>
      <c r="O80" s="12">
        <f t="shared" si="5"/>
        <v>0.51890000000000003</v>
      </c>
      <c r="P80" s="7">
        <v>0.64239999999999997</v>
      </c>
      <c r="Q80" s="12">
        <f t="shared" si="6"/>
        <v>0.54579999999999995</v>
      </c>
      <c r="R80" s="7">
        <v>0.73760000000000003</v>
      </c>
      <c r="S80" s="12">
        <f t="shared" si="1"/>
        <v>0.64100000000000001</v>
      </c>
      <c r="T80" s="1">
        <f t="shared" si="2"/>
        <v>0.56856666666666666</v>
      </c>
      <c r="U80" s="1">
        <f t="shared" si="14"/>
        <v>6.4154838736710532E-2</v>
      </c>
      <c r="V80" s="1">
        <v>9.6500000000000002E-2</v>
      </c>
      <c r="W80" s="7">
        <v>0.60060000000000002</v>
      </c>
      <c r="X80" s="19">
        <f t="shared" si="7"/>
        <v>0.504</v>
      </c>
      <c r="Y80" s="7">
        <v>0.61850000000000005</v>
      </c>
      <c r="Z80" s="19">
        <f t="shared" si="8"/>
        <v>0.52190000000000003</v>
      </c>
      <c r="AA80" s="7">
        <v>0.6946</v>
      </c>
      <c r="AB80" s="19">
        <f t="shared" si="9"/>
        <v>0.59799999999999998</v>
      </c>
      <c r="AC80" s="1">
        <f t="shared" si="3"/>
        <v>0.5413</v>
      </c>
      <c r="AD80" s="1">
        <f t="shared" si="10"/>
        <v>4.991262365374112E-2</v>
      </c>
    </row>
    <row r="81" spans="1:35" x14ac:dyDescent="0.3">
      <c r="A81" s="3" t="s">
        <v>99</v>
      </c>
      <c r="B81" s="1">
        <v>19800.091</v>
      </c>
      <c r="C81" s="15">
        <f t="shared" si="11"/>
        <v>5.5000252777777776</v>
      </c>
      <c r="D81" s="1">
        <v>37</v>
      </c>
      <c r="E81" s="1">
        <v>9.64E-2</v>
      </c>
      <c r="F81" s="1">
        <v>9.6299999999999997E-2</v>
      </c>
      <c r="G81" s="7">
        <v>0.70809999999999995</v>
      </c>
      <c r="H81" s="18">
        <f t="shared" si="4"/>
        <v>0.61169999999999991</v>
      </c>
      <c r="I81" s="7">
        <v>0.76229999999999998</v>
      </c>
      <c r="J81" s="18">
        <f t="shared" si="12"/>
        <v>0.66589999999999994</v>
      </c>
      <c r="K81" s="1">
        <f t="shared" si="0"/>
        <v>0.63879999999999992</v>
      </c>
      <c r="L81" s="1">
        <f t="shared" si="13"/>
        <v>3.832518754031089E-2</v>
      </c>
      <c r="M81" s="1">
        <v>9.8000000000000004E-2</v>
      </c>
      <c r="N81" s="7">
        <v>0.64629999999999999</v>
      </c>
      <c r="O81" s="12">
        <f t="shared" si="5"/>
        <v>0.54989999999999994</v>
      </c>
      <c r="P81" s="7">
        <v>0.68230000000000002</v>
      </c>
      <c r="Q81" s="12">
        <f t="shared" si="6"/>
        <v>0.58589999999999998</v>
      </c>
      <c r="R81" s="7">
        <v>0.79900000000000004</v>
      </c>
      <c r="S81" s="12">
        <f t="shared" si="1"/>
        <v>0.7026</v>
      </c>
      <c r="T81" s="1">
        <f t="shared" si="2"/>
        <v>0.61280000000000001</v>
      </c>
      <c r="U81" s="1">
        <f t="shared" si="14"/>
        <v>7.9824996085186076E-2</v>
      </c>
      <c r="V81" s="1">
        <v>9.6199999999999994E-2</v>
      </c>
      <c r="W81" s="7">
        <v>0.6321</v>
      </c>
      <c r="X81" s="19">
        <f t="shared" si="7"/>
        <v>0.53569999999999995</v>
      </c>
      <c r="Y81" s="7">
        <v>0.66469999999999996</v>
      </c>
      <c r="Z81" s="19">
        <f t="shared" si="8"/>
        <v>0.56829999999999992</v>
      </c>
      <c r="AA81" s="7">
        <v>0.75660000000000005</v>
      </c>
      <c r="AB81" s="19">
        <f t="shared" si="9"/>
        <v>0.66020000000000001</v>
      </c>
      <c r="AC81" s="1">
        <f t="shared" si="3"/>
        <v>0.58806666666666663</v>
      </c>
      <c r="AD81" s="1">
        <f t="shared" si="10"/>
        <v>6.4560849849838078E-2</v>
      </c>
    </row>
    <row r="82" spans="1:35" x14ac:dyDescent="0.3">
      <c r="A82" s="3" t="s">
        <v>100</v>
      </c>
      <c r="B82" s="1">
        <v>21600.098999999998</v>
      </c>
      <c r="C82" s="15">
        <f t="shared" si="11"/>
        <v>6.0000274999999998</v>
      </c>
      <c r="D82" s="1">
        <v>37</v>
      </c>
      <c r="E82" s="1">
        <v>9.64E-2</v>
      </c>
      <c r="F82" s="1">
        <v>9.5899999999999999E-2</v>
      </c>
      <c r="G82" s="7">
        <v>0.73760000000000003</v>
      </c>
      <c r="H82" s="18">
        <f t="shared" si="4"/>
        <v>0.64119999999999999</v>
      </c>
      <c r="I82" s="7">
        <v>0.82030000000000003</v>
      </c>
      <c r="J82" s="18">
        <f t="shared" si="12"/>
        <v>0.72389999999999999</v>
      </c>
      <c r="K82" s="1">
        <f t="shared" si="0"/>
        <v>0.68254999999999999</v>
      </c>
      <c r="L82" s="1">
        <f t="shared" si="13"/>
        <v>5.8477730804127478E-2</v>
      </c>
      <c r="M82" s="1">
        <v>9.7900000000000001E-2</v>
      </c>
      <c r="N82" s="7">
        <v>0.67430000000000001</v>
      </c>
      <c r="O82" s="12">
        <f t="shared" si="5"/>
        <v>0.57789999999999997</v>
      </c>
      <c r="P82" s="7">
        <v>0.71850000000000003</v>
      </c>
      <c r="Q82" s="12">
        <f t="shared" si="6"/>
        <v>0.62209999999999999</v>
      </c>
      <c r="R82" s="7">
        <v>0.86629999999999996</v>
      </c>
      <c r="S82" s="12">
        <f t="shared" si="1"/>
        <v>0.76989999999999992</v>
      </c>
      <c r="T82" s="1">
        <f t="shared" si="2"/>
        <v>0.65663333333333329</v>
      </c>
      <c r="U82" s="1">
        <f t="shared" si="14"/>
        <v>0.10055055113391065</v>
      </c>
      <c r="V82" s="1">
        <v>9.5899999999999999E-2</v>
      </c>
      <c r="W82" s="7">
        <v>0.65569999999999995</v>
      </c>
      <c r="X82" s="19">
        <f t="shared" si="7"/>
        <v>0.55929999999999991</v>
      </c>
      <c r="Y82" s="7">
        <v>0.70179999999999998</v>
      </c>
      <c r="Z82" s="19">
        <f t="shared" si="8"/>
        <v>0.60539999999999994</v>
      </c>
      <c r="AA82" s="7">
        <v>0.81210000000000004</v>
      </c>
      <c r="AB82" s="19">
        <f t="shared" si="9"/>
        <v>0.7157</v>
      </c>
      <c r="AC82" s="1">
        <f t="shared" si="3"/>
        <v>0.62679999999999991</v>
      </c>
      <c r="AD82" s="1">
        <f t="shared" si="10"/>
        <v>8.0366099818269018E-2</v>
      </c>
    </row>
    <row r="83" spans="1:35" x14ac:dyDescent="0.3">
      <c r="A83" s="3" t="s">
        <v>101</v>
      </c>
      <c r="B83" s="1">
        <v>23400.111000000001</v>
      </c>
      <c r="C83" s="15">
        <f t="shared" si="11"/>
        <v>6.5000308333333336</v>
      </c>
      <c r="D83" s="1">
        <v>37</v>
      </c>
      <c r="E83" s="1">
        <v>9.6100000000000005E-2</v>
      </c>
      <c r="F83" s="1">
        <v>9.5399999999999999E-2</v>
      </c>
      <c r="G83" s="7">
        <v>0.75900000000000001</v>
      </c>
      <c r="H83" s="18">
        <f t="shared" si="4"/>
        <v>0.66290000000000004</v>
      </c>
      <c r="I83" s="7">
        <v>0.87370000000000003</v>
      </c>
      <c r="J83" s="18">
        <f t="shared" si="12"/>
        <v>0.77760000000000007</v>
      </c>
      <c r="K83" s="1">
        <f t="shared" si="0"/>
        <v>0.72025000000000006</v>
      </c>
      <c r="L83" s="1">
        <f t="shared" si="13"/>
        <v>8.1105147802097016E-2</v>
      </c>
      <c r="M83" s="1">
        <v>9.7600000000000006E-2</v>
      </c>
      <c r="N83" s="7">
        <v>0.69079999999999997</v>
      </c>
      <c r="O83" s="12">
        <f t="shared" si="5"/>
        <v>0.59470000000000001</v>
      </c>
      <c r="P83" s="7">
        <v>0.75170000000000003</v>
      </c>
      <c r="Q83" s="12">
        <f t="shared" si="6"/>
        <v>0.65560000000000007</v>
      </c>
      <c r="R83" s="7">
        <v>0.92149999999999999</v>
      </c>
      <c r="S83" s="12">
        <f t="shared" si="1"/>
        <v>0.82540000000000002</v>
      </c>
      <c r="T83" s="1">
        <f t="shared" si="2"/>
        <v>0.69190000000000007</v>
      </c>
      <c r="U83" s="1">
        <f t="shared" si="14"/>
        <v>0.1195570575081191</v>
      </c>
      <c r="V83" s="1">
        <v>9.5500000000000002E-2</v>
      </c>
      <c r="W83" s="7">
        <v>0.67579999999999996</v>
      </c>
      <c r="X83" s="19">
        <f t="shared" si="7"/>
        <v>0.57969999999999999</v>
      </c>
      <c r="Y83" s="7">
        <v>0.72909999999999997</v>
      </c>
      <c r="Z83" s="19">
        <f t="shared" si="8"/>
        <v>0.63300000000000001</v>
      </c>
      <c r="AA83" s="7">
        <v>0.86750000000000005</v>
      </c>
      <c r="AB83" s="19">
        <f t="shared" si="9"/>
        <v>0.77140000000000009</v>
      </c>
      <c r="AC83" s="1">
        <f t="shared" si="3"/>
        <v>0.66136666666666666</v>
      </c>
      <c r="AD83" s="1">
        <f t="shared" si="10"/>
        <v>9.8948084030634056E-2</v>
      </c>
    </row>
    <row r="84" spans="1:35" x14ac:dyDescent="0.3">
      <c r="A84" s="3" t="s">
        <v>102</v>
      </c>
      <c r="B84" s="1">
        <v>25200.128000000001</v>
      </c>
      <c r="C84" s="15">
        <f t="shared" si="11"/>
        <v>7.0000355555555558</v>
      </c>
      <c r="D84" s="1">
        <v>37</v>
      </c>
      <c r="E84" s="1">
        <v>9.5799999999999996E-2</v>
      </c>
      <c r="F84" s="1">
        <v>9.5000000000000001E-2</v>
      </c>
      <c r="G84" s="7">
        <v>0.77700000000000002</v>
      </c>
      <c r="H84" s="18">
        <f t="shared" si="4"/>
        <v>0.68120000000000003</v>
      </c>
      <c r="I84" s="7">
        <v>0.9214</v>
      </c>
      <c r="J84" s="18">
        <f t="shared" si="12"/>
        <v>0.8256</v>
      </c>
      <c r="K84" s="1">
        <f t="shared" si="0"/>
        <v>0.75340000000000007</v>
      </c>
      <c r="L84" s="1">
        <f t="shared" si="13"/>
        <v>0.10210621920333744</v>
      </c>
      <c r="M84" s="1">
        <v>9.74E-2</v>
      </c>
      <c r="N84" s="7">
        <v>0.70550000000000002</v>
      </c>
      <c r="O84" s="12">
        <f t="shared" si="5"/>
        <v>0.60970000000000002</v>
      </c>
      <c r="P84" s="7">
        <v>0.78400000000000003</v>
      </c>
      <c r="Q84" s="12">
        <f t="shared" si="6"/>
        <v>0.68820000000000003</v>
      </c>
      <c r="R84" s="7">
        <v>0.97319999999999995</v>
      </c>
      <c r="S84" s="12">
        <f t="shared" si="1"/>
        <v>0.87739999999999996</v>
      </c>
      <c r="T84" s="1">
        <f t="shared" si="2"/>
        <v>0.72509999999999997</v>
      </c>
      <c r="U84" s="1">
        <f t="shared" si="14"/>
        <v>0.13761188175444783</v>
      </c>
      <c r="V84" s="1">
        <v>9.5299999999999996E-2</v>
      </c>
      <c r="W84" s="7">
        <v>0.6915</v>
      </c>
      <c r="X84" s="19">
        <f t="shared" si="7"/>
        <v>0.59570000000000001</v>
      </c>
      <c r="Y84" s="7">
        <v>0.76190000000000002</v>
      </c>
      <c r="Z84" s="19">
        <f t="shared" si="8"/>
        <v>0.66610000000000003</v>
      </c>
      <c r="AA84" s="7">
        <v>0.91990000000000005</v>
      </c>
      <c r="AB84" s="19">
        <f t="shared" si="9"/>
        <v>0.82410000000000005</v>
      </c>
      <c r="AC84" s="1">
        <f t="shared" si="3"/>
        <v>0.69530000000000003</v>
      </c>
      <c r="AD84" s="1">
        <f t="shared" si="10"/>
        <v>0.11696631993869049</v>
      </c>
    </row>
    <row r="85" spans="1:35" x14ac:dyDescent="0.3">
      <c r="A85" s="3" t="s">
        <v>103</v>
      </c>
      <c r="B85" s="1">
        <v>27000.137999999999</v>
      </c>
      <c r="C85" s="15">
        <f t="shared" si="11"/>
        <v>7.5000383333333334</v>
      </c>
      <c r="D85" s="1">
        <v>37</v>
      </c>
      <c r="E85" s="1">
        <v>9.5699999999999993E-2</v>
      </c>
      <c r="F85" s="1">
        <v>9.4700000000000006E-2</v>
      </c>
      <c r="G85" s="7">
        <v>0.79149999999999998</v>
      </c>
      <c r="H85" s="18">
        <f t="shared" si="4"/>
        <v>0.69579999999999997</v>
      </c>
      <c r="I85" s="7">
        <v>0.96660000000000001</v>
      </c>
      <c r="J85" s="18">
        <f t="shared" si="12"/>
        <v>0.87090000000000001</v>
      </c>
      <c r="K85" s="1">
        <f t="shared" si="0"/>
        <v>0.78334999999999999</v>
      </c>
      <c r="L85" s="1">
        <f t="shared" si="13"/>
        <v>0.12381439738576462</v>
      </c>
      <c r="M85" s="1">
        <v>9.7100000000000006E-2</v>
      </c>
      <c r="N85" s="7">
        <v>0.71899999999999997</v>
      </c>
      <c r="O85" s="12">
        <f t="shared" si="5"/>
        <v>0.62329999999999997</v>
      </c>
      <c r="P85" s="7">
        <v>0.81310000000000004</v>
      </c>
      <c r="Q85" s="12">
        <f t="shared" si="6"/>
        <v>0.71740000000000004</v>
      </c>
      <c r="R85" s="7">
        <v>1.0206</v>
      </c>
      <c r="S85" s="12">
        <f t="shared" si="1"/>
        <v>0.92489999999999994</v>
      </c>
      <c r="T85" s="1">
        <f t="shared" si="2"/>
        <v>0.75519999999999998</v>
      </c>
      <c r="U85" s="1">
        <f t="shared" si="14"/>
        <v>0.15431224837970528</v>
      </c>
      <c r="V85" s="1">
        <v>9.5000000000000001E-2</v>
      </c>
      <c r="W85" s="7">
        <v>0.70540000000000003</v>
      </c>
      <c r="X85" s="19">
        <f t="shared" si="7"/>
        <v>0.60970000000000002</v>
      </c>
      <c r="Y85" s="7">
        <v>0.79220000000000002</v>
      </c>
      <c r="Z85" s="19">
        <f t="shared" si="8"/>
        <v>0.69650000000000001</v>
      </c>
      <c r="AA85" s="7">
        <v>0.96819999999999995</v>
      </c>
      <c r="AB85" s="19">
        <f t="shared" si="9"/>
        <v>0.87249999999999994</v>
      </c>
      <c r="AC85" s="1">
        <f t="shared" si="3"/>
        <v>0.7262333333333334</v>
      </c>
      <c r="AD85" s="1">
        <f t="shared" si="10"/>
        <v>0.13389926561909629</v>
      </c>
    </row>
    <row r="86" spans="1:35" x14ac:dyDescent="0.3">
      <c r="A86" s="3" t="s">
        <v>104</v>
      </c>
      <c r="B86" s="1">
        <v>28800.142</v>
      </c>
      <c r="C86" s="15">
        <f t="shared" si="11"/>
        <v>8.0000394444444449</v>
      </c>
      <c r="D86" s="1">
        <v>37</v>
      </c>
      <c r="E86" s="1">
        <v>9.5399999999999999E-2</v>
      </c>
      <c r="F86" s="1">
        <v>9.4500000000000001E-2</v>
      </c>
      <c r="G86" s="7">
        <v>0.80269999999999997</v>
      </c>
      <c r="H86" s="18">
        <f t="shared" si="4"/>
        <v>0.70729999999999993</v>
      </c>
      <c r="I86" s="7">
        <v>1.0066999999999999</v>
      </c>
      <c r="J86" s="18">
        <f t="shared" si="12"/>
        <v>0.91129999999999989</v>
      </c>
      <c r="K86" s="1">
        <f t="shared" si="0"/>
        <v>0.80929999999999991</v>
      </c>
      <c r="L86" s="1">
        <f t="shared" si="13"/>
        <v>0.14424978336205549</v>
      </c>
      <c r="M86" s="1">
        <v>9.7100000000000006E-2</v>
      </c>
      <c r="N86" s="7">
        <v>0.72870000000000001</v>
      </c>
      <c r="O86" s="12">
        <f t="shared" si="5"/>
        <v>0.63329999999999997</v>
      </c>
      <c r="P86" s="7">
        <v>0.83899999999999997</v>
      </c>
      <c r="Q86" s="12">
        <f t="shared" si="6"/>
        <v>0.74359999999999993</v>
      </c>
      <c r="R86" s="7">
        <v>1.0613999999999999</v>
      </c>
      <c r="S86" s="12">
        <f t="shared" si="1"/>
        <v>0.96599999999999986</v>
      </c>
      <c r="T86" s="1">
        <f t="shared" si="2"/>
        <v>0.78096666666666659</v>
      </c>
      <c r="U86" s="1">
        <f t="shared" si="14"/>
        <v>0.16946835496143045</v>
      </c>
      <c r="V86" s="1">
        <v>9.5100000000000004E-2</v>
      </c>
      <c r="W86" s="7">
        <v>0.71989999999999998</v>
      </c>
      <c r="X86" s="19">
        <f t="shared" si="7"/>
        <v>0.62449999999999994</v>
      </c>
      <c r="Y86" s="7">
        <v>0.81869999999999998</v>
      </c>
      <c r="Z86" s="19">
        <f t="shared" si="8"/>
        <v>0.72329999999999994</v>
      </c>
      <c r="AA86" s="7">
        <v>1.0146999999999999</v>
      </c>
      <c r="AB86" s="19">
        <f t="shared" si="9"/>
        <v>0.9192999999999999</v>
      </c>
      <c r="AC86" s="1">
        <f t="shared" si="3"/>
        <v>0.75569999999999993</v>
      </c>
      <c r="AD86" s="1">
        <f t="shared" si="10"/>
        <v>0.15004692599317052</v>
      </c>
    </row>
    <row r="87" spans="1:35" x14ac:dyDescent="0.3">
      <c r="A87" s="3" t="s">
        <v>105</v>
      </c>
      <c r="B87" s="1">
        <v>30600.156999999999</v>
      </c>
      <c r="C87" s="15">
        <f t="shared" si="11"/>
        <v>8.5000436111111117</v>
      </c>
      <c r="D87" s="1">
        <v>37</v>
      </c>
      <c r="E87" s="1">
        <v>9.5399999999999999E-2</v>
      </c>
      <c r="F87" s="1">
        <v>9.4500000000000001E-2</v>
      </c>
      <c r="G87" s="7">
        <v>0.81299999999999994</v>
      </c>
      <c r="H87" s="18">
        <f t="shared" si="4"/>
        <v>0.7175999999999999</v>
      </c>
      <c r="I87" s="7">
        <v>1.0412999999999999</v>
      </c>
      <c r="J87" s="18">
        <f t="shared" si="12"/>
        <v>0.94589999999999985</v>
      </c>
      <c r="K87" s="1">
        <f t="shared" si="0"/>
        <v>0.83174999999999988</v>
      </c>
      <c r="L87" s="1">
        <f t="shared" si="13"/>
        <v>0.16143247814488859</v>
      </c>
      <c r="M87" s="1">
        <v>9.7000000000000003E-2</v>
      </c>
      <c r="N87" s="7">
        <v>0.73799999999999999</v>
      </c>
      <c r="O87" s="12">
        <f t="shared" si="5"/>
        <v>0.64259999999999995</v>
      </c>
      <c r="P87" s="7">
        <v>0.86050000000000004</v>
      </c>
      <c r="Q87" s="12">
        <f t="shared" si="6"/>
        <v>0.7651</v>
      </c>
      <c r="R87" s="7">
        <v>1.0975999999999999</v>
      </c>
      <c r="S87" s="12">
        <f t="shared" si="1"/>
        <v>1.0022</v>
      </c>
      <c r="T87" s="1">
        <f t="shared" si="2"/>
        <v>0.80330000000000001</v>
      </c>
      <c r="U87" s="1">
        <f t="shared" si="14"/>
        <v>0.18281813367387814</v>
      </c>
      <c r="V87" s="1">
        <v>9.5000000000000001E-2</v>
      </c>
      <c r="W87" s="7">
        <v>0.7268</v>
      </c>
      <c r="X87" s="19">
        <f t="shared" si="7"/>
        <v>0.63139999999999996</v>
      </c>
      <c r="Y87" s="7">
        <v>0.84250000000000003</v>
      </c>
      <c r="Z87" s="19">
        <f t="shared" si="8"/>
        <v>0.74709999999999999</v>
      </c>
      <c r="AA87" s="7">
        <v>1.0537000000000001</v>
      </c>
      <c r="AB87" s="19">
        <f t="shared" si="9"/>
        <v>0.95830000000000004</v>
      </c>
      <c r="AC87" s="1">
        <f t="shared" si="3"/>
        <v>0.77893333333333326</v>
      </c>
      <c r="AD87" s="1">
        <f t="shared" si="10"/>
        <v>0.16575862974015373</v>
      </c>
    </row>
    <row r="88" spans="1:35" x14ac:dyDescent="0.3">
      <c r="A88" s="3" t="s">
        <v>106</v>
      </c>
      <c r="B88" s="1">
        <v>32400.162</v>
      </c>
      <c r="C88" s="15">
        <f t="shared" si="11"/>
        <v>9.0000450000000001</v>
      </c>
      <c r="D88" s="1">
        <v>37</v>
      </c>
      <c r="E88" s="1">
        <v>9.5299999999999996E-2</v>
      </c>
      <c r="F88" s="1">
        <v>9.4399999999999998E-2</v>
      </c>
      <c r="G88" s="7">
        <v>0.82130000000000003</v>
      </c>
      <c r="H88" s="18">
        <f t="shared" si="4"/>
        <v>0.72599999999999998</v>
      </c>
      <c r="I88" s="7">
        <v>1.0738000000000001</v>
      </c>
      <c r="J88" s="18">
        <f t="shared" si="12"/>
        <v>0.97850000000000015</v>
      </c>
      <c r="K88" s="1">
        <f t="shared" si="0"/>
        <v>0.85225000000000006</v>
      </c>
      <c r="L88" s="1">
        <f t="shared" si="13"/>
        <v>0.17854446224960382</v>
      </c>
      <c r="M88" s="1">
        <v>9.6799999999999997E-2</v>
      </c>
      <c r="N88" s="7">
        <v>0.74880000000000002</v>
      </c>
      <c r="O88" s="12">
        <f t="shared" si="5"/>
        <v>0.65349999999999997</v>
      </c>
      <c r="P88" s="7">
        <v>0.88119999999999998</v>
      </c>
      <c r="Q88" s="12">
        <f t="shared" si="6"/>
        <v>0.78590000000000004</v>
      </c>
      <c r="R88" s="7">
        <v>1.1292</v>
      </c>
      <c r="S88" s="12">
        <f t="shared" si="1"/>
        <v>1.0339</v>
      </c>
      <c r="T88" s="1">
        <f t="shared" si="2"/>
        <v>0.82443333333333335</v>
      </c>
      <c r="U88" s="1">
        <f t="shared" si="14"/>
        <v>0.1931052907958074</v>
      </c>
      <c r="V88" s="1">
        <v>9.4700000000000006E-2</v>
      </c>
      <c r="W88" s="7">
        <v>0.74029999999999996</v>
      </c>
      <c r="X88" s="19">
        <f t="shared" si="7"/>
        <v>0.64500000000000002</v>
      </c>
      <c r="Y88" s="7">
        <v>0.86370000000000002</v>
      </c>
      <c r="Z88" s="19">
        <f t="shared" si="8"/>
        <v>0.76839999999999997</v>
      </c>
      <c r="AA88" s="7">
        <v>1.0959000000000001</v>
      </c>
      <c r="AB88" s="19">
        <f t="shared" si="9"/>
        <v>1.0006000000000002</v>
      </c>
      <c r="AC88" s="1">
        <f t="shared" si="3"/>
        <v>0.80466666666666675</v>
      </c>
      <c r="AD88" s="1">
        <f t="shared" si="10"/>
        <v>0.1805527439097325</v>
      </c>
    </row>
    <row r="89" spans="1:35" x14ac:dyDescent="0.3">
      <c r="A89" s="3" t="s">
        <v>107</v>
      </c>
      <c r="B89" s="1">
        <v>34200.175000000003</v>
      </c>
      <c r="C89" s="15">
        <f t="shared" si="11"/>
        <v>9.5000486111111115</v>
      </c>
      <c r="D89" s="1">
        <v>37</v>
      </c>
      <c r="E89" s="1">
        <v>9.5100000000000004E-2</v>
      </c>
      <c r="F89" s="1">
        <v>9.4E-2</v>
      </c>
      <c r="G89" s="7">
        <v>0.82869999999999999</v>
      </c>
      <c r="H89" s="18">
        <f t="shared" si="4"/>
        <v>0.73360000000000003</v>
      </c>
      <c r="I89" s="7">
        <v>1.0996999999999999</v>
      </c>
      <c r="J89" s="18">
        <f t="shared" si="12"/>
        <v>1.0045999999999999</v>
      </c>
      <c r="K89" s="1">
        <f t="shared" si="0"/>
        <v>0.86909999999999998</v>
      </c>
      <c r="L89" s="1">
        <f t="shared" si="13"/>
        <v>0.19162593770155362</v>
      </c>
      <c r="M89" s="1">
        <v>9.6500000000000002E-2</v>
      </c>
      <c r="N89" s="7">
        <v>0.75739999999999996</v>
      </c>
      <c r="O89" s="12">
        <f t="shared" si="5"/>
        <v>0.6623</v>
      </c>
      <c r="P89" s="7">
        <v>0.90469999999999995</v>
      </c>
      <c r="Q89" s="12">
        <f t="shared" si="6"/>
        <v>0.80959999999999999</v>
      </c>
      <c r="R89" s="7">
        <v>1.1498999999999999</v>
      </c>
      <c r="S89" s="6">
        <f t="shared" si="1"/>
        <v>1.0548</v>
      </c>
      <c r="T89" s="1">
        <f t="shared" si="2"/>
        <v>0.84223333333333328</v>
      </c>
      <c r="U89" s="1">
        <f t="shared" si="14"/>
        <v>0.19827446465274651</v>
      </c>
      <c r="V89" s="1">
        <v>9.4600000000000004E-2</v>
      </c>
      <c r="W89" s="7">
        <v>0.74839999999999995</v>
      </c>
      <c r="X89" s="19">
        <f t="shared" si="7"/>
        <v>0.65329999999999999</v>
      </c>
      <c r="Y89" s="7">
        <v>0.88519999999999999</v>
      </c>
      <c r="Z89" s="19">
        <f t="shared" si="8"/>
        <v>0.79010000000000002</v>
      </c>
      <c r="AA89" s="7">
        <v>1.125</v>
      </c>
      <c r="AB89" s="19">
        <f t="shared" si="9"/>
        <v>1.0299</v>
      </c>
      <c r="AC89" s="1">
        <f t="shared" si="3"/>
        <v>0.82443333333333335</v>
      </c>
      <c r="AD89" s="1">
        <f t="shared" si="10"/>
        <v>0.19063308562086889</v>
      </c>
    </row>
    <row r="90" spans="1:35" x14ac:dyDescent="0.3">
      <c r="A90" s="3" t="s">
        <v>108</v>
      </c>
      <c r="B90" s="1">
        <v>36000.182999999997</v>
      </c>
      <c r="C90" s="15">
        <f t="shared" si="11"/>
        <v>10.000050833333333</v>
      </c>
      <c r="D90" s="1">
        <v>37</v>
      </c>
      <c r="E90" s="1">
        <v>9.5100000000000004E-2</v>
      </c>
      <c r="F90" s="1">
        <v>9.4E-2</v>
      </c>
      <c r="G90" s="7">
        <v>0.83530000000000004</v>
      </c>
      <c r="H90" s="6">
        <f t="shared" si="4"/>
        <v>0.74020000000000008</v>
      </c>
      <c r="I90" s="7">
        <v>1.123</v>
      </c>
      <c r="J90" s="6">
        <f t="shared" si="12"/>
        <v>1.0279</v>
      </c>
      <c r="K90" s="11">
        <f t="shared" si="0"/>
        <v>0.88405</v>
      </c>
      <c r="L90" s="1">
        <f t="shared" si="13"/>
        <v>0.20343462094736992</v>
      </c>
      <c r="M90" s="1">
        <v>9.6500000000000002E-2</v>
      </c>
      <c r="N90" s="7">
        <v>0.76370000000000005</v>
      </c>
      <c r="O90" s="12">
        <f t="shared" si="5"/>
        <v>0.66860000000000008</v>
      </c>
      <c r="P90" s="7">
        <v>0.92310000000000003</v>
      </c>
      <c r="Q90" s="12">
        <f t="shared" si="6"/>
        <v>0.82800000000000007</v>
      </c>
      <c r="R90" s="7">
        <v>1.1693</v>
      </c>
      <c r="S90" s="12">
        <f t="shared" si="1"/>
        <v>1.0742</v>
      </c>
      <c r="T90" s="1">
        <f t="shared" si="2"/>
        <v>0.85693333333333344</v>
      </c>
      <c r="U90" s="1">
        <f t="shared" si="14"/>
        <v>0.2043420987788209</v>
      </c>
      <c r="V90" s="1">
        <v>9.4500000000000001E-2</v>
      </c>
      <c r="W90" s="7">
        <v>0.75419999999999998</v>
      </c>
      <c r="X90" s="19">
        <f t="shared" si="7"/>
        <v>0.65910000000000002</v>
      </c>
      <c r="Y90" s="7">
        <v>0.90639999999999998</v>
      </c>
      <c r="Z90" s="19">
        <f t="shared" si="8"/>
        <v>0.81130000000000002</v>
      </c>
      <c r="AA90" s="7">
        <v>1.1397999999999999</v>
      </c>
      <c r="AB90" s="19">
        <f t="shared" si="9"/>
        <v>1.0447</v>
      </c>
      <c r="AC90" s="1">
        <f t="shared" si="3"/>
        <v>0.83836666666666682</v>
      </c>
      <c r="AD90" s="1">
        <f t="shared" si="10"/>
        <v>0.1942197037721278</v>
      </c>
    </row>
    <row r="91" spans="1:35" x14ac:dyDescent="0.3">
      <c r="A91" s="3" t="s">
        <v>109</v>
      </c>
      <c r="B91" s="1">
        <v>37800.199999999997</v>
      </c>
      <c r="C91" s="15">
        <f t="shared" si="11"/>
        <v>10.500055555555555</v>
      </c>
      <c r="D91" s="1">
        <v>37</v>
      </c>
      <c r="E91" s="1">
        <v>9.4899999999999998E-2</v>
      </c>
      <c r="F91" s="1">
        <v>9.3799999999999994E-2</v>
      </c>
      <c r="G91" s="7">
        <v>0.84130000000000005</v>
      </c>
      <c r="H91" s="18">
        <f t="shared" si="4"/>
        <v>0.74640000000000006</v>
      </c>
      <c r="I91" s="7">
        <v>1.1414</v>
      </c>
      <c r="J91" s="18">
        <f t="shared" si="12"/>
        <v>1.0465</v>
      </c>
      <c r="K91" s="1">
        <f t="shared" si="0"/>
        <v>0.89644999999999997</v>
      </c>
      <c r="L91" s="1">
        <f t="shared" si="13"/>
        <v>0.21220274503408312</v>
      </c>
      <c r="M91" s="1">
        <v>9.64E-2</v>
      </c>
      <c r="N91" s="7">
        <v>0.77170000000000005</v>
      </c>
      <c r="O91" s="12">
        <f t="shared" si="5"/>
        <v>0.67680000000000007</v>
      </c>
      <c r="P91" s="7">
        <v>0.93940000000000001</v>
      </c>
      <c r="Q91" s="12">
        <f t="shared" si="6"/>
        <v>0.84450000000000003</v>
      </c>
      <c r="R91" s="7">
        <v>1.1851</v>
      </c>
      <c r="S91" s="12">
        <f t="shared" si="1"/>
        <v>1.0902000000000001</v>
      </c>
      <c r="T91" s="11">
        <f t="shared" si="2"/>
        <v>0.87050000000000016</v>
      </c>
      <c r="U91" s="1">
        <f t="shared" si="14"/>
        <v>0.20792279817278267</v>
      </c>
      <c r="V91" s="1">
        <v>9.4399999999999998E-2</v>
      </c>
      <c r="W91" s="7">
        <v>0.76529999999999998</v>
      </c>
      <c r="X91" s="19">
        <f t="shared" si="7"/>
        <v>0.6704</v>
      </c>
      <c r="Y91" s="7">
        <v>0.92559999999999998</v>
      </c>
      <c r="Z91" s="19">
        <f t="shared" si="8"/>
        <v>0.83069999999999999</v>
      </c>
      <c r="AA91" s="7">
        <v>1.1619999999999999</v>
      </c>
      <c r="AB91" s="6">
        <f t="shared" si="9"/>
        <v>1.0670999999999999</v>
      </c>
      <c r="AC91" s="1">
        <f t="shared" si="3"/>
        <v>0.85606666666666664</v>
      </c>
      <c r="AD91" s="1">
        <f t="shared" si="10"/>
        <v>0.19956283054049223</v>
      </c>
      <c r="AI91" s="1"/>
    </row>
    <row r="92" spans="1:35" x14ac:dyDescent="0.3">
      <c r="A92" s="3" t="s">
        <v>110</v>
      </c>
      <c r="B92" s="1">
        <v>39600.209000000003</v>
      </c>
      <c r="C92" s="15">
        <f t="shared" si="11"/>
        <v>11.000058055555556</v>
      </c>
      <c r="D92" s="1">
        <v>37</v>
      </c>
      <c r="E92" s="1">
        <v>9.4899999999999998E-2</v>
      </c>
      <c r="F92" s="1">
        <v>9.3799999999999994E-2</v>
      </c>
      <c r="G92" s="7">
        <v>0.84599999999999997</v>
      </c>
      <c r="H92" s="18">
        <f t="shared" si="4"/>
        <v>0.75109999999999999</v>
      </c>
      <c r="I92" s="7">
        <v>1.1519999999999999</v>
      </c>
      <c r="J92" s="18">
        <f t="shared" si="12"/>
        <v>1.0570999999999999</v>
      </c>
      <c r="K92" s="1">
        <f t="shared" si="0"/>
        <v>0.9040999999999999</v>
      </c>
      <c r="L92" s="1">
        <f t="shared" si="13"/>
        <v>0.21637467504308411</v>
      </c>
      <c r="M92" s="1">
        <v>9.6199999999999994E-2</v>
      </c>
      <c r="N92" s="7">
        <v>0.77910000000000001</v>
      </c>
      <c r="O92" s="12">
        <f t="shared" si="5"/>
        <v>0.68420000000000003</v>
      </c>
      <c r="P92" s="7">
        <v>0.95369999999999999</v>
      </c>
      <c r="Q92" s="12">
        <f t="shared" si="6"/>
        <v>0.85880000000000001</v>
      </c>
      <c r="R92" s="7">
        <v>1.2000999999999999</v>
      </c>
      <c r="S92" s="12">
        <f t="shared" si="1"/>
        <v>1.1052</v>
      </c>
      <c r="T92" s="1">
        <f t="shared" si="2"/>
        <v>0.88273333333333337</v>
      </c>
      <c r="U92" s="1">
        <f t="shared" si="14"/>
        <v>0.21151797401954567</v>
      </c>
      <c r="V92" s="1">
        <v>9.4299999999999995E-2</v>
      </c>
      <c r="W92" s="7">
        <v>0.77180000000000004</v>
      </c>
      <c r="X92" s="19">
        <f t="shared" si="7"/>
        <v>0.67690000000000006</v>
      </c>
      <c r="Y92" s="7">
        <v>0.94210000000000005</v>
      </c>
      <c r="Z92" s="19">
        <f t="shared" si="8"/>
        <v>0.84720000000000006</v>
      </c>
      <c r="AA92" s="7">
        <v>1.1823999999999999</v>
      </c>
      <c r="AB92" s="19">
        <f t="shared" si="9"/>
        <v>1.0874999999999999</v>
      </c>
      <c r="AC92" s="1">
        <f t="shared" si="3"/>
        <v>0.87053333333333338</v>
      </c>
      <c r="AD92" s="1">
        <f t="shared" si="10"/>
        <v>0.20629208257549075</v>
      </c>
    </row>
    <row r="93" spans="1:35" x14ac:dyDescent="0.3">
      <c r="A93" s="3" t="s">
        <v>111</v>
      </c>
      <c r="B93" s="1">
        <v>41400.212</v>
      </c>
      <c r="C93" s="15">
        <f t="shared" si="11"/>
        <v>11.500058888888889</v>
      </c>
      <c r="D93" s="1">
        <v>37</v>
      </c>
      <c r="E93" s="1">
        <v>9.5000000000000001E-2</v>
      </c>
      <c r="F93" s="1">
        <v>9.3600000000000003E-2</v>
      </c>
      <c r="G93" s="7">
        <v>0.85119999999999996</v>
      </c>
      <c r="H93" s="18">
        <f t="shared" si="4"/>
        <v>0.75619999999999998</v>
      </c>
      <c r="I93" s="7">
        <v>1.1706000000000001</v>
      </c>
      <c r="J93" s="18">
        <f t="shared" si="12"/>
        <v>1.0756000000000001</v>
      </c>
      <c r="K93" s="1">
        <f t="shared" si="0"/>
        <v>0.91590000000000005</v>
      </c>
      <c r="L93" s="1">
        <f t="shared" si="13"/>
        <v>0.2258499059109832</v>
      </c>
      <c r="M93" s="1">
        <v>9.6199999999999994E-2</v>
      </c>
      <c r="N93" s="7">
        <v>0.78410000000000002</v>
      </c>
      <c r="O93" s="12">
        <f t="shared" si="5"/>
        <v>0.68910000000000005</v>
      </c>
      <c r="P93" s="7">
        <v>0.96709999999999996</v>
      </c>
      <c r="Q93" s="12">
        <f t="shared" si="6"/>
        <v>0.87209999999999999</v>
      </c>
      <c r="R93" s="7">
        <v>1.2132000000000001</v>
      </c>
      <c r="S93" s="12">
        <f t="shared" si="1"/>
        <v>1.1182000000000001</v>
      </c>
      <c r="T93" s="1">
        <f t="shared" si="2"/>
        <v>0.89313333333333345</v>
      </c>
      <c r="U93" s="1">
        <f t="shared" si="14"/>
        <v>0.21532185985945126</v>
      </c>
      <c r="V93" s="1">
        <v>9.4299999999999995E-2</v>
      </c>
      <c r="W93" s="7">
        <v>0.77769999999999995</v>
      </c>
      <c r="X93" s="19">
        <f t="shared" si="7"/>
        <v>0.68269999999999997</v>
      </c>
      <c r="Y93" s="7">
        <v>0.9546</v>
      </c>
      <c r="Z93" s="19">
        <f t="shared" si="8"/>
        <v>0.85960000000000003</v>
      </c>
      <c r="AA93" s="7">
        <v>1.2011000000000001</v>
      </c>
      <c r="AB93" s="19">
        <f t="shared" si="9"/>
        <v>1.1061000000000001</v>
      </c>
      <c r="AC93" s="11">
        <f t="shared" si="3"/>
        <v>0.88280000000000003</v>
      </c>
      <c r="AD93" s="1">
        <f t="shared" si="10"/>
        <v>0.21265128732269675</v>
      </c>
    </row>
    <row r="94" spans="1:35" x14ac:dyDescent="0.3">
      <c r="A94" s="3" t="s">
        <v>112</v>
      </c>
      <c r="B94" s="1">
        <v>43200.224000000002</v>
      </c>
      <c r="C94" s="15">
        <f t="shared" si="11"/>
        <v>12.000062222222223</v>
      </c>
      <c r="D94" s="1">
        <v>37</v>
      </c>
      <c r="E94" s="1">
        <v>9.4899999999999998E-2</v>
      </c>
      <c r="F94" s="1">
        <v>9.3600000000000003E-2</v>
      </c>
      <c r="G94" s="7">
        <v>0.85599999999999998</v>
      </c>
      <c r="H94" s="18">
        <f t="shared" si="4"/>
        <v>0.7611</v>
      </c>
      <c r="I94" s="7">
        <v>1.1914</v>
      </c>
      <c r="J94" s="18">
        <f t="shared" si="12"/>
        <v>1.0965</v>
      </c>
      <c r="K94" s="1">
        <f t="shared" si="0"/>
        <v>0.92880000000000007</v>
      </c>
      <c r="L94" s="1">
        <f t="shared" si="13"/>
        <v>0.23716361440996767</v>
      </c>
      <c r="M94" s="1">
        <v>9.6100000000000005E-2</v>
      </c>
      <c r="N94" s="7">
        <v>0.79049999999999998</v>
      </c>
      <c r="O94" s="12">
        <f t="shared" si="5"/>
        <v>0.6956</v>
      </c>
      <c r="P94" s="7">
        <v>0.97609999999999997</v>
      </c>
      <c r="Q94" s="6">
        <f t="shared" si="6"/>
        <v>0.88119999999999998</v>
      </c>
      <c r="R94" s="7">
        <v>1.2297</v>
      </c>
      <c r="S94" s="12">
        <f t="shared" si="1"/>
        <v>1.1348</v>
      </c>
      <c r="T94" s="1">
        <f t="shared" si="2"/>
        <v>0.9038666666666666</v>
      </c>
      <c r="U94" s="1">
        <f t="shared" si="14"/>
        <v>0.22047560711637335</v>
      </c>
      <c r="V94" s="1">
        <v>9.4100000000000003E-2</v>
      </c>
      <c r="W94" s="7">
        <v>0.78559999999999997</v>
      </c>
      <c r="X94" s="19">
        <f t="shared" si="7"/>
        <v>0.69069999999999998</v>
      </c>
      <c r="Y94" s="7">
        <v>0.96879999999999999</v>
      </c>
      <c r="Z94" s="19">
        <f t="shared" si="8"/>
        <v>0.87390000000000001</v>
      </c>
      <c r="AA94" s="7">
        <v>1.2166999999999999</v>
      </c>
      <c r="AB94" s="19">
        <f t="shared" si="9"/>
        <v>1.1217999999999999</v>
      </c>
      <c r="AC94" s="1">
        <f t="shared" si="3"/>
        <v>0.89546666666666663</v>
      </c>
      <c r="AD94" s="1">
        <f t="shared" si="10"/>
        <v>0.21635767454225721</v>
      </c>
    </row>
    <row r="95" spans="1:35" x14ac:dyDescent="0.3">
      <c r="A95" s="3" t="s">
        <v>113</v>
      </c>
      <c r="B95" s="1">
        <v>45000.231</v>
      </c>
      <c r="C95" s="15">
        <f t="shared" si="11"/>
        <v>12.500064166666666</v>
      </c>
      <c r="D95" s="1">
        <v>37</v>
      </c>
      <c r="E95" s="1">
        <v>9.4799999999999995E-2</v>
      </c>
      <c r="F95" s="1">
        <v>9.3600000000000003E-2</v>
      </c>
      <c r="G95" s="7">
        <v>0.86129999999999995</v>
      </c>
      <c r="H95" s="18">
        <f t="shared" si="4"/>
        <v>0.76649999999999996</v>
      </c>
      <c r="I95" s="7">
        <v>1.216</v>
      </c>
      <c r="J95" s="18">
        <f t="shared" si="12"/>
        <v>1.1212</v>
      </c>
      <c r="K95" s="1">
        <f t="shared" si="0"/>
        <v>0.94384999999999997</v>
      </c>
      <c r="L95" s="1">
        <f t="shared" si="13"/>
        <v>0.25081077528686813</v>
      </c>
      <c r="M95" s="1">
        <v>9.6100000000000005E-2</v>
      </c>
      <c r="N95" s="7">
        <v>0.7964</v>
      </c>
      <c r="O95" s="6">
        <f t="shared" si="5"/>
        <v>0.7016</v>
      </c>
      <c r="P95" s="7">
        <v>0.98419999999999996</v>
      </c>
      <c r="Q95" s="12">
        <f t="shared" si="6"/>
        <v>0.88939999999999997</v>
      </c>
      <c r="R95" s="7">
        <v>1.2415</v>
      </c>
      <c r="S95" s="12">
        <f t="shared" si="1"/>
        <v>1.1467000000000001</v>
      </c>
      <c r="T95" s="1">
        <f t="shared" si="2"/>
        <v>0.91256666666666675</v>
      </c>
      <c r="U95" s="1">
        <f t="shared" si="14"/>
        <v>0.22345250800412425</v>
      </c>
      <c r="V95" s="1">
        <v>9.4200000000000006E-2</v>
      </c>
      <c r="W95" s="7">
        <v>0.79300000000000004</v>
      </c>
      <c r="X95" s="19">
        <f t="shared" si="7"/>
        <v>0.69820000000000004</v>
      </c>
      <c r="Y95" s="7">
        <v>0.98470000000000002</v>
      </c>
      <c r="Z95" s="6">
        <f t="shared" si="8"/>
        <v>0.88990000000000002</v>
      </c>
      <c r="AA95" s="7">
        <v>1.2258</v>
      </c>
      <c r="AB95" s="19">
        <f t="shared" si="9"/>
        <v>1.131</v>
      </c>
      <c r="AC95" s="1">
        <f t="shared" si="3"/>
        <v>0.90636666666666665</v>
      </c>
      <c r="AD95" s="1">
        <f t="shared" si="10"/>
        <v>0.21686936928329323</v>
      </c>
    </row>
    <row r="96" spans="1:35" x14ac:dyDescent="0.3">
      <c r="A96" s="3" t="s">
        <v>114</v>
      </c>
      <c r="B96" s="1">
        <v>46800.243000000002</v>
      </c>
      <c r="C96" s="15">
        <f t="shared" si="11"/>
        <v>13.0000675</v>
      </c>
      <c r="D96" s="1">
        <v>37</v>
      </c>
      <c r="E96" s="1">
        <v>9.4600000000000004E-2</v>
      </c>
      <c r="F96" s="1">
        <v>9.35E-2</v>
      </c>
      <c r="G96" s="7">
        <v>0.86550000000000005</v>
      </c>
      <c r="H96" s="18">
        <f t="shared" si="4"/>
        <v>0.77090000000000003</v>
      </c>
      <c r="I96" s="7">
        <v>1.2313000000000001</v>
      </c>
      <c r="J96" s="18">
        <f t="shared" si="12"/>
        <v>1.1367</v>
      </c>
      <c r="K96" s="1">
        <f t="shared" si="0"/>
        <v>0.95379999999999998</v>
      </c>
      <c r="L96" s="1">
        <f t="shared" si="13"/>
        <v>0.25865966055803991</v>
      </c>
      <c r="M96" s="1">
        <v>9.5899999999999999E-2</v>
      </c>
      <c r="N96" s="7">
        <v>0.80449999999999999</v>
      </c>
      <c r="O96" s="12">
        <f t="shared" si="5"/>
        <v>0.70989999999999998</v>
      </c>
      <c r="P96" s="7">
        <v>0.99450000000000005</v>
      </c>
      <c r="Q96" s="12">
        <f t="shared" si="6"/>
        <v>0.89990000000000003</v>
      </c>
      <c r="R96" s="7">
        <v>1.2470000000000001</v>
      </c>
      <c r="S96" s="12">
        <f t="shared" si="1"/>
        <v>1.1524000000000001</v>
      </c>
      <c r="T96" s="1">
        <f t="shared" si="2"/>
        <v>0.92073333333333329</v>
      </c>
      <c r="U96" s="1">
        <f t="shared" si="14"/>
        <v>0.22198442137531491</v>
      </c>
      <c r="V96" s="1">
        <v>9.4100000000000003E-2</v>
      </c>
      <c r="W96" s="7">
        <v>0.80079999999999996</v>
      </c>
      <c r="X96" s="19">
        <f t="shared" si="7"/>
        <v>0.70619999999999994</v>
      </c>
      <c r="Y96" s="7">
        <v>0.99260000000000004</v>
      </c>
      <c r="Z96" s="19">
        <f t="shared" si="8"/>
        <v>0.89800000000000002</v>
      </c>
      <c r="AA96" s="7">
        <v>1.2427999999999999</v>
      </c>
      <c r="AB96" s="19">
        <f t="shared" si="9"/>
        <v>1.1481999999999999</v>
      </c>
      <c r="AC96" s="1">
        <f t="shared" si="3"/>
        <v>0.91746666666666654</v>
      </c>
      <c r="AD96" s="1">
        <f t="shared" si="10"/>
        <v>0.22164208384991677</v>
      </c>
    </row>
    <row r="97" spans="1:30" x14ac:dyDescent="0.3">
      <c r="A97" s="3" t="s">
        <v>115</v>
      </c>
      <c r="B97" s="1">
        <v>48600.245000000003</v>
      </c>
      <c r="C97" s="15">
        <f t="shared" si="11"/>
        <v>13.500068055555555</v>
      </c>
      <c r="D97" s="1">
        <v>37</v>
      </c>
      <c r="E97" s="1">
        <v>9.4799999999999995E-2</v>
      </c>
      <c r="F97" s="1">
        <v>9.3399999999999997E-2</v>
      </c>
      <c r="G97" s="7">
        <v>0.86839999999999995</v>
      </c>
      <c r="H97" s="18">
        <f t="shared" si="4"/>
        <v>0.77359999999999995</v>
      </c>
      <c r="I97" s="7">
        <v>1.2357</v>
      </c>
      <c r="J97" s="18">
        <f t="shared" si="12"/>
        <v>1.1409</v>
      </c>
      <c r="K97" s="1">
        <f t="shared" si="0"/>
        <v>0.95724999999999993</v>
      </c>
      <c r="L97" s="1">
        <f t="shared" si="13"/>
        <v>0.25972032072981888</v>
      </c>
      <c r="M97" s="1">
        <v>9.5799999999999996E-2</v>
      </c>
      <c r="N97" s="7">
        <v>0.8054</v>
      </c>
      <c r="O97" s="12">
        <f t="shared" si="5"/>
        <v>0.71060000000000001</v>
      </c>
      <c r="P97" s="7">
        <v>1.002</v>
      </c>
      <c r="Q97" s="12">
        <f t="shared" si="6"/>
        <v>0.90720000000000001</v>
      </c>
      <c r="R97" s="7">
        <v>1.2490000000000001</v>
      </c>
      <c r="S97" s="12">
        <f t="shared" si="1"/>
        <v>1.1542000000000001</v>
      </c>
      <c r="T97" s="1">
        <f t="shared" si="2"/>
        <v>0.92400000000000004</v>
      </c>
      <c r="U97" s="1">
        <f t="shared" si="14"/>
        <v>0.22227667443976218</v>
      </c>
      <c r="V97" s="1">
        <v>9.3899999999999997E-2</v>
      </c>
      <c r="W97" s="7">
        <v>0.80620000000000003</v>
      </c>
      <c r="X97" s="19">
        <f t="shared" si="7"/>
        <v>0.71140000000000003</v>
      </c>
      <c r="Y97" s="7">
        <v>1.0009999999999999</v>
      </c>
      <c r="Z97" s="19">
        <f t="shared" si="8"/>
        <v>0.90619999999999989</v>
      </c>
      <c r="AA97" s="7">
        <v>1.2551000000000001</v>
      </c>
      <c r="AB97" s="19">
        <f t="shared" si="9"/>
        <v>1.1603000000000001</v>
      </c>
      <c r="AC97" s="1">
        <f t="shared" si="3"/>
        <v>0.9259666666666666</v>
      </c>
      <c r="AD97" s="1">
        <f t="shared" si="10"/>
        <v>0.22510185102156274</v>
      </c>
    </row>
    <row r="98" spans="1:30" x14ac:dyDescent="0.3">
      <c r="A98" s="3" t="s">
        <v>116</v>
      </c>
      <c r="B98" s="1">
        <v>50400.258999999998</v>
      </c>
      <c r="C98" s="15">
        <f t="shared" si="11"/>
        <v>14.000071944444445</v>
      </c>
      <c r="D98" s="1">
        <v>37</v>
      </c>
      <c r="E98" s="1">
        <v>9.4600000000000004E-2</v>
      </c>
      <c r="F98" s="1">
        <v>9.3399999999999997E-2</v>
      </c>
      <c r="G98" s="7">
        <v>0.87439999999999996</v>
      </c>
      <c r="H98" s="18">
        <f t="shared" si="4"/>
        <v>0.77979999999999994</v>
      </c>
      <c r="I98" s="7">
        <v>1.2423</v>
      </c>
      <c r="J98" s="18">
        <f t="shared" si="12"/>
        <v>1.1476999999999999</v>
      </c>
      <c r="K98" s="1">
        <f t="shared" si="0"/>
        <v>0.96374999999999988</v>
      </c>
      <c r="L98" s="1">
        <f t="shared" si="13"/>
        <v>0.26014458479853131</v>
      </c>
      <c r="M98" s="1">
        <v>9.5699999999999993E-2</v>
      </c>
      <c r="N98" s="7">
        <v>0.81020000000000003</v>
      </c>
      <c r="O98" s="12">
        <f t="shared" si="5"/>
        <v>0.71560000000000001</v>
      </c>
      <c r="P98" s="7">
        <v>1.0101</v>
      </c>
      <c r="Q98" s="12">
        <f t="shared" si="6"/>
        <v>0.91549999999999998</v>
      </c>
      <c r="R98" s="7">
        <v>1.2514000000000001</v>
      </c>
      <c r="S98" s="12">
        <f t="shared" si="1"/>
        <v>1.1568000000000001</v>
      </c>
      <c r="T98" s="1">
        <f t="shared" si="2"/>
        <v>0.92930000000000001</v>
      </c>
      <c r="U98" s="1">
        <f t="shared" si="14"/>
        <v>0.22092349354471108</v>
      </c>
      <c r="V98" s="1">
        <v>9.3799999999999994E-2</v>
      </c>
      <c r="W98" s="7">
        <v>0.81279999999999997</v>
      </c>
      <c r="X98" s="19">
        <f t="shared" si="7"/>
        <v>0.71819999999999995</v>
      </c>
      <c r="Y98" s="7">
        <v>1.0107999999999999</v>
      </c>
      <c r="Z98" s="19">
        <f t="shared" si="8"/>
        <v>0.9161999999999999</v>
      </c>
      <c r="AA98" s="7">
        <v>1.2659</v>
      </c>
      <c r="AB98" s="19">
        <f t="shared" si="9"/>
        <v>1.1713</v>
      </c>
      <c r="AC98" s="1">
        <f t="shared" si="3"/>
        <v>0.93523333333333325</v>
      </c>
      <c r="AD98" s="1">
        <f t="shared" si="10"/>
        <v>0.22714885721335529</v>
      </c>
    </row>
    <row r="99" spans="1:30" x14ac:dyDescent="0.3">
      <c r="A99" s="3" t="s">
        <v>117</v>
      </c>
      <c r="B99" s="1">
        <v>52200.269</v>
      </c>
      <c r="C99" s="15">
        <f t="shared" si="11"/>
        <v>14.500074722222223</v>
      </c>
      <c r="D99" s="1">
        <v>37</v>
      </c>
      <c r="E99" s="1">
        <v>9.4700000000000006E-2</v>
      </c>
      <c r="F99" s="1">
        <v>9.35E-2</v>
      </c>
      <c r="G99" s="7">
        <v>0.88219999999999998</v>
      </c>
      <c r="H99" s="18">
        <f t="shared" si="4"/>
        <v>0.78749999999999998</v>
      </c>
      <c r="I99" s="7">
        <v>1.2437</v>
      </c>
      <c r="J99" s="18">
        <f t="shared" si="12"/>
        <v>1.149</v>
      </c>
      <c r="K99" s="1">
        <f t="shared" si="0"/>
        <v>0.96825000000000006</v>
      </c>
      <c r="L99" s="1">
        <f t="shared" si="13"/>
        <v>0.25561910139893651</v>
      </c>
      <c r="M99" s="1">
        <v>9.5899999999999999E-2</v>
      </c>
      <c r="N99" s="7">
        <v>0.81420000000000003</v>
      </c>
      <c r="O99" s="12">
        <f t="shared" si="5"/>
        <v>0.71950000000000003</v>
      </c>
      <c r="P99" s="7">
        <v>1.0175000000000001</v>
      </c>
      <c r="Q99" s="12">
        <f t="shared" si="6"/>
        <v>0.92280000000000006</v>
      </c>
      <c r="R99" s="7">
        <v>1.2528999999999999</v>
      </c>
      <c r="S99" s="12">
        <f t="shared" si="1"/>
        <v>1.1581999999999999</v>
      </c>
      <c r="T99" s="1">
        <f t="shared" si="2"/>
        <v>0.9335</v>
      </c>
      <c r="U99" s="1">
        <f t="shared" si="14"/>
        <v>0.21954564445690972</v>
      </c>
      <c r="V99" s="1">
        <v>9.3899999999999997E-2</v>
      </c>
      <c r="W99" s="7">
        <v>0.8216</v>
      </c>
      <c r="X99" s="6">
        <f t="shared" si="7"/>
        <v>0.72689999999999999</v>
      </c>
      <c r="Y99" s="7">
        <v>1.0226999999999999</v>
      </c>
      <c r="Z99" s="19">
        <f t="shared" si="8"/>
        <v>0.92799999999999994</v>
      </c>
      <c r="AA99" s="7">
        <v>1.2673000000000001</v>
      </c>
      <c r="AB99" s="19">
        <f t="shared" si="9"/>
        <v>1.1726000000000001</v>
      </c>
      <c r="AC99" s="1">
        <f t="shared" si="3"/>
        <v>0.9425</v>
      </c>
      <c r="AD99" s="1">
        <f t="shared" si="10"/>
        <v>0.22320351699738022</v>
      </c>
    </row>
    <row r="100" spans="1:30" x14ac:dyDescent="0.3">
      <c r="A100" s="3" t="s">
        <v>118</v>
      </c>
      <c r="B100" s="1">
        <v>54000.283000000003</v>
      </c>
      <c r="C100" s="15">
        <f t="shared" si="11"/>
        <v>15.000078611111112</v>
      </c>
      <c r="D100" s="1">
        <v>37</v>
      </c>
      <c r="E100" s="1">
        <v>9.4700000000000006E-2</v>
      </c>
      <c r="F100" s="1">
        <v>9.3399999999999997E-2</v>
      </c>
      <c r="G100" s="7">
        <v>0.89159999999999995</v>
      </c>
      <c r="H100" s="18">
        <f t="shared" si="4"/>
        <v>0.79689999999999994</v>
      </c>
      <c r="I100" s="7">
        <v>1.2426999999999999</v>
      </c>
      <c r="J100" s="18">
        <f t="shared" si="12"/>
        <v>1.1479999999999999</v>
      </c>
      <c r="K100" s="1">
        <f t="shared" si="0"/>
        <v>0.97244999999999993</v>
      </c>
      <c r="L100" s="1">
        <f t="shared" si="13"/>
        <v>0.24826519087459681</v>
      </c>
      <c r="M100" s="1">
        <v>9.5600000000000004E-2</v>
      </c>
      <c r="N100" s="7">
        <v>0.81930000000000003</v>
      </c>
      <c r="O100" s="12">
        <f t="shared" si="5"/>
        <v>0.72460000000000002</v>
      </c>
      <c r="P100" s="7">
        <v>1.0198</v>
      </c>
      <c r="Q100" s="12">
        <f t="shared" si="6"/>
        <v>0.92510000000000003</v>
      </c>
      <c r="R100" s="7">
        <v>1.2555000000000001</v>
      </c>
      <c r="S100" s="12">
        <f t="shared" si="1"/>
        <v>1.1608000000000001</v>
      </c>
      <c r="T100" s="1">
        <f t="shared" si="2"/>
        <v>0.93683333333333341</v>
      </c>
      <c r="U100" s="1">
        <f t="shared" si="14"/>
        <v>0.21833658267302147</v>
      </c>
      <c r="V100" s="1">
        <v>9.3700000000000006E-2</v>
      </c>
      <c r="W100" s="7">
        <v>0.82820000000000005</v>
      </c>
      <c r="X100" s="19">
        <f t="shared" si="7"/>
        <v>0.73350000000000004</v>
      </c>
      <c r="Y100" s="7">
        <v>1.0251999999999999</v>
      </c>
      <c r="Z100" s="19">
        <f t="shared" si="8"/>
        <v>0.93049999999999988</v>
      </c>
      <c r="AA100" s="7">
        <v>1.2682</v>
      </c>
      <c r="AB100" s="19">
        <f t="shared" si="9"/>
        <v>1.1735</v>
      </c>
      <c r="AC100" s="1">
        <f t="shared" si="3"/>
        <v>0.9458333333333333</v>
      </c>
      <c r="AD100" s="1">
        <f t="shared" si="10"/>
        <v>0.22040039322408914</v>
      </c>
    </row>
    <row r="101" spans="1:30" x14ac:dyDescent="0.3">
      <c r="A101" s="3" t="s">
        <v>119</v>
      </c>
      <c r="B101" s="1">
        <v>55800.298999999999</v>
      </c>
      <c r="C101" s="15">
        <f t="shared" si="11"/>
        <v>15.500083055555555</v>
      </c>
      <c r="D101" s="1">
        <v>37</v>
      </c>
      <c r="E101" s="1">
        <v>9.4399999999999998E-2</v>
      </c>
      <c r="F101" s="1">
        <v>9.35E-2</v>
      </c>
      <c r="G101" s="7">
        <v>0.8911</v>
      </c>
      <c r="H101" s="18">
        <f t="shared" si="4"/>
        <v>0.79669999999999996</v>
      </c>
      <c r="I101" s="7">
        <v>1.2481</v>
      </c>
      <c r="J101" s="18">
        <f t="shared" si="12"/>
        <v>1.1536999999999999</v>
      </c>
      <c r="K101" s="1">
        <f t="shared" si="0"/>
        <v>0.97519999999999996</v>
      </c>
      <c r="L101" s="1">
        <f t="shared" si="13"/>
        <v>0.25243712088359738</v>
      </c>
      <c r="M101" s="1">
        <v>9.5500000000000002E-2</v>
      </c>
      <c r="N101" s="7">
        <v>0.82210000000000005</v>
      </c>
      <c r="O101" s="12">
        <f t="shared" si="5"/>
        <v>0.72770000000000001</v>
      </c>
      <c r="P101" s="7">
        <v>1.0226999999999999</v>
      </c>
      <c r="Q101" s="12">
        <f t="shared" si="6"/>
        <v>0.9282999999999999</v>
      </c>
      <c r="R101" s="7">
        <v>1.2561</v>
      </c>
      <c r="S101" s="12">
        <f t="shared" si="1"/>
        <v>1.1617</v>
      </c>
      <c r="T101" s="1">
        <f t="shared" si="2"/>
        <v>0.93923333333333325</v>
      </c>
      <c r="U101" s="1">
        <f t="shared" si="14"/>
        <v>0.21720647626931702</v>
      </c>
      <c r="V101" s="1">
        <v>9.35E-2</v>
      </c>
      <c r="W101" s="7">
        <v>0.83169999999999999</v>
      </c>
      <c r="X101" s="19">
        <f t="shared" si="7"/>
        <v>0.73729999999999996</v>
      </c>
      <c r="Y101" s="7">
        <v>1.0306999999999999</v>
      </c>
      <c r="Z101" s="19">
        <f t="shared" si="8"/>
        <v>0.93629999999999991</v>
      </c>
      <c r="AA101" s="7">
        <v>1.2709999999999999</v>
      </c>
      <c r="AB101" s="19">
        <f t="shared" si="9"/>
        <v>1.1765999999999999</v>
      </c>
      <c r="AC101" s="1">
        <f t="shared" si="3"/>
        <v>0.95006666666666673</v>
      </c>
      <c r="AD101" s="1">
        <f t="shared" si="10"/>
        <v>0.21997332414029944</v>
      </c>
    </row>
    <row r="102" spans="1:30" x14ac:dyDescent="0.3">
      <c r="A102" s="3" t="s">
        <v>120</v>
      </c>
      <c r="B102" s="1">
        <v>57600.313000000002</v>
      </c>
      <c r="C102" s="15">
        <f t="shared" si="11"/>
        <v>16.000086944444444</v>
      </c>
      <c r="D102" s="1">
        <v>37</v>
      </c>
      <c r="E102" s="1">
        <v>9.4500000000000001E-2</v>
      </c>
      <c r="F102" s="1">
        <v>9.35E-2</v>
      </c>
      <c r="G102" s="7">
        <v>0.89239999999999997</v>
      </c>
      <c r="H102" s="18">
        <f t="shared" si="4"/>
        <v>0.79789999999999994</v>
      </c>
      <c r="I102" s="7">
        <v>1.2462</v>
      </c>
      <c r="J102" s="18">
        <f t="shared" si="12"/>
        <v>1.1516999999999999</v>
      </c>
      <c r="K102" s="1">
        <f t="shared" ref="K102:K133" si="15">((G102-E102)+(I102-E102))/2</f>
        <v>0.97479999999999989</v>
      </c>
      <c r="L102" s="1">
        <f t="shared" si="13"/>
        <v>0.25017437918380087</v>
      </c>
      <c r="M102" s="1">
        <v>9.5600000000000004E-2</v>
      </c>
      <c r="N102" s="7">
        <v>0.82569999999999999</v>
      </c>
      <c r="O102" s="12">
        <f t="shared" si="5"/>
        <v>0.73119999999999996</v>
      </c>
      <c r="P102" s="7">
        <v>1.022</v>
      </c>
      <c r="Q102" s="12">
        <f t="shared" si="6"/>
        <v>0.92749999999999999</v>
      </c>
      <c r="R102" s="7">
        <v>1.2574000000000001</v>
      </c>
      <c r="S102" s="12">
        <f t="shared" ref="S102:S133" si="16">R102-E102</f>
        <v>1.1629</v>
      </c>
      <c r="T102" s="1">
        <f t="shared" ref="T102:T133" si="17">((N102-E102)+(P102-E102)+(R102-E102))/3</f>
        <v>0.94053333333333333</v>
      </c>
      <c r="U102" s="1">
        <f t="shared" si="14"/>
        <v>0.21614491280928452</v>
      </c>
      <c r="V102" s="1">
        <v>9.3600000000000003E-2</v>
      </c>
      <c r="W102" s="7">
        <v>0.83460000000000001</v>
      </c>
      <c r="X102" s="19">
        <f t="shared" si="7"/>
        <v>0.74009999999999998</v>
      </c>
      <c r="Y102" s="7">
        <v>1.032</v>
      </c>
      <c r="Z102" s="19">
        <f t="shared" si="8"/>
        <v>0.9375</v>
      </c>
      <c r="AA102" s="7">
        <v>1.2701</v>
      </c>
      <c r="AB102" s="19">
        <f t="shared" si="9"/>
        <v>1.1756</v>
      </c>
      <c r="AC102" s="1">
        <f t="shared" ref="AC102:AC133" si="18">((W102-E102)+(Y102-E102)+(AA102-E102))/3</f>
        <v>0.95106666666666673</v>
      </c>
      <c r="AD102" s="1">
        <f t="shared" si="10"/>
        <v>0.21806674054823946</v>
      </c>
    </row>
    <row r="103" spans="1:30" x14ac:dyDescent="0.3">
      <c r="A103" s="3" t="s">
        <v>121</v>
      </c>
      <c r="B103" s="1">
        <v>59400.322</v>
      </c>
      <c r="C103" s="15">
        <f t="shared" si="11"/>
        <v>16.500089444444445</v>
      </c>
      <c r="D103" s="1">
        <v>37</v>
      </c>
      <c r="E103" s="1">
        <v>9.4500000000000001E-2</v>
      </c>
      <c r="F103" s="1">
        <v>9.35E-2</v>
      </c>
      <c r="G103" s="7">
        <v>0.89539999999999997</v>
      </c>
      <c r="H103" s="18">
        <f t="shared" si="4"/>
        <v>0.80089999999999995</v>
      </c>
      <c r="I103" s="7">
        <v>1.2494000000000001</v>
      </c>
      <c r="J103" s="18">
        <f t="shared" si="12"/>
        <v>1.1549</v>
      </c>
      <c r="K103" s="1">
        <f t="shared" si="15"/>
        <v>0.97789999999999999</v>
      </c>
      <c r="L103" s="1">
        <f t="shared" si="13"/>
        <v>0.2503158005400376</v>
      </c>
      <c r="M103" s="1">
        <v>9.5399999999999999E-2</v>
      </c>
      <c r="N103" s="7">
        <v>0.82709999999999995</v>
      </c>
      <c r="O103" s="12">
        <f t="shared" si="5"/>
        <v>0.73259999999999992</v>
      </c>
      <c r="P103" s="7">
        <v>1.0224</v>
      </c>
      <c r="Q103" s="12">
        <f t="shared" si="6"/>
        <v>0.92789999999999995</v>
      </c>
      <c r="R103" s="7">
        <v>1.2582</v>
      </c>
      <c r="S103" s="12">
        <f t="shared" si="16"/>
        <v>1.1637</v>
      </c>
      <c r="T103" s="1">
        <f t="shared" si="17"/>
        <v>0.9413999999999999</v>
      </c>
      <c r="U103" s="1">
        <f t="shared" si="14"/>
        <v>0.21586683395093384</v>
      </c>
      <c r="V103" s="1">
        <v>9.3600000000000003E-2</v>
      </c>
      <c r="W103" s="7">
        <v>0.83950000000000002</v>
      </c>
      <c r="X103" s="19">
        <f t="shared" si="7"/>
        <v>0.745</v>
      </c>
      <c r="Y103" s="7">
        <v>1.0321</v>
      </c>
      <c r="Z103" s="19">
        <f t="shared" si="8"/>
        <v>0.93759999999999999</v>
      </c>
      <c r="AA103" s="7">
        <v>1.2695000000000001</v>
      </c>
      <c r="AB103" s="19">
        <f t="shared" si="9"/>
        <v>1.175</v>
      </c>
      <c r="AC103" s="1">
        <f t="shared" si="18"/>
        <v>0.95253333333333323</v>
      </c>
      <c r="AD103" s="1">
        <f t="shared" si="10"/>
        <v>0.21538861003621718</v>
      </c>
    </row>
    <row r="104" spans="1:30" x14ac:dyDescent="0.3">
      <c r="A104" s="3" t="s">
        <v>122</v>
      </c>
      <c r="B104" s="1">
        <v>61200.34</v>
      </c>
      <c r="C104" s="15">
        <f t="shared" si="11"/>
        <v>17.000094444444443</v>
      </c>
      <c r="D104" s="1">
        <v>37</v>
      </c>
      <c r="E104" s="1">
        <v>9.4600000000000004E-2</v>
      </c>
      <c r="F104" s="1">
        <v>9.35E-2</v>
      </c>
      <c r="G104" s="7">
        <v>0.90280000000000005</v>
      </c>
      <c r="H104" s="18">
        <f t="shared" si="4"/>
        <v>0.80820000000000003</v>
      </c>
      <c r="I104" s="7">
        <v>1.2584</v>
      </c>
      <c r="J104" s="18">
        <f t="shared" si="12"/>
        <v>1.1637999999999999</v>
      </c>
      <c r="K104" s="1">
        <f t="shared" si="15"/>
        <v>0.98599999999999999</v>
      </c>
      <c r="L104" s="1">
        <f t="shared" si="13"/>
        <v>0.25144717138993666</v>
      </c>
      <c r="M104" s="1">
        <v>9.5399999999999999E-2</v>
      </c>
      <c r="N104" s="7">
        <v>0.83360000000000001</v>
      </c>
      <c r="O104" s="12">
        <f t="shared" si="5"/>
        <v>0.73899999999999999</v>
      </c>
      <c r="P104" s="7">
        <v>1.0244</v>
      </c>
      <c r="Q104" s="12">
        <f t="shared" si="6"/>
        <v>0.92979999999999996</v>
      </c>
      <c r="R104" s="7">
        <v>1.2615000000000001</v>
      </c>
      <c r="S104" s="12">
        <f t="shared" si="16"/>
        <v>1.1669</v>
      </c>
      <c r="T104" s="1">
        <f t="shared" si="17"/>
        <v>0.94523333333333337</v>
      </c>
      <c r="U104" s="1">
        <f t="shared" si="14"/>
        <v>0.21436707614121484</v>
      </c>
      <c r="V104" s="1">
        <v>9.3399999999999997E-2</v>
      </c>
      <c r="W104" s="7">
        <v>0.84440000000000004</v>
      </c>
      <c r="X104" s="19">
        <f t="shared" si="7"/>
        <v>0.74980000000000002</v>
      </c>
      <c r="Y104" s="7">
        <v>1.0337000000000001</v>
      </c>
      <c r="Z104" s="19">
        <f t="shared" si="8"/>
        <v>0.93910000000000005</v>
      </c>
      <c r="AA104" s="7">
        <v>1.2664</v>
      </c>
      <c r="AB104" s="19">
        <f t="shared" si="9"/>
        <v>1.1718</v>
      </c>
      <c r="AC104" s="1">
        <f t="shared" si="18"/>
        <v>0.95356666666666667</v>
      </c>
      <c r="AD104" s="1">
        <f t="shared" si="10"/>
        <v>0.21137162376566346</v>
      </c>
    </row>
    <row r="105" spans="1:30" x14ac:dyDescent="0.3">
      <c r="A105" s="3" t="s">
        <v>123</v>
      </c>
      <c r="B105" s="1">
        <v>63000.357000000004</v>
      </c>
      <c r="C105" s="15">
        <f t="shared" si="11"/>
        <v>17.500099166666669</v>
      </c>
      <c r="D105" s="1">
        <v>37</v>
      </c>
      <c r="E105" s="1">
        <v>9.4299999999999995E-2</v>
      </c>
      <c r="F105" s="1">
        <v>9.3399999999999997E-2</v>
      </c>
      <c r="G105" s="7">
        <v>0.90710000000000002</v>
      </c>
      <c r="H105" s="18">
        <f t="shared" si="4"/>
        <v>0.81279999999999997</v>
      </c>
      <c r="I105" s="7">
        <v>1.2609999999999999</v>
      </c>
      <c r="J105" s="18">
        <f t="shared" si="12"/>
        <v>1.1666999999999998</v>
      </c>
      <c r="K105" s="1">
        <f t="shared" si="15"/>
        <v>0.98974999999999991</v>
      </c>
      <c r="L105" s="1">
        <f t="shared" si="13"/>
        <v>0.25024508986191885</v>
      </c>
      <c r="M105" s="1">
        <v>9.5100000000000004E-2</v>
      </c>
      <c r="N105" s="7">
        <v>0.83679999999999999</v>
      </c>
      <c r="O105" s="12">
        <f t="shared" si="5"/>
        <v>0.74249999999999994</v>
      </c>
      <c r="P105" s="7">
        <v>1.0258</v>
      </c>
      <c r="Q105" s="12">
        <f t="shared" si="6"/>
        <v>0.93149999999999999</v>
      </c>
      <c r="R105" s="7">
        <v>1.2624</v>
      </c>
      <c r="S105" s="12">
        <f t="shared" si="16"/>
        <v>1.1680999999999999</v>
      </c>
      <c r="T105" s="1">
        <f t="shared" si="17"/>
        <v>0.94736666666666658</v>
      </c>
      <c r="U105" s="1">
        <f t="shared" si="14"/>
        <v>0.21324317886706989</v>
      </c>
      <c r="V105" s="1">
        <v>9.3299999999999994E-2</v>
      </c>
      <c r="W105" s="7">
        <v>0.84789999999999999</v>
      </c>
      <c r="X105" s="19">
        <f t="shared" si="7"/>
        <v>0.75360000000000005</v>
      </c>
      <c r="Y105" s="7">
        <v>1.0336000000000001</v>
      </c>
      <c r="Z105" s="19">
        <f t="shared" si="8"/>
        <v>0.93930000000000002</v>
      </c>
      <c r="AA105" s="7">
        <v>1.2666999999999999</v>
      </c>
      <c r="AB105" s="19">
        <f t="shared" si="9"/>
        <v>1.1723999999999999</v>
      </c>
      <c r="AC105" s="1">
        <f t="shared" si="18"/>
        <v>0.95509999999999995</v>
      </c>
      <c r="AD105" s="1">
        <f t="shared" si="10"/>
        <v>0.20984658681999047</v>
      </c>
    </row>
    <row r="106" spans="1:30" x14ac:dyDescent="0.3">
      <c r="A106" s="3" t="s">
        <v>124</v>
      </c>
      <c r="B106" s="1">
        <v>64800.368000000002</v>
      </c>
      <c r="C106" s="15">
        <f t="shared" si="11"/>
        <v>18.000102222222221</v>
      </c>
      <c r="D106" s="1">
        <v>37</v>
      </c>
      <c r="E106" s="1">
        <v>9.4299999999999995E-2</v>
      </c>
      <c r="F106" s="1">
        <v>9.35E-2</v>
      </c>
      <c r="G106" s="7">
        <v>0.91500000000000004</v>
      </c>
      <c r="H106" s="18">
        <f t="shared" si="4"/>
        <v>0.82069999999999999</v>
      </c>
      <c r="I106" s="7">
        <v>1.2665</v>
      </c>
      <c r="J106" s="18">
        <f t="shared" si="12"/>
        <v>1.1721999999999999</v>
      </c>
      <c r="K106" s="1">
        <f t="shared" si="15"/>
        <v>0.99644999999999995</v>
      </c>
      <c r="L106" s="1">
        <f t="shared" si="13"/>
        <v>0.24854803358707181</v>
      </c>
      <c r="M106" s="1">
        <v>9.5100000000000004E-2</v>
      </c>
      <c r="N106" s="7">
        <v>0.84540000000000004</v>
      </c>
      <c r="O106" s="12">
        <f t="shared" si="5"/>
        <v>0.7511000000000001</v>
      </c>
      <c r="P106" s="7">
        <v>1.0255000000000001</v>
      </c>
      <c r="Q106" s="12">
        <f t="shared" si="6"/>
        <v>0.93120000000000003</v>
      </c>
      <c r="R106" s="7">
        <v>1.2628999999999999</v>
      </c>
      <c r="S106" s="12">
        <f t="shared" si="16"/>
        <v>1.1685999999999999</v>
      </c>
      <c r="T106" s="1">
        <f t="shared" si="17"/>
        <v>0.95030000000000003</v>
      </c>
      <c r="U106" s="1">
        <f t="shared" si="14"/>
        <v>0.2094043218274155</v>
      </c>
      <c r="V106" s="1">
        <v>9.35E-2</v>
      </c>
      <c r="W106" s="7">
        <v>0.85429999999999995</v>
      </c>
      <c r="X106" s="19">
        <f t="shared" si="7"/>
        <v>0.76</v>
      </c>
      <c r="Y106" s="7">
        <v>1.0364</v>
      </c>
      <c r="Z106" s="19">
        <f t="shared" si="8"/>
        <v>0.94209999999999994</v>
      </c>
      <c r="AA106" s="7">
        <v>1.2668999999999999</v>
      </c>
      <c r="AB106" s="19">
        <f t="shared" si="9"/>
        <v>1.1725999999999999</v>
      </c>
      <c r="AC106" s="1">
        <f t="shared" si="18"/>
        <v>0.95823333333333327</v>
      </c>
      <c r="AD106" s="1">
        <f t="shared" si="10"/>
        <v>0.20677258844763111</v>
      </c>
    </row>
    <row r="107" spans="1:30" x14ac:dyDescent="0.3">
      <c r="A107" s="3" t="s">
        <v>125</v>
      </c>
      <c r="B107" s="1">
        <v>66600.383000000002</v>
      </c>
      <c r="C107" s="15">
        <f t="shared" si="11"/>
        <v>18.500106388888888</v>
      </c>
      <c r="D107" s="1">
        <v>37</v>
      </c>
      <c r="E107" s="1">
        <v>9.4399999999999998E-2</v>
      </c>
      <c r="F107" s="1">
        <v>9.35E-2</v>
      </c>
      <c r="G107" s="7">
        <v>0.91769999999999996</v>
      </c>
      <c r="H107" s="18">
        <f t="shared" si="4"/>
        <v>0.82329999999999992</v>
      </c>
      <c r="I107" s="7">
        <v>1.2692000000000001</v>
      </c>
      <c r="J107" s="18">
        <f t="shared" si="12"/>
        <v>1.1748000000000001</v>
      </c>
      <c r="K107" s="1">
        <f t="shared" si="15"/>
        <v>0.99904999999999999</v>
      </c>
      <c r="L107" s="1">
        <f t="shared" si="13"/>
        <v>0.24854803358707137</v>
      </c>
      <c r="M107" s="1">
        <v>9.5100000000000004E-2</v>
      </c>
      <c r="N107" s="7">
        <v>0.84960000000000002</v>
      </c>
      <c r="O107" s="12">
        <f t="shared" si="5"/>
        <v>0.75519999999999998</v>
      </c>
      <c r="P107" s="7">
        <v>1.0276000000000001</v>
      </c>
      <c r="Q107" s="12">
        <f t="shared" si="6"/>
        <v>0.93320000000000003</v>
      </c>
      <c r="R107" s="7">
        <v>1.2655000000000001</v>
      </c>
      <c r="S107" s="12">
        <f t="shared" si="16"/>
        <v>1.1711</v>
      </c>
      <c r="T107" s="1">
        <f t="shared" si="17"/>
        <v>0.95316666666666672</v>
      </c>
      <c r="U107" s="1">
        <f t="shared" si="14"/>
        <v>0.2086676863659854</v>
      </c>
      <c r="V107" s="1">
        <v>9.3299999999999994E-2</v>
      </c>
      <c r="W107" s="7">
        <v>0.85870000000000002</v>
      </c>
      <c r="X107" s="19">
        <f t="shared" si="7"/>
        <v>0.76429999999999998</v>
      </c>
      <c r="Y107" s="7">
        <v>1.0376000000000001</v>
      </c>
      <c r="Z107" s="19">
        <f t="shared" si="8"/>
        <v>0.94320000000000004</v>
      </c>
      <c r="AA107" s="7">
        <v>1.2652000000000001</v>
      </c>
      <c r="AB107" s="19">
        <f t="shared" si="9"/>
        <v>1.1708000000000001</v>
      </c>
      <c r="AC107" s="1">
        <f t="shared" si="18"/>
        <v>0.95943333333333347</v>
      </c>
      <c r="AD107" s="1">
        <f t="shared" si="10"/>
        <v>0.20373562116952734</v>
      </c>
    </row>
    <row r="108" spans="1:30" x14ac:dyDescent="0.3">
      <c r="A108" s="3" t="s">
        <v>126</v>
      </c>
      <c r="B108" s="1">
        <v>68400.395999999993</v>
      </c>
      <c r="C108" s="15">
        <f t="shared" si="11"/>
        <v>19.000109999999999</v>
      </c>
      <c r="D108" s="1">
        <v>37</v>
      </c>
      <c r="E108" s="1">
        <v>9.4200000000000006E-2</v>
      </c>
      <c r="F108" s="1">
        <v>9.3399999999999997E-2</v>
      </c>
      <c r="G108" s="7">
        <v>0.92579999999999996</v>
      </c>
      <c r="H108" s="18">
        <f t="shared" si="4"/>
        <v>0.83159999999999989</v>
      </c>
      <c r="I108" s="7">
        <v>1.2727999999999999</v>
      </c>
      <c r="J108" s="18">
        <f t="shared" si="12"/>
        <v>1.1785999999999999</v>
      </c>
      <c r="K108" s="1">
        <f t="shared" si="15"/>
        <v>1.0050999999999999</v>
      </c>
      <c r="L108" s="1">
        <f t="shared" si="13"/>
        <v>0.24536605307173243</v>
      </c>
      <c r="M108" s="1">
        <v>9.5000000000000001E-2</v>
      </c>
      <c r="N108" s="7">
        <v>0.85299999999999998</v>
      </c>
      <c r="O108" s="12">
        <f t="shared" si="5"/>
        <v>0.75879999999999992</v>
      </c>
      <c r="P108" s="7">
        <v>1.0285</v>
      </c>
      <c r="Q108" s="12">
        <f t="shared" si="6"/>
        <v>0.93429999999999991</v>
      </c>
      <c r="R108" s="7">
        <v>1.2658</v>
      </c>
      <c r="S108" s="12">
        <f t="shared" si="16"/>
        <v>1.1716</v>
      </c>
      <c r="T108" s="1">
        <f t="shared" si="17"/>
        <v>0.95489999999999997</v>
      </c>
      <c r="U108" s="1">
        <f t="shared" si="14"/>
        <v>0.20716956822854096</v>
      </c>
      <c r="V108" s="1">
        <v>9.3100000000000002E-2</v>
      </c>
      <c r="W108" s="7">
        <v>0.86270000000000002</v>
      </c>
      <c r="X108" s="19">
        <f t="shared" si="7"/>
        <v>0.76849999999999996</v>
      </c>
      <c r="Y108" s="7">
        <v>1.0404</v>
      </c>
      <c r="Z108" s="19">
        <f t="shared" si="8"/>
        <v>0.94619999999999993</v>
      </c>
      <c r="AA108" s="7">
        <v>1.2663</v>
      </c>
      <c r="AB108" s="19">
        <f t="shared" si="9"/>
        <v>1.1720999999999999</v>
      </c>
      <c r="AC108" s="1">
        <f t="shared" si="18"/>
        <v>0.96226666666666671</v>
      </c>
      <c r="AD108" s="1">
        <f t="shared" si="10"/>
        <v>0.20227912233676737</v>
      </c>
    </row>
    <row r="109" spans="1:30" x14ac:dyDescent="0.3">
      <c r="A109" s="3" t="s">
        <v>127</v>
      </c>
      <c r="B109" s="1">
        <v>70200.41</v>
      </c>
      <c r="C109" s="15">
        <f t="shared" si="11"/>
        <v>19.50011388888889</v>
      </c>
      <c r="D109" s="1">
        <v>37</v>
      </c>
      <c r="E109" s="1">
        <v>9.4399999999999998E-2</v>
      </c>
      <c r="F109" s="1">
        <v>9.3700000000000006E-2</v>
      </c>
      <c r="G109" s="7">
        <v>0.93230000000000002</v>
      </c>
      <c r="H109" s="18">
        <f t="shared" si="4"/>
        <v>0.83789999999999998</v>
      </c>
      <c r="I109" s="7">
        <v>1.2785</v>
      </c>
      <c r="J109" s="18">
        <f t="shared" si="12"/>
        <v>1.1840999999999999</v>
      </c>
      <c r="K109" s="1">
        <f t="shared" si="15"/>
        <v>1.0109999999999999</v>
      </c>
      <c r="L109" s="1">
        <f t="shared" si="13"/>
        <v>0.24480036764678287</v>
      </c>
      <c r="M109" s="1">
        <v>9.5100000000000004E-2</v>
      </c>
      <c r="N109" s="7">
        <v>0.85580000000000001</v>
      </c>
      <c r="O109" s="12">
        <f t="shared" si="5"/>
        <v>0.76139999999999997</v>
      </c>
      <c r="P109" s="7">
        <v>1.0338000000000001</v>
      </c>
      <c r="Q109" s="12">
        <f t="shared" si="6"/>
        <v>0.93940000000000001</v>
      </c>
      <c r="R109" s="7">
        <v>1.2714000000000001</v>
      </c>
      <c r="S109" s="12">
        <f t="shared" si="16"/>
        <v>1.177</v>
      </c>
      <c r="T109" s="1">
        <f t="shared" si="17"/>
        <v>0.95926666666666671</v>
      </c>
      <c r="U109" s="1">
        <f t="shared" si="14"/>
        <v>0.20851103887644218</v>
      </c>
      <c r="V109" s="1">
        <v>9.3100000000000002E-2</v>
      </c>
      <c r="W109" s="7">
        <v>0.86629999999999996</v>
      </c>
      <c r="X109" s="19">
        <f t="shared" si="7"/>
        <v>0.77189999999999992</v>
      </c>
      <c r="Y109" s="7">
        <v>1.0391999999999999</v>
      </c>
      <c r="Z109" s="19">
        <f t="shared" si="8"/>
        <v>0.94479999999999986</v>
      </c>
      <c r="AA109" s="7">
        <v>1.2645</v>
      </c>
      <c r="AB109" s="19">
        <f t="shared" si="9"/>
        <v>1.1700999999999999</v>
      </c>
      <c r="AC109" s="1">
        <f t="shared" si="18"/>
        <v>0.96226666666666671</v>
      </c>
      <c r="AD109" s="1">
        <f t="shared" si="10"/>
        <v>0.19967379230468099</v>
      </c>
    </row>
    <row r="110" spans="1:30" x14ac:dyDescent="0.3">
      <c r="A110" s="3" t="s">
        <v>128</v>
      </c>
      <c r="B110" s="1">
        <v>72000.414999999994</v>
      </c>
      <c r="C110" s="15">
        <f t="shared" si="11"/>
        <v>20.000115277777777</v>
      </c>
      <c r="D110" s="1">
        <v>37</v>
      </c>
      <c r="E110" s="1">
        <v>9.4299999999999995E-2</v>
      </c>
      <c r="F110" s="1">
        <v>9.35E-2</v>
      </c>
      <c r="G110" s="7">
        <v>0.93740000000000001</v>
      </c>
      <c r="H110" s="18">
        <f t="shared" si="4"/>
        <v>0.84309999999999996</v>
      </c>
      <c r="I110" s="7">
        <v>1.2848999999999999</v>
      </c>
      <c r="J110" s="18">
        <f t="shared" si="12"/>
        <v>1.1905999999999999</v>
      </c>
      <c r="K110" s="1">
        <f t="shared" si="15"/>
        <v>1.0168499999999998</v>
      </c>
      <c r="L110" s="1">
        <f t="shared" si="13"/>
        <v>0.24571960646232652</v>
      </c>
      <c r="M110" s="1">
        <v>9.4899999999999998E-2</v>
      </c>
      <c r="N110" s="7">
        <v>0.85680000000000001</v>
      </c>
      <c r="O110" s="12">
        <f t="shared" si="5"/>
        <v>0.76249999999999996</v>
      </c>
      <c r="P110" s="7">
        <v>1.0336000000000001</v>
      </c>
      <c r="Q110" s="12">
        <f t="shared" si="6"/>
        <v>0.93930000000000002</v>
      </c>
      <c r="R110" s="7">
        <v>1.2713000000000001</v>
      </c>
      <c r="S110" s="12">
        <f t="shared" si="16"/>
        <v>1.177</v>
      </c>
      <c r="T110" s="1">
        <f t="shared" si="17"/>
        <v>0.95960000000000001</v>
      </c>
      <c r="U110" s="1">
        <f t="shared" si="14"/>
        <v>0.2079943028065917</v>
      </c>
      <c r="V110" s="1">
        <v>9.3100000000000002E-2</v>
      </c>
      <c r="W110" s="7">
        <v>0.8669</v>
      </c>
      <c r="X110" s="19">
        <f t="shared" si="7"/>
        <v>0.77259999999999995</v>
      </c>
      <c r="Y110" s="7">
        <v>1.0373000000000001</v>
      </c>
      <c r="Z110" s="19">
        <f t="shared" si="8"/>
        <v>0.94300000000000006</v>
      </c>
      <c r="AA110" s="7">
        <v>1.2646999999999999</v>
      </c>
      <c r="AB110" s="19">
        <f t="shared" si="9"/>
        <v>1.1703999999999999</v>
      </c>
      <c r="AC110" s="1">
        <f t="shared" si="18"/>
        <v>0.96200000000000008</v>
      </c>
      <c r="AD110" s="1">
        <f t="shared" si="10"/>
        <v>0.19957945786077255</v>
      </c>
    </row>
    <row r="111" spans="1:30" x14ac:dyDescent="0.3">
      <c r="A111" s="3" t="s">
        <v>129</v>
      </c>
      <c r="B111" s="1">
        <v>73800.423999999999</v>
      </c>
      <c r="C111" s="15">
        <f t="shared" si="11"/>
        <v>20.500117777777778</v>
      </c>
      <c r="D111" s="1">
        <v>37</v>
      </c>
      <c r="E111" s="1">
        <v>9.4399999999999998E-2</v>
      </c>
      <c r="F111" s="1">
        <v>9.35E-2</v>
      </c>
      <c r="G111" s="7">
        <v>0.9405</v>
      </c>
      <c r="H111" s="18">
        <f t="shared" si="4"/>
        <v>0.84609999999999996</v>
      </c>
      <c r="I111" s="7">
        <v>1.2890999999999999</v>
      </c>
      <c r="J111" s="18">
        <f t="shared" si="12"/>
        <v>1.1946999999999999</v>
      </c>
      <c r="K111" s="1">
        <f t="shared" si="15"/>
        <v>1.0204</v>
      </c>
      <c r="L111" s="1">
        <f t="shared" si="13"/>
        <v>0.24649742392162949</v>
      </c>
      <c r="M111" s="1">
        <v>9.5100000000000004E-2</v>
      </c>
      <c r="N111" s="7">
        <v>0.85940000000000005</v>
      </c>
      <c r="O111" s="12">
        <f t="shared" si="5"/>
        <v>0.76500000000000001</v>
      </c>
      <c r="P111" s="7">
        <v>1.0371999999999999</v>
      </c>
      <c r="Q111" s="12">
        <f t="shared" si="6"/>
        <v>0.94279999999999986</v>
      </c>
      <c r="R111" s="7">
        <v>1.2748999999999999</v>
      </c>
      <c r="S111" s="12">
        <f t="shared" si="16"/>
        <v>1.1804999999999999</v>
      </c>
      <c r="T111" s="1">
        <f t="shared" si="17"/>
        <v>0.96276666666666655</v>
      </c>
      <c r="U111" s="1">
        <f t="shared" si="14"/>
        <v>0.20846837489972761</v>
      </c>
      <c r="V111" s="1">
        <v>9.3100000000000002E-2</v>
      </c>
      <c r="W111" s="7">
        <v>0.87039999999999995</v>
      </c>
      <c r="X111" s="19">
        <f t="shared" si="7"/>
        <v>0.77599999999999991</v>
      </c>
      <c r="Y111" s="7">
        <v>1.0406</v>
      </c>
      <c r="Z111" s="19">
        <f t="shared" si="8"/>
        <v>0.94619999999999993</v>
      </c>
      <c r="AA111" s="7">
        <v>1.266</v>
      </c>
      <c r="AB111" s="19">
        <f t="shared" si="9"/>
        <v>1.1716</v>
      </c>
      <c r="AC111" s="1">
        <f t="shared" si="18"/>
        <v>0.9645999999999999</v>
      </c>
      <c r="AD111" s="1">
        <f t="shared" si="10"/>
        <v>0.19844082241313196</v>
      </c>
    </row>
    <row r="112" spans="1:30" x14ac:dyDescent="0.3">
      <c r="A112" s="3" t="s">
        <v>130</v>
      </c>
      <c r="B112" s="1">
        <v>75600.436000000002</v>
      </c>
      <c r="C112" s="15">
        <f t="shared" si="11"/>
        <v>21.000121111111113</v>
      </c>
      <c r="D112" s="1">
        <v>37</v>
      </c>
      <c r="E112" s="1">
        <v>9.4200000000000006E-2</v>
      </c>
      <c r="F112" s="1">
        <v>9.3299999999999994E-2</v>
      </c>
      <c r="G112" s="7">
        <v>0.93710000000000004</v>
      </c>
      <c r="H112" s="18">
        <f t="shared" si="4"/>
        <v>0.84289999999999998</v>
      </c>
      <c r="I112" s="7">
        <v>1.2904</v>
      </c>
      <c r="J112" s="18">
        <f t="shared" si="12"/>
        <v>1.1961999999999999</v>
      </c>
      <c r="K112" s="1">
        <f t="shared" si="15"/>
        <v>1.01955</v>
      </c>
      <c r="L112" s="1">
        <f t="shared" si="13"/>
        <v>0.24982082579320775</v>
      </c>
      <c r="M112" s="1">
        <v>9.4700000000000006E-2</v>
      </c>
      <c r="N112" s="7">
        <v>0.85809999999999997</v>
      </c>
      <c r="O112" s="12">
        <f t="shared" si="5"/>
        <v>0.76390000000000002</v>
      </c>
      <c r="P112" s="7">
        <v>1.0385</v>
      </c>
      <c r="Q112" s="12">
        <f t="shared" si="6"/>
        <v>0.94429999999999992</v>
      </c>
      <c r="R112" s="7">
        <v>1.2746</v>
      </c>
      <c r="S112" s="12">
        <f t="shared" si="16"/>
        <v>1.1803999999999999</v>
      </c>
      <c r="T112" s="1">
        <f t="shared" si="17"/>
        <v>0.96286666666666665</v>
      </c>
      <c r="U112" s="1">
        <f t="shared" si="14"/>
        <v>0.20886982389357547</v>
      </c>
      <c r="V112" s="1">
        <v>9.2899999999999996E-2</v>
      </c>
      <c r="W112" s="7">
        <v>0.87260000000000004</v>
      </c>
      <c r="X112" s="19">
        <f t="shared" si="7"/>
        <v>0.77839999999999998</v>
      </c>
      <c r="Y112" s="7">
        <v>1.0396000000000001</v>
      </c>
      <c r="Z112" s="19">
        <f t="shared" si="8"/>
        <v>0.94540000000000002</v>
      </c>
      <c r="AA112" s="7">
        <v>1.2655000000000001</v>
      </c>
      <c r="AB112" s="19">
        <f t="shared" si="9"/>
        <v>1.1713</v>
      </c>
      <c r="AC112" s="1">
        <f t="shared" si="18"/>
        <v>0.96503333333333341</v>
      </c>
      <c r="AD112" s="1">
        <f t="shared" si="10"/>
        <v>0.19718443988645015</v>
      </c>
    </row>
    <row r="113" spans="1:30" x14ac:dyDescent="0.3">
      <c r="A113" s="3" t="s">
        <v>131</v>
      </c>
      <c r="B113" s="1">
        <v>77400.445999999996</v>
      </c>
      <c r="C113" s="15">
        <f t="shared" si="11"/>
        <v>21.500123888888886</v>
      </c>
      <c r="D113" s="1">
        <v>37</v>
      </c>
      <c r="E113" s="1">
        <v>9.4299999999999995E-2</v>
      </c>
      <c r="F113" s="1">
        <v>9.3299999999999994E-2</v>
      </c>
      <c r="G113" s="7">
        <v>0.94589999999999996</v>
      </c>
      <c r="H113" s="18">
        <f t="shared" si="4"/>
        <v>0.85159999999999991</v>
      </c>
      <c r="I113" s="7">
        <v>1.2922</v>
      </c>
      <c r="J113" s="18">
        <f t="shared" si="12"/>
        <v>1.1979</v>
      </c>
      <c r="K113" s="1">
        <f t="shared" si="15"/>
        <v>1.02475</v>
      </c>
      <c r="L113" s="1">
        <f t="shared" si="13"/>
        <v>0.24487107832490076</v>
      </c>
      <c r="M113" s="1">
        <v>9.4799999999999995E-2</v>
      </c>
      <c r="N113" s="7">
        <v>0.86029999999999995</v>
      </c>
      <c r="O113" s="12">
        <f t="shared" si="5"/>
        <v>0.76600000000000001</v>
      </c>
      <c r="P113" s="7">
        <v>1.04</v>
      </c>
      <c r="Q113" s="12">
        <f t="shared" si="6"/>
        <v>0.94569999999999999</v>
      </c>
      <c r="R113" s="7">
        <v>1.2766</v>
      </c>
      <c r="S113" s="12">
        <f t="shared" si="16"/>
        <v>1.1822999999999999</v>
      </c>
      <c r="T113" s="1">
        <f t="shared" si="17"/>
        <v>0.96466666666666667</v>
      </c>
      <c r="U113" s="1">
        <f t="shared" si="14"/>
        <v>0.20879708650585357</v>
      </c>
      <c r="V113" s="1">
        <v>9.2799999999999994E-2</v>
      </c>
      <c r="W113" s="7">
        <v>0.875</v>
      </c>
      <c r="X113" s="19">
        <f t="shared" si="7"/>
        <v>0.78069999999999995</v>
      </c>
      <c r="Y113" s="7">
        <v>1.0422</v>
      </c>
      <c r="Z113" s="19">
        <f t="shared" si="8"/>
        <v>0.94789999999999996</v>
      </c>
      <c r="AA113" s="7">
        <v>1.2687999999999999</v>
      </c>
      <c r="AB113" s="19">
        <f t="shared" si="9"/>
        <v>1.1744999999999999</v>
      </c>
      <c r="AC113" s="1">
        <f t="shared" si="18"/>
        <v>0.96769999999999989</v>
      </c>
      <c r="AD113" s="1">
        <f t="shared" si="10"/>
        <v>0.19764523773670833</v>
      </c>
    </row>
    <row r="114" spans="1:30" x14ac:dyDescent="0.3">
      <c r="A114" s="3" t="s">
        <v>132</v>
      </c>
      <c r="B114" s="1">
        <v>79200.460000000006</v>
      </c>
      <c r="C114" s="15">
        <f t="shared" si="11"/>
        <v>22.000127777777781</v>
      </c>
      <c r="D114" s="1">
        <v>37</v>
      </c>
      <c r="E114" s="1">
        <v>9.4299999999999995E-2</v>
      </c>
      <c r="F114" s="1">
        <v>9.3200000000000005E-2</v>
      </c>
      <c r="G114" s="7">
        <v>0.94750000000000001</v>
      </c>
      <c r="H114" s="18">
        <f t="shared" si="4"/>
        <v>0.85319999999999996</v>
      </c>
      <c r="I114" s="7">
        <v>1.3004</v>
      </c>
      <c r="J114" s="18">
        <f t="shared" si="12"/>
        <v>1.2060999999999999</v>
      </c>
      <c r="K114" s="1">
        <f t="shared" si="15"/>
        <v>1.02965</v>
      </c>
      <c r="L114" s="1">
        <f t="shared" si="13"/>
        <v>0.24953798308073305</v>
      </c>
      <c r="M114" s="1">
        <v>9.4799999999999995E-2</v>
      </c>
      <c r="N114" s="7">
        <v>0.8629</v>
      </c>
      <c r="O114" s="12">
        <f t="shared" si="5"/>
        <v>0.76859999999999995</v>
      </c>
      <c r="P114" s="7">
        <v>1.0459000000000001</v>
      </c>
      <c r="Q114" s="12">
        <f t="shared" si="6"/>
        <v>0.9516</v>
      </c>
      <c r="R114" s="7">
        <v>1.28</v>
      </c>
      <c r="S114" s="12">
        <f t="shared" si="16"/>
        <v>1.1857</v>
      </c>
      <c r="T114" s="1">
        <f t="shared" si="17"/>
        <v>0.96863333333333335</v>
      </c>
      <c r="U114" s="1">
        <f t="shared" si="14"/>
        <v>0.20907104852976002</v>
      </c>
      <c r="V114" s="1">
        <v>9.2799999999999994E-2</v>
      </c>
      <c r="W114" s="7">
        <v>0.88039999999999996</v>
      </c>
      <c r="X114" s="19">
        <f t="shared" si="7"/>
        <v>0.78610000000000002</v>
      </c>
      <c r="Y114" s="7">
        <v>1.0478000000000001</v>
      </c>
      <c r="Z114" s="19">
        <f t="shared" si="8"/>
        <v>0.95350000000000001</v>
      </c>
      <c r="AA114" s="7">
        <v>1.2729999999999999</v>
      </c>
      <c r="AB114" s="19">
        <f t="shared" si="9"/>
        <v>1.1786999999999999</v>
      </c>
      <c r="AC114" s="1">
        <f t="shared" si="18"/>
        <v>0.97276666666666667</v>
      </c>
      <c r="AD114" s="1">
        <f t="shared" si="10"/>
        <v>0.19700785094339096</v>
      </c>
    </row>
    <row r="115" spans="1:30" x14ac:dyDescent="0.3">
      <c r="A115" s="3" t="s">
        <v>133</v>
      </c>
      <c r="B115" s="1">
        <v>81000.467000000004</v>
      </c>
      <c r="C115" s="15">
        <f t="shared" si="11"/>
        <v>22.500129722222223</v>
      </c>
      <c r="D115" s="1">
        <v>37</v>
      </c>
      <c r="E115" s="1">
        <v>9.4100000000000003E-2</v>
      </c>
      <c r="F115" s="1">
        <v>9.2999999999999999E-2</v>
      </c>
      <c r="G115" s="7">
        <v>0.94359999999999999</v>
      </c>
      <c r="H115" s="18">
        <f t="shared" si="4"/>
        <v>0.84950000000000003</v>
      </c>
      <c r="I115" s="7">
        <v>1.2978000000000001</v>
      </c>
      <c r="J115" s="18">
        <f t="shared" si="12"/>
        <v>1.2037</v>
      </c>
      <c r="K115" s="1">
        <f t="shared" si="15"/>
        <v>1.0266</v>
      </c>
      <c r="L115" s="1">
        <f t="shared" si="13"/>
        <v>0.25045722189627562</v>
      </c>
      <c r="M115" s="1">
        <v>9.4600000000000004E-2</v>
      </c>
      <c r="N115" s="7">
        <v>0.86380000000000001</v>
      </c>
      <c r="O115" s="12">
        <f t="shared" si="5"/>
        <v>0.76970000000000005</v>
      </c>
      <c r="P115" s="7">
        <v>1.0446</v>
      </c>
      <c r="Q115" s="12">
        <f t="shared" si="6"/>
        <v>0.95050000000000001</v>
      </c>
      <c r="R115" s="7">
        <v>1.2790999999999999</v>
      </c>
      <c r="S115" s="12">
        <f t="shared" si="16"/>
        <v>1.1849999999999998</v>
      </c>
      <c r="T115" s="1">
        <f t="shared" si="17"/>
        <v>0.96839999999999993</v>
      </c>
      <c r="U115" s="1">
        <f t="shared" si="14"/>
        <v>0.20822783195336855</v>
      </c>
      <c r="V115" s="1">
        <v>9.2700000000000005E-2</v>
      </c>
      <c r="W115" s="7">
        <v>0.88139999999999996</v>
      </c>
      <c r="X115" s="19">
        <f t="shared" si="7"/>
        <v>0.7873</v>
      </c>
      <c r="Y115" s="7">
        <v>1.0485</v>
      </c>
      <c r="Z115" s="19">
        <f t="shared" si="8"/>
        <v>0.95440000000000003</v>
      </c>
      <c r="AA115" s="7">
        <v>1.2723</v>
      </c>
      <c r="AB115" s="19">
        <f t="shared" si="9"/>
        <v>1.1781999999999999</v>
      </c>
      <c r="AC115" s="1">
        <f t="shared" si="18"/>
        <v>0.97330000000000005</v>
      </c>
      <c r="AD115" s="1">
        <f t="shared" si="10"/>
        <v>0.19613416326586139</v>
      </c>
    </row>
    <row r="116" spans="1:30" x14ac:dyDescent="0.3">
      <c r="A116" s="3" t="s">
        <v>134</v>
      </c>
      <c r="B116" s="1">
        <v>82800.471999999994</v>
      </c>
      <c r="C116" s="15">
        <f t="shared" si="11"/>
        <v>23.000131111111109</v>
      </c>
      <c r="D116" s="1">
        <v>37</v>
      </c>
      <c r="E116" s="1">
        <v>9.4200000000000006E-2</v>
      </c>
      <c r="F116" s="1">
        <v>9.2999999999999999E-2</v>
      </c>
      <c r="G116" s="7">
        <v>0.94769999999999999</v>
      </c>
      <c r="H116" s="18">
        <f t="shared" si="4"/>
        <v>0.85349999999999993</v>
      </c>
      <c r="I116" s="7">
        <v>1.3029999999999999</v>
      </c>
      <c r="J116" s="18">
        <f t="shared" si="12"/>
        <v>1.2087999999999999</v>
      </c>
      <c r="K116" s="1">
        <f t="shared" si="15"/>
        <v>1.0311499999999998</v>
      </c>
      <c r="L116" s="1">
        <f t="shared" si="13"/>
        <v>0.25123503935558139</v>
      </c>
      <c r="M116" s="1">
        <v>9.4799999999999995E-2</v>
      </c>
      <c r="N116" s="7">
        <v>0.86360000000000003</v>
      </c>
      <c r="O116" s="12">
        <f t="shared" si="5"/>
        <v>0.76940000000000008</v>
      </c>
      <c r="P116" s="7">
        <v>1.0469999999999999</v>
      </c>
      <c r="Q116" s="12">
        <f t="shared" si="6"/>
        <v>0.95279999999999987</v>
      </c>
      <c r="R116" s="7">
        <v>1.282</v>
      </c>
      <c r="S116" s="12">
        <f t="shared" si="16"/>
        <v>1.1878</v>
      </c>
      <c r="T116" s="1">
        <f t="shared" si="17"/>
        <v>0.97000000000000008</v>
      </c>
      <c r="U116" s="1">
        <f t="shared" si="14"/>
        <v>0.2097296354833994</v>
      </c>
      <c r="V116" s="1">
        <v>9.2600000000000002E-2</v>
      </c>
      <c r="W116" s="7">
        <v>0.88260000000000005</v>
      </c>
      <c r="X116" s="19">
        <f t="shared" si="7"/>
        <v>0.78839999999999999</v>
      </c>
      <c r="Y116" s="7">
        <v>1.0488</v>
      </c>
      <c r="Z116" s="19">
        <f t="shared" si="8"/>
        <v>0.95459999999999989</v>
      </c>
      <c r="AA116" s="7">
        <v>1.2745</v>
      </c>
      <c r="AB116" s="19">
        <f t="shared" si="9"/>
        <v>1.1802999999999999</v>
      </c>
      <c r="AC116" s="1">
        <f t="shared" si="18"/>
        <v>0.97443333333333326</v>
      </c>
      <c r="AD116" s="1">
        <f t="shared" si="10"/>
        <v>0.19670135569775193</v>
      </c>
    </row>
    <row r="117" spans="1:30" x14ac:dyDescent="0.3">
      <c r="A117" s="3" t="s">
        <v>135</v>
      </c>
      <c r="B117" s="1">
        <v>84600.487999999998</v>
      </c>
      <c r="C117" s="15">
        <f t="shared" si="11"/>
        <v>23.500135555555556</v>
      </c>
      <c r="D117" s="1">
        <v>37</v>
      </c>
      <c r="E117" s="1">
        <v>9.3899999999999997E-2</v>
      </c>
      <c r="F117" s="1">
        <v>9.2700000000000005E-2</v>
      </c>
      <c r="G117" s="7">
        <v>0.9496</v>
      </c>
      <c r="H117" s="18">
        <f t="shared" si="4"/>
        <v>0.85570000000000002</v>
      </c>
      <c r="I117" s="7">
        <v>1.2996000000000001</v>
      </c>
      <c r="J117" s="18">
        <f t="shared" si="12"/>
        <v>1.2057</v>
      </c>
      <c r="K117" s="1">
        <f t="shared" si="15"/>
        <v>1.0306999999999999</v>
      </c>
      <c r="L117" s="1">
        <f t="shared" si="13"/>
        <v>0.24748737341529214</v>
      </c>
      <c r="M117" s="1">
        <v>9.4600000000000004E-2</v>
      </c>
      <c r="N117" s="7">
        <v>0.86409999999999998</v>
      </c>
      <c r="O117" s="12">
        <f t="shared" si="5"/>
        <v>0.7702</v>
      </c>
      <c r="P117" s="7">
        <v>1.0463</v>
      </c>
      <c r="Q117" s="12">
        <f t="shared" si="6"/>
        <v>0.95240000000000002</v>
      </c>
      <c r="R117" s="7">
        <v>1.2805</v>
      </c>
      <c r="S117" s="12">
        <f t="shared" si="16"/>
        <v>1.1865999999999999</v>
      </c>
      <c r="T117" s="1">
        <f t="shared" si="17"/>
        <v>0.96973333333333323</v>
      </c>
      <c r="U117" s="1">
        <f t="shared" si="14"/>
        <v>0.20874044489109775</v>
      </c>
      <c r="V117" s="1">
        <v>9.2399999999999996E-2</v>
      </c>
      <c r="W117" s="7">
        <v>0.88570000000000004</v>
      </c>
      <c r="X117" s="19">
        <f t="shared" si="7"/>
        <v>0.79180000000000006</v>
      </c>
      <c r="Y117" s="7">
        <v>1.0519000000000001</v>
      </c>
      <c r="Z117" s="19">
        <f t="shared" si="8"/>
        <v>0.95800000000000007</v>
      </c>
      <c r="AA117" s="7">
        <v>1.2748999999999999</v>
      </c>
      <c r="AB117" s="19">
        <f t="shared" si="9"/>
        <v>1.1809999999999998</v>
      </c>
      <c r="AC117" s="1">
        <f t="shared" si="18"/>
        <v>0.97693333333333321</v>
      </c>
      <c r="AD117" s="1">
        <f t="shared" si="10"/>
        <v>0.1952895627864781</v>
      </c>
    </row>
    <row r="118" spans="1:30" x14ac:dyDescent="0.3">
      <c r="A118" s="3" t="s">
        <v>136</v>
      </c>
      <c r="B118" s="1">
        <v>86400.505000000005</v>
      </c>
      <c r="C118" s="15">
        <f t="shared" si="11"/>
        <v>24.000140277777778</v>
      </c>
      <c r="D118" s="1">
        <v>37</v>
      </c>
      <c r="E118" s="1">
        <v>9.4E-2</v>
      </c>
      <c r="F118" s="1">
        <v>9.2700000000000005E-2</v>
      </c>
      <c r="G118" s="7">
        <v>0.94499999999999995</v>
      </c>
      <c r="H118" s="18">
        <f t="shared" si="4"/>
        <v>0.85099999999999998</v>
      </c>
      <c r="I118" s="7">
        <v>1.3085</v>
      </c>
      <c r="J118" s="18">
        <f t="shared" si="12"/>
        <v>1.2144999999999999</v>
      </c>
      <c r="K118" s="1">
        <f t="shared" si="15"/>
        <v>1.0327500000000001</v>
      </c>
      <c r="L118" s="1">
        <f t="shared" si="13"/>
        <v>0.25703331496130888</v>
      </c>
      <c r="M118" s="1">
        <v>9.4500000000000001E-2</v>
      </c>
      <c r="N118" s="7">
        <v>0.86750000000000005</v>
      </c>
      <c r="O118" s="12">
        <f t="shared" si="5"/>
        <v>0.77350000000000008</v>
      </c>
      <c r="P118" s="7">
        <v>1.0513999999999999</v>
      </c>
      <c r="Q118" s="12">
        <f t="shared" si="6"/>
        <v>0.95739999999999992</v>
      </c>
      <c r="R118" s="7">
        <v>1.2864</v>
      </c>
      <c r="S118" s="12">
        <f t="shared" si="16"/>
        <v>1.1923999999999999</v>
      </c>
      <c r="T118" s="1">
        <f t="shared" si="17"/>
        <v>0.97443333333333337</v>
      </c>
      <c r="U118" s="1">
        <f t="shared" si="14"/>
        <v>0.20996881514485163</v>
      </c>
      <c r="V118" s="1">
        <v>9.2399999999999996E-2</v>
      </c>
      <c r="W118" s="7">
        <v>0.8871</v>
      </c>
      <c r="X118" s="19">
        <f t="shared" si="7"/>
        <v>0.79310000000000003</v>
      </c>
      <c r="Y118" s="7">
        <v>1.0537000000000001</v>
      </c>
      <c r="Z118" s="19">
        <f t="shared" si="8"/>
        <v>0.95970000000000011</v>
      </c>
      <c r="AA118" s="7">
        <v>1.2766</v>
      </c>
      <c r="AB118" s="19">
        <f t="shared" si="9"/>
        <v>1.1825999999999999</v>
      </c>
      <c r="AC118" s="1">
        <f t="shared" si="18"/>
        <v>0.97846666666666671</v>
      </c>
      <c r="AD118" s="1">
        <f t="shared" si="10"/>
        <v>0.1954269769845848</v>
      </c>
    </row>
    <row r="119" spans="1:30" x14ac:dyDescent="0.3">
      <c r="A119" s="3" t="s">
        <v>137</v>
      </c>
      <c r="B119" s="1">
        <v>88200.506999999998</v>
      </c>
      <c r="C119" s="15">
        <f t="shared" si="11"/>
        <v>24.500140833333333</v>
      </c>
      <c r="D119" s="1">
        <v>37</v>
      </c>
      <c r="E119" s="1">
        <v>9.3899999999999997E-2</v>
      </c>
      <c r="F119" s="1">
        <v>9.2799999999999994E-2</v>
      </c>
      <c r="G119" s="7">
        <v>0.94169999999999998</v>
      </c>
      <c r="H119" s="18">
        <f t="shared" si="4"/>
        <v>0.8478</v>
      </c>
      <c r="I119" s="7">
        <v>1.3024</v>
      </c>
      <c r="J119" s="18">
        <f t="shared" si="12"/>
        <v>1.2084999999999999</v>
      </c>
      <c r="K119" s="1">
        <f t="shared" si="15"/>
        <v>1.0281499999999999</v>
      </c>
      <c r="L119" s="1">
        <f t="shared" si="13"/>
        <v>0.25505341597398845</v>
      </c>
      <c r="M119" s="1">
        <v>9.4700000000000006E-2</v>
      </c>
      <c r="N119" s="7">
        <v>0.86860000000000004</v>
      </c>
      <c r="O119" s="12">
        <f t="shared" si="5"/>
        <v>0.77470000000000006</v>
      </c>
      <c r="P119" s="7">
        <v>1.0471999999999999</v>
      </c>
      <c r="Q119" s="12">
        <f t="shared" si="6"/>
        <v>0.95329999999999993</v>
      </c>
      <c r="R119" s="7">
        <v>1.2828999999999999</v>
      </c>
      <c r="S119" s="12">
        <f t="shared" si="16"/>
        <v>1.1889999999999998</v>
      </c>
      <c r="T119" s="1">
        <f t="shared" si="17"/>
        <v>0.97233333333333327</v>
      </c>
      <c r="U119" s="1">
        <f t="shared" si="14"/>
        <v>0.20780477216207793</v>
      </c>
      <c r="V119" s="1">
        <v>9.2399999999999996E-2</v>
      </c>
      <c r="W119" s="7">
        <v>0.8891</v>
      </c>
      <c r="X119" s="19">
        <f t="shared" si="7"/>
        <v>0.79520000000000002</v>
      </c>
      <c r="Y119" s="7">
        <v>1.0576000000000001</v>
      </c>
      <c r="Z119" s="19">
        <f t="shared" si="8"/>
        <v>0.96370000000000011</v>
      </c>
      <c r="AA119" s="7">
        <v>1.2798</v>
      </c>
      <c r="AB119" s="19">
        <f t="shared" si="9"/>
        <v>1.1859</v>
      </c>
      <c r="AC119" s="1">
        <f t="shared" si="18"/>
        <v>0.98159999999999992</v>
      </c>
      <c r="AD119" s="1">
        <f t="shared" si="10"/>
        <v>0.19596410385578336</v>
      </c>
    </row>
    <row r="120" spans="1:30" x14ac:dyDescent="0.3">
      <c r="A120" s="3" t="s">
        <v>138</v>
      </c>
      <c r="B120" s="1">
        <v>90000.523000000001</v>
      </c>
      <c r="C120" s="15">
        <f t="shared" si="11"/>
        <v>25.000145277777779</v>
      </c>
      <c r="D120" s="1">
        <v>37</v>
      </c>
      <c r="E120" s="1">
        <v>9.3899999999999997E-2</v>
      </c>
      <c r="F120" s="1">
        <v>9.2700000000000005E-2</v>
      </c>
      <c r="G120" s="7">
        <v>0.94950000000000001</v>
      </c>
      <c r="H120" s="18">
        <f t="shared" si="4"/>
        <v>0.85560000000000003</v>
      </c>
      <c r="I120" s="7">
        <v>1.3019000000000001</v>
      </c>
      <c r="J120" s="18">
        <f t="shared" si="12"/>
        <v>1.208</v>
      </c>
      <c r="K120" s="1">
        <f t="shared" si="15"/>
        <v>1.0318000000000001</v>
      </c>
      <c r="L120" s="1">
        <f t="shared" si="13"/>
        <v>0.24918442969013893</v>
      </c>
      <c r="M120" s="1">
        <v>9.4700000000000006E-2</v>
      </c>
      <c r="N120" s="7">
        <v>0.87190000000000001</v>
      </c>
      <c r="O120" s="12">
        <f t="shared" si="5"/>
        <v>0.77800000000000002</v>
      </c>
      <c r="P120" s="7">
        <v>1.0502</v>
      </c>
      <c r="Q120" s="12">
        <f t="shared" si="6"/>
        <v>0.95630000000000004</v>
      </c>
      <c r="R120" s="7">
        <v>1.2837000000000001</v>
      </c>
      <c r="S120" s="12">
        <f t="shared" si="16"/>
        <v>1.1898</v>
      </c>
      <c r="T120" s="1">
        <f t="shared" si="17"/>
        <v>0.97470000000000001</v>
      </c>
      <c r="U120" s="1">
        <f t="shared" si="14"/>
        <v>0.206515689476611</v>
      </c>
      <c r="V120" s="1">
        <v>9.2299999999999993E-2</v>
      </c>
      <c r="W120" s="7">
        <v>0.88849999999999996</v>
      </c>
      <c r="X120" s="19">
        <f t="shared" si="7"/>
        <v>0.79459999999999997</v>
      </c>
      <c r="Y120" s="7">
        <v>1.0585</v>
      </c>
      <c r="Z120" s="19">
        <f t="shared" si="8"/>
        <v>0.96460000000000001</v>
      </c>
      <c r="AA120" s="7">
        <v>1.2804</v>
      </c>
      <c r="AB120" s="19">
        <f t="shared" si="9"/>
        <v>1.1864999999999999</v>
      </c>
      <c r="AC120" s="1">
        <f t="shared" si="18"/>
        <v>0.98189999999999988</v>
      </c>
      <c r="AD120" s="1">
        <f t="shared" si="10"/>
        <v>0.1965219326182204</v>
      </c>
    </row>
    <row r="121" spans="1:30" x14ac:dyDescent="0.3">
      <c r="A121" s="3" t="s">
        <v>139</v>
      </c>
      <c r="B121" s="1">
        <v>91800.535000000003</v>
      </c>
      <c r="C121" s="15">
        <f t="shared" si="11"/>
        <v>25.500148611111111</v>
      </c>
      <c r="D121" s="1">
        <v>37</v>
      </c>
      <c r="E121" s="1">
        <v>9.3799999999999994E-2</v>
      </c>
      <c r="F121" s="1">
        <v>9.2600000000000002E-2</v>
      </c>
      <c r="G121" s="7">
        <v>0.94269999999999998</v>
      </c>
      <c r="H121" s="18">
        <f t="shared" si="4"/>
        <v>0.84889999999999999</v>
      </c>
      <c r="I121" s="7">
        <v>1.2975000000000001</v>
      </c>
      <c r="J121" s="18">
        <f t="shared" si="12"/>
        <v>1.2037</v>
      </c>
      <c r="K121" s="1">
        <f t="shared" si="15"/>
        <v>1.0263</v>
      </c>
      <c r="L121" s="1">
        <f t="shared" si="13"/>
        <v>0.25088148596498677</v>
      </c>
      <c r="M121" s="1">
        <v>9.4799999999999995E-2</v>
      </c>
      <c r="N121" s="7">
        <v>0.87129999999999996</v>
      </c>
      <c r="O121" s="12">
        <f t="shared" si="5"/>
        <v>0.77749999999999997</v>
      </c>
      <c r="P121" s="7">
        <v>1.0504</v>
      </c>
      <c r="Q121" s="12">
        <f t="shared" si="6"/>
        <v>0.95660000000000001</v>
      </c>
      <c r="R121" s="7">
        <v>1.2827</v>
      </c>
      <c r="S121" s="12">
        <f t="shared" si="16"/>
        <v>1.1888999999999998</v>
      </c>
      <c r="T121" s="1">
        <f t="shared" si="17"/>
        <v>0.97433333333333338</v>
      </c>
      <c r="U121" s="1">
        <f t="shared" si="14"/>
        <v>0.20627249776286927</v>
      </c>
      <c r="V121" s="1">
        <v>9.2299999999999993E-2</v>
      </c>
      <c r="W121" s="7">
        <v>0.89090000000000003</v>
      </c>
      <c r="X121" s="19">
        <f t="shared" si="7"/>
        <v>0.79710000000000003</v>
      </c>
      <c r="Y121" s="7">
        <v>1.0605</v>
      </c>
      <c r="Z121" s="19">
        <f t="shared" si="8"/>
        <v>0.9667</v>
      </c>
      <c r="AA121" s="7">
        <v>1.2826</v>
      </c>
      <c r="AB121" s="19">
        <f t="shared" si="9"/>
        <v>1.1888000000000001</v>
      </c>
      <c r="AC121" s="1">
        <f t="shared" si="18"/>
        <v>0.98420000000000007</v>
      </c>
      <c r="AD121" s="1">
        <f t="shared" si="10"/>
        <v>0.19643551104624593</v>
      </c>
    </row>
    <row r="122" spans="1:30" x14ac:dyDescent="0.3">
      <c r="A122" s="3" t="s">
        <v>140</v>
      </c>
      <c r="B122" s="1">
        <v>93600.551999999996</v>
      </c>
      <c r="C122" s="15">
        <f t="shared" si="11"/>
        <v>26.000153333333333</v>
      </c>
      <c r="D122" s="1">
        <v>37</v>
      </c>
      <c r="E122" s="1">
        <v>9.3899999999999997E-2</v>
      </c>
      <c r="F122" s="1">
        <v>9.2499999999999999E-2</v>
      </c>
      <c r="G122" s="7">
        <v>0.95209999999999995</v>
      </c>
      <c r="H122" s="18">
        <f t="shared" si="4"/>
        <v>0.85819999999999996</v>
      </c>
      <c r="I122" s="7">
        <v>1.3053999999999999</v>
      </c>
      <c r="J122" s="18">
        <f t="shared" si="12"/>
        <v>1.2114999999999998</v>
      </c>
      <c r="K122" s="1">
        <f t="shared" si="15"/>
        <v>1.0348499999999998</v>
      </c>
      <c r="L122" s="1">
        <f t="shared" si="13"/>
        <v>0.24982082579320686</v>
      </c>
      <c r="M122" s="1">
        <v>9.5000000000000001E-2</v>
      </c>
      <c r="N122" s="7">
        <v>0.871</v>
      </c>
      <c r="O122" s="12">
        <f t="shared" si="5"/>
        <v>0.77710000000000001</v>
      </c>
      <c r="P122" s="7">
        <v>1.0510999999999999</v>
      </c>
      <c r="Q122" s="12">
        <f t="shared" si="6"/>
        <v>0.95719999999999994</v>
      </c>
      <c r="R122" s="7">
        <v>1.2882</v>
      </c>
      <c r="S122" s="12">
        <f t="shared" si="16"/>
        <v>1.1942999999999999</v>
      </c>
      <c r="T122" s="1">
        <f t="shared" si="17"/>
        <v>0.97619999999999996</v>
      </c>
      <c r="U122" s="1">
        <f t="shared" si="14"/>
        <v>0.20924796295304807</v>
      </c>
      <c r="V122" s="1">
        <v>9.2399999999999996E-2</v>
      </c>
      <c r="W122" s="7">
        <v>0.89219999999999999</v>
      </c>
      <c r="X122" s="19">
        <f t="shared" si="7"/>
        <v>0.79830000000000001</v>
      </c>
      <c r="Y122" s="7">
        <v>1.0589</v>
      </c>
      <c r="Z122" s="19">
        <f t="shared" si="8"/>
        <v>0.96499999999999997</v>
      </c>
      <c r="AA122" s="7">
        <v>1.2827999999999999</v>
      </c>
      <c r="AB122" s="19">
        <f t="shared" si="9"/>
        <v>1.1888999999999998</v>
      </c>
      <c r="AC122" s="1">
        <f t="shared" si="18"/>
        <v>0.98406666666666665</v>
      </c>
      <c r="AD122" s="1">
        <f t="shared" si="10"/>
        <v>0.19599679419146901</v>
      </c>
    </row>
    <row r="123" spans="1:30" x14ac:dyDescent="0.3">
      <c r="A123" s="3" t="s">
        <v>141</v>
      </c>
      <c r="B123" s="1">
        <v>95400.567999999999</v>
      </c>
      <c r="C123" s="15">
        <f t="shared" si="11"/>
        <v>26.500157777777776</v>
      </c>
      <c r="D123" s="1">
        <v>37</v>
      </c>
      <c r="E123" s="1">
        <v>9.3700000000000006E-2</v>
      </c>
      <c r="F123" s="1">
        <v>9.2499999999999999E-2</v>
      </c>
      <c r="G123" s="7">
        <v>0.94830000000000003</v>
      </c>
      <c r="H123" s="18">
        <f t="shared" si="4"/>
        <v>0.85460000000000003</v>
      </c>
      <c r="I123" s="7">
        <v>1.2956000000000001</v>
      </c>
      <c r="J123" s="18">
        <f t="shared" si="12"/>
        <v>1.2019000000000002</v>
      </c>
      <c r="K123" s="1">
        <f t="shared" si="15"/>
        <v>1.0282500000000001</v>
      </c>
      <c r="L123" s="1">
        <f t="shared" si="13"/>
        <v>0.24557818510608817</v>
      </c>
      <c r="M123" s="1">
        <v>9.4799999999999995E-2</v>
      </c>
      <c r="N123" s="7">
        <v>0.87339999999999995</v>
      </c>
      <c r="O123" s="12">
        <f t="shared" si="5"/>
        <v>0.77969999999999995</v>
      </c>
      <c r="P123" s="7">
        <v>1.0488</v>
      </c>
      <c r="Q123" s="12">
        <f t="shared" si="6"/>
        <v>0.95509999999999995</v>
      </c>
      <c r="R123" s="7">
        <v>1.2847999999999999</v>
      </c>
      <c r="S123" s="12">
        <f t="shared" si="16"/>
        <v>1.1911</v>
      </c>
      <c r="T123" s="1">
        <f t="shared" si="17"/>
        <v>0.97529999999999994</v>
      </c>
      <c r="U123" s="1">
        <f t="shared" si="14"/>
        <v>0.20644253437700283</v>
      </c>
      <c r="V123" s="1">
        <v>9.2299999999999993E-2</v>
      </c>
      <c r="W123" s="7">
        <v>0.89439999999999997</v>
      </c>
      <c r="X123" s="19">
        <f t="shared" si="7"/>
        <v>0.80069999999999997</v>
      </c>
      <c r="Y123" s="7">
        <v>1.0617000000000001</v>
      </c>
      <c r="Z123" s="19">
        <f t="shared" si="8"/>
        <v>0.96800000000000008</v>
      </c>
      <c r="AA123" s="7">
        <v>1.2829999999999999</v>
      </c>
      <c r="AB123" s="19">
        <f t="shared" si="9"/>
        <v>1.1892999999999998</v>
      </c>
      <c r="AC123" s="1">
        <f t="shared" si="18"/>
        <v>0.98599999999999988</v>
      </c>
      <c r="AD123" s="1">
        <f t="shared" si="10"/>
        <v>0.19492431864700696</v>
      </c>
    </row>
    <row r="124" spans="1:30" x14ac:dyDescent="0.3">
      <c r="A124" s="3" t="s">
        <v>142</v>
      </c>
      <c r="B124" s="1">
        <v>97200.577999999994</v>
      </c>
      <c r="C124" s="15">
        <f t="shared" si="11"/>
        <v>27.000160555555553</v>
      </c>
      <c r="D124" s="1">
        <v>37</v>
      </c>
      <c r="E124" s="1">
        <v>9.3799999999999994E-2</v>
      </c>
      <c r="F124" s="1">
        <v>9.2600000000000002E-2</v>
      </c>
      <c r="G124" s="7">
        <v>0.95140000000000002</v>
      </c>
      <c r="H124" s="18">
        <f t="shared" si="4"/>
        <v>0.85760000000000003</v>
      </c>
      <c r="I124" s="7">
        <v>1.2988999999999999</v>
      </c>
      <c r="J124" s="18">
        <f t="shared" si="12"/>
        <v>1.2050999999999998</v>
      </c>
      <c r="K124" s="1">
        <f t="shared" si="15"/>
        <v>1.03135</v>
      </c>
      <c r="L124" s="1">
        <f t="shared" si="13"/>
        <v>0.24571960646232471</v>
      </c>
      <c r="M124" s="1">
        <v>9.4899999999999998E-2</v>
      </c>
      <c r="N124" s="7">
        <v>0.875</v>
      </c>
      <c r="O124" s="12">
        <f t="shared" si="5"/>
        <v>0.78120000000000001</v>
      </c>
      <c r="P124" s="7">
        <v>1.0517000000000001</v>
      </c>
      <c r="Q124" s="12">
        <f t="shared" si="6"/>
        <v>0.95790000000000008</v>
      </c>
      <c r="R124" s="7">
        <v>1.2878000000000001</v>
      </c>
      <c r="S124" s="12">
        <f t="shared" si="16"/>
        <v>1.194</v>
      </c>
      <c r="T124" s="1">
        <f t="shared" si="17"/>
        <v>0.97770000000000001</v>
      </c>
      <c r="U124" s="1">
        <f t="shared" si="14"/>
        <v>0.20711105716499104</v>
      </c>
      <c r="V124" s="1">
        <v>9.2299999999999993E-2</v>
      </c>
      <c r="W124" s="7">
        <v>0.89400000000000002</v>
      </c>
      <c r="X124" s="19">
        <f t="shared" si="7"/>
        <v>0.80020000000000002</v>
      </c>
      <c r="Y124" s="7">
        <v>1.0613999999999999</v>
      </c>
      <c r="Z124" s="19">
        <f t="shared" si="8"/>
        <v>0.9675999999999999</v>
      </c>
      <c r="AA124" s="7">
        <v>1.2824</v>
      </c>
      <c r="AB124" s="19">
        <f t="shared" si="9"/>
        <v>1.1886000000000001</v>
      </c>
      <c r="AC124" s="1">
        <f t="shared" si="18"/>
        <v>0.9854666666666666</v>
      </c>
      <c r="AD124" s="1">
        <f t="shared" si="10"/>
        <v>0.19481543402239318</v>
      </c>
    </row>
    <row r="125" spans="1:30" x14ac:dyDescent="0.3">
      <c r="A125" s="3" t="s">
        <v>143</v>
      </c>
      <c r="B125" s="1">
        <v>99000.619000000006</v>
      </c>
      <c r="C125" s="15">
        <f t="shared" si="11"/>
        <v>27.500171944444446</v>
      </c>
      <c r="D125" s="1">
        <v>37</v>
      </c>
      <c r="E125" s="1">
        <v>9.3799999999999994E-2</v>
      </c>
      <c r="F125" s="1">
        <v>9.2600000000000002E-2</v>
      </c>
      <c r="G125" s="7">
        <v>0.95240000000000002</v>
      </c>
      <c r="H125" s="18">
        <f t="shared" si="4"/>
        <v>0.85860000000000003</v>
      </c>
      <c r="I125" s="7">
        <v>1.2901</v>
      </c>
      <c r="J125" s="18">
        <f t="shared" si="12"/>
        <v>1.1962999999999999</v>
      </c>
      <c r="K125" s="1">
        <f t="shared" si="15"/>
        <v>1.02745</v>
      </c>
      <c r="L125" s="1">
        <f t="shared" si="13"/>
        <v>0.23878996000669647</v>
      </c>
      <c r="M125" s="1">
        <v>9.5000000000000001E-2</v>
      </c>
      <c r="N125" s="7">
        <v>0.87660000000000005</v>
      </c>
      <c r="O125" s="12">
        <f t="shared" si="5"/>
        <v>0.78280000000000005</v>
      </c>
      <c r="P125" s="7">
        <v>1.0510999999999999</v>
      </c>
      <c r="Q125" s="12">
        <f t="shared" si="6"/>
        <v>0.95729999999999993</v>
      </c>
      <c r="R125" s="7">
        <v>1.2836000000000001</v>
      </c>
      <c r="S125" s="12">
        <f t="shared" si="16"/>
        <v>1.1898</v>
      </c>
      <c r="T125" s="1">
        <f t="shared" si="17"/>
        <v>0.97663333333333335</v>
      </c>
      <c r="U125" s="1">
        <f t="shared" si="14"/>
        <v>0.20418761797262158</v>
      </c>
      <c r="V125" s="1">
        <v>9.2499999999999999E-2</v>
      </c>
      <c r="W125" s="7">
        <v>0.89510000000000001</v>
      </c>
      <c r="X125" s="19">
        <f t="shared" si="7"/>
        <v>0.80130000000000001</v>
      </c>
      <c r="Y125" s="7">
        <v>1.0650999999999999</v>
      </c>
      <c r="Z125" s="19">
        <f t="shared" si="8"/>
        <v>0.97129999999999994</v>
      </c>
      <c r="AA125" s="7">
        <v>1.2829999999999999</v>
      </c>
      <c r="AB125" s="19">
        <f t="shared" si="9"/>
        <v>1.1892</v>
      </c>
      <c r="AC125" s="1">
        <f t="shared" si="18"/>
        <v>0.98726666666666674</v>
      </c>
      <c r="AD125" s="1">
        <f t="shared" si="10"/>
        <v>0.19444228792454818</v>
      </c>
    </row>
    <row r="126" spans="1:30" x14ac:dyDescent="0.3">
      <c r="A126" s="3" t="s">
        <v>144</v>
      </c>
      <c r="B126" s="1">
        <v>100800.63499999999</v>
      </c>
      <c r="C126" s="15">
        <f t="shared" si="11"/>
        <v>28.000176388888889</v>
      </c>
      <c r="D126" s="1">
        <v>37</v>
      </c>
      <c r="E126" s="1">
        <v>9.3600000000000003E-2</v>
      </c>
      <c r="F126" s="1">
        <v>9.2499999999999999E-2</v>
      </c>
      <c r="G126" s="7">
        <v>0.95609999999999995</v>
      </c>
      <c r="H126" s="18">
        <f t="shared" si="4"/>
        <v>0.86249999999999993</v>
      </c>
      <c r="I126" s="7">
        <v>1.2911999999999999</v>
      </c>
      <c r="J126" s="18">
        <f t="shared" si="12"/>
        <v>1.1976</v>
      </c>
      <c r="K126" s="1">
        <f t="shared" si="15"/>
        <v>1.0300499999999999</v>
      </c>
      <c r="L126" s="1">
        <f t="shared" si="13"/>
        <v>0.23695148237561206</v>
      </c>
      <c r="M126" s="1">
        <v>9.4899999999999998E-2</v>
      </c>
      <c r="N126" s="7">
        <v>0.87760000000000005</v>
      </c>
      <c r="O126" s="12">
        <f t="shared" si="5"/>
        <v>0.78400000000000003</v>
      </c>
      <c r="P126" s="7">
        <v>1.0512999999999999</v>
      </c>
      <c r="Q126" s="12">
        <f t="shared" si="6"/>
        <v>0.95769999999999988</v>
      </c>
      <c r="R126" s="7">
        <v>1.2847</v>
      </c>
      <c r="S126" s="12">
        <f t="shared" si="16"/>
        <v>1.1911</v>
      </c>
      <c r="T126" s="1">
        <f t="shared" si="17"/>
        <v>0.97759999999999991</v>
      </c>
      <c r="U126" s="1">
        <f t="shared" si="14"/>
        <v>0.20427826609798697</v>
      </c>
      <c r="V126" s="1">
        <v>9.2200000000000004E-2</v>
      </c>
      <c r="W126" s="7">
        <v>0.89539999999999997</v>
      </c>
      <c r="X126" s="19">
        <f t="shared" si="7"/>
        <v>0.80179999999999996</v>
      </c>
      <c r="Y126" s="7">
        <v>1.0629</v>
      </c>
      <c r="Z126" s="19">
        <f t="shared" si="8"/>
        <v>0.96929999999999994</v>
      </c>
      <c r="AA126" s="7">
        <v>1.2828999999999999</v>
      </c>
      <c r="AB126" s="19">
        <f t="shared" si="9"/>
        <v>1.1893</v>
      </c>
      <c r="AC126" s="1">
        <f t="shared" si="18"/>
        <v>0.98680000000000001</v>
      </c>
      <c r="AD126" s="1">
        <f t="shared" si="10"/>
        <v>0.19434183800715718</v>
      </c>
    </row>
    <row r="127" spans="1:30" x14ac:dyDescent="0.3">
      <c r="A127" s="3" t="s">
        <v>145</v>
      </c>
      <c r="B127" s="1">
        <v>102600.645</v>
      </c>
      <c r="C127" s="15">
        <f t="shared" si="11"/>
        <v>28.500179166666669</v>
      </c>
      <c r="D127" s="1">
        <v>37</v>
      </c>
      <c r="E127" s="1">
        <v>9.3600000000000003E-2</v>
      </c>
      <c r="F127" s="1">
        <v>9.2499999999999999E-2</v>
      </c>
      <c r="G127" s="7">
        <v>0.95940000000000003</v>
      </c>
      <c r="H127" s="18">
        <f t="shared" si="4"/>
        <v>0.86580000000000001</v>
      </c>
      <c r="I127" s="7">
        <v>1.2902</v>
      </c>
      <c r="J127" s="18">
        <f t="shared" si="12"/>
        <v>1.1966000000000001</v>
      </c>
      <c r="K127" s="1">
        <f t="shared" si="15"/>
        <v>1.0312000000000001</v>
      </c>
      <c r="L127" s="1">
        <f t="shared" si="13"/>
        <v>0.23391092321650894</v>
      </c>
      <c r="M127" s="1">
        <v>9.4799999999999995E-2</v>
      </c>
      <c r="N127" s="7">
        <v>0.87829999999999997</v>
      </c>
      <c r="O127" s="12">
        <f t="shared" si="5"/>
        <v>0.78469999999999995</v>
      </c>
      <c r="P127" s="7">
        <v>1.0523</v>
      </c>
      <c r="Q127" s="12">
        <f t="shared" si="6"/>
        <v>0.9587</v>
      </c>
      <c r="R127" s="7">
        <v>1.2858000000000001</v>
      </c>
      <c r="S127" s="12">
        <f t="shared" si="16"/>
        <v>1.1922000000000001</v>
      </c>
      <c r="T127" s="1">
        <f t="shared" si="17"/>
        <v>0.97853333333333337</v>
      </c>
      <c r="U127" s="1">
        <f t="shared" si="14"/>
        <v>0.20447269581372851</v>
      </c>
      <c r="V127" s="1">
        <v>9.2299999999999993E-2</v>
      </c>
      <c r="W127" s="7">
        <v>0.89870000000000005</v>
      </c>
      <c r="X127" s="19">
        <f t="shared" si="7"/>
        <v>0.80510000000000004</v>
      </c>
      <c r="Y127" s="7">
        <v>1.0638000000000001</v>
      </c>
      <c r="Z127" s="19">
        <f t="shared" si="8"/>
        <v>0.97020000000000006</v>
      </c>
      <c r="AA127" s="7">
        <v>1.2849999999999999</v>
      </c>
      <c r="AB127" s="19">
        <f t="shared" si="9"/>
        <v>1.1914</v>
      </c>
      <c r="AC127" s="1">
        <f t="shared" si="18"/>
        <v>0.98890000000000011</v>
      </c>
      <c r="AD127" s="1">
        <f t="shared" si="10"/>
        <v>0.19382773279383916</v>
      </c>
    </row>
    <row r="128" spans="1:30" x14ac:dyDescent="0.3">
      <c r="A128" s="3" t="s">
        <v>146</v>
      </c>
      <c r="B128" s="1">
        <v>104400.66</v>
      </c>
      <c r="C128" s="15">
        <f t="shared" si="11"/>
        <v>29.000183333333336</v>
      </c>
      <c r="D128" s="1">
        <v>37</v>
      </c>
      <c r="E128" s="1">
        <v>9.3600000000000003E-2</v>
      </c>
      <c r="F128" s="1">
        <v>9.2200000000000004E-2</v>
      </c>
      <c r="G128" s="7">
        <v>0.96179999999999999</v>
      </c>
      <c r="H128" s="18">
        <f t="shared" si="4"/>
        <v>0.86819999999999997</v>
      </c>
      <c r="I128" s="7">
        <v>1.2856000000000001</v>
      </c>
      <c r="J128" s="18">
        <f t="shared" si="12"/>
        <v>1.1920000000000002</v>
      </c>
      <c r="K128" s="1">
        <f t="shared" si="15"/>
        <v>1.0301</v>
      </c>
      <c r="L128" s="1">
        <f t="shared" si="13"/>
        <v>0.22896117574820432</v>
      </c>
      <c r="M128" s="1">
        <v>9.4700000000000006E-2</v>
      </c>
      <c r="N128" s="7">
        <v>0.88100000000000001</v>
      </c>
      <c r="O128" s="12">
        <f t="shared" si="5"/>
        <v>0.78739999999999999</v>
      </c>
      <c r="P128" s="7">
        <v>1.052</v>
      </c>
      <c r="Q128" s="12">
        <f t="shared" si="6"/>
        <v>0.95840000000000003</v>
      </c>
      <c r="R128" s="7">
        <v>1.2847</v>
      </c>
      <c r="S128" s="12">
        <f t="shared" si="16"/>
        <v>1.1911</v>
      </c>
      <c r="T128" s="1">
        <f t="shared" si="17"/>
        <v>0.97896666666666665</v>
      </c>
      <c r="U128" s="1">
        <f t="shared" si="14"/>
        <v>0.20263430936870852</v>
      </c>
      <c r="V128" s="1">
        <v>9.2200000000000004E-2</v>
      </c>
      <c r="W128" s="7">
        <v>0.9</v>
      </c>
      <c r="X128" s="19">
        <f t="shared" si="7"/>
        <v>0.80640000000000001</v>
      </c>
      <c r="Y128" s="7">
        <v>1.0643</v>
      </c>
      <c r="Z128" s="19">
        <f t="shared" si="8"/>
        <v>0.97070000000000001</v>
      </c>
      <c r="AA128" s="7">
        <v>1.2854000000000001</v>
      </c>
      <c r="AB128" s="19">
        <f t="shared" si="9"/>
        <v>1.1918000000000002</v>
      </c>
      <c r="AC128" s="1">
        <f t="shared" si="18"/>
        <v>0.98963333333333336</v>
      </c>
      <c r="AD128" s="1">
        <f t="shared" si="10"/>
        <v>0.19339633743515822</v>
      </c>
    </row>
    <row r="129" spans="1:30" x14ac:dyDescent="0.3">
      <c r="A129" s="3" t="s">
        <v>147</v>
      </c>
      <c r="B129" s="1">
        <v>106200.671</v>
      </c>
      <c r="C129" s="15">
        <f t="shared" si="11"/>
        <v>29.500186388888888</v>
      </c>
      <c r="D129" s="1">
        <v>37</v>
      </c>
      <c r="E129" s="1">
        <v>9.3600000000000003E-2</v>
      </c>
      <c r="F129" s="1">
        <v>9.2399999999999996E-2</v>
      </c>
      <c r="G129" s="7">
        <v>0.9698</v>
      </c>
      <c r="H129" s="18">
        <f t="shared" si="4"/>
        <v>0.87619999999999998</v>
      </c>
      <c r="I129" s="7">
        <v>1.2867</v>
      </c>
      <c r="J129" s="18">
        <f t="shared" si="12"/>
        <v>1.1931</v>
      </c>
      <c r="K129" s="1">
        <f t="shared" si="15"/>
        <v>1.0346500000000001</v>
      </c>
      <c r="L129" s="1">
        <f t="shared" si="13"/>
        <v>0.22408213895801624</v>
      </c>
      <c r="M129" s="1">
        <v>9.4500000000000001E-2</v>
      </c>
      <c r="N129" s="7">
        <v>0.88229999999999997</v>
      </c>
      <c r="O129" s="12">
        <f t="shared" si="5"/>
        <v>0.78869999999999996</v>
      </c>
      <c r="P129" s="7">
        <v>1.0522</v>
      </c>
      <c r="Q129" s="12">
        <f t="shared" si="6"/>
        <v>0.95860000000000001</v>
      </c>
      <c r="R129" s="7">
        <v>1.2858000000000001</v>
      </c>
      <c r="S129" s="12">
        <f t="shared" si="16"/>
        <v>1.1922000000000001</v>
      </c>
      <c r="T129" s="1">
        <f t="shared" si="17"/>
        <v>0.97983333333333344</v>
      </c>
      <c r="U129" s="1">
        <f t="shared" si="14"/>
        <v>0.20258628614329485</v>
      </c>
      <c r="V129" s="1">
        <v>9.2100000000000001E-2</v>
      </c>
      <c r="W129" s="7">
        <v>0.9002</v>
      </c>
      <c r="X129" s="19">
        <f t="shared" si="7"/>
        <v>0.80659999999999998</v>
      </c>
      <c r="Y129" s="7">
        <v>1.0639000000000001</v>
      </c>
      <c r="Z129" s="19">
        <f t="shared" si="8"/>
        <v>0.97030000000000005</v>
      </c>
      <c r="AA129" s="7">
        <v>1.2861</v>
      </c>
      <c r="AB129" s="19">
        <f t="shared" si="9"/>
        <v>1.1925000000000001</v>
      </c>
      <c r="AC129" s="1">
        <f t="shared" si="18"/>
        <v>0.98980000000000012</v>
      </c>
      <c r="AD129" s="1">
        <f t="shared" si="10"/>
        <v>0.19368760930942316</v>
      </c>
    </row>
    <row r="130" spans="1:30" x14ac:dyDescent="0.3">
      <c r="A130" s="3" t="s">
        <v>148</v>
      </c>
      <c r="B130" s="1">
        <v>108000.68</v>
      </c>
      <c r="C130" s="15">
        <f t="shared" si="11"/>
        <v>30.000188888888886</v>
      </c>
      <c r="D130" s="1">
        <v>37</v>
      </c>
      <c r="E130" s="1">
        <v>9.35E-2</v>
      </c>
      <c r="F130" s="1">
        <v>9.2399999999999996E-2</v>
      </c>
      <c r="G130" s="7">
        <v>0.96840000000000004</v>
      </c>
      <c r="H130" s="18">
        <f t="shared" si="4"/>
        <v>0.87490000000000001</v>
      </c>
      <c r="I130" s="7">
        <v>1.2788999999999999</v>
      </c>
      <c r="J130" s="18">
        <f t="shared" si="12"/>
        <v>1.1854</v>
      </c>
      <c r="K130" s="1">
        <f t="shared" si="15"/>
        <v>1.0301499999999999</v>
      </c>
      <c r="L130" s="1">
        <f t="shared" si="13"/>
        <v>0.21955665555842394</v>
      </c>
      <c r="M130" s="1">
        <v>9.4500000000000001E-2</v>
      </c>
      <c r="N130" s="7">
        <v>0.88470000000000004</v>
      </c>
      <c r="O130" s="12">
        <f t="shared" si="5"/>
        <v>0.79120000000000001</v>
      </c>
      <c r="P130" s="7">
        <v>1.0503</v>
      </c>
      <c r="Q130" s="12">
        <f t="shared" si="6"/>
        <v>0.95679999999999998</v>
      </c>
      <c r="R130" s="7">
        <v>1.2841</v>
      </c>
      <c r="S130" s="12">
        <f t="shared" si="16"/>
        <v>1.1906000000000001</v>
      </c>
      <c r="T130" s="1">
        <f t="shared" si="17"/>
        <v>0.97953333333333337</v>
      </c>
      <c r="U130" s="1">
        <f t="shared" si="14"/>
        <v>0.20066811738124529</v>
      </c>
      <c r="V130" s="1">
        <v>9.2399999999999996E-2</v>
      </c>
      <c r="W130" s="7">
        <v>0.90310000000000001</v>
      </c>
      <c r="X130" s="19">
        <f t="shared" si="7"/>
        <v>0.80959999999999999</v>
      </c>
      <c r="Y130" s="7">
        <v>1.0670999999999999</v>
      </c>
      <c r="Z130" s="19">
        <f t="shared" si="8"/>
        <v>0.97359999999999991</v>
      </c>
      <c r="AA130" s="7">
        <v>1.2857000000000001</v>
      </c>
      <c r="AB130" s="19">
        <f t="shared" si="9"/>
        <v>1.1922000000000001</v>
      </c>
      <c r="AC130" s="1">
        <f t="shared" si="18"/>
        <v>0.99180000000000001</v>
      </c>
      <c r="AD130" s="1">
        <f t="shared" si="10"/>
        <v>0.19194822218504606</v>
      </c>
    </row>
    <row r="131" spans="1:30" x14ac:dyDescent="0.3">
      <c r="A131" s="3" t="s">
        <v>149</v>
      </c>
      <c r="B131" s="1">
        <v>109800.686</v>
      </c>
      <c r="C131" s="15">
        <f t="shared" si="11"/>
        <v>30.500190555555555</v>
      </c>
      <c r="D131" s="1">
        <v>37</v>
      </c>
      <c r="E131" s="1">
        <v>9.35E-2</v>
      </c>
      <c r="F131" s="1">
        <v>9.2299999999999993E-2</v>
      </c>
      <c r="G131" s="7">
        <v>0.97370000000000001</v>
      </c>
      <c r="H131" s="18">
        <f t="shared" si="4"/>
        <v>0.88019999999999998</v>
      </c>
      <c r="I131" s="7">
        <v>1.2779</v>
      </c>
      <c r="J131" s="18">
        <f t="shared" si="12"/>
        <v>1.1844000000000001</v>
      </c>
      <c r="K131" s="1">
        <f t="shared" si="15"/>
        <v>1.0323</v>
      </c>
      <c r="L131" s="1">
        <f t="shared" si="13"/>
        <v>0.2151018828369485</v>
      </c>
      <c r="M131" s="1">
        <v>9.4600000000000004E-2</v>
      </c>
      <c r="N131" s="7">
        <v>0.88880000000000003</v>
      </c>
      <c r="O131" s="12">
        <f t="shared" si="5"/>
        <v>0.79530000000000001</v>
      </c>
      <c r="P131" s="7">
        <v>1.0557000000000001</v>
      </c>
      <c r="Q131" s="12">
        <f t="shared" si="6"/>
        <v>0.96220000000000006</v>
      </c>
      <c r="R131" s="7">
        <v>1.2853000000000001</v>
      </c>
      <c r="S131" s="12">
        <f t="shared" si="16"/>
        <v>1.1918000000000002</v>
      </c>
      <c r="T131" s="1">
        <f t="shared" si="17"/>
        <v>0.98309999999999997</v>
      </c>
      <c r="U131" s="1">
        <f t="shared" si="14"/>
        <v>0.19907453378069281</v>
      </c>
      <c r="V131" s="1">
        <v>9.2399999999999996E-2</v>
      </c>
      <c r="W131" s="7">
        <v>0.90380000000000005</v>
      </c>
      <c r="X131" s="19">
        <f t="shared" si="7"/>
        <v>0.81030000000000002</v>
      </c>
      <c r="Y131" s="7">
        <v>1.0670999999999999</v>
      </c>
      <c r="Z131" s="19">
        <f t="shared" si="8"/>
        <v>0.97359999999999991</v>
      </c>
      <c r="AA131" s="7">
        <v>1.2858000000000001</v>
      </c>
      <c r="AB131" s="19">
        <f t="shared" si="9"/>
        <v>1.1923000000000001</v>
      </c>
      <c r="AC131" s="1">
        <f t="shared" si="18"/>
        <v>0.99206666666666676</v>
      </c>
      <c r="AD131" s="1">
        <f t="shared" si="10"/>
        <v>0.19166836810838947</v>
      </c>
    </row>
    <row r="132" spans="1:30" x14ac:dyDescent="0.3">
      <c r="A132" s="3" t="s">
        <v>150</v>
      </c>
      <c r="B132" s="1">
        <v>111600.705</v>
      </c>
      <c r="C132" s="15">
        <f t="shared" si="11"/>
        <v>31.000195833333333</v>
      </c>
      <c r="D132" s="1">
        <v>37</v>
      </c>
      <c r="E132" s="1">
        <v>9.3399999999999997E-2</v>
      </c>
      <c r="F132" s="1">
        <v>9.2200000000000004E-2</v>
      </c>
      <c r="G132" s="7">
        <v>0.96709999999999996</v>
      </c>
      <c r="H132" s="18">
        <f t="shared" si="4"/>
        <v>0.87369999999999992</v>
      </c>
      <c r="I132" s="7">
        <v>1.2684</v>
      </c>
      <c r="J132" s="18">
        <f t="shared" si="12"/>
        <v>1.175</v>
      </c>
      <c r="K132" s="1">
        <f t="shared" si="15"/>
        <v>1.0243500000000001</v>
      </c>
      <c r="L132" s="1">
        <f t="shared" si="13"/>
        <v>0.21305127317150577</v>
      </c>
      <c r="M132" s="1">
        <v>9.4500000000000001E-2</v>
      </c>
      <c r="N132" s="7">
        <v>0.8901</v>
      </c>
      <c r="O132" s="12">
        <f t="shared" si="5"/>
        <v>0.79669999999999996</v>
      </c>
      <c r="P132" s="7">
        <v>1.0516000000000001</v>
      </c>
      <c r="Q132" s="12">
        <f t="shared" si="6"/>
        <v>0.95820000000000005</v>
      </c>
      <c r="R132" s="7">
        <v>1.2823</v>
      </c>
      <c r="S132" s="12">
        <f t="shared" si="16"/>
        <v>1.1889000000000001</v>
      </c>
      <c r="T132" s="1">
        <f t="shared" si="17"/>
        <v>0.98126666666666684</v>
      </c>
      <c r="U132" s="1">
        <f t="shared" si="14"/>
        <v>0.1971148480793192</v>
      </c>
      <c r="V132" s="1">
        <v>9.2499999999999999E-2</v>
      </c>
      <c r="W132" s="7">
        <v>0.90629999999999999</v>
      </c>
      <c r="X132" s="19">
        <f t="shared" si="7"/>
        <v>0.81289999999999996</v>
      </c>
      <c r="Y132" s="7">
        <v>1.0665</v>
      </c>
      <c r="Z132" s="19">
        <f t="shared" si="8"/>
        <v>0.97309999999999997</v>
      </c>
      <c r="AA132" s="7">
        <v>1.2873000000000001</v>
      </c>
      <c r="AB132" s="19">
        <f t="shared" si="9"/>
        <v>1.1939000000000002</v>
      </c>
      <c r="AC132" s="1">
        <f t="shared" si="18"/>
        <v>0.99330000000000007</v>
      </c>
      <c r="AD132" s="1">
        <f t="shared" si="10"/>
        <v>0.19130154207428687</v>
      </c>
    </row>
    <row r="133" spans="1:30" x14ac:dyDescent="0.3">
      <c r="A133" s="3" t="s">
        <v>151</v>
      </c>
      <c r="B133" s="1">
        <v>113400.71</v>
      </c>
      <c r="C133" s="15">
        <f t="shared" si="11"/>
        <v>31.500197222222223</v>
      </c>
      <c r="D133" s="1">
        <v>37</v>
      </c>
      <c r="E133" s="1">
        <v>9.3200000000000005E-2</v>
      </c>
      <c r="F133" s="1">
        <v>9.2200000000000004E-2</v>
      </c>
      <c r="G133" s="7">
        <v>0.97270000000000001</v>
      </c>
      <c r="H133" s="18">
        <f t="shared" si="4"/>
        <v>0.87949999999999995</v>
      </c>
      <c r="I133" s="7">
        <v>1.2672000000000001</v>
      </c>
      <c r="J133" s="18">
        <f t="shared" si="12"/>
        <v>1.1740000000000002</v>
      </c>
      <c r="K133" s="1">
        <f t="shared" si="15"/>
        <v>1.0267500000000001</v>
      </c>
      <c r="L133" s="1">
        <f t="shared" si="13"/>
        <v>0.2082429470594388</v>
      </c>
      <c r="M133" s="1">
        <v>9.4200000000000006E-2</v>
      </c>
      <c r="N133" s="7">
        <v>0.89129999999999998</v>
      </c>
      <c r="O133" s="12">
        <f t="shared" si="5"/>
        <v>0.79810000000000003</v>
      </c>
      <c r="P133" s="7">
        <v>1.0518000000000001</v>
      </c>
      <c r="Q133" s="12">
        <f t="shared" si="6"/>
        <v>0.95860000000000012</v>
      </c>
      <c r="R133" s="7">
        <v>1.282</v>
      </c>
      <c r="S133" s="12">
        <f t="shared" si="16"/>
        <v>1.1888000000000001</v>
      </c>
      <c r="T133" s="1">
        <f t="shared" si="17"/>
        <v>0.98183333333333334</v>
      </c>
      <c r="U133" s="1">
        <f t="shared" si="14"/>
        <v>0.19638345992810488</v>
      </c>
      <c r="V133" s="1">
        <v>9.2600000000000002E-2</v>
      </c>
      <c r="W133" s="7">
        <v>0.90700000000000003</v>
      </c>
      <c r="X133" s="19">
        <f t="shared" si="7"/>
        <v>0.81380000000000008</v>
      </c>
      <c r="Y133" s="7">
        <v>1.0664</v>
      </c>
      <c r="Z133" s="19">
        <f t="shared" si="8"/>
        <v>0.97320000000000007</v>
      </c>
      <c r="AA133" s="7">
        <v>1.2881</v>
      </c>
      <c r="AB133" s="19">
        <f t="shared" si="9"/>
        <v>1.1949000000000001</v>
      </c>
      <c r="AC133" s="1">
        <f t="shared" si="18"/>
        <v>0.99396666666666678</v>
      </c>
      <c r="AD133" s="1">
        <f t="shared" si="10"/>
        <v>0.19139682163853539</v>
      </c>
    </row>
    <row r="134" spans="1:30" x14ac:dyDescent="0.3">
      <c r="A134" s="3" t="s">
        <v>152</v>
      </c>
      <c r="B134" s="1">
        <v>115200.71400000001</v>
      </c>
      <c r="C134" s="15">
        <f t="shared" si="11"/>
        <v>32.000198333333337</v>
      </c>
      <c r="D134" s="1">
        <v>37</v>
      </c>
      <c r="E134" s="1">
        <v>9.3299999999999994E-2</v>
      </c>
      <c r="F134" s="1">
        <v>9.2399999999999996E-2</v>
      </c>
      <c r="G134" s="7">
        <v>0.97460000000000002</v>
      </c>
      <c r="H134" s="18">
        <f t="shared" si="4"/>
        <v>0.88129999999999997</v>
      </c>
      <c r="I134" s="7">
        <v>1.2625999999999999</v>
      </c>
      <c r="J134" s="18">
        <f t="shared" si="12"/>
        <v>1.1693</v>
      </c>
      <c r="K134" s="1">
        <f t="shared" ref="K134:K165" si="19">((G134-E134)+(I134-E134))/2</f>
        <v>1.0253000000000001</v>
      </c>
      <c r="L134" s="1">
        <f t="shared" si="13"/>
        <v>0.20364675298172502</v>
      </c>
      <c r="M134" s="1">
        <v>9.4299999999999995E-2</v>
      </c>
      <c r="N134" s="7">
        <v>0.89490000000000003</v>
      </c>
      <c r="O134" s="12">
        <f t="shared" si="5"/>
        <v>0.80160000000000009</v>
      </c>
      <c r="P134" s="7">
        <v>1.0529999999999999</v>
      </c>
      <c r="Q134" s="12">
        <f t="shared" si="6"/>
        <v>0.9597</v>
      </c>
      <c r="R134" s="7">
        <v>1.2827</v>
      </c>
      <c r="S134" s="12">
        <f t="shared" ref="S134:S165" si="20">R134-E134</f>
        <v>1.1894</v>
      </c>
      <c r="T134" s="1">
        <f t="shared" ref="T134:T165" si="21">((N134-E134)+(P134-E134)+(R134-E134))/3</f>
        <v>0.98356666666666681</v>
      </c>
      <c r="U134" s="1">
        <f t="shared" si="14"/>
        <v>0.19499852136191415</v>
      </c>
      <c r="V134" s="1">
        <v>9.3299999999999994E-2</v>
      </c>
      <c r="W134" s="7">
        <v>0.91010000000000002</v>
      </c>
      <c r="X134" s="19">
        <f t="shared" si="7"/>
        <v>0.81679999999999997</v>
      </c>
      <c r="Y134" s="7">
        <v>1.0667</v>
      </c>
      <c r="Z134" s="19">
        <f t="shared" si="8"/>
        <v>0.97340000000000004</v>
      </c>
      <c r="AA134" s="7">
        <v>1.2898000000000001</v>
      </c>
      <c r="AB134" s="19">
        <f t="shared" si="9"/>
        <v>1.1965000000000001</v>
      </c>
      <c r="AC134" s="1">
        <f t="shared" ref="AC134:AC165" si="22">((W134-E134)+(Y134-E134)+(AA134-E134))/3</f>
        <v>0.9955666666666666</v>
      </c>
      <c r="AD134" s="1">
        <f t="shared" si="10"/>
        <v>0.1908180896386226</v>
      </c>
    </row>
    <row r="135" spans="1:30" x14ac:dyDescent="0.3">
      <c r="A135" s="3" t="s">
        <v>153</v>
      </c>
      <c r="B135" s="1">
        <v>117000.717</v>
      </c>
      <c r="C135" s="15">
        <f t="shared" si="11"/>
        <v>32.500199166666668</v>
      </c>
      <c r="D135" s="1">
        <v>37</v>
      </c>
      <c r="E135" s="1">
        <v>9.3299999999999994E-2</v>
      </c>
      <c r="F135" s="1">
        <v>9.2100000000000001E-2</v>
      </c>
      <c r="G135" s="7">
        <v>0.9788</v>
      </c>
      <c r="H135" s="18">
        <f t="shared" ref="H135:H165" si="23">G135-E135</f>
        <v>0.88549999999999995</v>
      </c>
      <c r="I135" s="7">
        <v>1.2599</v>
      </c>
      <c r="J135" s="18">
        <f t="shared" ref="J135:J165" si="24">I135-E135</f>
        <v>1.1666000000000001</v>
      </c>
      <c r="K135" s="1">
        <f t="shared" si="19"/>
        <v>1.0260500000000001</v>
      </c>
      <c r="L135" s="1">
        <f t="shared" ref="L135:L165" si="25">STDEV(H135,J135)</f>
        <v>0.19876771619153732</v>
      </c>
      <c r="M135" s="1">
        <v>9.4399999999999998E-2</v>
      </c>
      <c r="N135" s="7">
        <v>0.89490000000000003</v>
      </c>
      <c r="O135" s="12">
        <f t="shared" ref="O135:O165" si="26">N135-E135</f>
        <v>0.80160000000000009</v>
      </c>
      <c r="P135" s="7">
        <v>1.0531999999999999</v>
      </c>
      <c r="Q135" s="12">
        <f t="shared" ref="Q135:Q165" si="27">P135-E135</f>
        <v>0.95989999999999998</v>
      </c>
      <c r="R135" s="7">
        <v>1.2839</v>
      </c>
      <c r="S135" s="12">
        <f t="shared" si="20"/>
        <v>1.1906000000000001</v>
      </c>
      <c r="T135" s="1">
        <f t="shared" si="21"/>
        <v>0.98403333333333343</v>
      </c>
      <c r="U135" s="1">
        <f t="shared" ref="U135:U165" si="28">STDEV(O135,Q135,S135)</f>
        <v>0.19561969055627573</v>
      </c>
      <c r="V135" s="1">
        <v>9.3399999999999997E-2</v>
      </c>
      <c r="W135" s="7">
        <v>0.91120000000000001</v>
      </c>
      <c r="X135" s="19">
        <f t="shared" ref="X135:X165" si="29">W135-E135</f>
        <v>0.81790000000000007</v>
      </c>
      <c r="Y135" s="7">
        <v>1.0663</v>
      </c>
      <c r="Z135" s="19">
        <f t="shared" ref="Z135:Z165" si="30">Y135-E135</f>
        <v>0.97300000000000009</v>
      </c>
      <c r="AA135" s="7">
        <v>1.2895000000000001</v>
      </c>
      <c r="AB135" s="19">
        <f t="shared" ref="AB135:AB165" si="31">AA135-E135</f>
        <v>1.1962000000000002</v>
      </c>
      <c r="AC135" s="1">
        <f t="shared" si="22"/>
        <v>0.99570000000000014</v>
      </c>
      <c r="AD135" s="1">
        <f t="shared" ref="AD135:AD165" si="32">STDEV(X135,Z135,AB135)</f>
        <v>0.19016884602899614</v>
      </c>
    </row>
    <row r="136" spans="1:30" x14ac:dyDescent="0.3">
      <c r="A136" s="3" t="s">
        <v>154</v>
      </c>
      <c r="B136" s="1">
        <v>118800.731</v>
      </c>
      <c r="C136" s="15">
        <f t="shared" ref="C136:C165" si="33">B136/3600</f>
        <v>33.000203055555552</v>
      </c>
      <c r="D136" s="1">
        <v>37</v>
      </c>
      <c r="E136" s="1">
        <v>9.3299999999999994E-2</v>
      </c>
      <c r="F136" s="1">
        <v>9.2100000000000001E-2</v>
      </c>
      <c r="G136" s="7">
        <v>0.9748</v>
      </c>
      <c r="H136" s="18">
        <f t="shared" si="23"/>
        <v>0.88149999999999995</v>
      </c>
      <c r="I136" s="7">
        <v>1.2531000000000001</v>
      </c>
      <c r="J136" s="18">
        <f t="shared" si="24"/>
        <v>1.1598000000000002</v>
      </c>
      <c r="K136" s="1">
        <f t="shared" si="19"/>
        <v>1.0206500000000001</v>
      </c>
      <c r="L136" s="1">
        <f t="shared" si="25"/>
        <v>0.19678781720421695</v>
      </c>
      <c r="M136" s="1">
        <v>9.4299999999999995E-2</v>
      </c>
      <c r="N136" s="7">
        <v>0.89759999999999995</v>
      </c>
      <c r="O136" s="12">
        <f t="shared" si="26"/>
        <v>0.80430000000000001</v>
      </c>
      <c r="P136" s="7">
        <v>1.0502</v>
      </c>
      <c r="Q136" s="12">
        <f t="shared" si="27"/>
        <v>0.95690000000000008</v>
      </c>
      <c r="R136" s="7">
        <v>1.2806</v>
      </c>
      <c r="S136" s="12">
        <f t="shared" si="20"/>
        <v>1.1873</v>
      </c>
      <c r="T136" s="1">
        <f t="shared" si="21"/>
        <v>0.98283333333333334</v>
      </c>
      <c r="U136" s="1">
        <f t="shared" si="28"/>
        <v>0.19281248230685971</v>
      </c>
      <c r="V136" s="1">
        <v>9.3700000000000006E-2</v>
      </c>
      <c r="W136" s="7">
        <v>0.91300000000000003</v>
      </c>
      <c r="X136" s="19">
        <f t="shared" si="29"/>
        <v>0.8197000000000001</v>
      </c>
      <c r="Y136" s="7">
        <v>1.0679000000000001</v>
      </c>
      <c r="Z136" s="19">
        <f t="shared" si="30"/>
        <v>0.97460000000000013</v>
      </c>
      <c r="AA136" s="7">
        <v>1.2897000000000001</v>
      </c>
      <c r="AB136" s="19">
        <f t="shared" si="31"/>
        <v>1.1964000000000001</v>
      </c>
      <c r="AC136" s="1">
        <f t="shared" si="22"/>
        <v>0.99690000000000012</v>
      </c>
      <c r="AD136" s="1">
        <f t="shared" si="32"/>
        <v>0.18933750288836104</v>
      </c>
    </row>
    <row r="137" spans="1:30" x14ac:dyDescent="0.3">
      <c r="A137" s="3" t="s">
        <v>155</v>
      </c>
      <c r="B137" s="1">
        <v>120600.73699999999</v>
      </c>
      <c r="C137" s="15">
        <f t="shared" si="33"/>
        <v>33.500204722222222</v>
      </c>
      <c r="D137" s="1">
        <v>37</v>
      </c>
      <c r="E137" s="1">
        <v>9.2899999999999996E-2</v>
      </c>
      <c r="F137" s="1">
        <v>9.2200000000000004E-2</v>
      </c>
      <c r="G137" s="7">
        <v>0.9738</v>
      </c>
      <c r="H137" s="18">
        <f t="shared" si="23"/>
        <v>0.88090000000000002</v>
      </c>
      <c r="I137" s="7">
        <v>1.2438</v>
      </c>
      <c r="J137" s="18">
        <f t="shared" si="24"/>
        <v>1.1509</v>
      </c>
      <c r="K137" s="1">
        <f t="shared" si="19"/>
        <v>1.0159</v>
      </c>
      <c r="L137" s="1">
        <f t="shared" si="25"/>
        <v>0.19091883092036749</v>
      </c>
      <c r="M137" s="1">
        <v>9.4E-2</v>
      </c>
      <c r="N137" s="7">
        <v>0.90059999999999996</v>
      </c>
      <c r="O137" s="12">
        <f t="shared" si="26"/>
        <v>0.80769999999999997</v>
      </c>
      <c r="P137" s="7">
        <v>1.0488</v>
      </c>
      <c r="Q137" s="12">
        <f t="shared" si="27"/>
        <v>0.95589999999999997</v>
      </c>
      <c r="R137" s="7">
        <v>1.2797000000000001</v>
      </c>
      <c r="S137" s="12">
        <f t="shared" si="20"/>
        <v>1.1868000000000001</v>
      </c>
      <c r="T137" s="1">
        <f t="shared" si="21"/>
        <v>0.98346666666666671</v>
      </c>
      <c r="U137" s="1">
        <f t="shared" si="28"/>
        <v>0.19104748973313745</v>
      </c>
      <c r="V137" s="1">
        <v>9.3700000000000006E-2</v>
      </c>
      <c r="W137" s="7">
        <v>0.91569999999999996</v>
      </c>
      <c r="X137" s="19">
        <f t="shared" si="29"/>
        <v>0.82279999999999998</v>
      </c>
      <c r="Y137" s="7">
        <v>1.0686</v>
      </c>
      <c r="Z137" s="19">
        <f t="shared" si="30"/>
        <v>0.97570000000000001</v>
      </c>
      <c r="AA137" s="7">
        <v>1.2904</v>
      </c>
      <c r="AB137" s="19">
        <f t="shared" si="31"/>
        <v>1.1975</v>
      </c>
      <c r="AC137" s="1">
        <f t="shared" si="22"/>
        <v>0.9986666666666667</v>
      </c>
      <c r="AD137" s="1">
        <f t="shared" si="32"/>
        <v>0.18840282198877342</v>
      </c>
    </row>
    <row r="138" spans="1:30" x14ac:dyDescent="0.3">
      <c r="A138" s="3" t="s">
        <v>156</v>
      </c>
      <c r="B138" s="1">
        <v>122400.742</v>
      </c>
      <c r="C138" s="15">
        <f t="shared" si="33"/>
        <v>34.000206111111112</v>
      </c>
      <c r="D138" s="1">
        <v>37</v>
      </c>
      <c r="E138" s="1">
        <v>9.3100000000000002E-2</v>
      </c>
      <c r="F138" s="1">
        <v>9.1899999999999996E-2</v>
      </c>
      <c r="G138" s="7">
        <v>0.9748</v>
      </c>
      <c r="H138" s="18">
        <f t="shared" si="23"/>
        <v>0.88170000000000004</v>
      </c>
      <c r="I138" s="7">
        <v>1.2352000000000001</v>
      </c>
      <c r="J138" s="18">
        <f t="shared" si="24"/>
        <v>1.1421000000000001</v>
      </c>
      <c r="K138" s="1">
        <f t="shared" si="19"/>
        <v>1.0119</v>
      </c>
      <c r="L138" s="1">
        <f t="shared" si="25"/>
        <v>0.18413060582097729</v>
      </c>
      <c r="M138" s="1">
        <v>9.4200000000000006E-2</v>
      </c>
      <c r="N138" s="7">
        <v>0.90190000000000003</v>
      </c>
      <c r="O138" s="12">
        <f t="shared" si="26"/>
        <v>0.80880000000000007</v>
      </c>
      <c r="P138" s="7">
        <v>1.0484</v>
      </c>
      <c r="Q138" s="12">
        <f t="shared" si="27"/>
        <v>0.95530000000000004</v>
      </c>
      <c r="R138" s="7">
        <v>1.2777000000000001</v>
      </c>
      <c r="S138" s="12">
        <f t="shared" si="20"/>
        <v>1.1846000000000001</v>
      </c>
      <c r="T138" s="1">
        <f t="shared" si="21"/>
        <v>0.9829</v>
      </c>
      <c r="U138" s="1">
        <f t="shared" si="28"/>
        <v>0.18941417581585582</v>
      </c>
      <c r="V138" s="1">
        <v>9.3600000000000003E-2</v>
      </c>
      <c r="W138" s="7">
        <v>0.91779999999999995</v>
      </c>
      <c r="X138" s="19">
        <f t="shared" si="29"/>
        <v>0.82469999999999999</v>
      </c>
      <c r="Y138" s="7">
        <v>1.0679000000000001</v>
      </c>
      <c r="Z138" s="19">
        <f t="shared" si="30"/>
        <v>0.97480000000000011</v>
      </c>
      <c r="AA138" s="7">
        <v>1.2916000000000001</v>
      </c>
      <c r="AB138" s="19">
        <f t="shared" si="31"/>
        <v>1.1985000000000001</v>
      </c>
      <c r="AC138" s="1">
        <f t="shared" si="22"/>
        <v>0.99933333333333341</v>
      </c>
      <c r="AD138" s="1">
        <f t="shared" si="32"/>
        <v>0.18810375682939837</v>
      </c>
    </row>
    <row r="139" spans="1:30" x14ac:dyDescent="0.3">
      <c r="A139" s="3" t="s">
        <v>157</v>
      </c>
      <c r="B139" s="1">
        <v>124200.757</v>
      </c>
      <c r="C139" s="15">
        <f t="shared" si="33"/>
        <v>34.500210277777775</v>
      </c>
      <c r="D139" s="1">
        <v>37</v>
      </c>
      <c r="E139" s="1">
        <v>9.2999999999999999E-2</v>
      </c>
      <c r="F139" s="1">
        <v>9.2100000000000001E-2</v>
      </c>
      <c r="G139" s="7">
        <v>0.97460000000000002</v>
      </c>
      <c r="H139" s="18">
        <f t="shared" si="23"/>
        <v>0.88160000000000005</v>
      </c>
      <c r="I139" s="7">
        <v>1.2323999999999999</v>
      </c>
      <c r="J139" s="18">
        <f t="shared" si="24"/>
        <v>1.1394</v>
      </c>
      <c r="K139" s="1">
        <f t="shared" si="19"/>
        <v>1.0105</v>
      </c>
      <c r="L139" s="1">
        <f t="shared" si="25"/>
        <v>0.18229212818989129</v>
      </c>
      <c r="M139" s="1">
        <v>9.4100000000000003E-2</v>
      </c>
      <c r="N139" s="7">
        <v>0.90280000000000005</v>
      </c>
      <c r="O139" s="12">
        <f t="shared" si="26"/>
        <v>0.80980000000000008</v>
      </c>
      <c r="P139" s="7">
        <v>1.048</v>
      </c>
      <c r="Q139" s="12">
        <f t="shared" si="27"/>
        <v>0.95500000000000007</v>
      </c>
      <c r="R139" s="7">
        <v>1.2761</v>
      </c>
      <c r="S139" s="12">
        <f t="shared" si="20"/>
        <v>1.1831</v>
      </c>
      <c r="T139" s="1">
        <f t="shared" si="21"/>
        <v>0.98263333333333336</v>
      </c>
      <c r="U139" s="1">
        <f t="shared" si="28"/>
        <v>0.18817790341411844</v>
      </c>
      <c r="V139" s="1">
        <v>9.3700000000000006E-2</v>
      </c>
      <c r="W139" s="7">
        <v>0.91839999999999999</v>
      </c>
      <c r="X139" s="19">
        <f t="shared" si="29"/>
        <v>0.82540000000000002</v>
      </c>
      <c r="Y139" s="7">
        <v>1.0677000000000001</v>
      </c>
      <c r="Z139" s="19">
        <f t="shared" si="30"/>
        <v>0.97470000000000012</v>
      </c>
      <c r="AA139" s="7">
        <v>1.2927999999999999</v>
      </c>
      <c r="AB139" s="19">
        <f t="shared" si="31"/>
        <v>1.1998</v>
      </c>
      <c r="AC139" s="1">
        <f t="shared" si="22"/>
        <v>0.99996666666666678</v>
      </c>
      <c r="AD139" s="1">
        <f t="shared" si="32"/>
        <v>0.18847451640296919</v>
      </c>
    </row>
    <row r="140" spans="1:30" x14ac:dyDescent="0.3">
      <c r="A140" s="3" t="s">
        <v>158</v>
      </c>
      <c r="B140" s="1">
        <v>126000.77</v>
      </c>
      <c r="C140" s="15">
        <f t="shared" si="33"/>
        <v>35.000213888888887</v>
      </c>
      <c r="D140" s="1">
        <v>37</v>
      </c>
      <c r="E140" s="1">
        <v>9.3100000000000002E-2</v>
      </c>
      <c r="F140" s="1">
        <v>9.1899999999999996E-2</v>
      </c>
      <c r="G140" s="7">
        <v>0.97209999999999996</v>
      </c>
      <c r="H140" s="18">
        <f t="shared" si="23"/>
        <v>0.879</v>
      </c>
      <c r="I140" s="7">
        <v>1.2242999999999999</v>
      </c>
      <c r="J140" s="18">
        <f t="shared" si="24"/>
        <v>1.1312</v>
      </c>
      <c r="K140" s="1">
        <f t="shared" si="19"/>
        <v>1.0051000000000001</v>
      </c>
      <c r="L140" s="1">
        <f t="shared" si="25"/>
        <v>0.17833233021524603</v>
      </c>
      <c r="M140" s="1">
        <v>9.4E-2</v>
      </c>
      <c r="N140" s="7">
        <v>0.9042</v>
      </c>
      <c r="O140" s="12">
        <f t="shared" si="26"/>
        <v>0.81110000000000004</v>
      </c>
      <c r="P140" s="7">
        <v>1.0471999999999999</v>
      </c>
      <c r="Q140" s="12">
        <f t="shared" si="27"/>
        <v>0.95409999999999995</v>
      </c>
      <c r="R140" s="7">
        <v>1.2746999999999999</v>
      </c>
      <c r="S140" s="12">
        <f t="shared" si="20"/>
        <v>1.1816</v>
      </c>
      <c r="T140" s="1">
        <f t="shared" si="21"/>
        <v>0.98226666666666673</v>
      </c>
      <c r="U140" s="1">
        <f t="shared" si="28"/>
        <v>0.18684909240703584</v>
      </c>
      <c r="V140" s="1">
        <v>9.3700000000000006E-2</v>
      </c>
      <c r="W140" s="7">
        <v>0.91910000000000003</v>
      </c>
      <c r="X140" s="19">
        <f t="shared" si="29"/>
        <v>0.82600000000000007</v>
      </c>
      <c r="Y140" s="7">
        <v>1.0660000000000001</v>
      </c>
      <c r="Z140" s="19">
        <f t="shared" si="30"/>
        <v>0.9729000000000001</v>
      </c>
      <c r="AA140" s="7">
        <v>1.2929999999999999</v>
      </c>
      <c r="AB140" s="19">
        <f t="shared" si="31"/>
        <v>1.1999</v>
      </c>
      <c r="AC140" s="1">
        <f t="shared" si="22"/>
        <v>0.99960000000000004</v>
      </c>
      <c r="AD140" s="1">
        <f t="shared" si="32"/>
        <v>0.18837454711292592</v>
      </c>
    </row>
    <row r="141" spans="1:30" x14ac:dyDescent="0.3">
      <c r="A141" s="3" t="s">
        <v>159</v>
      </c>
      <c r="B141" s="1">
        <v>127800.784</v>
      </c>
      <c r="C141" s="15">
        <f t="shared" si="33"/>
        <v>35.500217777777777</v>
      </c>
      <c r="D141" s="1">
        <v>37</v>
      </c>
      <c r="E141" s="1">
        <v>9.3100000000000002E-2</v>
      </c>
      <c r="F141" s="1">
        <v>9.1899999999999996E-2</v>
      </c>
      <c r="G141" s="7">
        <v>0.97019999999999995</v>
      </c>
      <c r="H141" s="18">
        <f t="shared" si="23"/>
        <v>0.87709999999999999</v>
      </c>
      <c r="I141" s="7">
        <v>1.2179</v>
      </c>
      <c r="J141" s="18">
        <f t="shared" si="24"/>
        <v>1.1248</v>
      </c>
      <c r="K141" s="1">
        <f t="shared" si="19"/>
        <v>1.00095</v>
      </c>
      <c r="L141" s="1">
        <f t="shared" si="25"/>
        <v>0.17515034969990759</v>
      </c>
      <c r="M141" s="1">
        <v>9.4100000000000003E-2</v>
      </c>
      <c r="N141" s="7">
        <v>0.90590000000000004</v>
      </c>
      <c r="O141" s="12">
        <f t="shared" si="26"/>
        <v>0.81280000000000008</v>
      </c>
      <c r="P141" s="7">
        <v>1.0461</v>
      </c>
      <c r="Q141" s="12">
        <f t="shared" si="27"/>
        <v>0.95300000000000007</v>
      </c>
      <c r="R141" s="7">
        <v>1.2726999999999999</v>
      </c>
      <c r="S141" s="12">
        <f t="shared" si="20"/>
        <v>1.1796</v>
      </c>
      <c r="T141" s="1">
        <f t="shared" si="21"/>
        <v>0.98180000000000012</v>
      </c>
      <c r="U141" s="1">
        <f t="shared" si="28"/>
        <v>0.18508819519353495</v>
      </c>
      <c r="V141" s="1">
        <v>9.3700000000000006E-2</v>
      </c>
      <c r="W141" s="7">
        <v>0.92030000000000001</v>
      </c>
      <c r="X141" s="19">
        <f t="shared" si="29"/>
        <v>0.82720000000000005</v>
      </c>
      <c r="Y141" s="7">
        <v>1.0667</v>
      </c>
      <c r="Z141" s="19">
        <f t="shared" si="30"/>
        <v>0.97360000000000002</v>
      </c>
      <c r="AA141" s="7">
        <v>1.2929999999999999</v>
      </c>
      <c r="AB141" s="19">
        <f t="shared" si="31"/>
        <v>1.1999</v>
      </c>
      <c r="AC141" s="1">
        <f t="shared" si="22"/>
        <v>1.0002333333333333</v>
      </c>
      <c r="AD141" s="1">
        <f t="shared" si="32"/>
        <v>0.18777199826740262</v>
      </c>
    </row>
    <row r="142" spans="1:30" x14ac:dyDescent="0.3">
      <c r="A142" s="3" t="s">
        <v>160</v>
      </c>
      <c r="B142" s="1">
        <v>129600.79300000001</v>
      </c>
      <c r="C142" s="15">
        <f t="shared" si="33"/>
        <v>36.000220277777778</v>
      </c>
      <c r="D142" s="1">
        <v>37</v>
      </c>
      <c r="E142" s="1">
        <v>9.3100000000000002E-2</v>
      </c>
      <c r="F142" s="1">
        <v>9.1800000000000007E-2</v>
      </c>
      <c r="G142" s="7">
        <v>0.96960000000000002</v>
      </c>
      <c r="H142" s="18">
        <f t="shared" si="23"/>
        <v>0.87650000000000006</v>
      </c>
      <c r="I142" s="7">
        <v>1.2091000000000001</v>
      </c>
      <c r="J142" s="18">
        <f t="shared" si="24"/>
        <v>1.1160000000000001</v>
      </c>
      <c r="K142" s="1">
        <f t="shared" si="19"/>
        <v>0.99625000000000008</v>
      </c>
      <c r="L142" s="1">
        <f t="shared" si="25"/>
        <v>0.16935207409417863</v>
      </c>
      <c r="M142" s="1">
        <v>9.3899999999999997E-2</v>
      </c>
      <c r="N142" s="7">
        <v>0.90749999999999997</v>
      </c>
      <c r="O142" s="12">
        <f t="shared" si="26"/>
        <v>0.81440000000000001</v>
      </c>
      <c r="P142" s="7">
        <v>1.0450999999999999</v>
      </c>
      <c r="Q142" s="12">
        <f t="shared" si="27"/>
        <v>0.95199999999999996</v>
      </c>
      <c r="R142" s="7">
        <v>1.2703</v>
      </c>
      <c r="S142" s="12">
        <f t="shared" si="20"/>
        <v>1.1772</v>
      </c>
      <c r="T142" s="1">
        <f t="shared" si="21"/>
        <v>0.98119999999999996</v>
      </c>
      <c r="U142" s="1">
        <f t="shared" si="28"/>
        <v>0.18315414273228964</v>
      </c>
      <c r="V142" s="1">
        <v>9.3600000000000003E-2</v>
      </c>
      <c r="W142" s="7">
        <v>0.92179999999999995</v>
      </c>
      <c r="X142" s="19">
        <f t="shared" si="29"/>
        <v>0.82869999999999999</v>
      </c>
      <c r="Y142" s="7">
        <v>1.0669999999999999</v>
      </c>
      <c r="Z142" s="19">
        <f t="shared" si="30"/>
        <v>0.97389999999999999</v>
      </c>
      <c r="AA142" s="7">
        <v>1.2945</v>
      </c>
      <c r="AB142" s="19">
        <f t="shared" si="31"/>
        <v>1.2014</v>
      </c>
      <c r="AC142" s="1">
        <f t="shared" si="22"/>
        <v>1.0013333333333334</v>
      </c>
      <c r="AD142" s="1">
        <f t="shared" si="32"/>
        <v>0.18785835976430021</v>
      </c>
    </row>
    <row r="143" spans="1:30" x14ac:dyDescent="0.3">
      <c r="A143" s="3" t="s">
        <v>161</v>
      </c>
      <c r="B143" s="1">
        <v>131400.799</v>
      </c>
      <c r="C143" s="15">
        <f t="shared" si="33"/>
        <v>36.500221944444441</v>
      </c>
      <c r="D143" s="1">
        <v>37</v>
      </c>
      <c r="E143" s="1">
        <v>9.2899999999999996E-2</v>
      </c>
      <c r="F143" s="1">
        <v>9.1899999999999996E-2</v>
      </c>
      <c r="G143" s="7">
        <v>0.96689999999999998</v>
      </c>
      <c r="H143" s="18">
        <f t="shared" si="23"/>
        <v>0.874</v>
      </c>
      <c r="I143" s="7">
        <v>1.2014</v>
      </c>
      <c r="J143" s="18">
        <f t="shared" si="24"/>
        <v>1.1085</v>
      </c>
      <c r="K143" s="1">
        <f t="shared" si="19"/>
        <v>0.99124999999999996</v>
      </c>
      <c r="L143" s="1">
        <f t="shared" si="25"/>
        <v>0.16581654018824593</v>
      </c>
      <c r="M143" s="1">
        <v>9.4E-2</v>
      </c>
      <c r="N143" s="7">
        <v>0.9073</v>
      </c>
      <c r="O143" s="12">
        <f t="shared" si="26"/>
        <v>0.81440000000000001</v>
      </c>
      <c r="P143" s="7">
        <v>1.0427</v>
      </c>
      <c r="Q143" s="12">
        <f t="shared" si="27"/>
        <v>0.94979999999999998</v>
      </c>
      <c r="R143" s="7">
        <v>1.2663</v>
      </c>
      <c r="S143" s="12">
        <f t="shared" si="20"/>
        <v>1.1734</v>
      </c>
      <c r="T143" s="1">
        <f t="shared" si="21"/>
        <v>0.97919999999999996</v>
      </c>
      <c r="U143" s="1">
        <f t="shared" si="28"/>
        <v>0.18129677327520219</v>
      </c>
      <c r="V143" s="1">
        <v>9.35E-2</v>
      </c>
      <c r="W143" s="7">
        <v>0.92290000000000005</v>
      </c>
      <c r="X143" s="19">
        <f t="shared" si="29"/>
        <v>0.83000000000000007</v>
      </c>
      <c r="Y143" s="7">
        <v>1.0640000000000001</v>
      </c>
      <c r="Z143" s="19">
        <f t="shared" si="30"/>
        <v>0.97110000000000007</v>
      </c>
      <c r="AA143" s="7">
        <v>1.2929999999999999</v>
      </c>
      <c r="AB143" s="19">
        <f t="shared" si="31"/>
        <v>1.2000999999999999</v>
      </c>
      <c r="AC143" s="1">
        <f t="shared" si="22"/>
        <v>1.0004</v>
      </c>
      <c r="AD143" s="1">
        <f t="shared" si="32"/>
        <v>0.18678161044385522</v>
      </c>
    </row>
    <row r="144" spans="1:30" x14ac:dyDescent="0.3">
      <c r="A144" s="3" t="s">
        <v>162</v>
      </c>
      <c r="B144" s="1">
        <v>133200.815</v>
      </c>
      <c r="C144" s="15">
        <f t="shared" si="33"/>
        <v>37.00022638888889</v>
      </c>
      <c r="D144" s="1">
        <v>37</v>
      </c>
      <c r="E144" s="1">
        <v>9.2799999999999994E-2</v>
      </c>
      <c r="F144" s="1">
        <v>9.1600000000000001E-2</v>
      </c>
      <c r="G144" s="7">
        <v>0.96099999999999997</v>
      </c>
      <c r="H144" s="18">
        <f t="shared" si="23"/>
        <v>0.86819999999999997</v>
      </c>
      <c r="I144" s="7">
        <v>1.1918</v>
      </c>
      <c r="J144" s="18">
        <f t="shared" si="24"/>
        <v>1.099</v>
      </c>
      <c r="K144" s="1">
        <f t="shared" si="19"/>
        <v>0.98360000000000003</v>
      </c>
      <c r="L144" s="1">
        <f t="shared" si="25"/>
        <v>0.16320024509785411</v>
      </c>
      <c r="M144" s="1">
        <v>9.3899999999999997E-2</v>
      </c>
      <c r="N144" s="7">
        <v>0.90790000000000004</v>
      </c>
      <c r="O144" s="12">
        <f t="shared" si="26"/>
        <v>0.81510000000000005</v>
      </c>
      <c r="P144" s="7">
        <v>1.0405</v>
      </c>
      <c r="Q144" s="12">
        <f t="shared" si="27"/>
        <v>0.94769999999999999</v>
      </c>
      <c r="R144" s="7">
        <v>1.2643</v>
      </c>
      <c r="S144" s="12">
        <f t="shared" si="20"/>
        <v>1.1715</v>
      </c>
      <c r="T144" s="1">
        <f t="shared" si="21"/>
        <v>0.97809999999999997</v>
      </c>
      <c r="U144" s="1">
        <f t="shared" si="28"/>
        <v>0.18013428324447311</v>
      </c>
      <c r="V144" s="1">
        <v>9.3600000000000003E-2</v>
      </c>
      <c r="W144" s="7">
        <v>0.92310000000000003</v>
      </c>
      <c r="X144" s="19">
        <f t="shared" si="29"/>
        <v>0.83030000000000004</v>
      </c>
      <c r="Y144" s="7">
        <v>1.0638000000000001</v>
      </c>
      <c r="Z144" s="19">
        <f t="shared" si="30"/>
        <v>0.97100000000000009</v>
      </c>
      <c r="AA144" s="7">
        <v>1.2952999999999999</v>
      </c>
      <c r="AB144" s="19">
        <f t="shared" si="31"/>
        <v>1.2024999999999999</v>
      </c>
      <c r="AC144" s="1">
        <f t="shared" si="22"/>
        <v>1.0012666666666667</v>
      </c>
      <c r="AD144" s="1">
        <f t="shared" si="32"/>
        <v>0.18793685996454543</v>
      </c>
    </row>
    <row r="145" spans="1:30" x14ac:dyDescent="0.3">
      <c r="A145" s="3" t="s">
        <v>163</v>
      </c>
      <c r="B145" s="1">
        <v>135000.83499999999</v>
      </c>
      <c r="C145" s="15">
        <f t="shared" si="33"/>
        <v>37.500231944444444</v>
      </c>
      <c r="D145" s="1">
        <v>37.1</v>
      </c>
      <c r="E145" s="1">
        <v>9.2799999999999994E-2</v>
      </c>
      <c r="F145" s="1">
        <v>9.1800000000000007E-2</v>
      </c>
      <c r="G145" s="7">
        <v>0.95850000000000002</v>
      </c>
      <c r="H145" s="18">
        <f t="shared" si="23"/>
        <v>0.86570000000000003</v>
      </c>
      <c r="I145" s="7">
        <v>1.1879</v>
      </c>
      <c r="J145" s="18">
        <f t="shared" si="24"/>
        <v>1.0951</v>
      </c>
      <c r="K145" s="1">
        <f t="shared" si="19"/>
        <v>0.98039999999999994</v>
      </c>
      <c r="L145" s="1">
        <f t="shared" si="25"/>
        <v>0.16221029560419509</v>
      </c>
      <c r="M145" s="1">
        <v>9.3799999999999994E-2</v>
      </c>
      <c r="N145" s="7">
        <v>0.90680000000000005</v>
      </c>
      <c r="O145" s="12">
        <f t="shared" si="26"/>
        <v>0.81400000000000006</v>
      </c>
      <c r="P145" s="7">
        <v>1.0381</v>
      </c>
      <c r="Q145" s="12">
        <f t="shared" si="27"/>
        <v>0.94530000000000003</v>
      </c>
      <c r="R145" s="7">
        <v>1.2605999999999999</v>
      </c>
      <c r="S145" s="12">
        <f t="shared" si="20"/>
        <v>1.1677999999999999</v>
      </c>
      <c r="T145" s="1">
        <f t="shared" si="21"/>
        <v>0.97570000000000012</v>
      </c>
      <c r="U145" s="1">
        <f t="shared" si="28"/>
        <v>0.17884834357633742</v>
      </c>
      <c r="V145" s="1">
        <v>9.35E-2</v>
      </c>
      <c r="W145" s="7">
        <v>0.9244</v>
      </c>
      <c r="X145" s="19">
        <f t="shared" si="29"/>
        <v>0.83160000000000001</v>
      </c>
      <c r="Y145" s="7">
        <v>1.0625</v>
      </c>
      <c r="Z145" s="19">
        <f t="shared" si="30"/>
        <v>0.96970000000000001</v>
      </c>
      <c r="AA145" s="7">
        <v>1.2962</v>
      </c>
      <c r="AB145" s="19">
        <f t="shared" si="31"/>
        <v>1.2034</v>
      </c>
      <c r="AC145" s="1">
        <f t="shared" si="22"/>
        <v>1.0015666666666665</v>
      </c>
      <c r="AD145" s="1">
        <f t="shared" si="32"/>
        <v>0.18793728563894324</v>
      </c>
    </row>
    <row r="146" spans="1:30" x14ac:dyDescent="0.3">
      <c r="A146" s="3" t="s">
        <v>164</v>
      </c>
      <c r="B146" s="1">
        <v>136800.83799999999</v>
      </c>
      <c r="C146" s="15">
        <f t="shared" si="33"/>
        <v>38.000232777777775</v>
      </c>
      <c r="D146" s="1">
        <v>37.1</v>
      </c>
      <c r="E146" s="1">
        <v>9.2799999999999994E-2</v>
      </c>
      <c r="F146" s="1">
        <v>9.1600000000000001E-2</v>
      </c>
      <c r="G146" s="7">
        <v>0.95309999999999995</v>
      </c>
      <c r="H146" s="18">
        <f t="shared" si="23"/>
        <v>0.86029999999999995</v>
      </c>
      <c r="I146" s="7">
        <v>1.1775</v>
      </c>
      <c r="J146" s="18">
        <f t="shared" si="24"/>
        <v>1.0847</v>
      </c>
      <c r="K146" s="1">
        <f t="shared" si="19"/>
        <v>0.97249999999999992</v>
      </c>
      <c r="L146" s="1">
        <f t="shared" si="25"/>
        <v>0.15867476169826156</v>
      </c>
      <c r="M146" s="1">
        <v>9.3799999999999994E-2</v>
      </c>
      <c r="N146" s="7">
        <v>0.90680000000000005</v>
      </c>
      <c r="O146" s="12">
        <f t="shared" si="26"/>
        <v>0.81400000000000006</v>
      </c>
      <c r="P146" s="7">
        <v>1.0364</v>
      </c>
      <c r="Q146" s="12">
        <f t="shared" si="27"/>
        <v>0.94359999999999999</v>
      </c>
      <c r="R146" s="7">
        <v>1.2582</v>
      </c>
      <c r="S146" s="12">
        <f t="shared" si="20"/>
        <v>1.1654</v>
      </c>
      <c r="T146" s="1">
        <f t="shared" si="21"/>
        <v>0.97433333333333338</v>
      </c>
      <c r="U146" s="1">
        <f t="shared" si="28"/>
        <v>0.17770451129145032</v>
      </c>
      <c r="V146" s="1">
        <v>9.3399999999999997E-2</v>
      </c>
      <c r="W146" s="7">
        <v>0.92589999999999995</v>
      </c>
      <c r="X146" s="19">
        <f t="shared" si="29"/>
        <v>0.83309999999999995</v>
      </c>
      <c r="Y146" s="7">
        <v>1.0604</v>
      </c>
      <c r="Z146" s="19">
        <f t="shared" si="30"/>
        <v>0.96760000000000002</v>
      </c>
      <c r="AA146" s="7">
        <v>1.2967</v>
      </c>
      <c r="AB146" s="19">
        <f t="shared" si="31"/>
        <v>1.2039</v>
      </c>
      <c r="AC146" s="1">
        <f t="shared" si="22"/>
        <v>1.0015333333333334</v>
      </c>
      <c r="AD146" s="1">
        <f t="shared" si="32"/>
        <v>0.18771457943732947</v>
      </c>
    </row>
    <row r="147" spans="1:30" x14ac:dyDescent="0.3">
      <c r="A147" s="3" t="s">
        <v>165</v>
      </c>
      <c r="B147" s="1">
        <v>138600.84299999999</v>
      </c>
      <c r="C147" s="15">
        <f t="shared" si="33"/>
        <v>38.500234166666665</v>
      </c>
      <c r="D147" s="1">
        <v>37</v>
      </c>
      <c r="E147" s="1">
        <v>9.2700000000000005E-2</v>
      </c>
      <c r="F147" s="1">
        <v>9.1600000000000001E-2</v>
      </c>
      <c r="G147" s="7">
        <v>0.96050000000000002</v>
      </c>
      <c r="H147" s="18">
        <f t="shared" si="23"/>
        <v>0.86780000000000002</v>
      </c>
      <c r="I147" s="7">
        <v>1.1706000000000001</v>
      </c>
      <c r="J147" s="18">
        <f t="shared" si="24"/>
        <v>1.0779000000000001</v>
      </c>
      <c r="K147" s="1">
        <f t="shared" si="19"/>
        <v>0.97284999999999999</v>
      </c>
      <c r="L147" s="1">
        <f t="shared" si="25"/>
        <v>0.14856313472729413</v>
      </c>
      <c r="M147" s="1">
        <v>9.3700000000000006E-2</v>
      </c>
      <c r="N147" s="7">
        <v>0.90669999999999995</v>
      </c>
      <c r="O147" s="12">
        <f t="shared" si="26"/>
        <v>0.81399999999999995</v>
      </c>
      <c r="P147" s="7">
        <v>1.0359</v>
      </c>
      <c r="Q147" s="12">
        <f t="shared" si="27"/>
        <v>0.94320000000000004</v>
      </c>
      <c r="R147" s="7">
        <v>1.2549999999999999</v>
      </c>
      <c r="S147" s="12">
        <f t="shared" si="20"/>
        <v>1.1622999999999999</v>
      </c>
      <c r="T147" s="1">
        <f t="shared" si="21"/>
        <v>0.97316666666666674</v>
      </c>
      <c r="U147" s="1">
        <f t="shared" si="28"/>
        <v>0.1760730624863811</v>
      </c>
      <c r="V147" s="1">
        <v>9.3399999999999997E-2</v>
      </c>
      <c r="W147" s="7">
        <v>0.92749999999999999</v>
      </c>
      <c r="X147" s="19">
        <f t="shared" si="29"/>
        <v>0.83479999999999999</v>
      </c>
      <c r="Y147" s="7">
        <v>1.0597000000000001</v>
      </c>
      <c r="Z147" s="19">
        <f t="shared" si="30"/>
        <v>0.96700000000000008</v>
      </c>
      <c r="AA147" s="7">
        <v>1.2994000000000001</v>
      </c>
      <c r="AB147" s="19">
        <f t="shared" si="31"/>
        <v>1.2067000000000001</v>
      </c>
      <c r="AC147" s="1">
        <f t="shared" si="22"/>
        <v>1.0028333333333335</v>
      </c>
      <c r="AD147" s="1">
        <f t="shared" si="32"/>
        <v>0.18852167868267405</v>
      </c>
    </row>
    <row r="148" spans="1:30" x14ac:dyDescent="0.3">
      <c r="A148" s="3" t="s">
        <v>166</v>
      </c>
      <c r="B148" s="1">
        <v>140400.853</v>
      </c>
      <c r="C148" s="15">
        <f t="shared" si="33"/>
        <v>39.000236944444445</v>
      </c>
      <c r="D148" s="1">
        <v>37</v>
      </c>
      <c r="E148" s="1">
        <v>9.2700000000000005E-2</v>
      </c>
      <c r="F148" s="1">
        <v>9.1700000000000004E-2</v>
      </c>
      <c r="G148" s="7">
        <v>0.93740000000000001</v>
      </c>
      <c r="H148" s="18">
        <f t="shared" si="23"/>
        <v>0.84470000000000001</v>
      </c>
      <c r="I148" s="7">
        <v>1.1612</v>
      </c>
      <c r="J148" s="18">
        <f t="shared" si="24"/>
        <v>1.0685</v>
      </c>
      <c r="K148" s="1">
        <f t="shared" si="19"/>
        <v>0.95660000000000001</v>
      </c>
      <c r="L148" s="1">
        <f t="shared" si="25"/>
        <v>0.1582504976295491</v>
      </c>
      <c r="M148" s="1">
        <v>9.3899999999999997E-2</v>
      </c>
      <c r="N148" s="7">
        <v>0.90590000000000004</v>
      </c>
      <c r="O148" s="12">
        <f t="shared" si="26"/>
        <v>0.81320000000000003</v>
      </c>
      <c r="P148" s="7">
        <v>1.0327999999999999</v>
      </c>
      <c r="Q148" s="12">
        <f t="shared" si="27"/>
        <v>0.94009999999999994</v>
      </c>
      <c r="R148" s="7">
        <v>1.2486999999999999</v>
      </c>
      <c r="S148" s="12">
        <f t="shared" si="20"/>
        <v>1.1559999999999999</v>
      </c>
      <c r="T148" s="1">
        <f t="shared" si="21"/>
        <v>0.96976666666666667</v>
      </c>
      <c r="U148" s="1">
        <f t="shared" si="28"/>
        <v>0.1733148676061374</v>
      </c>
      <c r="V148" s="1">
        <v>9.3399999999999997E-2</v>
      </c>
      <c r="W148" s="7">
        <v>0.92679999999999996</v>
      </c>
      <c r="X148" s="19">
        <f t="shared" si="29"/>
        <v>0.83409999999999995</v>
      </c>
      <c r="Y148" s="7">
        <v>1.0581</v>
      </c>
      <c r="Z148" s="19">
        <f t="shared" si="30"/>
        <v>0.96540000000000004</v>
      </c>
      <c r="AA148" s="7">
        <v>1.2979000000000001</v>
      </c>
      <c r="AB148" s="19">
        <f t="shared" si="31"/>
        <v>1.2052</v>
      </c>
      <c r="AC148" s="1">
        <f t="shared" si="22"/>
        <v>1.0015666666666667</v>
      </c>
      <c r="AD148" s="1">
        <f t="shared" si="32"/>
        <v>0.18817498062530283</v>
      </c>
    </row>
    <row r="149" spans="1:30" x14ac:dyDescent="0.3">
      <c r="A149" s="3" t="s">
        <v>167</v>
      </c>
      <c r="B149" s="1">
        <v>142200.86199999999</v>
      </c>
      <c r="C149" s="15">
        <f t="shared" si="33"/>
        <v>39.500239444444446</v>
      </c>
      <c r="D149" s="1">
        <v>37</v>
      </c>
      <c r="E149" s="1">
        <v>9.2600000000000002E-2</v>
      </c>
      <c r="F149" s="1">
        <v>9.1499999999999998E-2</v>
      </c>
      <c r="G149" s="7">
        <v>0.93100000000000005</v>
      </c>
      <c r="H149" s="18">
        <f t="shared" si="23"/>
        <v>0.83840000000000003</v>
      </c>
      <c r="I149" s="7">
        <v>1.155</v>
      </c>
      <c r="J149" s="18">
        <f t="shared" si="24"/>
        <v>1.0624</v>
      </c>
      <c r="K149" s="1">
        <f t="shared" si="19"/>
        <v>0.95040000000000002</v>
      </c>
      <c r="L149" s="1">
        <f t="shared" si="25"/>
        <v>0.15839191898578595</v>
      </c>
      <c r="M149" s="1">
        <v>9.3700000000000006E-2</v>
      </c>
      <c r="N149" s="7">
        <v>0.90549999999999997</v>
      </c>
      <c r="O149" s="12">
        <f t="shared" si="26"/>
        <v>0.81289999999999996</v>
      </c>
      <c r="P149" s="7">
        <v>1.032</v>
      </c>
      <c r="Q149" s="12">
        <f t="shared" si="27"/>
        <v>0.93940000000000001</v>
      </c>
      <c r="R149" s="7">
        <v>1.2455000000000001</v>
      </c>
      <c r="S149" s="12">
        <f t="shared" si="20"/>
        <v>1.1529</v>
      </c>
      <c r="T149" s="1">
        <f t="shared" si="21"/>
        <v>0.96839999999999993</v>
      </c>
      <c r="U149" s="1">
        <f t="shared" si="28"/>
        <v>0.17184513376875299</v>
      </c>
      <c r="V149" s="1">
        <v>9.35E-2</v>
      </c>
      <c r="W149" s="7">
        <v>0.92710000000000004</v>
      </c>
      <c r="X149" s="19">
        <f t="shared" si="29"/>
        <v>0.83450000000000002</v>
      </c>
      <c r="Y149" s="7">
        <v>1.0558000000000001</v>
      </c>
      <c r="Z149" s="19">
        <f t="shared" si="30"/>
        <v>0.96320000000000006</v>
      </c>
      <c r="AA149" s="7">
        <v>1.2988</v>
      </c>
      <c r="AB149" s="19">
        <f t="shared" si="31"/>
        <v>1.2061999999999999</v>
      </c>
      <c r="AC149" s="1">
        <f t="shared" si="22"/>
        <v>1.0012999999999999</v>
      </c>
      <c r="AD149" s="1">
        <f t="shared" si="32"/>
        <v>0.18875627141899184</v>
      </c>
    </row>
    <row r="150" spans="1:30" x14ac:dyDescent="0.3">
      <c r="A150" s="3" t="s">
        <v>168</v>
      </c>
      <c r="B150" s="1">
        <v>144000.87700000001</v>
      </c>
      <c r="C150" s="15">
        <f t="shared" si="33"/>
        <v>40.000243611111117</v>
      </c>
      <c r="D150" s="1">
        <v>37</v>
      </c>
      <c r="E150" s="1">
        <v>9.2700000000000005E-2</v>
      </c>
      <c r="F150" s="1">
        <v>9.1499999999999998E-2</v>
      </c>
      <c r="G150" s="7">
        <v>0.92269999999999996</v>
      </c>
      <c r="H150" s="18">
        <f t="shared" si="23"/>
        <v>0.83</v>
      </c>
      <c r="I150" s="7">
        <v>1.1463000000000001</v>
      </c>
      <c r="J150" s="18">
        <f t="shared" si="24"/>
        <v>1.0536000000000001</v>
      </c>
      <c r="K150" s="1">
        <f t="shared" si="19"/>
        <v>0.94179999999999997</v>
      </c>
      <c r="L150" s="1">
        <f t="shared" si="25"/>
        <v>0.15810907627331217</v>
      </c>
      <c r="M150" s="1">
        <v>9.35E-2</v>
      </c>
      <c r="N150" s="7">
        <v>0.90249999999999997</v>
      </c>
      <c r="O150" s="12">
        <f t="shared" si="26"/>
        <v>0.80979999999999996</v>
      </c>
      <c r="P150" s="7">
        <v>1.0302</v>
      </c>
      <c r="Q150" s="12">
        <f t="shared" si="27"/>
        <v>0.9375</v>
      </c>
      <c r="R150" s="7">
        <v>1.2412000000000001</v>
      </c>
      <c r="S150" s="12">
        <f t="shared" si="20"/>
        <v>1.1485000000000001</v>
      </c>
      <c r="T150" s="1">
        <f t="shared" si="21"/>
        <v>0.96526666666666683</v>
      </c>
      <c r="U150" s="1">
        <f t="shared" si="28"/>
        <v>0.17104871625748325</v>
      </c>
      <c r="V150" s="1">
        <v>9.3200000000000005E-2</v>
      </c>
      <c r="W150" s="7">
        <v>0.92789999999999995</v>
      </c>
      <c r="X150" s="19">
        <f t="shared" si="29"/>
        <v>0.83519999999999994</v>
      </c>
      <c r="Y150" s="7">
        <v>1.0542</v>
      </c>
      <c r="Z150" s="19">
        <f t="shared" si="30"/>
        <v>0.96150000000000002</v>
      </c>
      <c r="AA150" s="7">
        <v>1.2995000000000001</v>
      </c>
      <c r="AB150" s="19">
        <f t="shared" si="31"/>
        <v>1.2068000000000001</v>
      </c>
      <c r="AC150" s="1">
        <f t="shared" si="22"/>
        <v>1.0011666666666665</v>
      </c>
      <c r="AD150" s="1">
        <f t="shared" si="32"/>
        <v>0.18894899664547954</v>
      </c>
    </row>
    <row r="151" spans="1:30" x14ac:dyDescent="0.3">
      <c r="A151" s="3" t="s">
        <v>169</v>
      </c>
      <c r="B151" s="1">
        <v>145800.89000000001</v>
      </c>
      <c r="C151" s="15">
        <f t="shared" si="33"/>
        <v>40.500247222222228</v>
      </c>
      <c r="D151" s="1">
        <v>37</v>
      </c>
      <c r="E151" s="1">
        <v>9.2600000000000002E-2</v>
      </c>
      <c r="F151" s="1">
        <v>9.1399999999999995E-2</v>
      </c>
      <c r="G151" s="7">
        <v>0.91400000000000003</v>
      </c>
      <c r="H151" s="18">
        <f t="shared" si="23"/>
        <v>0.82140000000000002</v>
      </c>
      <c r="I151" s="7">
        <v>1.1403000000000001</v>
      </c>
      <c r="J151" s="18">
        <f t="shared" si="24"/>
        <v>1.0477000000000001</v>
      </c>
      <c r="K151" s="1">
        <f t="shared" si="19"/>
        <v>0.93454999999999999</v>
      </c>
      <c r="L151" s="1">
        <f t="shared" si="25"/>
        <v>0.16001826458251661</v>
      </c>
      <c r="M151" s="1">
        <v>9.3700000000000006E-2</v>
      </c>
      <c r="N151" s="7">
        <v>0.90210000000000001</v>
      </c>
      <c r="O151" s="12">
        <f t="shared" si="26"/>
        <v>0.8095</v>
      </c>
      <c r="P151" s="7">
        <v>1.0284</v>
      </c>
      <c r="Q151" s="12">
        <f t="shared" si="27"/>
        <v>0.93579999999999997</v>
      </c>
      <c r="R151" s="7">
        <v>1.2363999999999999</v>
      </c>
      <c r="S151" s="12">
        <f t="shared" si="20"/>
        <v>1.1437999999999999</v>
      </c>
      <c r="T151" s="1">
        <f t="shared" si="21"/>
        <v>0.9630333333333333</v>
      </c>
      <c r="U151" s="1">
        <f t="shared" si="28"/>
        <v>0.16880569698127232</v>
      </c>
      <c r="V151" s="1">
        <v>9.3200000000000005E-2</v>
      </c>
      <c r="W151" s="7">
        <v>0.92900000000000005</v>
      </c>
      <c r="X151" s="19">
        <f t="shared" si="29"/>
        <v>0.83640000000000003</v>
      </c>
      <c r="Y151" s="7">
        <v>1.0533999999999999</v>
      </c>
      <c r="Z151" s="19">
        <f t="shared" si="30"/>
        <v>0.96079999999999988</v>
      </c>
      <c r="AA151" s="7">
        <v>1.3018000000000001</v>
      </c>
      <c r="AB151" s="19">
        <f t="shared" si="31"/>
        <v>1.2092000000000001</v>
      </c>
      <c r="AC151" s="1">
        <f t="shared" si="22"/>
        <v>1.0021333333333333</v>
      </c>
      <c r="AD151" s="1">
        <f t="shared" si="32"/>
        <v>0.18980593598023501</v>
      </c>
    </row>
    <row r="152" spans="1:30" x14ac:dyDescent="0.3">
      <c r="A152" s="3" t="s">
        <v>170</v>
      </c>
      <c r="B152" s="1">
        <v>147600.897</v>
      </c>
      <c r="C152" s="15">
        <f t="shared" si="33"/>
        <v>41.000249166666663</v>
      </c>
      <c r="D152" s="1">
        <v>37</v>
      </c>
      <c r="E152" s="1">
        <v>9.2499999999999999E-2</v>
      </c>
      <c r="F152" s="1">
        <v>9.1499999999999998E-2</v>
      </c>
      <c r="G152" s="7">
        <v>0.91100000000000003</v>
      </c>
      <c r="H152" s="18">
        <f t="shared" si="23"/>
        <v>0.81850000000000001</v>
      </c>
      <c r="I152" s="7">
        <v>1.1323000000000001</v>
      </c>
      <c r="J152" s="18">
        <f t="shared" si="24"/>
        <v>1.0398000000000001</v>
      </c>
      <c r="K152" s="1">
        <f t="shared" si="19"/>
        <v>0.92915000000000003</v>
      </c>
      <c r="L152" s="1">
        <f t="shared" si="25"/>
        <v>0.15648273067658289</v>
      </c>
      <c r="M152" s="1">
        <v>9.3399999999999997E-2</v>
      </c>
      <c r="N152" s="7">
        <v>0.9</v>
      </c>
      <c r="O152" s="12">
        <f t="shared" si="26"/>
        <v>0.8075</v>
      </c>
      <c r="P152" s="7">
        <v>1.0289999999999999</v>
      </c>
      <c r="Q152" s="12">
        <f t="shared" si="27"/>
        <v>0.93649999999999989</v>
      </c>
      <c r="R152" s="7">
        <v>1.2322</v>
      </c>
      <c r="S152" s="12">
        <f t="shared" si="20"/>
        <v>1.1396999999999999</v>
      </c>
      <c r="T152" s="1">
        <f t="shared" si="21"/>
        <v>0.96123333333333327</v>
      </c>
      <c r="U152" s="1">
        <f t="shared" si="28"/>
        <v>0.16747541113051015</v>
      </c>
      <c r="V152" s="1">
        <v>9.3399999999999997E-2</v>
      </c>
      <c r="W152" s="7">
        <v>0.92949999999999999</v>
      </c>
      <c r="X152" s="19">
        <f t="shared" si="29"/>
        <v>0.83699999999999997</v>
      </c>
      <c r="Y152" s="7">
        <v>1.0507</v>
      </c>
      <c r="Z152" s="19">
        <f t="shared" si="30"/>
        <v>0.95819999999999994</v>
      </c>
      <c r="AA152" s="7">
        <v>1.3004</v>
      </c>
      <c r="AB152" s="19">
        <f t="shared" si="31"/>
        <v>1.2079</v>
      </c>
      <c r="AC152" s="1">
        <f t="shared" si="22"/>
        <v>1.0010333333333332</v>
      </c>
      <c r="AD152" s="1">
        <f t="shared" si="32"/>
        <v>0.18912356630873195</v>
      </c>
    </row>
    <row r="153" spans="1:30" x14ac:dyDescent="0.3">
      <c r="A153" s="3" t="s">
        <v>171</v>
      </c>
      <c r="B153" s="1">
        <v>149400.90100000001</v>
      </c>
      <c r="C153" s="15">
        <f t="shared" si="33"/>
        <v>41.500250277777781</v>
      </c>
      <c r="D153" s="1">
        <v>37</v>
      </c>
      <c r="E153" s="1">
        <v>9.2200000000000004E-2</v>
      </c>
      <c r="F153" s="1">
        <v>9.1399999999999995E-2</v>
      </c>
      <c r="G153" s="7">
        <v>0.89549999999999996</v>
      </c>
      <c r="H153" s="18">
        <f t="shared" si="23"/>
        <v>0.8032999999999999</v>
      </c>
      <c r="I153" s="7">
        <v>1.1263000000000001</v>
      </c>
      <c r="J153" s="18">
        <f t="shared" si="24"/>
        <v>1.0341</v>
      </c>
      <c r="K153" s="1">
        <f t="shared" si="19"/>
        <v>0.91869999999999996</v>
      </c>
      <c r="L153" s="1">
        <f t="shared" si="25"/>
        <v>0.16320024509785547</v>
      </c>
      <c r="M153" s="1">
        <v>9.35E-2</v>
      </c>
      <c r="N153" s="7">
        <v>0.89839999999999998</v>
      </c>
      <c r="O153" s="12">
        <f t="shared" si="26"/>
        <v>0.80620000000000003</v>
      </c>
      <c r="P153" s="7">
        <v>1.0262</v>
      </c>
      <c r="Q153" s="12">
        <f t="shared" si="27"/>
        <v>0.93399999999999994</v>
      </c>
      <c r="R153" s="7">
        <v>1.2244999999999999</v>
      </c>
      <c r="S153" s="12">
        <f t="shared" si="20"/>
        <v>1.1322999999999999</v>
      </c>
      <c r="T153" s="1">
        <f t="shared" si="21"/>
        <v>0.95749999999999991</v>
      </c>
      <c r="U153" s="1">
        <f t="shared" si="28"/>
        <v>0.16431521536364291</v>
      </c>
      <c r="V153" s="1">
        <v>9.3200000000000005E-2</v>
      </c>
      <c r="W153" s="7">
        <v>0.92830000000000001</v>
      </c>
      <c r="X153" s="19">
        <f t="shared" si="29"/>
        <v>0.83610000000000007</v>
      </c>
      <c r="Y153" s="7">
        <v>1.0475000000000001</v>
      </c>
      <c r="Z153" s="19">
        <f t="shared" si="30"/>
        <v>0.95530000000000004</v>
      </c>
      <c r="AA153" s="7">
        <v>1.2990999999999999</v>
      </c>
      <c r="AB153" s="19">
        <f t="shared" si="31"/>
        <v>1.2068999999999999</v>
      </c>
      <c r="AC153" s="1">
        <f t="shared" si="22"/>
        <v>0.99943333333333328</v>
      </c>
      <c r="AD153" s="1">
        <f t="shared" si="32"/>
        <v>0.18929863531820046</v>
      </c>
    </row>
    <row r="154" spans="1:30" x14ac:dyDescent="0.3">
      <c r="A154" s="3" t="s">
        <v>172</v>
      </c>
      <c r="B154" s="1">
        <v>151200.91099999999</v>
      </c>
      <c r="C154" s="15">
        <f t="shared" si="33"/>
        <v>42.000253055555554</v>
      </c>
      <c r="D154" s="1">
        <v>37</v>
      </c>
      <c r="E154" s="1">
        <v>9.2299999999999993E-2</v>
      </c>
      <c r="F154" s="1">
        <v>9.1499999999999998E-2</v>
      </c>
      <c r="G154" s="7">
        <v>0.88800000000000001</v>
      </c>
      <c r="H154" s="18">
        <f t="shared" si="23"/>
        <v>0.79570000000000007</v>
      </c>
      <c r="I154" s="7">
        <v>1.1213</v>
      </c>
      <c r="J154" s="18">
        <f t="shared" si="24"/>
        <v>1.0289999999999999</v>
      </c>
      <c r="K154" s="1">
        <f t="shared" si="19"/>
        <v>0.91234999999999999</v>
      </c>
      <c r="L154" s="1">
        <f t="shared" si="25"/>
        <v>0.16496801205082162</v>
      </c>
      <c r="M154" s="1">
        <v>9.3399999999999997E-2</v>
      </c>
      <c r="N154" s="7">
        <v>0.89600000000000002</v>
      </c>
      <c r="O154" s="12">
        <f t="shared" si="26"/>
        <v>0.80370000000000008</v>
      </c>
      <c r="P154" s="7">
        <v>1.0238</v>
      </c>
      <c r="Q154" s="12">
        <f t="shared" si="27"/>
        <v>0.93149999999999999</v>
      </c>
      <c r="R154" s="7">
        <v>1.2213000000000001</v>
      </c>
      <c r="S154" s="12">
        <f t="shared" si="20"/>
        <v>1.129</v>
      </c>
      <c r="T154" s="1">
        <f t="shared" si="21"/>
        <v>0.95473333333333343</v>
      </c>
      <c r="U154" s="1">
        <f t="shared" si="28"/>
        <v>0.16388979020467623</v>
      </c>
      <c r="V154" s="1">
        <v>9.3200000000000005E-2</v>
      </c>
      <c r="W154" s="7">
        <v>0.93240000000000001</v>
      </c>
      <c r="X154" s="19">
        <f t="shared" si="29"/>
        <v>0.84010000000000007</v>
      </c>
      <c r="Y154" s="7">
        <v>1.0482</v>
      </c>
      <c r="Z154" s="19">
        <f t="shared" si="30"/>
        <v>0.95589999999999997</v>
      </c>
      <c r="AA154" s="7">
        <v>1.3021</v>
      </c>
      <c r="AB154" s="19">
        <f t="shared" si="31"/>
        <v>1.2098</v>
      </c>
      <c r="AC154" s="1">
        <f t="shared" si="22"/>
        <v>1.0019333333333333</v>
      </c>
      <c r="AD154" s="1">
        <f t="shared" si="32"/>
        <v>0.18910003525471297</v>
      </c>
    </row>
    <row r="155" spans="1:30" x14ac:dyDescent="0.3">
      <c r="A155" s="3" t="s">
        <v>173</v>
      </c>
      <c r="B155" s="1">
        <v>153000.916</v>
      </c>
      <c r="C155" s="15">
        <f t="shared" si="33"/>
        <v>42.500254444444444</v>
      </c>
      <c r="D155" s="1">
        <v>37</v>
      </c>
      <c r="E155" s="1">
        <v>9.2299999999999993E-2</v>
      </c>
      <c r="F155" s="1">
        <v>9.1300000000000006E-2</v>
      </c>
      <c r="G155" s="7">
        <v>0.87680000000000002</v>
      </c>
      <c r="H155" s="18">
        <f t="shared" si="23"/>
        <v>0.78449999999999998</v>
      </c>
      <c r="I155" s="7">
        <v>1.1134999999999999</v>
      </c>
      <c r="J155" s="18">
        <f t="shared" si="24"/>
        <v>1.0211999999999999</v>
      </c>
      <c r="K155" s="1">
        <f t="shared" si="19"/>
        <v>0.90284999999999993</v>
      </c>
      <c r="L155" s="1">
        <f t="shared" si="25"/>
        <v>0.16737217510685587</v>
      </c>
      <c r="M155" s="1">
        <v>9.3399999999999997E-2</v>
      </c>
      <c r="N155" s="7">
        <v>0.8931</v>
      </c>
      <c r="O155" s="12">
        <f t="shared" si="26"/>
        <v>0.80079999999999996</v>
      </c>
      <c r="P155" s="7">
        <v>1.0228999999999999</v>
      </c>
      <c r="Q155" s="12">
        <f t="shared" si="27"/>
        <v>0.93059999999999987</v>
      </c>
      <c r="R155" s="7">
        <v>1.2153</v>
      </c>
      <c r="S155" s="12">
        <f t="shared" si="20"/>
        <v>1.123</v>
      </c>
      <c r="T155" s="1">
        <f t="shared" si="21"/>
        <v>0.95146666666666668</v>
      </c>
      <c r="U155" s="1">
        <f t="shared" si="28"/>
        <v>0.16211037392262437</v>
      </c>
      <c r="V155" s="1">
        <v>9.3200000000000005E-2</v>
      </c>
      <c r="W155" s="7">
        <v>0.93120000000000003</v>
      </c>
      <c r="X155" s="19">
        <f t="shared" si="29"/>
        <v>0.83889999999999998</v>
      </c>
      <c r="Y155" s="7">
        <v>1.0458000000000001</v>
      </c>
      <c r="Z155" s="19">
        <f t="shared" si="30"/>
        <v>0.95350000000000001</v>
      </c>
      <c r="AA155" s="7">
        <v>1.302</v>
      </c>
      <c r="AB155" s="19">
        <f t="shared" si="31"/>
        <v>1.2097</v>
      </c>
      <c r="AC155" s="1">
        <f t="shared" si="22"/>
        <v>1.0006999999999999</v>
      </c>
      <c r="AD155" s="1">
        <f t="shared" si="32"/>
        <v>0.18985267972825712</v>
      </c>
    </row>
    <row r="156" spans="1:30" x14ac:dyDescent="0.3">
      <c r="A156" s="3" t="s">
        <v>174</v>
      </c>
      <c r="B156" s="1">
        <v>154800.93</v>
      </c>
      <c r="C156" s="15">
        <f t="shared" si="33"/>
        <v>43.000258333333335</v>
      </c>
      <c r="D156" s="1">
        <v>37</v>
      </c>
      <c r="E156" s="1">
        <v>9.2200000000000004E-2</v>
      </c>
      <c r="F156" s="1">
        <v>9.1399999999999995E-2</v>
      </c>
      <c r="G156" s="7">
        <v>0.87019999999999997</v>
      </c>
      <c r="H156" s="18">
        <f t="shared" si="23"/>
        <v>0.77800000000000002</v>
      </c>
      <c r="I156" s="7">
        <v>1.1076999999999999</v>
      </c>
      <c r="J156" s="18">
        <f t="shared" si="24"/>
        <v>1.0154999999999998</v>
      </c>
      <c r="K156" s="1">
        <f t="shared" si="19"/>
        <v>0.89674999999999994</v>
      </c>
      <c r="L156" s="1">
        <f t="shared" si="25"/>
        <v>0.16793786053180534</v>
      </c>
      <c r="M156" s="1">
        <v>9.3299999999999994E-2</v>
      </c>
      <c r="N156" s="7">
        <v>0.89129999999999998</v>
      </c>
      <c r="O156" s="12">
        <f t="shared" si="26"/>
        <v>0.79909999999999992</v>
      </c>
      <c r="P156" s="7">
        <v>1.0218</v>
      </c>
      <c r="Q156" s="12">
        <f t="shared" si="27"/>
        <v>0.92959999999999998</v>
      </c>
      <c r="R156" s="7">
        <v>1.2102999999999999</v>
      </c>
      <c r="S156" s="12">
        <f t="shared" si="20"/>
        <v>1.1180999999999999</v>
      </c>
      <c r="T156" s="1">
        <f t="shared" si="21"/>
        <v>0.9489333333333333</v>
      </c>
      <c r="U156" s="1">
        <f t="shared" si="28"/>
        <v>0.16037638022269102</v>
      </c>
      <c r="V156" s="1">
        <v>9.3200000000000005E-2</v>
      </c>
      <c r="W156" s="7">
        <v>0.92900000000000005</v>
      </c>
      <c r="X156" s="19">
        <f t="shared" si="29"/>
        <v>0.83679999999999999</v>
      </c>
      <c r="Y156" s="7">
        <v>1.0416000000000001</v>
      </c>
      <c r="Z156" s="19">
        <f t="shared" si="30"/>
        <v>0.94940000000000002</v>
      </c>
      <c r="AA156" s="7">
        <v>1.3</v>
      </c>
      <c r="AB156" s="19">
        <f t="shared" si="31"/>
        <v>1.2078</v>
      </c>
      <c r="AC156" s="1">
        <f t="shared" si="22"/>
        <v>0.99799999999999989</v>
      </c>
      <c r="AD156" s="1">
        <f t="shared" si="32"/>
        <v>0.19021493106483597</v>
      </c>
    </row>
    <row r="157" spans="1:30" x14ac:dyDescent="0.3">
      <c r="A157" s="3" t="s">
        <v>175</v>
      </c>
      <c r="B157" s="1">
        <v>156600.94699999999</v>
      </c>
      <c r="C157" s="15">
        <f t="shared" si="33"/>
        <v>43.50026305555555</v>
      </c>
      <c r="D157" s="1">
        <v>37</v>
      </c>
      <c r="E157" s="1">
        <v>9.2100000000000001E-2</v>
      </c>
      <c r="F157" s="1">
        <v>9.1300000000000006E-2</v>
      </c>
      <c r="G157" s="7">
        <v>0.85819999999999996</v>
      </c>
      <c r="H157" s="18">
        <f t="shared" si="23"/>
        <v>0.7661</v>
      </c>
      <c r="I157" s="7">
        <v>1.1011</v>
      </c>
      <c r="J157" s="18">
        <f t="shared" si="24"/>
        <v>1.0089999999999999</v>
      </c>
      <c r="K157" s="1">
        <f t="shared" si="19"/>
        <v>0.88754999999999995</v>
      </c>
      <c r="L157" s="1">
        <f t="shared" si="25"/>
        <v>0.17175623715021224</v>
      </c>
      <c r="M157" s="1">
        <v>9.3399999999999997E-2</v>
      </c>
      <c r="N157" s="7">
        <v>0.88800000000000001</v>
      </c>
      <c r="O157" s="12">
        <f t="shared" si="26"/>
        <v>0.79590000000000005</v>
      </c>
      <c r="P157" s="7">
        <v>1.0205</v>
      </c>
      <c r="Q157" s="12">
        <f t="shared" si="27"/>
        <v>0.9284</v>
      </c>
      <c r="R157" s="7">
        <v>1.2059</v>
      </c>
      <c r="S157" s="12">
        <f t="shared" si="20"/>
        <v>1.1137999999999999</v>
      </c>
      <c r="T157" s="1">
        <f t="shared" si="21"/>
        <v>0.94603333333333328</v>
      </c>
      <c r="U157" s="1">
        <f t="shared" si="28"/>
        <v>0.15968188166893932</v>
      </c>
      <c r="V157" s="1">
        <v>9.3100000000000002E-2</v>
      </c>
      <c r="W157" s="7">
        <v>0.93059999999999998</v>
      </c>
      <c r="X157" s="19">
        <f t="shared" si="29"/>
        <v>0.83850000000000002</v>
      </c>
      <c r="Y157" s="7">
        <v>1.0404</v>
      </c>
      <c r="Z157" s="19">
        <f t="shared" si="30"/>
        <v>0.94830000000000003</v>
      </c>
      <c r="AA157" s="7">
        <v>1.2990999999999999</v>
      </c>
      <c r="AB157" s="19">
        <f t="shared" si="31"/>
        <v>1.2069999999999999</v>
      </c>
      <c r="AC157" s="1">
        <f t="shared" si="22"/>
        <v>0.99793333333333323</v>
      </c>
      <c r="AD157" s="1">
        <f t="shared" si="32"/>
        <v>0.18919741893940675</v>
      </c>
    </row>
    <row r="158" spans="1:30" x14ac:dyDescent="0.3">
      <c r="A158" s="3" t="s">
        <v>176</v>
      </c>
      <c r="B158" s="1">
        <v>158400.951</v>
      </c>
      <c r="C158" s="15">
        <f t="shared" si="33"/>
        <v>44.000264166666668</v>
      </c>
      <c r="D158" s="1">
        <v>37</v>
      </c>
      <c r="E158" s="1">
        <v>9.2200000000000004E-2</v>
      </c>
      <c r="F158" s="1">
        <v>9.1200000000000003E-2</v>
      </c>
      <c r="G158" s="7">
        <v>0.84519999999999995</v>
      </c>
      <c r="H158" s="18">
        <f t="shared" si="23"/>
        <v>0.75299999999999989</v>
      </c>
      <c r="I158" s="7">
        <v>1.0956999999999999</v>
      </c>
      <c r="J158" s="18">
        <f t="shared" si="24"/>
        <v>1.0034999999999998</v>
      </c>
      <c r="K158" s="1">
        <f t="shared" si="19"/>
        <v>0.87824999999999986</v>
      </c>
      <c r="L158" s="1">
        <f t="shared" si="25"/>
        <v>0.17713024868723032</v>
      </c>
      <c r="M158" s="1">
        <v>9.3100000000000002E-2</v>
      </c>
      <c r="N158" s="7">
        <v>0.88519999999999999</v>
      </c>
      <c r="O158" s="12">
        <f t="shared" si="26"/>
        <v>0.79299999999999993</v>
      </c>
      <c r="P158" s="7">
        <v>1.0195000000000001</v>
      </c>
      <c r="Q158" s="12">
        <f t="shared" si="27"/>
        <v>0.92730000000000001</v>
      </c>
      <c r="R158" s="7">
        <v>1.1983999999999999</v>
      </c>
      <c r="S158" s="12">
        <f t="shared" si="20"/>
        <v>1.1061999999999999</v>
      </c>
      <c r="T158" s="1">
        <f t="shared" si="21"/>
        <v>0.9421666666666666</v>
      </c>
      <c r="U158" s="1">
        <f t="shared" si="28"/>
        <v>0.15712836578203632</v>
      </c>
      <c r="V158" s="1">
        <v>9.3200000000000005E-2</v>
      </c>
      <c r="W158" s="7">
        <v>0.92949999999999999</v>
      </c>
      <c r="X158" s="19">
        <f t="shared" si="29"/>
        <v>0.83729999999999993</v>
      </c>
      <c r="Y158" s="7">
        <v>1.0382</v>
      </c>
      <c r="Z158" s="19">
        <f t="shared" si="30"/>
        <v>0.94599999999999995</v>
      </c>
      <c r="AA158" s="7">
        <v>1.2996000000000001</v>
      </c>
      <c r="AB158" s="19">
        <f t="shared" si="31"/>
        <v>1.2074</v>
      </c>
      <c r="AC158" s="1">
        <f t="shared" si="22"/>
        <v>0.99690000000000001</v>
      </c>
      <c r="AD158" s="1">
        <f t="shared" si="32"/>
        <v>0.19022778451109579</v>
      </c>
    </row>
    <row r="159" spans="1:30" x14ac:dyDescent="0.3">
      <c r="A159" s="3" t="s">
        <v>177</v>
      </c>
      <c r="B159" s="1">
        <v>160200.954</v>
      </c>
      <c r="C159" s="15">
        <f t="shared" si="33"/>
        <v>44.500264999999999</v>
      </c>
      <c r="D159" s="1">
        <v>37</v>
      </c>
      <c r="E159" s="1">
        <v>9.2100000000000001E-2</v>
      </c>
      <c r="F159" s="1">
        <v>9.1399999999999995E-2</v>
      </c>
      <c r="G159" s="7">
        <v>0.83520000000000005</v>
      </c>
      <c r="H159" s="18">
        <f t="shared" si="23"/>
        <v>0.74310000000000009</v>
      </c>
      <c r="I159" s="7">
        <v>1.0911999999999999</v>
      </c>
      <c r="J159" s="18">
        <f t="shared" si="24"/>
        <v>0.99909999999999999</v>
      </c>
      <c r="K159" s="1">
        <f t="shared" si="19"/>
        <v>0.87109999999999999</v>
      </c>
      <c r="L159" s="1">
        <f t="shared" si="25"/>
        <v>0.18101933598375652</v>
      </c>
      <c r="M159" s="1">
        <v>9.3200000000000005E-2</v>
      </c>
      <c r="N159" s="7">
        <v>0.88180000000000003</v>
      </c>
      <c r="O159" s="12">
        <f t="shared" si="26"/>
        <v>0.78970000000000007</v>
      </c>
      <c r="P159" s="7">
        <v>1.0209999999999999</v>
      </c>
      <c r="Q159" s="12">
        <f t="shared" si="27"/>
        <v>0.92889999999999995</v>
      </c>
      <c r="R159" s="7">
        <v>1.1950000000000001</v>
      </c>
      <c r="S159" s="12">
        <f t="shared" si="20"/>
        <v>1.1029</v>
      </c>
      <c r="T159" s="1">
        <f t="shared" si="21"/>
        <v>0.9405</v>
      </c>
      <c r="U159" s="1">
        <f t="shared" si="28"/>
        <v>0.15692189139823726</v>
      </c>
      <c r="V159" s="1">
        <v>9.2999999999999999E-2</v>
      </c>
      <c r="W159" s="7">
        <v>0.92959999999999998</v>
      </c>
      <c r="X159" s="19">
        <f t="shared" si="29"/>
        <v>0.83750000000000002</v>
      </c>
      <c r="Y159" s="7">
        <v>1.0368999999999999</v>
      </c>
      <c r="Z159" s="19">
        <f t="shared" si="30"/>
        <v>0.94479999999999997</v>
      </c>
      <c r="AA159" s="7">
        <v>1.3009999999999999</v>
      </c>
      <c r="AB159" s="19">
        <f t="shared" si="31"/>
        <v>1.2088999999999999</v>
      </c>
      <c r="AC159" s="1">
        <f t="shared" si="22"/>
        <v>0.99706666666666666</v>
      </c>
      <c r="AD159" s="1">
        <f t="shared" si="32"/>
        <v>0.19113697531700408</v>
      </c>
    </row>
    <row r="160" spans="1:30" x14ac:dyDescent="0.3">
      <c r="A160" s="3" t="s">
        <v>178</v>
      </c>
      <c r="B160" s="1">
        <v>162000.965</v>
      </c>
      <c r="C160" s="15">
        <f t="shared" si="33"/>
        <v>45.000268055555551</v>
      </c>
      <c r="D160" s="1">
        <v>37</v>
      </c>
      <c r="E160" s="1">
        <v>9.1999999999999998E-2</v>
      </c>
      <c r="F160" s="1">
        <v>9.1300000000000006E-2</v>
      </c>
      <c r="G160" s="7">
        <v>0.82640000000000002</v>
      </c>
      <c r="H160" s="18">
        <f t="shared" si="23"/>
        <v>0.73440000000000005</v>
      </c>
      <c r="I160" s="7">
        <v>1.0853999999999999</v>
      </c>
      <c r="J160" s="18">
        <f t="shared" si="24"/>
        <v>0.99339999999999995</v>
      </c>
      <c r="K160" s="1">
        <f t="shared" si="19"/>
        <v>0.8639</v>
      </c>
      <c r="L160" s="1">
        <f t="shared" si="25"/>
        <v>0.18314065632731574</v>
      </c>
      <c r="M160" s="1">
        <v>9.3299999999999994E-2</v>
      </c>
      <c r="N160" s="7">
        <v>0.87849999999999995</v>
      </c>
      <c r="O160" s="12">
        <f t="shared" si="26"/>
        <v>0.78649999999999998</v>
      </c>
      <c r="P160" s="7">
        <v>1.0181</v>
      </c>
      <c r="Q160" s="12">
        <f t="shared" si="27"/>
        <v>0.92610000000000003</v>
      </c>
      <c r="R160" s="7">
        <v>1.1892</v>
      </c>
      <c r="S160" s="12">
        <f t="shared" si="20"/>
        <v>1.0972</v>
      </c>
      <c r="T160" s="1">
        <f t="shared" si="21"/>
        <v>0.93659999999999999</v>
      </c>
      <c r="U160" s="1">
        <f t="shared" si="28"/>
        <v>0.15561590535674658</v>
      </c>
      <c r="V160" s="1">
        <v>9.3100000000000002E-2</v>
      </c>
      <c r="W160" s="7">
        <v>0.99670000000000003</v>
      </c>
      <c r="X160" s="19">
        <f t="shared" si="29"/>
        <v>0.90470000000000006</v>
      </c>
      <c r="Y160" s="7">
        <v>1.0351999999999999</v>
      </c>
      <c r="Z160" s="19">
        <f t="shared" si="30"/>
        <v>0.94319999999999993</v>
      </c>
      <c r="AA160" s="7">
        <v>1.3002</v>
      </c>
      <c r="AB160" s="19">
        <f t="shared" si="31"/>
        <v>1.2081999999999999</v>
      </c>
      <c r="AC160" s="1">
        <f t="shared" si="22"/>
        <v>1.0186999999999999</v>
      </c>
      <c r="AD160" s="1">
        <f t="shared" si="32"/>
        <v>0.16523695107329925</v>
      </c>
    </row>
    <row r="161" spans="1:56" x14ac:dyDescent="0.3">
      <c r="A161" s="3" t="s">
        <v>179</v>
      </c>
      <c r="B161" s="1">
        <v>163800.967</v>
      </c>
      <c r="C161" s="15">
        <f t="shared" si="33"/>
        <v>45.50026861111111</v>
      </c>
      <c r="D161" s="1">
        <v>37</v>
      </c>
      <c r="E161" s="1">
        <v>9.2100000000000001E-2</v>
      </c>
      <c r="F161" s="1">
        <v>9.11E-2</v>
      </c>
      <c r="G161" s="7">
        <v>0.81420000000000003</v>
      </c>
      <c r="H161" s="18">
        <f t="shared" si="23"/>
        <v>0.72210000000000008</v>
      </c>
      <c r="I161" s="7">
        <v>1.0795999999999999</v>
      </c>
      <c r="J161" s="18">
        <f t="shared" si="24"/>
        <v>0.98749999999999993</v>
      </c>
      <c r="K161" s="1">
        <f t="shared" si="19"/>
        <v>0.8548</v>
      </c>
      <c r="L161" s="1">
        <f t="shared" si="25"/>
        <v>0.18766613972690913</v>
      </c>
      <c r="M161" s="1">
        <v>9.3200000000000005E-2</v>
      </c>
      <c r="N161" s="7">
        <v>0.87390000000000001</v>
      </c>
      <c r="O161" s="12">
        <f t="shared" si="26"/>
        <v>0.78180000000000005</v>
      </c>
      <c r="P161" s="7">
        <v>1.0173000000000001</v>
      </c>
      <c r="Q161" s="12">
        <f t="shared" si="27"/>
        <v>0.92520000000000013</v>
      </c>
      <c r="R161" s="7">
        <v>1.1818</v>
      </c>
      <c r="S161" s="12">
        <f t="shared" si="20"/>
        <v>1.0896999999999999</v>
      </c>
      <c r="T161" s="1">
        <f t="shared" si="21"/>
        <v>0.93223333333333347</v>
      </c>
      <c r="U161" s="1">
        <f t="shared" si="28"/>
        <v>0.15407044925401109</v>
      </c>
      <c r="V161" s="1">
        <v>9.3100000000000002E-2</v>
      </c>
      <c r="W161" s="7">
        <v>0.93110000000000004</v>
      </c>
      <c r="X161" s="19">
        <f t="shared" si="29"/>
        <v>0.83900000000000008</v>
      </c>
      <c r="Y161" s="7">
        <v>1.0329999999999999</v>
      </c>
      <c r="Z161" s="19">
        <f t="shared" si="30"/>
        <v>0.94089999999999996</v>
      </c>
      <c r="AA161" s="7">
        <v>1.2988999999999999</v>
      </c>
      <c r="AB161" s="19">
        <f t="shared" si="31"/>
        <v>1.2067999999999999</v>
      </c>
      <c r="AC161" s="1">
        <f t="shared" si="22"/>
        <v>0.9955666666666666</v>
      </c>
      <c r="AD161" s="1">
        <f t="shared" si="32"/>
        <v>0.18989613827914772</v>
      </c>
    </row>
    <row r="162" spans="1:56" x14ac:dyDescent="0.3">
      <c r="A162" s="3" t="s">
        <v>180</v>
      </c>
      <c r="B162" s="1">
        <v>165600.97399999999</v>
      </c>
      <c r="C162" s="15">
        <f t="shared" si="33"/>
        <v>46.000270555555552</v>
      </c>
      <c r="D162" s="1">
        <v>37</v>
      </c>
      <c r="E162" s="1">
        <v>9.1999999999999998E-2</v>
      </c>
      <c r="F162" s="1">
        <v>9.11E-2</v>
      </c>
      <c r="G162" s="7">
        <v>0.80659999999999998</v>
      </c>
      <c r="H162" s="18">
        <f t="shared" si="23"/>
        <v>0.71460000000000001</v>
      </c>
      <c r="I162" s="7">
        <v>1.0753999999999999</v>
      </c>
      <c r="J162" s="18">
        <f t="shared" si="24"/>
        <v>0.98339999999999994</v>
      </c>
      <c r="K162" s="1">
        <f t="shared" si="19"/>
        <v>0.84899999999999998</v>
      </c>
      <c r="L162" s="1">
        <f t="shared" si="25"/>
        <v>0.19007030278294443</v>
      </c>
      <c r="M162" s="1">
        <v>9.3100000000000002E-2</v>
      </c>
      <c r="N162" s="7">
        <v>0.87290000000000001</v>
      </c>
      <c r="O162" s="12">
        <f t="shared" si="26"/>
        <v>0.78090000000000004</v>
      </c>
      <c r="P162" s="7">
        <v>1.0165999999999999</v>
      </c>
      <c r="Q162" s="12">
        <f t="shared" si="27"/>
        <v>0.92459999999999998</v>
      </c>
      <c r="R162" s="7">
        <v>1.1755</v>
      </c>
      <c r="S162" s="12">
        <f t="shared" si="20"/>
        <v>1.0834999999999999</v>
      </c>
      <c r="T162" s="1">
        <f t="shared" si="21"/>
        <v>0.92966666666666653</v>
      </c>
      <c r="U162" s="1">
        <f t="shared" si="28"/>
        <v>0.15136361297661149</v>
      </c>
      <c r="V162" s="1">
        <v>9.2899999999999996E-2</v>
      </c>
      <c r="W162" s="7">
        <v>0.93149999999999999</v>
      </c>
      <c r="X162" s="19">
        <f t="shared" si="29"/>
        <v>0.83950000000000002</v>
      </c>
      <c r="Y162" s="7">
        <v>1.0314000000000001</v>
      </c>
      <c r="Z162" s="19">
        <f t="shared" si="30"/>
        <v>0.93940000000000012</v>
      </c>
      <c r="AA162" s="7">
        <v>1.2977000000000001</v>
      </c>
      <c r="AB162" s="19">
        <f t="shared" si="31"/>
        <v>1.2057</v>
      </c>
      <c r="AC162" s="1">
        <f t="shared" si="22"/>
        <v>0.99486666666666679</v>
      </c>
      <c r="AD162" s="1">
        <f t="shared" si="32"/>
        <v>0.18929612603889454</v>
      </c>
    </row>
    <row r="163" spans="1:56" x14ac:dyDescent="0.3">
      <c r="A163" s="3" t="s">
        <v>181</v>
      </c>
      <c r="B163" s="1">
        <v>167400.984</v>
      </c>
      <c r="C163" s="15">
        <f t="shared" si="33"/>
        <v>46.500273333333332</v>
      </c>
      <c r="D163" s="1">
        <v>37</v>
      </c>
      <c r="E163" s="1">
        <v>9.1700000000000004E-2</v>
      </c>
      <c r="F163" s="1">
        <v>9.0899999999999995E-2</v>
      </c>
      <c r="G163" s="7">
        <v>0.80579999999999996</v>
      </c>
      <c r="H163" s="18">
        <f t="shared" si="23"/>
        <v>0.71409999999999996</v>
      </c>
      <c r="I163" s="7">
        <v>1.0713999999999999</v>
      </c>
      <c r="J163" s="18">
        <f t="shared" si="24"/>
        <v>0.9796999999999999</v>
      </c>
      <c r="K163" s="1">
        <f t="shared" si="19"/>
        <v>0.84689999999999999</v>
      </c>
      <c r="L163" s="1">
        <f t="shared" si="25"/>
        <v>0.1878075610831462</v>
      </c>
      <c r="M163" s="1">
        <v>9.2999999999999999E-2</v>
      </c>
      <c r="N163" s="7">
        <v>0.86939999999999995</v>
      </c>
      <c r="O163" s="12">
        <f t="shared" si="26"/>
        <v>0.77769999999999995</v>
      </c>
      <c r="P163" s="7">
        <v>1.0130999999999999</v>
      </c>
      <c r="Q163" s="12">
        <f t="shared" si="27"/>
        <v>0.92139999999999989</v>
      </c>
      <c r="R163" s="7">
        <v>1.1697</v>
      </c>
      <c r="S163" s="12">
        <f t="shared" si="20"/>
        <v>1.0779999999999998</v>
      </c>
      <c r="T163" s="1">
        <f t="shared" si="21"/>
        <v>0.92569999999999997</v>
      </c>
      <c r="U163" s="1">
        <f t="shared" si="28"/>
        <v>0.15019617172218397</v>
      </c>
      <c r="V163" s="1">
        <v>9.2999999999999999E-2</v>
      </c>
      <c r="W163" s="7">
        <v>0.92930000000000001</v>
      </c>
      <c r="X163" s="19">
        <f t="shared" si="29"/>
        <v>0.83760000000000001</v>
      </c>
      <c r="Y163" s="7">
        <v>1.0305</v>
      </c>
      <c r="Z163" s="19">
        <f t="shared" si="30"/>
        <v>0.93879999999999997</v>
      </c>
      <c r="AA163" s="7">
        <v>1.2970999999999999</v>
      </c>
      <c r="AB163" s="19">
        <f t="shared" si="31"/>
        <v>1.2054</v>
      </c>
      <c r="AC163" s="1">
        <f t="shared" si="22"/>
        <v>0.99393333333333322</v>
      </c>
      <c r="AD163" s="1">
        <f t="shared" si="32"/>
        <v>0.18999729822640551</v>
      </c>
    </row>
    <row r="164" spans="1:56" x14ac:dyDescent="0.3">
      <c r="A164" s="3" t="s">
        <v>182</v>
      </c>
      <c r="B164" s="1">
        <v>169200.99900000001</v>
      </c>
      <c r="C164" s="15">
        <f t="shared" si="33"/>
        <v>47.000277500000003</v>
      </c>
      <c r="D164" s="1">
        <v>37</v>
      </c>
      <c r="E164" s="1">
        <v>9.1800000000000007E-2</v>
      </c>
      <c r="F164" s="1">
        <v>9.11E-2</v>
      </c>
      <c r="G164" s="7">
        <v>0.7903</v>
      </c>
      <c r="H164" s="18">
        <f t="shared" si="23"/>
        <v>0.69850000000000001</v>
      </c>
      <c r="I164" s="7">
        <v>1.0680000000000001</v>
      </c>
      <c r="J164" s="18">
        <f t="shared" si="24"/>
        <v>0.97620000000000007</v>
      </c>
      <c r="K164" s="1">
        <f t="shared" si="19"/>
        <v>0.83735000000000004</v>
      </c>
      <c r="L164" s="1">
        <f t="shared" si="25"/>
        <v>0.1963635531355041</v>
      </c>
      <c r="M164" s="1">
        <v>9.3100000000000002E-2</v>
      </c>
      <c r="N164" s="7">
        <v>0.86519999999999997</v>
      </c>
      <c r="O164" s="12">
        <f t="shared" si="26"/>
        <v>0.77339999999999998</v>
      </c>
      <c r="P164" s="7">
        <v>1.0107999999999999</v>
      </c>
      <c r="Q164" s="12">
        <f t="shared" si="27"/>
        <v>0.91899999999999993</v>
      </c>
      <c r="R164" s="7">
        <v>1.1647000000000001</v>
      </c>
      <c r="S164" s="12">
        <f t="shared" si="20"/>
        <v>1.0729</v>
      </c>
      <c r="T164" s="1">
        <f t="shared" si="21"/>
        <v>0.92176666666666662</v>
      </c>
      <c r="U164" s="1">
        <f t="shared" si="28"/>
        <v>0.14976916683127192</v>
      </c>
      <c r="V164" s="1">
        <v>9.2899999999999996E-2</v>
      </c>
      <c r="W164" s="7">
        <v>0.92800000000000005</v>
      </c>
      <c r="X164" s="19">
        <f t="shared" si="29"/>
        <v>0.83620000000000005</v>
      </c>
      <c r="Y164" s="7">
        <v>1.0286999999999999</v>
      </c>
      <c r="Z164" s="19">
        <f t="shared" si="30"/>
        <v>0.93689999999999996</v>
      </c>
      <c r="AA164" s="7">
        <v>1.2968</v>
      </c>
      <c r="AB164" s="19">
        <f t="shared" si="31"/>
        <v>1.2049999999999998</v>
      </c>
      <c r="AC164" s="1">
        <f t="shared" si="22"/>
        <v>0.9926999999999998</v>
      </c>
      <c r="AD164" s="1">
        <f t="shared" si="32"/>
        <v>0.19062683441740408</v>
      </c>
    </row>
    <row r="165" spans="1:56" x14ac:dyDescent="0.3">
      <c r="A165" s="3" t="s">
        <v>183</v>
      </c>
      <c r="B165" s="1">
        <v>171001.01199999999</v>
      </c>
      <c r="C165" s="15">
        <f t="shared" si="33"/>
        <v>47.500281111111107</v>
      </c>
      <c r="D165" s="1">
        <v>37</v>
      </c>
      <c r="E165" s="1">
        <v>9.1899999999999996E-2</v>
      </c>
      <c r="F165" s="1">
        <v>9.0800000000000006E-2</v>
      </c>
      <c r="G165" s="7">
        <v>0.78469999999999995</v>
      </c>
      <c r="H165" s="18">
        <f t="shared" si="23"/>
        <v>0.69279999999999997</v>
      </c>
      <c r="I165" s="7">
        <v>1.0623</v>
      </c>
      <c r="J165" s="18">
        <f t="shared" si="24"/>
        <v>0.97040000000000004</v>
      </c>
      <c r="K165" s="1">
        <f t="shared" si="19"/>
        <v>0.83160000000000001</v>
      </c>
      <c r="L165" s="1">
        <f t="shared" si="25"/>
        <v>0.19629284245738543</v>
      </c>
      <c r="M165" s="1">
        <v>9.2899999999999996E-2</v>
      </c>
      <c r="N165" s="7">
        <v>0.86129999999999995</v>
      </c>
      <c r="O165" s="12">
        <f t="shared" si="26"/>
        <v>0.76939999999999997</v>
      </c>
      <c r="P165" s="7">
        <v>1.0049999999999999</v>
      </c>
      <c r="Q165" s="12">
        <f t="shared" si="27"/>
        <v>0.91309999999999991</v>
      </c>
      <c r="R165" s="7">
        <v>1.1553</v>
      </c>
      <c r="S165" s="12">
        <f t="shared" si="20"/>
        <v>1.0633999999999999</v>
      </c>
      <c r="T165" s="1">
        <f t="shared" si="21"/>
        <v>0.91529999999999989</v>
      </c>
      <c r="U165" s="1">
        <f t="shared" si="28"/>
        <v>0.1470123464202919</v>
      </c>
      <c r="V165" s="1">
        <v>9.2899999999999996E-2</v>
      </c>
      <c r="W165" s="7">
        <v>0.92490000000000006</v>
      </c>
      <c r="X165" s="19">
        <f t="shared" si="29"/>
        <v>0.83300000000000007</v>
      </c>
      <c r="Y165" s="7">
        <v>1.0248999999999999</v>
      </c>
      <c r="Z165" s="19">
        <f t="shared" si="30"/>
        <v>0.93299999999999994</v>
      </c>
      <c r="AA165" s="7">
        <v>1.2937000000000001</v>
      </c>
      <c r="AB165" s="19">
        <f t="shared" si="31"/>
        <v>1.2018</v>
      </c>
      <c r="AC165" s="1">
        <f t="shared" si="22"/>
        <v>0.98926666666666663</v>
      </c>
      <c r="AD165" s="1">
        <f t="shared" si="32"/>
        <v>0.19072968655490741</v>
      </c>
    </row>
    <row r="166" spans="1:56" x14ac:dyDescent="0.3">
      <c r="A166" s="1" t="s">
        <v>189</v>
      </c>
      <c r="B166" s="1"/>
      <c r="C166" s="4"/>
      <c r="D166" s="1"/>
      <c r="E166" s="1"/>
      <c r="F166" s="1"/>
      <c r="G166" s="1"/>
      <c r="H166" s="1"/>
      <c r="I166" s="7" t="s">
        <v>193</v>
      </c>
      <c r="J166" s="7"/>
      <c r="K166" s="1">
        <f>MAX(K70:K165)</f>
        <v>1.0348499999999998</v>
      </c>
      <c r="L166" s="1"/>
      <c r="M166" s="1"/>
      <c r="N166" s="1"/>
      <c r="O166" s="1"/>
      <c r="P166" s="1"/>
      <c r="Q166" s="1"/>
      <c r="R166" s="1"/>
      <c r="S166" s="1"/>
      <c r="T166" s="1">
        <f>MAX(T70:T165)</f>
        <v>0.98403333333333343</v>
      </c>
      <c r="U166" s="1"/>
      <c r="V166" s="1"/>
      <c r="W166" s="1"/>
      <c r="X166" s="1"/>
      <c r="Y166" s="1"/>
      <c r="Z166" s="1"/>
      <c r="AA166" s="1"/>
      <c r="AB166" s="1"/>
      <c r="AC166" s="1">
        <f>MAX(AC70:AC165)</f>
        <v>1.0186999999999999</v>
      </c>
      <c r="AD166" s="1"/>
    </row>
    <row r="167" spans="1:56" x14ac:dyDescent="0.3">
      <c r="A167" s="1" t="s">
        <v>190</v>
      </c>
      <c r="B167" s="1"/>
      <c r="C167" s="1"/>
      <c r="D167" s="1"/>
      <c r="E167" s="1"/>
      <c r="F167" s="1"/>
      <c r="G167" s="1"/>
      <c r="H167" s="1"/>
      <c r="I167" s="7" t="s">
        <v>194</v>
      </c>
      <c r="J167" s="7"/>
      <c r="K167" s="1">
        <f>MIN(K70:K165)</f>
        <v>6.9149999999999989E-2</v>
      </c>
      <c r="L167" s="1"/>
      <c r="M167" s="1"/>
      <c r="N167" s="1"/>
      <c r="O167" s="1"/>
      <c r="P167" s="1"/>
      <c r="Q167" s="1"/>
      <c r="R167" s="1"/>
      <c r="S167" s="1"/>
      <c r="T167" s="1">
        <f>MIN(T70:T165)</f>
        <v>6.2466666666666663E-2</v>
      </c>
      <c r="U167" s="1"/>
      <c r="AC167" s="1">
        <f>MIN(AC70:AC165)</f>
        <v>6.0433333333333318E-2</v>
      </c>
      <c r="AD167" s="1"/>
      <c r="AY167" s="17"/>
      <c r="BD167" s="17"/>
    </row>
    <row r="168" spans="1:56" x14ac:dyDescent="0.3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AY168" s="1"/>
      <c r="AZ168" s="1"/>
    </row>
    <row r="169" spans="1:56" x14ac:dyDescent="0.3">
      <c r="A169" s="1" t="s">
        <v>30</v>
      </c>
      <c r="B169" s="1"/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  <c r="Q169" s="1"/>
      <c r="R169" s="1"/>
      <c r="S169" s="1"/>
      <c r="T169" s="1"/>
      <c r="U169" s="1"/>
      <c r="AY169" s="1"/>
    </row>
    <row r="170" spans="1:56" x14ac:dyDescent="0.3">
      <c r="A170" s="3" t="s">
        <v>73</v>
      </c>
      <c r="B170" s="3" t="s">
        <v>74</v>
      </c>
      <c r="C170" s="3"/>
      <c r="D170" s="3" t="s">
        <v>75</v>
      </c>
      <c r="E170" s="3" t="s">
        <v>76</v>
      </c>
      <c r="F170" s="3" t="s">
        <v>77</v>
      </c>
      <c r="G170" s="3" t="s">
        <v>78</v>
      </c>
      <c r="H170" s="24" t="s">
        <v>203</v>
      </c>
      <c r="I170" s="3" t="s">
        <v>79</v>
      </c>
      <c r="J170" s="24" t="s">
        <v>204</v>
      </c>
      <c r="K170" s="3" t="s">
        <v>185</v>
      </c>
      <c r="L170" s="3" t="s">
        <v>197</v>
      </c>
      <c r="M170" s="3" t="s">
        <v>80</v>
      </c>
      <c r="N170" s="3" t="s">
        <v>81</v>
      </c>
      <c r="O170" s="21" t="s">
        <v>205</v>
      </c>
      <c r="P170" s="3" t="s">
        <v>82</v>
      </c>
      <c r="Q170" s="21" t="s">
        <v>206</v>
      </c>
      <c r="R170" s="3" t="s">
        <v>83</v>
      </c>
      <c r="S170" s="21" t="s">
        <v>207</v>
      </c>
      <c r="T170" s="3" t="s">
        <v>185</v>
      </c>
      <c r="U170" s="3" t="s">
        <v>197</v>
      </c>
      <c r="V170" s="3" t="s">
        <v>84</v>
      </c>
      <c r="W170" s="3" t="s">
        <v>85</v>
      </c>
      <c r="X170" s="20" t="s">
        <v>208</v>
      </c>
      <c r="Y170" s="3" t="s">
        <v>86</v>
      </c>
      <c r="Z170" s="20" t="s">
        <v>209</v>
      </c>
      <c r="AA170" s="3" t="s">
        <v>87</v>
      </c>
      <c r="AB170" s="20" t="s">
        <v>210</v>
      </c>
      <c r="AC170" s="3" t="s">
        <v>185</v>
      </c>
      <c r="AD170" s="3" t="s">
        <v>197</v>
      </c>
    </row>
    <row r="171" spans="1:56" x14ac:dyDescent="0.3">
      <c r="A171" s="3" t="s">
        <v>88</v>
      </c>
      <c r="B171" s="1">
        <v>0</v>
      </c>
      <c r="C171" s="15">
        <f t="shared" ref="C171:C234" si="34">B171/3600</f>
        <v>0</v>
      </c>
      <c r="D171" s="1">
        <v>26.1</v>
      </c>
      <c r="E171" s="1">
        <v>539</v>
      </c>
      <c r="F171" s="1">
        <v>553</v>
      </c>
      <c r="G171" s="1">
        <v>1259</v>
      </c>
      <c r="H171" s="23">
        <f>G171-E171</f>
        <v>720</v>
      </c>
      <c r="I171" s="1">
        <v>1246</v>
      </c>
      <c r="J171" s="23">
        <f>I171-E171</f>
        <v>707</v>
      </c>
      <c r="K171" s="1">
        <f t="shared" ref="K171:K202" si="35">((G171-E171)+(I171-E171))/2</f>
        <v>713.5</v>
      </c>
      <c r="L171" s="1">
        <f>STDEV(H171,J171)</f>
        <v>9.1923881554251174</v>
      </c>
      <c r="M171" s="1">
        <v>525</v>
      </c>
      <c r="N171" s="1">
        <v>988</v>
      </c>
      <c r="O171" s="12">
        <f>N171-E171</f>
        <v>449</v>
      </c>
      <c r="P171" s="1">
        <v>1028</v>
      </c>
      <c r="Q171" s="12">
        <f>P171-E171</f>
        <v>489</v>
      </c>
      <c r="R171" s="1">
        <v>1023</v>
      </c>
      <c r="S171" s="12">
        <f>R171-E171</f>
        <v>484</v>
      </c>
      <c r="T171" s="1">
        <f t="shared" ref="T171:T202" si="36">((N171-E171)+(P171-E171)+(R171-E171))/3</f>
        <v>474</v>
      </c>
      <c r="U171" s="1">
        <f>STDEV(O171,Q171,S171)</f>
        <v>21.794494717703369</v>
      </c>
      <c r="V171" s="1">
        <v>547</v>
      </c>
      <c r="W171" s="1">
        <v>1024</v>
      </c>
      <c r="X171" s="19">
        <f>W171-E171</f>
        <v>485</v>
      </c>
      <c r="Y171" s="1">
        <v>1034</v>
      </c>
      <c r="Z171" s="19">
        <f>Y171-E171</f>
        <v>495</v>
      </c>
      <c r="AA171" s="1">
        <v>1044</v>
      </c>
      <c r="AB171" s="19">
        <f>AA171-E171</f>
        <v>505</v>
      </c>
      <c r="AC171" s="1">
        <f t="shared" ref="AC171:AC202" si="37">((W171-E171)+(Y171-E171)+(AA171-E171))/3</f>
        <v>495</v>
      </c>
      <c r="AD171" s="1">
        <f>STDEV(X171,Z171,AB171)</f>
        <v>10</v>
      </c>
    </row>
    <row r="172" spans="1:56" x14ac:dyDescent="0.3">
      <c r="A172" s="3" t="s">
        <v>89</v>
      </c>
      <c r="B172" s="1">
        <v>1800.0039999999999</v>
      </c>
      <c r="C172" s="15">
        <f>B172/3600</f>
        <v>0.50000111111111112</v>
      </c>
      <c r="D172" s="1">
        <v>34.5</v>
      </c>
      <c r="E172" s="1">
        <v>535</v>
      </c>
      <c r="F172" s="1">
        <v>559</v>
      </c>
      <c r="G172" s="1">
        <v>1112</v>
      </c>
      <c r="H172" s="23">
        <f t="shared" ref="H172:H235" si="38">G172-E172</f>
        <v>577</v>
      </c>
      <c r="I172" s="1">
        <v>1256</v>
      </c>
      <c r="J172" s="23">
        <f t="shared" ref="J172:J235" si="39">I172-E172</f>
        <v>721</v>
      </c>
      <c r="K172" s="1">
        <f t="shared" si="35"/>
        <v>649</v>
      </c>
      <c r="L172" s="1">
        <f>STDEV(H172,J172)</f>
        <v>101.82337649086284</v>
      </c>
      <c r="M172" s="1">
        <v>520</v>
      </c>
      <c r="N172" s="1">
        <v>1022</v>
      </c>
      <c r="O172" s="12">
        <f>N172-E172</f>
        <v>487</v>
      </c>
      <c r="P172" s="1">
        <v>1057</v>
      </c>
      <c r="Q172" s="12">
        <f>P172-E172</f>
        <v>522</v>
      </c>
      <c r="R172" s="1">
        <v>1054</v>
      </c>
      <c r="S172" s="12">
        <f t="shared" ref="S172:S235" si="40">R172-E172</f>
        <v>519</v>
      </c>
      <c r="T172" s="1">
        <f t="shared" si="36"/>
        <v>509.33333333333331</v>
      </c>
      <c r="U172" s="1">
        <f t="shared" ref="U172:U235" si="41">STDEV(O172,Q172,S172)</f>
        <v>19.39931270260195</v>
      </c>
      <c r="V172" s="1">
        <v>539</v>
      </c>
      <c r="W172" s="1">
        <v>1020</v>
      </c>
      <c r="X172" s="19">
        <f t="shared" ref="X172:X235" si="42">W172-E172</f>
        <v>485</v>
      </c>
      <c r="Y172" s="1">
        <v>1021</v>
      </c>
      <c r="Z172" s="19">
        <f t="shared" ref="Z172:Z235" si="43">Y172-E172</f>
        <v>486</v>
      </c>
      <c r="AA172" s="1">
        <v>1060</v>
      </c>
      <c r="AB172" s="19">
        <f>AA172-E172</f>
        <v>525</v>
      </c>
      <c r="AC172" s="1">
        <f t="shared" si="37"/>
        <v>498.66666666666669</v>
      </c>
      <c r="AD172" s="1">
        <f t="shared" ref="AD172:AD235" si="44">STDEV(X172,Z172,AB172)</f>
        <v>22.81081614790083</v>
      </c>
    </row>
    <row r="173" spans="1:56" x14ac:dyDescent="0.3">
      <c r="A173" s="3" t="s">
        <v>90</v>
      </c>
      <c r="B173" s="1">
        <v>3600.0169999999998</v>
      </c>
      <c r="C173" s="15">
        <f>B173/3600</f>
        <v>1.0000047222222221</v>
      </c>
      <c r="D173" s="1">
        <v>36.9</v>
      </c>
      <c r="E173" s="1">
        <v>523</v>
      </c>
      <c r="F173" s="1">
        <v>547</v>
      </c>
      <c r="G173" s="1">
        <v>1167</v>
      </c>
      <c r="H173" s="23">
        <f t="shared" si="38"/>
        <v>644</v>
      </c>
      <c r="I173" s="1">
        <v>1317</v>
      </c>
      <c r="J173" s="23">
        <f t="shared" si="39"/>
        <v>794</v>
      </c>
      <c r="K173" s="1">
        <f t="shared" si="35"/>
        <v>719</v>
      </c>
      <c r="L173" s="1">
        <f t="shared" ref="L173:L235" si="45">STDEV(H173,J173)</f>
        <v>106.06601717798213</v>
      </c>
      <c r="M173" s="1">
        <v>504</v>
      </c>
      <c r="N173" s="1">
        <v>1155</v>
      </c>
      <c r="O173" s="12">
        <f t="shared" ref="O173:O235" si="46">N173-E173</f>
        <v>632</v>
      </c>
      <c r="P173" s="1">
        <v>1202</v>
      </c>
      <c r="Q173" s="12">
        <f t="shared" ref="Q173:Q235" si="47">P173-E173</f>
        <v>679</v>
      </c>
      <c r="R173" s="1">
        <v>1184</v>
      </c>
      <c r="S173" s="12">
        <f t="shared" si="40"/>
        <v>661</v>
      </c>
      <c r="T173" s="1">
        <f t="shared" si="36"/>
        <v>657.33333333333337</v>
      </c>
      <c r="U173" s="1">
        <f t="shared" si="41"/>
        <v>23.71356854910988</v>
      </c>
      <c r="V173" s="1">
        <v>532</v>
      </c>
      <c r="W173" s="1">
        <v>1122</v>
      </c>
      <c r="X173" s="19">
        <f t="shared" si="42"/>
        <v>599</v>
      </c>
      <c r="Y173" s="1">
        <v>1121</v>
      </c>
      <c r="Z173" s="19">
        <f t="shared" si="43"/>
        <v>598</v>
      </c>
      <c r="AA173" s="1">
        <v>1175</v>
      </c>
      <c r="AB173" s="19">
        <f t="shared" ref="AB173:AB235" si="48">AA173-E173</f>
        <v>652</v>
      </c>
      <c r="AC173" s="1">
        <f t="shared" si="37"/>
        <v>616.33333333333337</v>
      </c>
      <c r="AD173" s="1">
        <f t="shared" si="44"/>
        <v>30.892285984260429</v>
      </c>
    </row>
    <row r="174" spans="1:56" x14ac:dyDescent="0.3">
      <c r="A174" s="3" t="s">
        <v>91</v>
      </c>
      <c r="B174" s="1">
        <v>5400.0309999999999</v>
      </c>
      <c r="C174" s="15">
        <f t="shared" si="34"/>
        <v>1.5000086111111111</v>
      </c>
      <c r="D174" s="1">
        <v>37.1</v>
      </c>
      <c r="E174" s="1">
        <v>522</v>
      </c>
      <c r="F174" s="1">
        <v>545</v>
      </c>
      <c r="G174" s="1">
        <v>1213</v>
      </c>
      <c r="H174" s="23">
        <f t="shared" si="38"/>
        <v>691</v>
      </c>
      <c r="I174" s="1">
        <v>1368</v>
      </c>
      <c r="J174" s="23">
        <f t="shared" si="39"/>
        <v>846</v>
      </c>
      <c r="K174" s="1">
        <f t="shared" si="35"/>
        <v>768.5</v>
      </c>
      <c r="L174" s="1">
        <f t="shared" si="45"/>
        <v>109.60155108391487</v>
      </c>
      <c r="M174" s="1">
        <v>500</v>
      </c>
      <c r="N174" s="1">
        <v>1242</v>
      </c>
      <c r="O174" s="12">
        <f t="shared" si="46"/>
        <v>720</v>
      </c>
      <c r="P174" s="1">
        <v>1291</v>
      </c>
      <c r="Q174" s="12">
        <f t="shared" si="47"/>
        <v>769</v>
      </c>
      <c r="R174" s="1">
        <v>1279</v>
      </c>
      <c r="S174" s="12">
        <f t="shared" si="40"/>
        <v>757</v>
      </c>
      <c r="T174" s="1">
        <f t="shared" si="36"/>
        <v>748.66666666666663</v>
      </c>
      <c r="U174" s="1">
        <f t="shared" si="41"/>
        <v>25.540817005987364</v>
      </c>
      <c r="V174" s="1">
        <v>530</v>
      </c>
      <c r="W174" s="1">
        <v>1221</v>
      </c>
      <c r="X174" s="19">
        <f t="shared" si="42"/>
        <v>699</v>
      </c>
      <c r="Y174" s="1">
        <v>1224</v>
      </c>
      <c r="Z174" s="19">
        <f t="shared" si="43"/>
        <v>702</v>
      </c>
      <c r="AA174" s="1">
        <v>1310</v>
      </c>
      <c r="AB174" s="19">
        <f t="shared" si="48"/>
        <v>788</v>
      </c>
      <c r="AC174" s="1">
        <f t="shared" si="37"/>
        <v>729.66666666666663</v>
      </c>
      <c r="AD174" s="1">
        <f t="shared" si="44"/>
        <v>50.54041287260457</v>
      </c>
    </row>
    <row r="175" spans="1:56" x14ac:dyDescent="0.3">
      <c r="A175" s="3" t="s">
        <v>92</v>
      </c>
      <c r="B175" s="1">
        <v>7200.0389999999998</v>
      </c>
      <c r="C175" s="15">
        <f t="shared" si="34"/>
        <v>2.0000108333333331</v>
      </c>
      <c r="D175" s="1">
        <v>37</v>
      </c>
      <c r="E175" s="1">
        <v>524</v>
      </c>
      <c r="F175" s="1">
        <v>546</v>
      </c>
      <c r="G175" s="1">
        <v>1274</v>
      </c>
      <c r="H175" s="23">
        <f t="shared" si="38"/>
        <v>750</v>
      </c>
      <c r="I175" s="1">
        <v>1433</v>
      </c>
      <c r="J175" s="23">
        <f t="shared" si="39"/>
        <v>909</v>
      </c>
      <c r="K175" s="1">
        <f t="shared" si="35"/>
        <v>829.5</v>
      </c>
      <c r="L175" s="1">
        <f t="shared" si="45"/>
        <v>112.42997820866105</v>
      </c>
      <c r="M175" s="1">
        <v>499</v>
      </c>
      <c r="N175" s="1">
        <v>1380</v>
      </c>
      <c r="O175" s="12">
        <f t="shared" si="46"/>
        <v>856</v>
      </c>
      <c r="P175" s="1">
        <v>1439</v>
      </c>
      <c r="Q175" s="12">
        <f t="shared" si="47"/>
        <v>915</v>
      </c>
      <c r="R175" s="1">
        <v>1422</v>
      </c>
      <c r="S175" s="12">
        <f t="shared" si="40"/>
        <v>898</v>
      </c>
      <c r="T175" s="1">
        <f t="shared" si="36"/>
        <v>889.66666666666663</v>
      </c>
      <c r="U175" s="1">
        <f t="shared" si="41"/>
        <v>30.369941279714936</v>
      </c>
      <c r="V175" s="1">
        <v>529</v>
      </c>
      <c r="W175" s="1">
        <v>1362</v>
      </c>
      <c r="X175" s="19">
        <f t="shared" si="42"/>
        <v>838</v>
      </c>
      <c r="Y175" s="1">
        <v>1367</v>
      </c>
      <c r="Z175" s="19">
        <f t="shared" si="43"/>
        <v>843</v>
      </c>
      <c r="AA175" s="1">
        <v>1489</v>
      </c>
      <c r="AB175" s="19">
        <f t="shared" si="48"/>
        <v>965</v>
      </c>
      <c r="AC175" s="1">
        <f t="shared" si="37"/>
        <v>882</v>
      </c>
      <c r="AD175" s="1">
        <f t="shared" si="44"/>
        <v>71.923570545406051</v>
      </c>
    </row>
    <row r="176" spans="1:56" x14ac:dyDescent="0.3">
      <c r="A176" s="3" t="s">
        <v>93</v>
      </c>
      <c r="B176" s="1">
        <v>9000.0429999999997</v>
      </c>
      <c r="C176" s="15">
        <f t="shared" si="34"/>
        <v>2.5000119444444442</v>
      </c>
      <c r="D176" s="1">
        <v>37</v>
      </c>
      <c r="E176" s="1">
        <v>524</v>
      </c>
      <c r="F176" s="1">
        <v>544</v>
      </c>
      <c r="G176" s="1">
        <v>1310</v>
      </c>
      <c r="H176" s="23">
        <f t="shared" si="38"/>
        <v>786</v>
      </c>
      <c r="I176" s="1">
        <v>1475</v>
      </c>
      <c r="J176" s="23">
        <f t="shared" si="39"/>
        <v>951</v>
      </c>
      <c r="K176" s="1">
        <f t="shared" si="35"/>
        <v>868.5</v>
      </c>
      <c r="L176" s="1">
        <f t="shared" si="45"/>
        <v>116.67261889578035</v>
      </c>
      <c r="M176" s="1">
        <v>496</v>
      </c>
      <c r="N176" s="1">
        <v>1492</v>
      </c>
      <c r="O176" s="12">
        <f t="shared" si="46"/>
        <v>968</v>
      </c>
      <c r="P176" s="1">
        <v>1544</v>
      </c>
      <c r="Q176" s="12">
        <f t="shared" si="47"/>
        <v>1020</v>
      </c>
      <c r="R176" s="1">
        <v>1540</v>
      </c>
      <c r="S176" s="12">
        <f t="shared" si="40"/>
        <v>1016</v>
      </c>
      <c r="T176" s="1">
        <f t="shared" si="36"/>
        <v>1001.3333333333334</v>
      </c>
      <c r="U176" s="1">
        <f t="shared" si="41"/>
        <v>28.936712552280937</v>
      </c>
      <c r="V176" s="1">
        <v>531</v>
      </c>
      <c r="W176" s="1">
        <v>1498</v>
      </c>
      <c r="X176" s="19">
        <f t="shared" si="42"/>
        <v>974</v>
      </c>
      <c r="Y176" s="1">
        <v>1508</v>
      </c>
      <c r="Z176" s="19">
        <f t="shared" si="43"/>
        <v>984</v>
      </c>
      <c r="AA176" s="1">
        <v>1655</v>
      </c>
      <c r="AB176" s="19">
        <f t="shared" si="48"/>
        <v>1131</v>
      </c>
      <c r="AC176" s="1">
        <f t="shared" si="37"/>
        <v>1029.6666666666667</v>
      </c>
      <c r="AD176" s="1">
        <f t="shared" si="44"/>
        <v>87.899563897287521</v>
      </c>
    </row>
    <row r="177" spans="1:52" x14ac:dyDescent="0.3">
      <c r="A177" s="3" t="s">
        <v>94</v>
      </c>
      <c r="B177" s="1">
        <v>10800.052</v>
      </c>
      <c r="C177" s="15">
        <f t="shared" si="34"/>
        <v>3.0000144444444445</v>
      </c>
      <c r="D177" s="1">
        <v>37</v>
      </c>
      <c r="E177" s="1">
        <v>522</v>
      </c>
      <c r="F177" s="1">
        <v>541</v>
      </c>
      <c r="G177" s="1">
        <v>1389</v>
      </c>
      <c r="H177" s="23">
        <f t="shared" si="38"/>
        <v>867</v>
      </c>
      <c r="I177" s="1">
        <v>1580</v>
      </c>
      <c r="J177" s="23">
        <f t="shared" si="39"/>
        <v>1058</v>
      </c>
      <c r="K177" s="1">
        <f t="shared" si="35"/>
        <v>962.5</v>
      </c>
      <c r="L177" s="1">
        <f t="shared" si="45"/>
        <v>135.05739520663059</v>
      </c>
      <c r="M177" s="1">
        <v>493</v>
      </c>
      <c r="N177" s="1">
        <v>1688</v>
      </c>
      <c r="O177" s="12">
        <f t="shared" si="46"/>
        <v>1166</v>
      </c>
      <c r="P177" s="1">
        <v>1738</v>
      </c>
      <c r="Q177" s="12">
        <f t="shared" si="47"/>
        <v>1216</v>
      </c>
      <c r="R177" s="1">
        <v>1779</v>
      </c>
      <c r="S177" s="12">
        <f t="shared" si="40"/>
        <v>1257</v>
      </c>
      <c r="T177" s="1">
        <f t="shared" si="36"/>
        <v>1213</v>
      </c>
      <c r="U177" s="1">
        <f t="shared" si="41"/>
        <v>45.574115460423364</v>
      </c>
      <c r="V177" s="1">
        <v>527</v>
      </c>
      <c r="W177" s="1">
        <v>1696</v>
      </c>
      <c r="X177" s="19">
        <f t="shared" si="42"/>
        <v>1174</v>
      </c>
      <c r="Y177" s="1">
        <v>1710</v>
      </c>
      <c r="Z177" s="19">
        <f t="shared" si="43"/>
        <v>1188</v>
      </c>
      <c r="AA177" s="1">
        <v>1926</v>
      </c>
      <c r="AB177" s="19">
        <f t="shared" si="48"/>
        <v>1404</v>
      </c>
      <c r="AC177" s="1">
        <f t="shared" si="37"/>
        <v>1255.3333333333333</v>
      </c>
      <c r="AD177" s="1">
        <f t="shared" si="44"/>
        <v>128.93926218702094</v>
      </c>
    </row>
    <row r="178" spans="1:52" x14ac:dyDescent="0.3">
      <c r="A178" s="3" t="s">
        <v>95</v>
      </c>
      <c r="B178" s="1">
        <v>12600.058999999999</v>
      </c>
      <c r="C178" s="15">
        <f t="shared" si="34"/>
        <v>3.5000163888888887</v>
      </c>
      <c r="D178" s="1">
        <v>37</v>
      </c>
      <c r="E178" s="1">
        <v>518</v>
      </c>
      <c r="F178" s="1">
        <v>541</v>
      </c>
      <c r="G178" s="1">
        <v>1472</v>
      </c>
      <c r="H178" s="23">
        <f t="shared" si="38"/>
        <v>954</v>
      </c>
      <c r="I178" s="1">
        <v>1712</v>
      </c>
      <c r="J178" s="23">
        <f t="shared" si="39"/>
        <v>1194</v>
      </c>
      <c r="K178" s="1">
        <f t="shared" si="35"/>
        <v>1074</v>
      </c>
      <c r="L178" s="1">
        <f t="shared" si="45"/>
        <v>169.70562748477141</v>
      </c>
      <c r="M178" s="1">
        <v>492</v>
      </c>
      <c r="N178" s="1">
        <v>1913</v>
      </c>
      <c r="O178" s="12">
        <f t="shared" si="46"/>
        <v>1395</v>
      </c>
      <c r="P178" s="1">
        <v>1961</v>
      </c>
      <c r="Q178" s="12">
        <f t="shared" si="47"/>
        <v>1443</v>
      </c>
      <c r="R178" s="1">
        <v>2086</v>
      </c>
      <c r="S178" s="12">
        <f t="shared" si="40"/>
        <v>1568</v>
      </c>
      <c r="T178" s="1">
        <f t="shared" si="36"/>
        <v>1468.6666666666667</v>
      </c>
      <c r="U178" s="1">
        <f t="shared" si="41"/>
        <v>89.310320418937778</v>
      </c>
      <c r="V178" s="1">
        <v>528</v>
      </c>
      <c r="W178" s="1">
        <v>1949</v>
      </c>
      <c r="X178" s="19">
        <f t="shared" si="42"/>
        <v>1431</v>
      </c>
      <c r="Y178" s="1">
        <v>2008</v>
      </c>
      <c r="Z178" s="19">
        <f t="shared" si="43"/>
        <v>1490</v>
      </c>
      <c r="AA178" s="1">
        <v>2366</v>
      </c>
      <c r="AB178" s="19">
        <f t="shared" si="48"/>
        <v>1848</v>
      </c>
      <c r="AC178" s="1">
        <f t="shared" si="37"/>
        <v>1589.6666666666667</v>
      </c>
      <c r="AD178" s="1">
        <f t="shared" si="44"/>
        <v>225.65977340530475</v>
      </c>
    </row>
    <row r="179" spans="1:52" x14ac:dyDescent="0.3">
      <c r="A179" s="3" t="s">
        <v>96</v>
      </c>
      <c r="B179" s="1">
        <v>14400.071</v>
      </c>
      <c r="C179" s="15">
        <f t="shared" si="34"/>
        <v>4.0000197222222225</v>
      </c>
      <c r="D179" s="1">
        <v>37.1</v>
      </c>
      <c r="E179" s="1">
        <v>521</v>
      </c>
      <c r="F179" s="1">
        <v>542</v>
      </c>
      <c r="G179" s="1">
        <v>1521</v>
      </c>
      <c r="H179" s="23">
        <f t="shared" si="38"/>
        <v>1000</v>
      </c>
      <c r="I179" s="1">
        <v>1780</v>
      </c>
      <c r="J179" s="23">
        <f t="shared" si="39"/>
        <v>1259</v>
      </c>
      <c r="K179" s="1">
        <f t="shared" si="35"/>
        <v>1129.5</v>
      </c>
      <c r="L179" s="1">
        <f t="shared" si="45"/>
        <v>183.14065632731581</v>
      </c>
      <c r="M179" s="1">
        <v>489</v>
      </c>
      <c r="N179" s="1">
        <v>2042</v>
      </c>
      <c r="O179" s="12">
        <f t="shared" si="46"/>
        <v>1521</v>
      </c>
      <c r="P179" s="1">
        <v>2099</v>
      </c>
      <c r="Q179" s="12">
        <f t="shared" si="47"/>
        <v>1578</v>
      </c>
      <c r="R179" s="1">
        <v>2341</v>
      </c>
      <c r="S179" s="12">
        <f t="shared" si="40"/>
        <v>1820</v>
      </c>
      <c r="T179" s="1">
        <f t="shared" si="36"/>
        <v>1639.6666666666667</v>
      </c>
      <c r="U179" s="1">
        <f t="shared" si="41"/>
        <v>158.75242780295781</v>
      </c>
      <c r="V179" s="1">
        <v>526</v>
      </c>
      <c r="W179" s="1">
        <v>2234</v>
      </c>
      <c r="X179" s="19">
        <f t="shared" si="42"/>
        <v>1713</v>
      </c>
      <c r="Y179" s="1">
        <v>2291</v>
      </c>
      <c r="Z179" s="19">
        <f t="shared" si="43"/>
        <v>1770</v>
      </c>
      <c r="AA179" s="1">
        <v>2869</v>
      </c>
      <c r="AB179" s="19">
        <f t="shared" si="48"/>
        <v>2348</v>
      </c>
      <c r="AC179" s="1">
        <f t="shared" si="37"/>
        <v>1943.6666666666667</v>
      </c>
      <c r="AD179" s="1">
        <f t="shared" si="44"/>
        <v>351.3208410176274</v>
      </c>
    </row>
    <row r="180" spans="1:52" x14ac:dyDescent="0.3">
      <c r="A180" s="3" t="s">
        <v>97</v>
      </c>
      <c r="B180" s="1">
        <v>16200.076999999999</v>
      </c>
      <c r="C180" s="15">
        <f t="shared" si="34"/>
        <v>4.5000213888888885</v>
      </c>
      <c r="D180" s="1">
        <v>37</v>
      </c>
      <c r="E180" s="1">
        <v>521</v>
      </c>
      <c r="F180" s="1">
        <v>539</v>
      </c>
      <c r="G180" s="1">
        <v>1542</v>
      </c>
      <c r="H180" s="23">
        <f t="shared" si="38"/>
        <v>1021</v>
      </c>
      <c r="I180" s="1">
        <v>1841</v>
      </c>
      <c r="J180" s="23">
        <f t="shared" si="39"/>
        <v>1320</v>
      </c>
      <c r="K180" s="1">
        <f t="shared" si="35"/>
        <v>1170.5</v>
      </c>
      <c r="L180" s="1">
        <f t="shared" si="45"/>
        <v>211.42492757477771</v>
      </c>
      <c r="M180" s="1">
        <v>488</v>
      </c>
      <c r="N180" s="1">
        <v>2158</v>
      </c>
      <c r="O180" s="12">
        <f t="shared" si="46"/>
        <v>1637</v>
      </c>
      <c r="P180" s="1">
        <v>2229</v>
      </c>
      <c r="Q180" s="12">
        <f t="shared" si="47"/>
        <v>1708</v>
      </c>
      <c r="R180" s="1">
        <v>2679</v>
      </c>
      <c r="S180" s="12">
        <f t="shared" si="40"/>
        <v>2158</v>
      </c>
      <c r="T180" s="1">
        <f t="shared" si="36"/>
        <v>1834.3333333333333</v>
      </c>
      <c r="U180" s="1">
        <f t="shared" si="41"/>
        <v>282.54262215342487</v>
      </c>
      <c r="V180" s="1">
        <v>525</v>
      </c>
      <c r="W180" s="1">
        <v>2463</v>
      </c>
      <c r="X180" s="19">
        <f t="shared" si="42"/>
        <v>1942</v>
      </c>
      <c r="Y180" s="1">
        <v>2529</v>
      </c>
      <c r="Z180" s="19">
        <f t="shared" si="43"/>
        <v>2008</v>
      </c>
      <c r="AA180" s="1">
        <v>3476</v>
      </c>
      <c r="AB180" s="19">
        <f t="shared" si="48"/>
        <v>2955</v>
      </c>
      <c r="AC180" s="1">
        <f t="shared" si="37"/>
        <v>2301.6666666666665</v>
      </c>
      <c r="AD180" s="1">
        <f t="shared" si="44"/>
        <v>566.76479542516847</v>
      </c>
    </row>
    <row r="181" spans="1:52" x14ac:dyDescent="0.3">
      <c r="A181" s="3" t="s">
        <v>98</v>
      </c>
      <c r="B181" s="1">
        <v>18000.080999999998</v>
      </c>
      <c r="C181" s="15">
        <f t="shared" si="34"/>
        <v>5.0000224999999991</v>
      </c>
      <c r="D181" s="1">
        <v>37</v>
      </c>
      <c r="E181" s="1">
        <v>515</v>
      </c>
      <c r="F181" s="1">
        <v>537</v>
      </c>
      <c r="G181" s="1">
        <v>1575</v>
      </c>
      <c r="H181" s="23">
        <f t="shared" si="38"/>
        <v>1060</v>
      </c>
      <c r="I181" s="1">
        <v>1931</v>
      </c>
      <c r="J181" s="23">
        <f t="shared" si="39"/>
        <v>1416</v>
      </c>
      <c r="K181" s="1">
        <f t="shared" si="35"/>
        <v>1238</v>
      </c>
      <c r="L181" s="1">
        <f t="shared" si="45"/>
        <v>251.73001410241091</v>
      </c>
      <c r="M181" s="1">
        <v>480</v>
      </c>
      <c r="N181" s="1">
        <v>2249</v>
      </c>
      <c r="O181" s="12">
        <f t="shared" si="46"/>
        <v>1734</v>
      </c>
      <c r="P181" s="1">
        <v>2348</v>
      </c>
      <c r="Q181" s="12">
        <f t="shared" si="47"/>
        <v>1833</v>
      </c>
      <c r="R181" s="1">
        <v>3069</v>
      </c>
      <c r="S181" s="12">
        <f t="shared" si="40"/>
        <v>2554</v>
      </c>
      <c r="T181" s="1">
        <f t="shared" si="36"/>
        <v>2040.3333333333333</v>
      </c>
      <c r="U181" s="1">
        <f t="shared" si="41"/>
        <v>447.59393799886635</v>
      </c>
      <c r="V181" s="1">
        <v>523</v>
      </c>
      <c r="W181" s="1">
        <v>2637</v>
      </c>
      <c r="X181" s="19">
        <f t="shared" si="42"/>
        <v>2122</v>
      </c>
      <c r="Y181" s="1">
        <v>2737</v>
      </c>
      <c r="Z181" s="19">
        <f t="shared" si="43"/>
        <v>2222</v>
      </c>
      <c r="AA181" s="1">
        <v>4073</v>
      </c>
      <c r="AB181" s="19">
        <f t="shared" si="48"/>
        <v>3558</v>
      </c>
      <c r="AC181" s="1">
        <f t="shared" si="37"/>
        <v>2634</v>
      </c>
      <c r="AD181" s="1">
        <f t="shared" si="44"/>
        <v>801.76804625776902</v>
      </c>
    </row>
    <row r="182" spans="1:52" x14ac:dyDescent="0.3">
      <c r="A182" s="3" t="s">
        <v>99</v>
      </c>
      <c r="B182" s="1">
        <v>19800.091</v>
      </c>
      <c r="C182" s="15">
        <f t="shared" si="34"/>
        <v>5.5000252777777776</v>
      </c>
      <c r="D182" s="1">
        <v>37</v>
      </c>
      <c r="E182" s="1">
        <v>513</v>
      </c>
      <c r="F182" s="1">
        <v>535</v>
      </c>
      <c r="G182" s="1">
        <v>1598</v>
      </c>
      <c r="H182" s="23">
        <f t="shared" si="38"/>
        <v>1085</v>
      </c>
      <c r="I182" s="1">
        <v>2010</v>
      </c>
      <c r="J182" s="23">
        <f t="shared" si="39"/>
        <v>1497</v>
      </c>
      <c r="K182" s="1">
        <f t="shared" si="35"/>
        <v>1291</v>
      </c>
      <c r="L182" s="1">
        <f t="shared" si="45"/>
        <v>291.3279938488576</v>
      </c>
      <c r="M182" s="1">
        <v>485</v>
      </c>
      <c r="N182" s="1">
        <v>2331</v>
      </c>
      <c r="O182" s="12">
        <f t="shared" si="46"/>
        <v>1818</v>
      </c>
      <c r="P182" s="1">
        <v>2461</v>
      </c>
      <c r="Q182" s="12">
        <f t="shared" si="47"/>
        <v>1948</v>
      </c>
      <c r="R182" s="1">
        <v>3514</v>
      </c>
      <c r="S182" s="12">
        <f t="shared" si="40"/>
        <v>3001</v>
      </c>
      <c r="T182" s="1">
        <f t="shared" si="36"/>
        <v>2255.6666666666665</v>
      </c>
      <c r="U182" s="1">
        <f t="shared" si="41"/>
        <v>648.74211620129381</v>
      </c>
      <c r="V182" s="1">
        <v>520</v>
      </c>
      <c r="W182" s="1">
        <v>2756</v>
      </c>
      <c r="X182" s="19">
        <f t="shared" si="42"/>
        <v>2243</v>
      </c>
      <c r="Y182" s="1">
        <v>2924</v>
      </c>
      <c r="Z182" s="19">
        <f t="shared" si="43"/>
        <v>2411</v>
      </c>
      <c r="AA182" s="1">
        <v>4698</v>
      </c>
      <c r="AB182" s="19">
        <f t="shared" si="48"/>
        <v>4185</v>
      </c>
      <c r="AC182" s="1">
        <f t="shared" si="37"/>
        <v>2946.3333333333335</v>
      </c>
      <c r="AD182" s="1">
        <f t="shared" si="44"/>
        <v>1076.0006195785083</v>
      </c>
    </row>
    <row r="183" spans="1:52" x14ac:dyDescent="0.3">
      <c r="A183" s="3" t="s">
        <v>100</v>
      </c>
      <c r="B183" s="1">
        <v>21600.098999999998</v>
      </c>
      <c r="C183" s="15">
        <f t="shared" si="34"/>
        <v>6.0000274999999998</v>
      </c>
      <c r="D183" s="1">
        <v>37</v>
      </c>
      <c r="E183" s="1">
        <v>511</v>
      </c>
      <c r="F183" s="1">
        <v>533</v>
      </c>
      <c r="G183" s="1">
        <v>1620</v>
      </c>
      <c r="H183" s="23">
        <f t="shared" si="38"/>
        <v>1109</v>
      </c>
      <c r="I183" s="1">
        <v>2099</v>
      </c>
      <c r="J183" s="23">
        <f t="shared" si="39"/>
        <v>1588</v>
      </c>
      <c r="K183" s="1">
        <f t="shared" si="35"/>
        <v>1348.5</v>
      </c>
      <c r="L183" s="1">
        <f t="shared" si="45"/>
        <v>338.70414818835627</v>
      </c>
      <c r="M183" s="1">
        <v>481</v>
      </c>
      <c r="N183" s="1">
        <v>2389</v>
      </c>
      <c r="O183" s="12">
        <f t="shared" si="46"/>
        <v>1878</v>
      </c>
      <c r="P183" s="1">
        <v>2556</v>
      </c>
      <c r="Q183" s="12">
        <f t="shared" si="47"/>
        <v>2045</v>
      </c>
      <c r="R183" s="1">
        <v>3930</v>
      </c>
      <c r="S183" s="12">
        <f t="shared" si="40"/>
        <v>3419</v>
      </c>
      <c r="T183" s="1">
        <f t="shared" si="36"/>
        <v>2447.3333333333335</v>
      </c>
      <c r="U183" s="1">
        <f t="shared" si="41"/>
        <v>845.62067934348318</v>
      </c>
      <c r="V183" s="1">
        <v>518</v>
      </c>
      <c r="W183" s="1">
        <v>2825</v>
      </c>
      <c r="X183" s="19">
        <f t="shared" si="42"/>
        <v>2314</v>
      </c>
      <c r="Y183" s="1">
        <v>3086</v>
      </c>
      <c r="Z183" s="19">
        <f t="shared" si="43"/>
        <v>2575</v>
      </c>
      <c r="AA183" s="1">
        <v>5247</v>
      </c>
      <c r="AB183" s="19">
        <f t="shared" si="48"/>
        <v>4736</v>
      </c>
      <c r="AC183" s="1">
        <f t="shared" si="37"/>
        <v>3208.3333333333335</v>
      </c>
      <c r="AD183" s="1">
        <f t="shared" si="44"/>
        <v>1329.4187953137018</v>
      </c>
    </row>
    <row r="184" spans="1:52" x14ac:dyDescent="0.3">
      <c r="A184" s="3" t="s">
        <v>101</v>
      </c>
      <c r="B184" s="1">
        <v>23400.111000000001</v>
      </c>
      <c r="C184" s="15">
        <f t="shared" si="34"/>
        <v>6.5000308333333336</v>
      </c>
      <c r="D184" s="1">
        <v>37</v>
      </c>
      <c r="E184" s="1">
        <v>513</v>
      </c>
      <c r="F184" s="1">
        <v>533</v>
      </c>
      <c r="G184" s="1">
        <v>1641</v>
      </c>
      <c r="H184" s="23">
        <f t="shared" si="38"/>
        <v>1128</v>
      </c>
      <c r="I184" s="1">
        <v>2190</v>
      </c>
      <c r="J184" s="23">
        <f t="shared" si="39"/>
        <v>1677</v>
      </c>
      <c r="K184" s="1">
        <f t="shared" si="35"/>
        <v>1402.5</v>
      </c>
      <c r="L184" s="1">
        <f t="shared" si="45"/>
        <v>388.2016228714146</v>
      </c>
      <c r="M184" s="1">
        <v>480</v>
      </c>
      <c r="N184" s="1">
        <v>2431</v>
      </c>
      <c r="O184" s="12">
        <f t="shared" si="46"/>
        <v>1918</v>
      </c>
      <c r="P184" s="1">
        <v>2673</v>
      </c>
      <c r="Q184" s="12">
        <f t="shared" si="47"/>
        <v>2160</v>
      </c>
      <c r="R184" s="1">
        <v>4385</v>
      </c>
      <c r="S184" s="12">
        <f t="shared" si="40"/>
        <v>3872</v>
      </c>
      <c r="T184" s="1">
        <f t="shared" si="36"/>
        <v>2650</v>
      </c>
      <c r="U184" s="1">
        <f t="shared" si="41"/>
        <v>1065.1779194106493</v>
      </c>
      <c r="V184" s="1">
        <v>515</v>
      </c>
      <c r="W184" s="1">
        <v>2934</v>
      </c>
      <c r="X184" s="19">
        <f t="shared" si="42"/>
        <v>2421</v>
      </c>
      <c r="Y184" s="1">
        <v>3221</v>
      </c>
      <c r="Z184" s="19">
        <f t="shared" si="43"/>
        <v>2708</v>
      </c>
      <c r="AA184" s="1">
        <v>5917</v>
      </c>
      <c r="AB184" s="19">
        <f t="shared" si="48"/>
        <v>5404</v>
      </c>
      <c r="AC184" s="1">
        <f t="shared" si="37"/>
        <v>3511</v>
      </c>
      <c r="AD184" s="1">
        <f t="shared" si="44"/>
        <v>1645.6545810102434</v>
      </c>
    </row>
    <row r="185" spans="1:52" x14ac:dyDescent="0.3">
      <c r="A185" s="3" t="s">
        <v>102</v>
      </c>
      <c r="B185" s="1">
        <v>25200.128000000001</v>
      </c>
      <c r="C185" s="15">
        <f t="shared" si="34"/>
        <v>7.0000355555555558</v>
      </c>
      <c r="D185" s="1">
        <v>37</v>
      </c>
      <c r="E185" s="1">
        <v>509</v>
      </c>
      <c r="F185" s="1">
        <v>534</v>
      </c>
      <c r="G185" s="1">
        <v>1652</v>
      </c>
      <c r="H185" s="23">
        <f t="shared" si="38"/>
        <v>1143</v>
      </c>
      <c r="I185" s="1">
        <v>2304</v>
      </c>
      <c r="J185" s="23">
        <f t="shared" si="39"/>
        <v>1795</v>
      </c>
      <c r="K185" s="1">
        <f t="shared" si="35"/>
        <v>1469</v>
      </c>
      <c r="L185" s="1">
        <f t="shared" si="45"/>
        <v>461.03362133362901</v>
      </c>
      <c r="M185" s="1">
        <v>480</v>
      </c>
      <c r="N185" s="1">
        <v>2455</v>
      </c>
      <c r="O185" s="12">
        <f t="shared" si="46"/>
        <v>1946</v>
      </c>
      <c r="P185" s="1">
        <v>2784</v>
      </c>
      <c r="Q185" s="12">
        <f t="shared" si="47"/>
        <v>2275</v>
      </c>
      <c r="R185" s="1">
        <v>4807</v>
      </c>
      <c r="S185" s="12">
        <f t="shared" si="40"/>
        <v>4298</v>
      </c>
      <c r="T185" s="1">
        <f t="shared" si="36"/>
        <v>2839.6666666666665</v>
      </c>
      <c r="U185" s="1">
        <f t="shared" si="41"/>
        <v>1273.6217387173217</v>
      </c>
      <c r="V185" s="1">
        <v>517</v>
      </c>
      <c r="W185" s="1">
        <v>2944</v>
      </c>
      <c r="X185" s="19">
        <f t="shared" si="42"/>
        <v>2435</v>
      </c>
      <c r="Y185" s="1">
        <v>3385</v>
      </c>
      <c r="Z185" s="19">
        <f t="shared" si="43"/>
        <v>2876</v>
      </c>
      <c r="AA185" s="1">
        <v>6553</v>
      </c>
      <c r="AB185" s="19">
        <f t="shared" si="48"/>
        <v>6044</v>
      </c>
      <c r="AC185" s="1">
        <f t="shared" si="37"/>
        <v>3785</v>
      </c>
      <c r="AD185" s="1">
        <f t="shared" si="44"/>
        <v>1968.7384285374226</v>
      </c>
    </row>
    <row r="186" spans="1:52" x14ac:dyDescent="0.3">
      <c r="A186" s="3" t="s">
        <v>103</v>
      </c>
      <c r="B186" s="1">
        <v>27000.137999999999</v>
      </c>
      <c r="C186" s="15">
        <f t="shared" si="34"/>
        <v>7.5000383333333334</v>
      </c>
      <c r="D186" s="1">
        <v>37</v>
      </c>
      <c r="E186" s="1">
        <v>509</v>
      </c>
      <c r="F186" s="1">
        <v>527</v>
      </c>
      <c r="G186" s="1">
        <v>1656</v>
      </c>
      <c r="H186" s="23">
        <f t="shared" si="38"/>
        <v>1147</v>
      </c>
      <c r="I186" s="1">
        <v>2431</v>
      </c>
      <c r="J186" s="23">
        <f t="shared" si="39"/>
        <v>1922</v>
      </c>
      <c r="K186" s="1">
        <f t="shared" si="35"/>
        <v>1534.5</v>
      </c>
      <c r="L186" s="1">
        <f t="shared" si="45"/>
        <v>548.00775541957432</v>
      </c>
      <c r="M186" s="1">
        <v>476</v>
      </c>
      <c r="N186" s="1">
        <v>2490</v>
      </c>
      <c r="O186" s="12">
        <f t="shared" si="46"/>
        <v>1981</v>
      </c>
      <c r="P186" s="1">
        <v>2934</v>
      </c>
      <c r="Q186" s="12">
        <f t="shared" si="47"/>
        <v>2425</v>
      </c>
      <c r="R186" s="1">
        <v>5264</v>
      </c>
      <c r="S186" s="12">
        <f t="shared" si="40"/>
        <v>4755</v>
      </c>
      <c r="T186" s="1">
        <f t="shared" si="36"/>
        <v>3053.6666666666665</v>
      </c>
      <c r="U186" s="1">
        <f t="shared" si="41"/>
        <v>1490.0286350715996</v>
      </c>
      <c r="V186" s="1">
        <v>514</v>
      </c>
      <c r="W186" s="1">
        <v>2977</v>
      </c>
      <c r="X186" s="19">
        <f t="shared" si="42"/>
        <v>2468</v>
      </c>
      <c r="Y186" s="1">
        <v>3503</v>
      </c>
      <c r="Z186" s="19">
        <f t="shared" si="43"/>
        <v>2994</v>
      </c>
      <c r="AA186" s="1">
        <v>7172</v>
      </c>
      <c r="AB186" s="19">
        <f t="shared" si="48"/>
        <v>6663</v>
      </c>
      <c r="AC186" s="1">
        <f t="shared" si="37"/>
        <v>4041.6666666666665</v>
      </c>
      <c r="AD186" s="1">
        <f t="shared" si="44"/>
        <v>2285.3249951228672</v>
      </c>
    </row>
    <row r="187" spans="1:52" x14ac:dyDescent="0.3">
      <c r="A187" s="3" t="s">
        <v>104</v>
      </c>
      <c r="B187" s="1">
        <v>28800.142</v>
      </c>
      <c r="C187" s="15">
        <f t="shared" si="34"/>
        <v>8.0000394444444449</v>
      </c>
      <c r="D187" s="1">
        <v>37.1</v>
      </c>
      <c r="E187" s="1">
        <v>506</v>
      </c>
      <c r="F187" s="1">
        <v>527</v>
      </c>
      <c r="G187" s="1">
        <v>1658</v>
      </c>
      <c r="H187" s="23">
        <f t="shared" si="38"/>
        <v>1152</v>
      </c>
      <c r="I187" s="1">
        <v>2548</v>
      </c>
      <c r="J187" s="23">
        <f t="shared" si="39"/>
        <v>2042</v>
      </c>
      <c r="K187" s="1">
        <f t="shared" si="35"/>
        <v>1597</v>
      </c>
      <c r="L187" s="1">
        <f t="shared" si="45"/>
        <v>629.32503525602726</v>
      </c>
      <c r="M187" s="1">
        <v>477</v>
      </c>
      <c r="N187" s="1">
        <v>2503</v>
      </c>
      <c r="O187" s="12">
        <f t="shared" si="46"/>
        <v>1997</v>
      </c>
      <c r="P187" s="1">
        <v>3050</v>
      </c>
      <c r="Q187" s="12">
        <f t="shared" si="47"/>
        <v>2544</v>
      </c>
      <c r="R187" s="1">
        <v>5620</v>
      </c>
      <c r="S187" s="12">
        <f t="shared" si="40"/>
        <v>5114</v>
      </c>
      <c r="T187" s="1">
        <f t="shared" si="36"/>
        <v>3218.3333333333335</v>
      </c>
      <c r="U187" s="1">
        <f t="shared" si="41"/>
        <v>1664.3215835088283</v>
      </c>
      <c r="V187" s="1">
        <v>512</v>
      </c>
      <c r="W187" s="1">
        <v>3028</v>
      </c>
      <c r="X187" s="19">
        <f t="shared" si="42"/>
        <v>2522</v>
      </c>
      <c r="Y187" s="1">
        <v>3674</v>
      </c>
      <c r="Z187" s="19">
        <f t="shared" si="43"/>
        <v>3168</v>
      </c>
      <c r="AA187" s="1">
        <v>7712</v>
      </c>
      <c r="AB187" s="19">
        <f t="shared" si="48"/>
        <v>7206</v>
      </c>
      <c r="AC187" s="1">
        <f t="shared" si="37"/>
        <v>4298.666666666667</v>
      </c>
      <c r="AD187" s="1">
        <f t="shared" si="44"/>
        <v>2538.4580621576815</v>
      </c>
    </row>
    <row r="188" spans="1:52" x14ac:dyDescent="0.3">
      <c r="A188" s="3" t="s">
        <v>105</v>
      </c>
      <c r="B188" s="1">
        <v>30600.156999999999</v>
      </c>
      <c r="C188" s="15">
        <f t="shared" si="34"/>
        <v>8.5000436111111117</v>
      </c>
      <c r="D188" s="1">
        <v>37</v>
      </c>
      <c r="E188" s="1">
        <v>505</v>
      </c>
      <c r="F188" s="1">
        <v>527</v>
      </c>
      <c r="G188" s="1">
        <v>1663</v>
      </c>
      <c r="H188" s="6">
        <f t="shared" si="38"/>
        <v>1158</v>
      </c>
      <c r="I188" s="1">
        <v>2671</v>
      </c>
      <c r="J188" s="23">
        <f t="shared" si="39"/>
        <v>2166</v>
      </c>
      <c r="K188" s="1">
        <f t="shared" si="35"/>
        <v>1662</v>
      </c>
      <c r="L188" s="1">
        <f t="shared" si="45"/>
        <v>712.76363543603986</v>
      </c>
      <c r="M188" s="1">
        <v>475</v>
      </c>
      <c r="N188" s="1">
        <v>2522</v>
      </c>
      <c r="O188" s="12">
        <f t="shared" si="46"/>
        <v>2017</v>
      </c>
      <c r="P188" s="1">
        <v>3174</v>
      </c>
      <c r="Q188" s="12">
        <f t="shared" si="47"/>
        <v>2669</v>
      </c>
      <c r="R188" s="1">
        <v>5977</v>
      </c>
      <c r="S188" s="12">
        <f t="shared" si="40"/>
        <v>5472</v>
      </c>
      <c r="T188" s="1">
        <f t="shared" si="36"/>
        <v>3386</v>
      </c>
      <c r="U188" s="1">
        <f t="shared" si="41"/>
        <v>1835.7077654136565</v>
      </c>
      <c r="V188" s="1">
        <v>512</v>
      </c>
      <c r="W188" s="1">
        <v>3040</v>
      </c>
      <c r="X188" s="19">
        <f t="shared" si="42"/>
        <v>2535</v>
      </c>
      <c r="Y188" s="1">
        <v>3821</v>
      </c>
      <c r="Z188" s="19">
        <f t="shared" si="43"/>
        <v>3316</v>
      </c>
      <c r="AA188" s="1">
        <v>8253</v>
      </c>
      <c r="AB188" s="19">
        <f t="shared" si="48"/>
        <v>7748</v>
      </c>
      <c r="AC188" s="1">
        <f t="shared" si="37"/>
        <v>4533</v>
      </c>
      <c r="AD188" s="1">
        <f t="shared" si="44"/>
        <v>2811.5225412576724</v>
      </c>
    </row>
    <row r="189" spans="1:52" x14ac:dyDescent="0.3">
      <c r="A189" s="3" t="s">
        <v>106</v>
      </c>
      <c r="B189" s="1">
        <v>32400.162</v>
      </c>
      <c r="C189" s="15">
        <f t="shared" si="34"/>
        <v>9.0000450000000001</v>
      </c>
      <c r="D189" s="1">
        <v>37</v>
      </c>
      <c r="E189" s="1">
        <v>501</v>
      </c>
      <c r="F189" s="1">
        <v>526</v>
      </c>
      <c r="G189" s="1">
        <v>1654</v>
      </c>
      <c r="H189" s="23">
        <f t="shared" si="38"/>
        <v>1153</v>
      </c>
      <c r="I189" s="1">
        <v>2779</v>
      </c>
      <c r="J189" s="23">
        <f t="shared" si="39"/>
        <v>2278</v>
      </c>
      <c r="K189" s="1">
        <f t="shared" si="35"/>
        <v>1715.5</v>
      </c>
      <c r="L189" s="1">
        <f t="shared" si="45"/>
        <v>795.49512883486591</v>
      </c>
      <c r="M189" s="1">
        <v>476</v>
      </c>
      <c r="N189" s="1">
        <v>2532</v>
      </c>
      <c r="O189" s="12">
        <f t="shared" si="46"/>
        <v>2031</v>
      </c>
      <c r="P189" s="1">
        <v>3270</v>
      </c>
      <c r="Q189" s="12">
        <f t="shared" si="47"/>
        <v>2769</v>
      </c>
      <c r="R189" s="1">
        <v>6231</v>
      </c>
      <c r="S189" s="12">
        <f t="shared" si="40"/>
        <v>5730</v>
      </c>
      <c r="T189" s="1">
        <f t="shared" si="36"/>
        <v>3510</v>
      </c>
      <c r="U189" s="1">
        <f t="shared" si="41"/>
        <v>1957.667234235686</v>
      </c>
      <c r="V189" s="1">
        <v>512</v>
      </c>
      <c r="W189" s="1">
        <v>3067</v>
      </c>
      <c r="X189" s="19">
        <f t="shared" si="42"/>
        <v>2566</v>
      </c>
      <c r="Y189" s="1">
        <v>3920</v>
      </c>
      <c r="Z189" s="19">
        <f t="shared" si="43"/>
        <v>3419</v>
      </c>
      <c r="AA189" s="1">
        <v>8805</v>
      </c>
      <c r="AB189" s="19">
        <f t="shared" si="48"/>
        <v>8304</v>
      </c>
      <c r="AC189" s="1">
        <f t="shared" si="37"/>
        <v>4763</v>
      </c>
      <c r="AD189" s="1">
        <f t="shared" si="44"/>
        <v>3096.1125625532413</v>
      </c>
    </row>
    <row r="190" spans="1:52" x14ac:dyDescent="0.3">
      <c r="A190" s="3" t="s">
        <v>107</v>
      </c>
      <c r="B190" s="1">
        <v>34200.175000000003</v>
      </c>
      <c r="C190" s="15">
        <f t="shared" si="34"/>
        <v>9.5000486111111115</v>
      </c>
      <c r="D190" s="1">
        <v>37</v>
      </c>
      <c r="E190" s="1">
        <v>501</v>
      </c>
      <c r="F190" s="1">
        <v>523</v>
      </c>
      <c r="G190" s="1">
        <v>1650</v>
      </c>
      <c r="H190" s="23">
        <f t="shared" si="38"/>
        <v>1149</v>
      </c>
      <c r="I190" s="1">
        <v>2849</v>
      </c>
      <c r="J190" s="23">
        <f t="shared" si="39"/>
        <v>2348</v>
      </c>
      <c r="K190" s="1">
        <f t="shared" si="35"/>
        <v>1748.5</v>
      </c>
      <c r="L190" s="1">
        <f t="shared" si="45"/>
        <v>847.82103064267051</v>
      </c>
      <c r="M190" s="1">
        <v>473</v>
      </c>
      <c r="N190" s="1">
        <v>2553</v>
      </c>
      <c r="O190" s="12">
        <f t="shared" si="46"/>
        <v>2052</v>
      </c>
      <c r="P190" s="1">
        <v>3358</v>
      </c>
      <c r="Q190" s="12">
        <f t="shared" si="47"/>
        <v>2857</v>
      </c>
      <c r="R190" s="1">
        <v>6381</v>
      </c>
      <c r="S190" s="6">
        <f t="shared" si="40"/>
        <v>5880</v>
      </c>
      <c r="T190" s="1">
        <f t="shared" si="36"/>
        <v>3596.3333333333335</v>
      </c>
      <c r="U190" s="1">
        <f t="shared" si="41"/>
        <v>2018.2557650935453</v>
      </c>
      <c r="V190" s="1">
        <v>509</v>
      </c>
      <c r="W190" s="1">
        <v>3107</v>
      </c>
      <c r="X190" s="19">
        <f t="shared" si="42"/>
        <v>2606</v>
      </c>
      <c r="Y190" s="1">
        <v>4041</v>
      </c>
      <c r="Z190" s="19">
        <f t="shared" si="43"/>
        <v>3540</v>
      </c>
      <c r="AA190" s="1">
        <v>9234</v>
      </c>
      <c r="AB190" s="19">
        <f t="shared" si="48"/>
        <v>8733</v>
      </c>
      <c r="AC190" s="1">
        <f t="shared" si="37"/>
        <v>4959.666666666667</v>
      </c>
      <c r="AD190" s="1">
        <f t="shared" si="44"/>
        <v>3301.0032313424558</v>
      </c>
    </row>
    <row r="191" spans="1:52" x14ac:dyDescent="0.3">
      <c r="A191" s="3" t="s">
        <v>108</v>
      </c>
      <c r="B191" s="6">
        <v>36000.182999999997</v>
      </c>
      <c r="C191" s="28">
        <f t="shared" si="34"/>
        <v>10.000050833333333</v>
      </c>
      <c r="D191" s="6">
        <v>37</v>
      </c>
      <c r="E191" s="6">
        <v>500</v>
      </c>
      <c r="F191" s="6">
        <v>522</v>
      </c>
      <c r="G191" s="6">
        <v>1657</v>
      </c>
      <c r="H191" s="6">
        <f>G191-E191</f>
        <v>1157</v>
      </c>
      <c r="I191" s="6">
        <v>2910</v>
      </c>
      <c r="J191" s="6">
        <f t="shared" si="39"/>
        <v>2410</v>
      </c>
      <c r="K191" s="11">
        <f t="shared" si="35"/>
        <v>1783.5</v>
      </c>
      <c r="L191" s="1">
        <f t="shared" si="45"/>
        <v>886.00479682674404</v>
      </c>
      <c r="M191" s="6">
        <v>471</v>
      </c>
      <c r="N191" s="6">
        <v>2553</v>
      </c>
      <c r="O191" s="12">
        <f t="shared" si="46"/>
        <v>2053</v>
      </c>
      <c r="P191" s="6">
        <v>3474</v>
      </c>
      <c r="Q191" s="12">
        <f t="shared" si="47"/>
        <v>2974</v>
      </c>
      <c r="R191" s="6">
        <v>6375</v>
      </c>
      <c r="S191" s="12">
        <f t="shared" si="40"/>
        <v>5875</v>
      </c>
      <c r="T191" s="1">
        <f t="shared" si="36"/>
        <v>3634</v>
      </c>
      <c r="U191" s="1">
        <f t="shared" si="41"/>
        <v>1994.6480892628654</v>
      </c>
      <c r="V191" s="6">
        <v>509</v>
      </c>
      <c r="W191" s="6">
        <v>3087</v>
      </c>
      <c r="X191" s="19">
        <f t="shared" si="42"/>
        <v>2587</v>
      </c>
      <c r="Y191" s="6">
        <v>4162</v>
      </c>
      <c r="Z191" s="19">
        <f t="shared" si="43"/>
        <v>3662</v>
      </c>
      <c r="AA191" s="6">
        <v>9457</v>
      </c>
      <c r="AB191" s="19">
        <f t="shared" si="48"/>
        <v>8957</v>
      </c>
      <c r="AC191" s="1">
        <f t="shared" si="37"/>
        <v>5068.666666666667</v>
      </c>
      <c r="AD191" s="1">
        <f t="shared" si="44"/>
        <v>3410.0232159522516</v>
      </c>
    </row>
    <row r="192" spans="1:52" x14ac:dyDescent="0.3">
      <c r="A192" s="3" t="s">
        <v>109</v>
      </c>
      <c r="B192" s="1">
        <v>37800.199999999997</v>
      </c>
      <c r="C192" s="15">
        <f t="shared" si="34"/>
        <v>10.500055555555555</v>
      </c>
      <c r="D192" s="1">
        <v>37</v>
      </c>
      <c r="E192" s="1">
        <v>497</v>
      </c>
      <c r="F192" s="1">
        <v>517</v>
      </c>
      <c r="G192" s="1">
        <v>1651</v>
      </c>
      <c r="H192" s="23">
        <f t="shared" si="38"/>
        <v>1154</v>
      </c>
      <c r="I192" s="1">
        <v>2893</v>
      </c>
      <c r="J192" s="23">
        <f t="shared" si="39"/>
        <v>2396</v>
      </c>
      <c r="K192" s="1">
        <f t="shared" si="35"/>
        <v>1775</v>
      </c>
      <c r="L192" s="1">
        <f t="shared" si="45"/>
        <v>878.22662223369207</v>
      </c>
      <c r="M192" s="1">
        <v>471</v>
      </c>
      <c r="N192" s="1">
        <v>2554</v>
      </c>
      <c r="O192" s="12">
        <f t="shared" si="46"/>
        <v>2057</v>
      </c>
      <c r="P192" s="1">
        <v>3553</v>
      </c>
      <c r="Q192" s="12">
        <f t="shared" si="47"/>
        <v>3056</v>
      </c>
      <c r="R192" s="1">
        <v>6355</v>
      </c>
      <c r="S192" s="12">
        <f t="shared" si="40"/>
        <v>5858</v>
      </c>
      <c r="T192" s="11">
        <f t="shared" si="36"/>
        <v>3657</v>
      </c>
      <c r="U192" s="1">
        <f t="shared" si="41"/>
        <v>1970.4824282393386</v>
      </c>
      <c r="V192" s="1">
        <v>508</v>
      </c>
      <c r="W192" s="1">
        <v>3089</v>
      </c>
      <c r="X192" s="19">
        <f t="shared" si="42"/>
        <v>2592</v>
      </c>
      <c r="Y192" s="1">
        <v>4260</v>
      </c>
      <c r="Z192" s="19">
        <f t="shared" si="43"/>
        <v>3763</v>
      </c>
      <c r="AA192" s="1">
        <v>9505</v>
      </c>
      <c r="AB192" s="6">
        <f>AA192-E192</f>
        <v>9008</v>
      </c>
      <c r="AC192" s="1">
        <f t="shared" si="37"/>
        <v>5121</v>
      </c>
      <c r="AD192" s="1">
        <f>STDEV(X192,Z192,AB192)</f>
        <v>3416.7802094954836</v>
      </c>
      <c r="AX192" s="29"/>
      <c r="AY192" s="29"/>
      <c r="AZ192" s="29"/>
    </row>
    <row r="193" spans="1:52" x14ac:dyDescent="0.3">
      <c r="A193" s="3" t="s">
        <v>110</v>
      </c>
      <c r="B193" s="1">
        <v>39600.209000000003</v>
      </c>
      <c r="C193" s="15">
        <f t="shared" si="34"/>
        <v>11.000058055555556</v>
      </c>
      <c r="D193" s="1">
        <v>37</v>
      </c>
      <c r="E193" s="1">
        <v>498</v>
      </c>
      <c r="F193" s="1">
        <v>517</v>
      </c>
      <c r="G193" s="1">
        <v>1642</v>
      </c>
      <c r="H193" s="23">
        <f t="shared" si="38"/>
        <v>1144</v>
      </c>
      <c r="I193" s="1">
        <v>2882</v>
      </c>
      <c r="J193" s="23">
        <f t="shared" si="39"/>
        <v>2384</v>
      </c>
      <c r="K193" s="1">
        <f t="shared" si="35"/>
        <v>1764</v>
      </c>
      <c r="L193" s="1">
        <f t="shared" si="45"/>
        <v>876.81240867131896</v>
      </c>
      <c r="M193" s="1">
        <v>467</v>
      </c>
      <c r="N193" s="1">
        <v>2571</v>
      </c>
      <c r="O193" s="12">
        <f t="shared" si="46"/>
        <v>2073</v>
      </c>
      <c r="P193" s="1">
        <v>3612</v>
      </c>
      <c r="Q193" s="12">
        <f t="shared" si="47"/>
        <v>3114</v>
      </c>
      <c r="R193" s="1">
        <v>6264</v>
      </c>
      <c r="S193" s="12">
        <f t="shared" si="40"/>
        <v>5766</v>
      </c>
      <c r="T193" s="1">
        <f t="shared" si="36"/>
        <v>3651</v>
      </c>
      <c r="U193" s="1">
        <f t="shared" si="41"/>
        <v>1904.1635959129142</v>
      </c>
      <c r="V193" s="1">
        <v>505</v>
      </c>
      <c r="W193" s="1">
        <v>3109</v>
      </c>
      <c r="X193" s="19">
        <f t="shared" si="42"/>
        <v>2611</v>
      </c>
      <c r="Y193" s="1">
        <v>4354</v>
      </c>
      <c r="Z193" s="19">
        <f t="shared" si="43"/>
        <v>3856</v>
      </c>
      <c r="AA193" s="1">
        <v>9455</v>
      </c>
      <c r="AB193" s="19">
        <f t="shared" si="48"/>
        <v>8957</v>
      </c>
      <c r="AC193" s="1">
        <f t="shared" si="37"/>
        <v>5141.333333333333</v>
      </c>
      <c r="AD193" s="1">
        <f t="shared" si="44"/>
        <v>3362.5868514186122</v>
      </c>
      <c r="AX193" s="29"/>
      <c r="AY193" s="29"/>
      <c r="AZ193" s="29"/>
    </row>
    <row r="194" spans="1:52" x14ac:dyDescent="0.3">
      <c r="A194" s="3" t="s">
        <v>111</v>
      </c>
      <c r="B194" s="1">
        <v>41400.212</v>
      </c>
      <c r="C194" s="15">
        <f t="shared" si="34"/>
        <v>11.500058888888889</v>
      </c>
      <c r="D194" s="1">
        <v>37</v>
      </c>
      <c r="E194" s="1">
        <v>496</v>
      </c>
      <c r="F194" s="1">
        <v>517</v>
      </c>
      <c r="G194" s="1">
        <v>1643</v>
      </c>
      <c r="H194" s="23">
        <f t="shared" si="38"/>
        <v>1147</v>
      </c>
      <c r="I194" s="1">
        <v>2843</v>
      </c>
      <c r="J194" s="23">
        <f t="shared" si="39"/>
        <v>2347</v>
      </c>
      <c r="K194" s="1">
        <f t="shared" si="35"/>
        <v>1747</v>
      </c>
      <c r="L194" s="1">
        <f t="shared" si="45"/>
        <v>848.52813742385706</v>
      </c>
      <c r="M194" s="1">
        <v>468</v>
      </c>
      <c r="N194" s="1">
        <v>2572</v>
      </c>
      <c r="O194" s="12">
        <f t="shared" si="46"/>
        <v>2076</v>
      </c>
      <c r="P194" s="1">
        <v>3640</v>
      </c>
      <c r="Q194" s="12">
        <f t="shared" si="47"/>
        <v>3144</v>
      </c>
      <c r="R194" s="1">
        <v>6142</v>
      </c>
      <c r="S194" s="12">
        <f t="shared" si="40"/>
        <v>5646</v>
      </c>
      <c r="T194" s="1">
        <f t="shared" si="36"/>
        <v>3622</v>
      </c>
      <c r="U194" s="1">
        <f t="shared" si="41"/>
        <v>1832.372232926487</v>
      </c>
      <c r="V194" s="1">
        <v>504</v>
      </c>
      <c r="W194" s="1">
        <v>3124</v>
      </c>
      <c r="X194" s="19">
        <f t="shared" si="42"/>
        <v>2628</v>
      </c>
      <c r="Y194" s="1">
        <v>4369</v>
      </c>
      <c r="Z194" s="19">
        <f t="shared" si="43"/>
        <v>3873</v>
      </c>
      <c r="AA194" s="1">
        <v>9457</v>
      </c>
      <c r="AB194" s="19">
        <f t="shared" si="48"/>
        <v>8961</v>
      </c>
      <c r="AC194" s="11">
        <f t="shared" si="37"/>
        <v>5154</v>
      </c>
      <c r="AD194" s="1">
        <f t="shared" si="44"/>
        <v>3355.2113197233939</v>
      </c>
    </row>
    <row r="195" spans="1:52" x14ac:dyDescent="0.3">
      <c r="A195" s="3" t="s">
        <v>112</v>
      </c>
      <c r="B195" s="1">
        <v>43200.224000000002</v>
      </c>
      <c r="C195" s="15">
        <f t="shared" si="34"/>
        <v>12.000062222222223</v>
      </c>
      <c r="D195" s="1">
        <v>37</v>
      </c>
      <c r="E195" s="1">
        <v>495</v>
      </c>
      <c r="F195" s="1">
        <v>514</v>
      </c>
      <c r="G195" s="1">
        <v>1637</v>
      </c>
      <c r="H195" s="23">
        <f t="shared" si="38"/>
        <v>1142</v>
      </c>
      <c r="I195" s="1">
        <v>2808</v>
      </c>
      <c r="J195" s="23">
        <f t="shared" si="39"/>
        <v>2313</v>
      </c>
      <c r="K195" s="1">
        <f t="shared" si="35"/>
        <v>1727.5</v>
      </c>
      <c r="L195" s="1">
        <f t="shared" si="45"/>
        <v>828.02204076944713</v>
      </c>
      <c r="M195" s="1">
        <v>463</v>
      </c>
      <c r="N195" s="1">
        <v>2572</v>
      </c>
      <c r="O195" s="12">
        <f t="shared" si="46"/>
        <v>2077</v>
      </c>
      <c r="P195" s="1">
        <v>3712</v>
      </c>
      <c r="Q195" s="6">
        <f t="shared" si="47"/>
        <v>3217</v>
      </c>
      <c r="R195" s="1">
        <v>6015</v>
      </c>
      <c r="S195" s="12">
        <f t="shared" si="40"/>
        <v>5520</v>
      </c>
      <c r="T195" s="1">
        <f t="shared" si="36"/>
        <v>3604.6666666666665</v>
      </c>
      <c r="U195" s="1">
        <f t="shared" si="41"/>
        <v>1753.9316786389747</v>
      </c>
      <c r="V195" s="1">
        <v>502</v>
      </c>
      <c r="W195" s="1">
        <v>3130</v>
      </c>
      <c r="X195" s="19">
        <f t="shared" si="42"/>
        <v>2635</v>
      </c>
      <c r="Y195" s="1">
        <v>4425</v>
      </c>
      <c r="Z195" s="19">
        <f t="shared" si="43"/>
        <v>3930</v>
      </c>
      <c r="AA195" s="1">
        <v>9218</v>
      </c>
      <c r="AB195" s="19">
        <f t="shared" si="48"/>
        <v>8723</v>
      </c>
      <c r="AC195" s="1">
        <f t="shared" si="37"/>
        <v>5096</v>
      </c>
      <c r="AD195" s="1">
        <f t="shared" si="44"/>
        <v>3207.1175531932095</v>
      </c>
    </row>
    <row r="196" spans="1:52" x14ac:dyDescent="0.3">
      <c r="A196" s="3" t="s">
        <v>113</v>
      </c>
      <c r="B196" s="1">
        <v>45000.231</v>
      </c>
      <c r="C196" s="15">
        <f t="shared" si="34"/>
        <v>12.500064166666666</v>
      </c>
      <c r="D196" s="1">
        <v>37</v>
      </c>
      <c r="E196" s="1">
        <v>490</v>
      </c>
      <c r="F196" s="1">
        <v>511</v>
      </c>
      <c r="G196" s="1">
        <v>1628</v>
      </c>
      <c r="H196" s="23">
        <f t="shared" si="38"/>
        <v>1138</v>
      </c>
      <c r="I196" s="1">
        <v>2754</v>
      </c>
      <c r="J196" s="23">
        <f t="shared" si="39"/>
        <v>2264</v>
      </c>
      <c r="K196" s="1">
        <f t="shared" si="35"/>
        <v>1701</v>
      </c>
      <c r="L196" s="1">
        <f t="shared" si="45"/>
        <v>796.20223561605246</v>
      </c>
      <c r="M196" s="1">
        <v>465</v>
      </c>
      <c r="N196" s="1">
        <v>2586</v>
      </c>
      <c r="O196" s="6">
        <f t="shared" si="46"/>
        <v>2096</v>
      </c>
      <c r="P196" s="1">
        <v>3703</v>
      </c>
      <c r="Q196" s="12">
        <f t="shared" si="47"/>
        <v>3213</v>
      </c>
      <c r="R196" s="1">
        <v>5805</v>
      </c>
      <c r="S196" s="12">
        <f t="shared" si="40"/>
        <v>5315</v>
      </c>
      <c r="T196" s="1">
        <f t="shared" si="36"/>
        <v>3541.3333333333335</v>
      </c>
      <c r="U196" s="1">
        <f t="shared" si="41"/>
        <v>1634.4241595538572</v>
      </c>
      <c r="V196" s="1">
        <v>501</v>
      </c>
      <c r="W196" s="1">
        <v>3096</v>
      </c>
      <c r="X196" s="19">
        <f t="shared" si="42"/>
        <v>2606</v>
      </c>
      <c r="Y196" s="1">
        <v>4481</v>
      </c>
      <c r="Z196" s="6">
        <f>Y196-E196</f>
        <v>3991</v>
      </c>
      <c r="AA196" s="1">
        <v>8998</v>
      </c>
      <c r="AB196" s="19">
        <f t="shared" si="48"/>
        <v>8508</v>
      </c>
      <c r="AC196" s="1">
        <f t="shared" si="37"/>
        <v>5035</v>
      </c>
      <c r="AD196" s="1">
        <f t="shared" si="44"/>
        <v>3086.3980624669916</v>
      </c>
    </row>
    <row r="197" spans="1:52" x14ac:dyDescent="0.3">
      <c r="A197" s="3" t="s">
        <v>114</v>
      </c>
      <c r="B197" s="1">
        <v>46800.243000000002</v>
      </c>
      <c r="C197" s="15">
        <f t="shared" si="34"/>
        <v>13.0000675</v>
      </c>
      <c r="D197" s="1">
        <v>37</v>
      </c>
      <c r="E197" s="1">
        <v>490</v>
      </c>
      <c r="F197" s="1">
        <v>510</v>
      </c>
      <c r="G197" s="1">
        <v>1622</v>
      </c>
      <c r="H197" s="23">
        <f t="shared" si="38"/>
        <v>1132</v>
      </c>
      <c r="I197" s="1">
        <v>2679</v>
      </c>
      <c r="J197" s="23">
        <f t="shared" si="39"/>
        <v>2189</v>
      </c>
      <c r="K197" s="1">
        <f t="shared" si="35"/>
        <v>1660.5</v>
      </c>
      <c r="L197" s="1">
        <f t="shared" si="45"/>
        <v>747.41186771418074</v>
      </c>
      <c r="M197" s="1">
        <v>463</v>
      </c>
      <c r="N197" s="1">
        <v>2584</v>
      </c>
      <c r="O197" s="12">
        <f t="shared" si="46"/>
        <v>2094</v>
      </c>
      <c r="P197" s="1">
        <v>3698</v>
      </c>
      <c r="Q197" s="12">
        <f t="shared" si="47"/>
        <v>3208</v>
      </c>
      <c r="R197" s="1">
        <v>5541</v>
      </c>
      <c r="S197" s="12">
        <f t="shared" si="40"/>
        <v>5051</v>
      </c>
      <c r="T197" s="1">
        <f t="shared" si="36"/>
        <v>3451</v>
      </c>
      <c r="U197" s="1">
        <f t="shared" si="41"/>
        <v>1493.4018213461507</v>
      </c>
      <c r="V197" s="1">
        <v>498</v>
      </c>
      <c r="W197" s="1">
        <v>3119</v>
      </c>
      <c r="X197" s="19">
        <f t="shared" si="42"/>
        <v>2629</v>
      </c>
      <c r="Y197" s="1">
        <v>4449</v>
      </c>
      <c r="Z197" s="19">
        <f t="shared" si="43"/>
        <v>3959</v>
      </c>
      <c r="AA197" s="1">
        <v>8802</v>
      </c>
      <c r="AB197" s="19">
        <f t="shared" si="48"/>
        <v>8312</v>
      </c>
      <c r="AC197" s="1">
        <f t="shared" si="37"/>
        <v>4966.666666666667</v>
      </c>
      <c r="AD197" s="1">
        <f t="shared" si="44"/>
        <v>2972.4848752068251</v>
      </c>
    </row>
    <row r="198" spans="1:52" x14ac:dyDescent="0.3">
      <c r="A198" s="3" t="s">
        <v>115</v>
      </c>
      <c r="B198" s="1">
        <v>48600.245000000003</v>
      </c>
      <c r="C198" s="15">
        <f t="shared" si="34"/>
        <v>13.500068055555555</v>
      </c>
      <c r="D198" s="1">
        <v>37</v>
      </c>
      <c r="E198" s="1">
        <v>487</v>
      </c>
      <c r="F198" s="1">
        <v>510</v>
      </c>
      <c r="G198" s="1">
        <v>1620</v>
      </c>
      <c r="H198" s="23">
        <f t="shared" si="38"/>
        <v>1133</v>
      </c>
      <c r="I198" s="1">
        <v>2595</v>
      </c>
      <c r="J198" s="23">
        <f t="shared" si="39"/>
        <v>2108</v>
      </c>
      <c r="K198" s="1">
        <f t="shared" si="35"/>
        <v>1620.5</v>
      </c>
      <c r="L198" s="1">
        <f t="shared" si="45"/>
        <v>689.42911165688383</v>
      </c>
      <c r="M198" s="1">
        <v>460</v>
      </c>
      <c r="N198" s="1">
        <v>2580</v>
      </c>
      <c r="O198" s="12">
        <f t="shared" si="46"/>
        <v>2093</v>
      </c>
      <c r="P198" s="1">
        <v>3682</v>
      </c>
      <c r="Q198" s="12">
        <f t="shared" si="47"/>
        <v>3195</v>
      </c>
      <c r="R198" s="1">
        <v>5278</v>
      </c>
      <c r="S198" s="12">
        <f t="shared" si="40"/>
        <v>4791</v>
      </c>
      <c r="T198" s="1">
        <f t="shared" si="36"/>
        <v>3359.6666666666665</v>
      </c>
      <c r="U198" s="1">
        <f t="shared" si="41"/>
        <v>1356.5166174187959</v>
      </c>
      <c r="V198" s="1">
        <v>497</v>
      </c>
      <c r="W198" s="1">
        <v>3095</v>
      </c>
      <c r="X198" s="19">
        <f t="shared" si="42"/>
        <v>2608</v>
      </c>
      <c r="Y198" s="1">
        <v>4435</v>
      </c>
      <c r="Z198" s="19">
        <f t="shared" si="43"/>
        <v>3948</v>
      </c>
      <c r="AA198" s="1">
        <v>8505</v>
      </c>
      <c r="AB198" s="19">
        <f t="shared" si="48"/>
        <v>8018</v>
      </c>
      <c r="AC198" s="1">
        <f t="shared" si="37"/>
        <v>4858</v>
      </c>
      <c r="AD198" s="1">
        <f t="shared" si="44"/>
        <v>2817.4633981650941</v>
      </c>
    </row>
    <row r="199" spans="1:52" x14ac:dyDescent="0.3">
      <c r="A199" s="3" t="s">
        <v>116</v>
      </c>
      <c r="B199" s="1">
        <v>50400.258999999998</v>
      </c>
      <c r="C199" s="15">
        <f t="shared" si="34"/>
        <v>14.000071944444445</v>
      </c>
      <c r="D199" s="1">
        <v>37.1</v>
      </c>
      <c r="E199" s="1">
        <v>486</v>
      </c>
      <c r="F199" s="1">
        <v>508</v>
      </c>
      <c r="G199" s="1">
        <v>1597</v>
      </c>
      <c r="H199" s="23">
        <f t="shared" si="38"/>
        <v>1111</v>
      </c>
      <c r="I199" s="1">
        <v>2506</v>
      </c>
      <c r="J199" s="23">
        <f t="shared" si="39"/>
        <v>2020</v>
      </c>
      <c r="K199" s="1">
        <f t="shared" si="35"/>
        <v>1565.5</v>
      </c>
      <c r="L199" s="1">
        <f t="shared" si="45"/>
        <v>642.76006409857166</v>
      </c>
      <c r="M199" s="1">
        <v>460</v>
      </c>
      <c r="N199" s="1">
        <v>2573</v>
      </c>
      <c r="O199" s="12">
        <f t="shared" si="46"/>
        <v>2087</v>
      </c>
      <c r="P199" s="1">
        <v>3642</v>
      </c>
      <c r="Q199" s="12">
        <f t="shared" si="47"/>
        <v>3156</v>
      </c>
      <c r="R199" s="1">
        <v>5022</v>
      </c>
      <c r="S199" s="12">
        <f t="shared" si="40"/>
        <v>4536</v>
      </c>
      <c r="T199" s="1">
        <f t="shared" si="36"/>
        <v>3259.6666666666665</v>
      </c>
      <c r="U199" s="1">
        <f t="shared" si="41"/>
        <v>1227.7867621591845</v>
      </c>
      <c r="V199" s="1">
        <v>495</v>
      </c>
      <c r="W199" s="1">
        <v>3118</v>
      </c>
      <c r="X199" s="19">
        <f t="shared" si="42"/>
        <v>2632</v>
      </c>
      <c r="Y199" s="1">
        <v>4395</v>
      </c>
      <c r="Z199" s="19">
        <f t="shared" si="43"/>
        <v>3909</v>
      </c>
      <c r="AA199" s="1">
        <v>8230</v>
      </c>
      <c r="AB199" s="19">
        <f t="shared" si="48"/>
        <v>7744</v>
      </c>
      <c r="AC199" s="1">
        <f t="shared" si="37"/>
        <v>4761.666666666667</v>
      </c>
      <c r="AD199" s="1">
        <f t="shared" si="44"/>
        <v>2660.5293332969168</v>
      </c>
    </row>
    <row r="200" spans="1:52" x14ac:dyDescent="0.3">
      <c r="A200" s="3" t="s">
        <v>117</v>
      </c>
      <c r="B200" s="1">
        <v>52200.269</v>
      </c>
      <c r="C200" s="15">
        <f t="shared" si="34"/>
        <v>14.500074722222223</v>
      </c>
      <c r="D200" s="1">
        <v>37</v>
      </c>
      <c r="E200" s="1">
        <v>486</v>
      </c>
      <c r="F200" s="1">
        <v>505</v>
      </c>
      <c r="G200" s="1">
        <v>1600</v>
      </c>
      <c r="H200" s="23">
        <f t="shared" si="38"/>
        <v>1114</v>
      </c>
      <c r="I200" s="1">
        <v>2398</v>
      </c>
      <c r="J200" s="23">
        <f t="shared" si="39"/>
        <v>1912</v>
      </c>
      <c r="K200" s="1">
        <f t="shared" si="35"/>
        <v>1513</v>
      </c>
      <c r="L200" s="1">
        <f t="shared" si="45"/>
        <v>564.27121138686493</v>
      </c>
      <c r="M200" s="1">
        <v>458</v>
      </c>
      <c r="N200" s="1">
        <v>2580</v>
      </c>
      <c r="O200" s="12">
        <f t="shared" si="46"/>
        <v>2094</v>
      </c>
      <c r="P200" s="1">
        <v>3594</v>
      </c>
      <c r="Q200" s="12">
        <f t="shared" si="47"/>
        <v>3108</v>
      </c>
      <c r="R200" s="1">
        <v>4733</v>
      </c>
      <c r="S200" s="12">
        <f t="shared" si="40"/>
        <v>4247</v>
      </c>
      <c r="T200" s="1">
        <f t="shared" si="36"/>
        <v>3149.6666666666665</v>
      </c>
      <c r="U200" s="1">
        <f t="shared" si="41"/>
        <v>1077.1046064952716</v>
      </c>
      <c r="V200" s="1">
        <v>491</v>
      </c>
      <c r="W200" s="1">
        <v>3126</v>
      </c>
      <c r="X200" s="6">
        <f t="shared" si="42"/>
        <v>2640</v>
      </c>
      <c r="Y200" s="1">
        <v>4384</v>
      </c>
      <c r="Z200" s="19">
        <f t="shared" si="43"/>
        <v>3898</v>
      </c>
      <c r="AA200" s="1">
        <v>7871</v>
      </c>
      <c r="AB200" s="19">
        <f t="shared" si="48"/>
        <v>7385</v>
      </c>
      <c r="AC200" s="1">
        <f t="shared" si="37"/>
        <v>4641</v>
      </c>
      <c r="AD200" s="1">
        <f t="shared" si="44"/>
        <v>2458.2093076058436</v>
      </c>
    </row>
    <row r="201" spans="1:52" x14ac:dyDescent="0.3">
      <c r="A201" s="3" t="s">
        <v>118</v>
      </c>
      <c r="B201" s="1">
        <v>54000.283000000003</v>
      </c>
      <c r="C201" s="15">
        <f t="shared" si="34"/>
        <v>15.000078611111112</v>
      </c>
      <c r="D201" s="1">
        <v>37</v>
      </c>
      <c r="E201" s="1">
        <v>482</v>
      </c>
      <c r="F201" s="1">
        <v>505</v>
      </c>
      <c r="G201" s="1">
        <v>1600</v>
      </c>
      <c r="H201" s="23">
        <f t="shared" si="38"/>
        <v>1118</v>
      </c>
      <c r="I201" s="1">
        <v>2292</v>
      </c>
      <c r="J201" s="23">
        <f t="shared" si="39"/>
        <v>1810</v>
      </c>
      <c r="K201" s="1">
        <f t="shared" si="35"/>
        <v>1464</v>
      </c>
      <c r="L201" s="1">
        <f t="shared" si="45"/>
        <v>489.31789258109086</v>
      </c>
      <c r="M201" s="1">
        <v>458</v>
      </c>
      <c r="N201" s="1">
        <v>2565</v>
      </c>
      <c r="O201" s="12">
        <f t="shared" si="46"/>
        <v>2083</v>
      </c>
      <c r="P201" s="1">
        <v>3522</v>
      </c>
      <c r="Q201" s="12">
        <f t="shared" si="47"/>
        <v>3040</v>
      </c>
      <c r="R201" s="1">
        <v>4526</v>
      </c>
      <c r="S201" s="12">
        <f t="shared" si="40"/>
        <v>4044</v>
      </c>
      <c r="T201" s="1">
        <f t="shared" si="36"/>
        <v>3055.6666666666665</v>
      </c>
      <c r="U201" s="1">
        <f t="shared" si="41"/>
        <v>980.59386768087325</v>
      </c>
      <c r="V201" s="1">
        <v>492</v>
      </c>
      <c r="W201" s="1">
        <v>3108</v>
      </c>
      <c r="X201" s="19">
        <f t="shared" si="42"/>
        <v>2626</v>
      </c>
      <c r="Y201" s="1">
        <v>4348</v>
      </c>
      <c r="Z201" s="19">
        <f t="shared" si="43"/>
        <v>3866</v>
      </c>
      <c r="AA201" s="1">
        <v>7549</v>
      </c>
      <c r="AB201" s="19">
        <f t="shared" si="48"/>
        <v>7067</v>
      </c>
      <c r="AC201" s="1">
        <f t="shared" si="37"/>
        <v>4519.666666666667</v>
      </c>
      <c r="AD201" s="1">
        <f t="shared" si="44"/>
        <v>2291.5235834119908</v>
      </c>
    </row>
    <row r="202" spans="1:52" x14ac:dyDescent="0.3">
      <c r="A202" s="3" t="s">
        <v>119</v>
      </c>
      <c r="B202" s="1">
        <v>55800.298999999999</v>
      </c>
      <c r="C202" s="15">
        <f t="shared" si="34"/>
        <v>15.500083055555555</v>
      </c>
      <c r="D202" s="1">
        <v>37.1</v>
      </c>
      <c r="E202" s="1">
        <v>483</v>
      </c>
      <c r="F202" s="1">
        <v>502</v>
      </c>
      <c r="G202" s="1">
        <v>1585</v>
      </c>
      <c r="H202" s="23">
        <f t="shared" si="38"/>
        <v>1102</v>
      </c>
      <c r="I202" s="1">
        <v>2206</v>
      </c>
      <c r="J202" s="23">
        <f t="shared" si="39"/>
        <v>1723</v>
      </c>
      <c r="K202" s="1">
        <f t="shared" si="35"/>
        <v>1412.5</v>
      </c>
      <c r="L202" s="1">
        <f t="shared" si="45"/>
        <v>439.11331111684603</v>
      </c>
      <c r="M202" s="1">
        <v>457</v>
      </c>
      <c r="N202" s="1">
        <v>2560</v>
      </c>
      <c r="O202" s="12">
        <f t="shared" si="46"/>
        <v>2077</v>
      </c>
      <c r="P202" s="1">
        <v>3455</v>
      </c>
      <c r="Q202" s="12">
        <f t="shared" si="47"/>
        <v>2972</v>
      </c>
      <c r="R202" s="1">
        <v>4282</v>
      </c>
      <c r="S202" s="12">
        <f t="shared" si="40"/>
        <v>3799</v>
      </c>
      <c r="T202" s="1">
        <f t="shared" si="36"/>
        <v>2949.3333333333335</v>
      </c>
      <c r="U202" s="1">
        <f t="shared" si="41"/>
        <v>861.22374173807702</v>
      </c>
      <c r="V202" s="1">
        <v>489</v>
      </c>
      <c r="W202" s="1">
        <v>3088</v>
      </c>
      <c r="X202" s="19">
        <f t="shared" si="42"/>
        <v>2605</v>
      </c>
      <c r="Y202" s="1">
        <v>4246</v>
      </c>
      <c r="Z202" s="19">
        <f t="shared" si="43"/>
        <v>3763</v>
      </c>
      <c r="AA202" s="1">
        <v>7189</v>
      </c>
      <c r="AB202" s="19">
        <f t="shared" si="48"/>
        <v>6706</v>
      </c>
      <c r="AC202" s="1">
        <f t="shared" si="37"/>
        <v>4358</v>
      </c>
      <c r="AD202" s="1">
        <f t="shared" si="44"/>
        <v>2114.2537690636855</v>
      </c>
    </row>
    <row r="203" spans="1:52" x14ac:dyDescent="0.3">
      <c r="A203" s="3" t="s">
        <v>120</v>
      </c>
      <c r="B203" s="1">
        <v>57600.313000000002</v>
      </c>
      <c r="C203" s="15">
        <f t="shared" si="34"/>
        <v>16.000086944444444</v>
      </c>
      <c r="D203" s="1">
        <v>37</v>
      </c>
      <c r="E203" s="1">
        <v>479</v>
      </c>
      <c r="F203" s="1">
        <v>500</v>
      </c>
      <c r="G203" s="1">
        <v>1577</v>
      </c>
      <c r="H203" s="23">
        <f t="shared" si="38"/>
        <v>1098</v>
      </c>
      <c r="I203" s="1">
        <v>2108</v>
      </c>
      <c r="J203" s="23">
        <f t="shared" si="39"/>
        <v>1629</v>
      </c>
      <c r="K203" s="1">
        <f t="shared" ref="K203:K234" si="49">((G203-E203)+(I203-E203))/2</f>
        <v>1363.5</v>
      </c>
      <c r="L203" s="1">
        <f t="shared" si="45"/>
        <v>375.47370081005676</v>
      </c>
      <c r="M203" s="1">
        <v>456</v>
      </c>
      <c r="N203" s="1">
        <v>2550</v>
      </c>
      <c r="O203" s="12">
        <f t="shared" si="46"/>
        <v>2071</v>
      </c>
      <c r="P203" s="1">
        <v>3381</v>
      </c>
      <c r="Q203" s="12">
        <f t="shared" si="47"/>
        <v>2902</v>
      </c>
      <c r="R203" s="1">
        <v>4086</v>
      </c>
      <c r="S203" s="12">
        <f t="shared" si="40"/>
        <v>3607</v>
      </c>
      <c r="T203" s="1">
        <f t="shared" ref="T203:T234" si="50">((N203-E203)+(P203-E203)+(R203-E203))/3</f>
        <v>2860</v>
      </c>
      <c r="U203" s="1">
        <f t="shared" si="41"/>
        <v>768.86084566714669</v>
      </c>
      <c r="V203" s="1">
        <v>489</v>
      </c>
      <c r="W203" s="1">
        <v>3074</v>
      </c>
      <c r="X203" s="19">
        <f t="shared" si="42"/>
        <v>2595</v>
      </c>
      <c r="Y203" s="1">
        <v>4195</v>
      </c>
      <c r="Z203" s="19">
        <f t="shared" si="43"/>
        <v>3716</v>
      </c>
      <c r="AA203" s="1">
        <v>6830</v>
      </c>
      <c r="AB203" s="19">
        <f t="shared" si="48"/>
        <v>6351</v>
      </c>
      <c r="AC203" s="1">
        <f t="shared" ref="AC203:AC234" si="51">((W203-E203)+(Y203-E203)+(AA203-E203))/3</f>
        <v>4220.666666666667</v>
      </c>
      <c r="AD203" s="1">
        <f t="shared" si="44"/>
        <v>1928.1857621436095</v>
      </c>
    </row>
    <row r="204" spans="1:52" x14ac:dyDescent="0.3">
      <c r="A204" s="3" t="s">
        <v>121</v>
      </c>
      <c r="B204" s="1">
        <v>59400.322</v>
      </c>
      <c r="C204" s="15">
        <f t="shared" si="34"/>
        <v>16.500089444444445</v>
      </c>
      <c r="D204" s="1">
        <v>37</v>
      </c>
      <c r="E204" s="1">
        <v>480</v>
      </c>
      <c r="F204" s="1">
        <v>500</v>
      </c>
      <c r="G204" s="1">
        <v>1566</v>
      </c>
      <c r="H204" s="23">
        <f t="shared" si="38"/>
        <v>1086</v>
      </c>
      <c r="I204" s="1">
        <v>2032</v>
      </c>
      <c r="J204" s="23">
        <f t="shared" si="39"/>
        <v>1552</v>
      </c>
      <c r="K204" s="1">
        <f t="shared" si="49"/>
        <v>1319</v>
      </c>
      <c r="L204" s="1">
        <f t="shared" si="45"/>
        <v>329.51176003293114</v>
      </c>
      <c r="M204" s="1">
        <v>452</v>
      </c>
      <c r="N204" s="1">
        <v>2536</v>
      </c>
      <c r="O204" s="12">
        <f t="shared" si="46"/>
        <v>2056</v>
      </c>
      <c r="P204" s="1">
        <v>3312</v>
      </c>
      <c r="Q204" s="12">
        <f t="shared" si="47"/>
        <v>2832</v>
      </c>
      <c r="R204" s="1">
        <v>3937</v>
      </c>
      <c r="S204" s="12">
        <f t="shared" si="40"/>
        <v>3457</v>
      </c>
      <c r="T204" s="1">
        <f t="shared" si="50"/>
        <v>2781.6666666666665</v>
      </c>
      <c r="U204" s="1">
        <f t="shared" si="41"/>
        <v>701.85492328068335</v>
      </c>
      <c r="V204" s="1">
        <v>487</v>
      </c>
      <c r="W204" s="1">
        <v>3051</v>
      </c>
      <c r="X204" s="19">
        <f t="shared" si="42"/>
        <v>2571</v>
      </c>
      <c r="Y204" s="1">
        <v>4097</v>
      </c>
      <c r="Z204" s="19">
        <f t="shared" si="43"/>
        <v>3617</v>
      </c>
      <c r="AA204" s="1">
        <v>6507</v>
      </c>
      <c r="AB204" s="19">
        <f t="shared" si="48"/>
        <v>6027</v>
      </c>
      <c r="AC204" s="1">
        <f t="shared" si="51"/>
        <v>4071.6666666666665</v>
      </c>
      <c r="AD204" s="1">
        <f t="shared" si="44"/>
        <v>1772.2938055901827</v>
      </c>
    </row>
    <row r="205" spans="1:52" x14ac:dyDescent="0.3">
      <c r="A205" s="3" t="s">
        <v>122</v>
      </c>
      <c r="B205" s="1">
        <v>61200.34</v>
      </c>
      <c r="C205" s="15">
        <f t="shared" si="34"/>
        <v>17.000094444444443</v>
      </c>
      <c r="D205" s="1">
        <v>37</v>
      </c>
      <c r="E205" s="1">
        <v>477</v>
      </c>
      <c r="F205" s="1">
        <v>498</v>
      </c>
      <c r="G205" s="1">
        <v>1559</v>
      </c>
      <c r="H205" s="23">
        <f t="shared" si="38"/>
        <v>1082</v>
      </c>
      <c r="I205" s="1">
        <v>1959</v>
      </c>
      <c r="J205" s="23">
        <f t="shared" si="39"/>
        <v>1482</v>
      </c>
      <c r="K205" s="1">
        <f t="shared" si="49"/>
        <v>1282</v>
      </c>
      <c r="L205" s="1">
        <f t="shared" si="45"/>
        <v>282.84271247461902</v>
      </c>
      <c r="M205" s="1">
        <v>452</v>
      </c>
      <c r="N205" s="1">
        <v>2538</v>
      </c>
      <c r="O205" s="12">
        <f t="shared" si="46"/>
        <v>2061</v>
      </c>
      <c r="P205" s="1">
        <v>3218</v>
      </c>
      <c r="Q205" s="12">
        <f t="shared" si="47"/>
        <v>2741</v>
      </c>
      <c r="R205" s="1">
        <v>3804</v>
      </c>
      <c r="S205" s="12">
        <f t="shared" si="40"/>
        <v>3327</v>
      </c>
      <c r="T205" s="1">
        <f t="shared" si="50"/>
        <v>2709.6666666666665</v>
      </c>
      <c r="U205" s="1">
        <f t="shared" si="41"/>
        <v>633.58135494452006</v>
      </c>
      <c r="V205" s="1">
        <v>485</v>
      </c>
      <c r="W205" s="1">
        <v>3043</v>
      </c>
      <c r="X205" s="19">
        <f t="shared" si="42"/>
        <v>2566</v>
      </c>
      <c r="Y205" s="1">
        <v>4020</v>
      </c>
      <c r="Z205" s="19">
        <f t="shared" si="43"/>
        <v>3543</v>
      </c>
      <c r="AA205" s="1">
        <v>6245</v>
      </c>
      <c r="AB205" s="19">
        <f t="shared" si="48"/>
        <v>5768</v>
      </c>
      <c r="AC205" s="1">
        <f t="shared" si="51"/>
        <v>3959</v>
      </c>
      <c r="AD205" s="1">
        <f t="shared" si="44"/>
        <v>1641.0341251783889</v>
      </c>
    </row>
    <row r="206" spans="1:52" x14ac:dyDescent="0.3">
      <c r="A206" s="3" t="s">
        <v>123</v>
      </c>
      <c r="B206" s="1">
        <v>63000.357000000004</v>
      </c>
      <c r="C206" s="15">
        <f t="shared" si="34"/>
        <v>17.500099166666669</v>
      </c>
      <c r="D206" s="1">
        <v>37</v>
      </c>
      <c r="E206" s="1">
        <v>474</v>
      </c>
      <c r="F206" s="1">
        <v>495</v>
      </c>
      <c r="G206" s="1">
        <v>1542</v>
      </c>
      <c r="H206" s="23">
        <f t="shared" si="38"/>
        <v>1068</v>
      </c>
      <c r="I206" s="1">
        <v>1908</v>
      </c>
      <c r="J206" s="23">
        <f t="shared" si="39"/>
        <v>1434</v>
      </c>
      <c r="K206" s="1">
        <f t="shared" si="49"/>
        <v>1251</v>
      </c>
      <c r="L206" s="1">
        <f t="shared" si="45"/>
        <v>258.80108191427638</v>
      </c>
      <c r="M206" s="1">
        <v>452</v>
      </c>
      <c r="N206" s="1">
        <v>2516</v>
      </c>
      <c r="O206" s="12">
        <f t="shared" si="46"/>
        <v>2042</v>
      </c>
      <c r="P206" s="1">
        <v>3153</v>
      </c>
      <c r="Q206" s="12">
        <f t="shared" si="47"/>
        <v>2679</v>
      </c>
      <c r="R206" s="1">
        <v>3696</v>
      </c>
      <c r="S206" s="12">
        <f t="shared" si="40"/>
        <v>3222</v>
      </c>
      <c r="T206" s="1">
        <f t="shared" si="50"/>
        <v>2647.6666666666665</v>
      </c>
      <c r="U206" s="1">
        <f t="shared" si="41"/>
        <v>590.62368165637747</v>
      </c>
      <c r="V206" s="1">
        <v>484</v>
      </c>
      <c r="W206" s="1">
        <v>3047</v>
      </c>
      <c r="X206" s="19">
        <f t="shared" si="42"/>
        <v>2573</v>
      </c>
      <c r="Y206" s="1">
        <v>3932</v>
      </c>
      <c r="Z206" s="19">
        <f t="shared" si="43"/>
        <v>3458</v>
      </c>
      <c r="AA206" s="1">
        <v>5998</v>
      </c>
      <c r="AB206" s="19">
        <f t="shared" si="48"/>
        <v>5524</v>
      </c>
      <c r="AC206" s="1">
        <f t="shared" si="51"/>
        <v>3851.6666666666665</v>
      </c>
      <c r="AD206" s="1">
        <f t="shared" si="44"/>
        <v>1514.374568372479</v>
      </c>
    </row>
    <row r="207" spans="1:52" x14ac:dyDescent="0.3">
      <c r="A207" s="3" t="s">
        <v>124</v>
      </c>
      <c r="B207" s="1">
        <v>64800.368000000002</v>
      </c>
      <c r="C207" s="15">
        <f t="shared" si="34"/>
        <v>18.000102222222221</v>
      </c>
      <c r="D207" s="1">
        <v>37</v>
      </c>
      <c r="E207" s="1">
        <v>474</v>
      </c>
      <c r="F207" s="1">
        <v>496</v>
      </c>
      <c r="G207" s="1">
        <v>1532</v>
      </c>
      <c r="H207" s="23">
        <f t="shared" si="38"/>
        <v>1058</v>
      </c>
      <c r="I207" s="1">
        <v>1860</v>
      </c>
      <c r="J207" s="23">
        <f t="shared" si="39"/>
        <v>1386</v>
      </c>
      <c r="K207" s="1">
        <f t="shared" si="49"/>
        <v>1222</v>
      </c>
      <c r="L207" s="1">
        <f t="shared" si="45"/>
        <v>231.93102422918759</v>
      </c>
      <c r="M207" s="1">
        <v>450</v>
      </c>
      <c r="N207" s="1">
        <v>2544</v>
      </c>
      <c r="O207" s="12">
        <f t="shared" si="46"/>
        <v>2070</v>
      </c>
      <c r="P207" s="1">
        <v>3068</v>
      </c>
      <c r="Q207" s="12">
        <f t="shared" si="47"/>
        <v>2594</v>
      </c>
      <c r="R207" s="1">
        <v>3642</v>
      </c>
      <c r="S207" s="12">
        <f t="shared" si="40"/>
        <v>3168</v>
      </c>
      <c r="T207" s="1">
        <f t="shared" si="50"/>
        <v>2610.6666666666665</v>
      </c>
      <c r="U207" s="1">
        <f t="shared" si="41"/>
        <v>549.18970614290834</v>
      </c>
      <c r="V207" s="1">
        <v>483</v>
      </c>
      <c r="W207" s="1">
        <v>3019</v>
      </c>
      <c r="X207" s="19">
        <f t="shared" si="42"/>
        <v>2545</v>
      </c>
      <c r="Y207" s="1">
        <v>3833</v>
      </c>
      <c r="Z207" s="19">
        <f t="shared" si="43"/>
        <v>3359</v>
      </c>
      <c r="AA207" s="1">
        <v>5822</v>
      </c>
      <c r="AB207" s="19">
        <f t="shared" si="48"/>
        <v>5348</v>
      </c>
      <c r="AC207" s="1">
        <f t="shared" si="51"/>
        <v>3750.6666666666665</v>
      </c>
      <c r="AD207" s="1">
        <f t="shared" si="44"/>
        <v>1441.9619736086427</v>
      </c>
    </row>
    <row r="208" spans="1:52" x14ac:dyDescent="0.3">
      <c r="A208" s="3" t="s">
        <v>125</v>
      </c>
      <c r="B208" s="1">
        <v>66600.383000000002</v>
      </c>
      <c r="C208" s="15">
        <f t="shared" si="34"/>
        <v>18.500106388888888</v>
      </c>
      <c r="D208" s="1">
        <v>37</v>
      </c>
      <c r="E208" s="1">
        <v>472</v>
      </c>
      <c r="F208" s="1">
        <v>492</v>
      </c>
      <c r="G208" s="1">
        <v>1517</v>
      </c>
      <c r="H208" s="23">
        <f t="shared" si="38"/>
        <v>1045</v>
      </c>
      <c r="I208" s="1">
        <v>1827</v>
      </c>
      <c r="J208" s="23">
        <f t="shared" si="39"/>
        <v>1355</v>
      </c>
      <c r="K208" s="1">
        <f t="shared" si="49"/>
        <v>1200</v>
      </c>
      <c r="L208" s="1">
        <f t="shared" si="45"/>
        <v>219.20310216782974</v>
      </c>
      <c r="M208" s="1">
        <v>450</v>
      </c>
      <c r="N208" s="1">
        <v>2533</v>
      </c>
      <c r="O208" s="12">
        <f t="shared" si="46"/>
        <v>2061</v>
      </c>
      <c r="P208" s="1">
        <v>2967</v>
      </c>
      <c r="Q208" s="12">
        <f t="shared" si="47"/>
        <v>2495</v>
      </c>
      <c r="R208" s="1">
        <v>3597</v>
      </c>
      <c r="S208" s="12">
        <f t="shared" si="40"/>
        <v>3125</v>
      </c>
      <c r="T208" s="1">
        <f t="shared" si="50"/>
        <v>2560.3333333333335</v>
      </c>
      <c r="U208" s="1">
        <f t="shared" si="41"/>
        <v>535.00031152638962</v>
      </c>
      <c r="V208" s="1">
        <v>481</v>
      </c>
      <c r="W208" s="1">
        <v>3009</v>
      </c>
      <c r="X208" s="19">
        <f t="shared" si="42"/>
        <v>2537</v>
      </c>
      <c r="Y208" s="1">
        <v>3744</v>
      </c>
      <c r="Z208" s="19">
        <f t="shared" si="43"/>
        <v>3272</v>
      </c>
      <c r="AA208" s="1">
        <v>5634</v>
      </c>
      <c r="AB208" s="19">
        <f t="shared" si="48"/>
        <v>5162</v>
      </c>
      <c r="AC208" s="1">
        <f t="shared" si="51"/>
        <v>3657</v>
      </c>
      <c r="AD208" s="1">
        <f t="shared" si="44"/>
        <v>1354.1879485507172</v>
      </c>
    </row>
    <row r="209" spans="1:30" x14ac:dyDescent="0.3">
      <c r="A209" s="3" t="s">
        <v>126</v>
      </c>
      <c r="B209" s="1">
        <v>68400.395999999993</v>
      </c>
      <c r="C209" s="15">
        <f t="shared" si="34"/>
        <v>19.000109999999999</v>
      </c>
      <c r="D209" s="1">
        <v>37</v>
      </c>
      <c r="E209" s="1">
        <v>470</v>
      </c>
      <c r="F209" s="1">
        <v>493</v>
      </c>
      <c r="G209" s="1">
        <v>1503</v>
      </c>
      <c r="H209" s="23">
        <f t="shared" si="38"/>
        <v>1033</v>
      </c>
      <c r="I209" s="1">
        <v>1801</v>
      </c>
      <c r="J209" s="23">
        <f t="shared" si="39"/>
        <v>1331</v>
      </c>
      <c r="K209" s="1">
        <f t="shared" si="49"/>
        <v>1182</v>
      </c>
      <c r="L209" s="1">
        <f t="shared" si="45"/>
        <v>210.71782079359116</v>
      </c>
      <c r="M209" s="1">
        <v>447</v>
      </c>
      <c r="N209" s="1">
        <v>2512</v>
      </c>
      <c r="O209" s="12">
        <f t="shared" si="46"/>
        <v>2042</v>
      </c>
      <c r="P209" s="1">
        <v>2884</v>
      </c>
      <c r="Q209" s="12">
        <f t="shared" si="47"/>
        <v>2414</v>
      </c>
      <c r="R209" s="1">
        <v>3532</v>
      </c>
      <c r="S209" s="12">
        <f t="shared" si="40"/>
        <v>3062</v>
      </c>
      <c r="T209" s="1">
        <f t="shared" si="50"/>
        <v>2506</v>
      </c>
      <c r="U209" s="1">
        <f t="shared" si="41"/>
        <v>516.18601298369174</v>
      </c>
      <c r="V209" s="1">
        <v>482</v>
      </c>
      <c r="W209" s="1">
        <v>3000</v>
      </c>
      <c r="X209" s="19">
        <f t="shared" si="42"/>
        <v>2530</v>
      </c>
      <c r="Y209" s="1">
        <v>3634</v>
      </c>
      <c r="Z209" s="19">
        <f t="shared" si="43"/>
        <v>3164</v>
      </c>
      <c r="AA209" s="1">
        <v>5527</v>
      </c>
      <c r="AB209" s="19">
        <f t="shared" si="48"/>
        <v>5057</v>
      </c>
      <c r="AC209" s="1">
        <f t="shared" si="51"/>
        <v>3583.6666666666665</v>
      </c>
      <c r="AD209" s="1">
        <f t="shared" si="44"/>
        <v>1314.732799215617</v>
      </c>
    </row>
    <row r="210" spans="1:30" x14ac:dyDescent="0.3">
      <c r="A210" s="3" t="s">
        <v>127</v>
      </c>
      <c r="B210" s="1">
        <v>70200.41</v>
      </c>
      <c r="C210" s="15">
        <f t="shared" si="34"/>
        <v>19.50011388888889</v>
      </c>
      <c r="D210" s="1">
        <v>37.1</v>
      </c>
      <c r="E210" s="1">
        <v>468</v>
      </c>
      <c r="F210" s="1">
        <v>485</v>
      </c>
      <c r="G210" s="1">
        <v>1499</v>
      </c>
      <c r="H210" s="23">
        <f t="shared" si="38"/>
        <v>1031</v>
      </c>
      <c r="I210" s="1">
        <v>1771</v>
      </c>
      <c r="J210" s="23">
        <f t="shared" si="39"/>
        <v>1303</v>
      </c>
      <c r="K210" s="1">
        <f t="shared" si="49"/>
        <v>1167</v>
      </c>
      <c r="L210" s="1">
        <f t="shared" si="45"/>
        <v>192.33304448274092</v>
      </c>
      <c r="M210" s="1">
        <v>447</v>
      </c>
      <c r="N210" s="1">
        <v>2470</v>
      </c>
      <c r="O210" s="12">
        <f t="shared" si="46"/>
        <v>2002</v>
      </c>
      <c r="P210" s="1">
        <v>2800</v>
      </c>
      <c r="Q210" s="12">
        <f t="shared" si="47"/>
        <v>2332</v>
      </c>
      <c r="R210" s="1">
        <v>3481</v>
      </c>
      <c r="S210" s="12">
        <f t="shared" si="40"/>
        <v>3013</v>
      </c>
      <c r="T210" s="1">
        <f t="shared" si="50"/>
        <v>2449</v>
      </c>
      <c r="U210" s="1">
        <f t="shared" si="41"/>
        <v>515.55504070855523</v>
      </c>
      <c r="V210" s="1">
        <v>479</v>
      </c>
      <c r="W210" s="1">
        <v>2979</v>
      </c>
      <c r="X210" s="19">
        <f t="shared" si="42"/>
        <v>2511</v>
      </c>
      <c r="Y210" s="1">
        <v>3526</v>
      </c>
      <c r="Z210" s="19">
        <f t="shared" si="43"/>
        <v>3058</v>
      </c>
      <c r="AA210" s="1">
        <v>5438</v>
      </c>
      <c r="AB210" s="19">
        <f t="shared" si="48"/>
        <v>4970</v>
      </c>
      <c r="AC210" s="1">
        <f t="shared" si="51"/>
        <v>3513</v>
      </c>
      <c r="AD210" s="1">
        <f t="shared" si="44"/>
        <v>1291.0999186739964</v>
      </c>
    </row>
    <row r="211" spans="1:30" x14ac:dyDescent="0.3">
      <c r="A211" s="3" t="s">
        <v>128</v>
      </c>
      <c r="B211" s="1">
        <v>72000.414999999994</v>
      </c>
      <c r="C211" s="15">
        <f t="shared" si="34"/>
        <v>20.000115277777777</v>
      </c>
      <c r="D211" s="1">
        <v>37</v>
      </c>
      <c r="E211" s="1">
        <v>464</v>
      </c>
      <c r="F211" s="1">
        <v>488</v>
      </c>
      <c r="G211" s="1">
        <v>1475</v>
      </c>
      <c r="H211" s="23">
        <f t="shared" si="38"/>
        <v>1011</v>
      </c>
      <c r="I211" s="1">
        <v>1742</v>
      </c>
      <c r="J211" s="23">
        <f t="shared" si="39"/>
        <v>1278</v>
      </c>
      <c r="K211" s="1">
        <f t="shared" si="49"/>
        <v>1144.5</v>
      </c>
      <c r="L211" s="1">
        <f t="shared" si="45"/>
        <v>188.79751057680818</v>
      </c>
      <c r="M211" s="1">
        <v>444</v>
      </c>
      <c r="N211" s="1">
        <v>2453</v>
      </c>
      <c r="O211" s="12">
        <f t="shared" si="46"/>
        <v>1989</v>
      </c>
      <c r="P211" s="1">
        <v>2715</v>
      </c>
      <c r="Q211" s="12">
        <f t="shared" si="47"/>
        <v>2251</v>
      </c>
      <c r="R211" s="1">
        <v>3413</v>
      </c>
      <c r="S211" s="12">
        <f t="shared" si="40"/>
        <v>2949</v>
      </c>
      <c r="T211" s="1">
        <f t="shared" si="50"/>
        <v>2396.3333333333335</v>
      </c>
      <c r="U211" s="1">
        <f t="shared" si="41"/>
        <v>496.22709854796722</v>
      </c>
      <c r="V211" s="1">
        <v>478</v>
      </c>
      <c r="W211" s="1">
        <v>2962</v>
      </c>
      <c r="X211" s="19">
        <f t="shared" si="42"/>
        <v>2498</v>
      </c>
      <c r="Y211" s="1">
        <v>3416</v>
      </c>
      <c r="Z211" s="19">
        <f t="shared" si="43"/>
        <v>2952</v>
      </c>
      <c r="AA211" s="1">
        <v>5316</v>
      </c>
      <c r="AB211" s="19">
        <f t="shared" si="48"/>
        <v>4852</v>
      </c>
      <c r="AC211" s="1">
        <f t="shared" si="51"/>
        <v>3434</v>
      </c>
      <c r="AD211" s="1">
        <f t="shared" si="44"/>
        <v>1248.8282508015263</v>
      </c>
    </row>
    <row r="212" spans="1:30" x14ac:dyDescent="0.3">
      <c r="A212" s="3" t="s">
        <v>129</v>
      </c>
      <c r="B212" s="1">
        <v>73800.423999999999</v>
      </c>
      <c r="C212" s="15">
        <f t="shared" si="34"/>
        <v>20.500117777777778</v>
      </c>
      <c r="D212" s="1">
        <v>37</v>
      </c>
      <c r="E212" s="1">
        <v>462</v>
      </c>
      <c r="F212" s="1">
        <v>485</v>
      </c>
      <c r="G212" s="1">
        <v>1457</v>
      </c>
      <c r="H212" s="23">
        <f t="shared" si="38"/>
        <v>995</v>
      </c>
      <c r="I212" s="1">
        <v>1707</v>
      </c>
      <c r="J212" s="23">
        <f t="shared" si="39"/>
        <v>1245</v>
      </c>
      <c r="K212" s="1">
        <f t="shared" si="49"/>
        <v>1120</v>
      </c>
      <c r="L212" s="1">
        <f t="shared" si="45"/>
        <v>176.77669529663689</v>
      </c>
      <c r="M212" s="1">
        <v>444</v>
      </c>
      <c r="N212" s="1">
        <v>2442</v>
      </c>
      <c r="O212" s="12">
        <f t="shared" si="46"/>
        <v>1980</v>
      </c>
      <c r="P212" s="1">
        <v>2611</v>
      </c>
      <c r="Q212" s="12">
        <f t="shared" si="47"/>
        <v>2149</v>
      </c>
      <c r="R212" s="1">
        <v>3348</v>
      </c>
      <c r="S212" s="12">
        <f t="shared" si="40"/>
        <v>2886</v>
      </c>
      <c r="T212" s="1">
        <f t="shared" si="50"/>
        <v>2338.3333333333335</v>
      </c>
      <c r="U212" s="1">
        <f t="shared" si="41"/>
        <v>481.76169766112895</v>
      </c>
      <c r="V212" s="1">
        <v>477</v>
      </c>
      <c r="W212" s="1">
        <v>2882</v>
      </c>
      <c r="X212" s="19">
        <f t="shared" si="42"/>
        <v>2420</v>
      </c>
      <c r="Y212" s="1">
        <v>3299</v>
      </c>
      <c r="Z212" s="19">
        <f t="shared" si="43"/>
        <v>2837</v>
      </c>
      <c r="AA212" s="1">
        <v>5233</v>
      </c>
      <c r="AB212" s="19">
        <f t="shared" si="48"/>
        <v>4771</v>
      </c>
      <c r="AC212" s="1">
        <f t="shared" si="51"/>
        <v>3342.6666666666665</v>
      </c>
      <c r="AD212" s="1">
        <f t="shared" si="44"/>
        <v>1254.4219120110004</v>
      </c>
    </row>
    <row r="213" spans="1:30" x14ac:dyDescent="0.3">
      <c r="A213" s="3" t="s">
        <v>130</v>
      </c>
      <c r="B213" s="1">
        <v>75600.436000000002</v>
      </c>
      <c r="C213" s="15">
        <f t="shared" si="34"/>
        <v>21.000121111111113</v>
      </c>
      <c r="D213" s="1">
        <v>37.1</v>
      </c>
      <c r="E213" s="1">
        <v>465</v>
      </c>
      <c r="F213" s="1">
        <v>484</v>
      </c>
      <c r="G213" s="1">
        <v>1445</v>
      </c>
      <c r="H213" s="23">
        <f t="shared" si="38"/>
        <v>980</v>
      </c>
      <c r="I213" s="1">
        <v>1682</v>
      </c>
      <c r="J213" s="23">
        <f t="shared" si="39"/>
        <v>1217</v>
      </c>
      <c r="K213" s="1">
        <f t="shared" si="49"/>
        <v>1098.5</v>
      </c>
      <c r="L213" s="1">
        <f t="shared" si="45"/>
        <v>167.58430714121175</v>
      </c>
      <c r="M213" s="1">
        <v>442</v>
      </c>
      <c r="N213" s="1">
        <v>2421</v>
      </c>
      <c r="O213" s="12">
        <f t="shared" si="46"/>
        <v>1956</v>
      </c>
      <c r="P213" s="1">
        <v>2516</v>
      </c>
      <c r="Q213" s="12">
        <f t="shared" si="47"/>
        <v>2051</v>
      </c>
      <c r="R213" s="1">
        <v>3269</v>
      </c>
      <c r="S213" s="12">
        <f t="shared" si="40"/>
        <v>2804</v>
      </c>
      <c r="T213" s="1">
        <f t="shared" si="50"/>
        <v>2270.3333333333335</v>
      </c>
      <c r="U213" s="1">
        <f t="shared" si="41"/>
        <v>464.60341511156912</v>
      </c>
      <c r="V213" s="1">
        <v>475</v>
      </c>
      <c r="W213" s="1">
        <v>2858</v>
      </c>
      <c r="X213" s="19">
        <f t="shared" si="42"/>
        <v>2393</v>
      </c>
      <c r="Y213" s="1">
        <v>3205</v>
      </c>
      <c r="Z213" s="19">
        <f t="shared" si="43"/>
        <v>2740</v>
      </c>
      <c r="AA213" s="1">
        <v>5197</v>
      </c>
      <c r="AB213" s="19">
        <f t="shared" si="48"/>
        <v>4732</v>
      </c>
      <c r="AC213" s="1">
        <f t="shared" si="51"/>
        <v>3288.3333333333335</v>
      </c>
      <c r="AD213" s="1">
        <f t="shared" si="44"/>
        <v>1262.2330740926313</v>
      </c>
    </row>
    <row r="214" spans="1:30" x14ac:dyDescent="0.3">
      <c r="A214" s="3" t="s">
        <v>131</v>
      </c>
      <c r="B214" s="1">
        <v>77400.445999999996</v>
      </c>
      <c r="C214" s="15">
        <f t="shared" si="34"/>
        <v>21.500123888888886</v>
      </c>
      <c r="D214" s="1">
        <v>37</v>
      </c>
      <c r="E214" s="1">
        <v>461</v>
      </c>
      <c r="F214" s="1">
        <v>483</v>
      </c>
      <c r="G214" s="1">
        <v>1421</v>
      </c>
      <c r="H214" s="23">
        <f t="shared" si="38"/>
        <v>960</v>
      </c>
      <c r="I214" s="1">
        <v>1645</v>
      </c>
      <c r="J214" s="23">
        <f t="shared" si="39"/>
        <v>1184</v>
      </c>
      <c r="K214" s="1">
        <f t="shared" si="49"/>
        <v>1072</v>
      </c>
      <c r="L214" s="1">
        <f t="shared" si="45"/>
        <v>158.39191898578665</v>
      </c>
      <c r="M214" s="1">
        <v>441</v>
      </c>
      <c r="N214" s="1">
        <v>2401</v>
      </c>
      <c r="O214" s="12">
        <f t="shared" si="46"/>
        <v>1940</v>
      </c>
      <c r="P214" s="1">
        <v>2436</v>
      </c>
      <c r="Q214" s="12">
        <f t="shared" si="47"/>
        <v>1975</v>
      </c>
      <c r="R214" s="1">
        <v>3188</v>
      </c>
      <c r="S214" s="12">
        <f t="shared" si="40"/>
        <v>2727</v>
      </c>
      <c r="T214" s="1">
        <f t="shared" si="50"/>
        <v>2214</v>
      </c>
      <c r="U214" s="1">
        <f t="shared" si="41"/>
        <v>444.61556427997436</v>
      </c>
      <c r="V214" s="1">
        <v>475</v>
      </c>
      <c r="W214" s="1">
        <v>2841</v>
      </c>
      <c r="X214" s="19">
        <f t="shared" si="42"/>
        <v>2380</v>
      </c>
      <c r="Y214" s="1">
        <v>3111</v>
      </c>
      <c r="Z214" s="19">
        <f t="shared" si="43"/>
        <v>2650</v>
      </c>
      <c r="AA214" s="1">
        <v>5135</v>
      </c>
      <c r="AB214" s="19">
        <f t="shared" si="48"/>
        <v>4674</v>
      </c>
      <c r="AC214" s="1">
        <f t="shared" si="51"/>
        <v>3234.6666666666665</v>
      </c>
      <c r="AD214" s="1">
        <f t="shared" si="44"/>
        <v>1253.7883925660399</v>
      </c>
    </row>
    <row r="215" spans="1:30" x14ac:dyDescent="0.3">
      <c r="A215" s="3" t="s">
        <v>132</v>
      </c>
      <c r="B215" s="1">
        <v>79200.460000000006</v>
      </c>
      <c r="C215" s="15">
        <f t="shared" si="34"/>
        <v>22.000127777777781</v>
      </c>
      <c r="D215" s="1">
        <v>37.1</v>
      </c>
      <c r="E215" s="1">
        <v>460</v>
      </c>
      <c r="F215" s="1">
        <v>483</v>
      </c>
      <c r="G215" s="1">
        <v>1409</v>
      </c>
      <c r="H215" s="23">
        <f t="shared" si="38"/>
        <v>949</v>
      </c>
      <c r="I215" s="1">
        <v>1612</v>
      </c>
      <c r="J215" s="23">
        <f t="shared" si="39"/>
        <v>1152</v>
      </c>
      <c r="K215" s="1">
        <f t="shared" si="49"/>
        <v>1050.5</v>
      </c>
      <c r="L215" s="1">
        <f t="shared" si="45"/>
        <v>143.54267658086914</v>
      </c>
      <c r="M215" s="1">
        <v>443</v>
      </c>
      <c r="N215" s="1">
        <v>2367</v>
      </c>
      <c r="O215" s="12">
        <f t="shared" si="46"/>
        <v>1907</v>
      </c>
      <c r="P215" s="1">
        <v>2343</v>
      </c>
      <c r="Q215" s="12">
        <f t="shared" si="47"/>
        <v>1883</v>
      </c>
      <c r="R215" s="1">
        <v>3098</v>
      </c>
      <c r="S215" s="12">
        <f t="shared" si="40"/>
        <v>2638</v>
      </c>
      <c r="T215" s="1">
        <f t="shared" si="50"/>
        <v>2142.6666666666665</v>
      </c>
      <c r="U215" s="1">
        <f t="shared" si="41"/>
        <v>429.13906060079523</v>
      </c>
      <c r="V215" s="1">
        <v>471</v>
      </c>
      <c r="W215" s="1">
        <v>2780</v>
      </c>
      <c r="X215" s="19">
        <f t="shared" si="42"/>
        <v>2320</v>
      </c>
      <c r="Y215" s="1">
        <v>2974</v>
      </c>
      <c r="Z215" s="19">
        <f t="shared" si="43"/>
        <v>2514</v>
      </c>
      <c r="AA215" s="1">
        <v>5094</v>
      </c>
      <c r="AB215" s="19">
        <f t="shared" si="48"/>
        <v>4634</v>
      </c>
      <c r="AC215" s="1">
        <f t="shared" si="51"/>
        <v>3156</v>
      </c>
      <c r="AD215" s="1">
        <f t="shared" si="44"/>
        <v>1283.6557170830504</v>
      </c>
    </row>
    <row r="216" spans="1:30" x14ac:dyDescent="0.3">
      <c r="A216" s="3" t="s">
        <v>133</v>
      </c>
      <c r="B216" s="1">
        <v>81000.467000000004</v>
      </c>
      <c r="C216" s="15">
        <f t="shared" si="34"/>
        <v>22.500129722222223</v>
      </c>
      <c r="D216" s="1">
        <v>37.1</v>
      </c>
      <c r="E216" s="1">
        <v>460</v>
      </c>
      <c r="F216" s="1">
        <v>478</v>
      </c>
      <c r="G216" s="1">
        <v>1386</v>
      </c>
      <c r="H216" s="23">
        <f t="shared" si="38"/>
        <v>926</v>
      </c>
      <c r="I216" s="1">
        <v>1570</v>
      </c>
      <c r="J216" s="23">
        <f t="shared" si="39"/>
        <v>1110</v>
      </c>
      <c r="K216" s="1">
        <f t="shared" si="49"/>
        <v>1018</v>
      </c>
      <c r="L216" s="1">
        <f t="shared" si="45"/>
        <v>130.10764773832474</v>
      </c>
      <c r="M216" s="1">
        <v>440</v>
      </c>
      <c r="N216" s="1">
        <v>2340</v>
      </c>
      <c r="O216" s="12">
        <f t="shared" si="46"/>
        <v>1880</v>
      </c>
      <c r="P216" s="1">
        <v>2289</v>
      </c>
      <c r="Q216" s="12">
        <f t="shared" si="47"/>
        <v>1829</v>
      </c>
      <c r="R216" s="1">
        <v>3040</v>
      </c>
      <c r="S216" s="12">
        <f t="shared" si="40"/>
        <v>2580</v>
      </c>
      <c r="T216" s="1">
        <f t="shared" si="50"/>
        <v>2096.3333333333335</v>
      </c>
      <c r="U216" s="1">
        <f t="shared" si="41"/>
        <v>419.64310233022184</v>
      </c>
      <c r="V216" s="1">
        <v>467</v>
      </c>
      <c r="W216" s="1">
        <v>2746</v>
      </c>
      <c r="X216" s="19">
        <f t="shared" si="42"/>
        <v>2286</v>
      </c>
      <c r="Y216" s="1">
        <v>2882</v>
      </c>
      <c r="Z216" s="19">
        <f t="shared" si="43"/>
        <v>2422</v>
      </c>
      <c r="AA216" s="1">
        <v>5076</v>
      </c>
      <c r="AB216" s="19">
        <f t="shared" si="48"/>
        <v>4616</v>
      </c>
      <c r="AC216" s="1">
        <f t="shared" si="51"/>
        <v>3108</v>
      </c>
      <c r="AD216" s="1">
        <f t="shared" si="44"/>
        <v>1307.7354472522338</v>
      </c>
    </row>
    <row r="217" spans="1:30" x14ac:dyDescent="0.3">
      <c r="A217" s="3" t="s">
        <v>134</v>
      </c>
      <c r="B217" s="1">
        <v>82800.471999999994</v>
      </c>
      <c r="C217" s="15">
        <f t="shared" si="34"/>
        <v>23.000131111111109</v>
      </c>
      <c r="D217" s="1">
        <v>37</v>
      </c>
      <c r="E217" s="1">
        <v>456</v>
      </c>
      <c r="F217" s="1">
        <v>477</v>
      </c>
      <c r="G217" s="1">
        <v>1371</v>
      </c>
      <c r="H217" s="23">
        <f t="shared" si="38"/>
        <v>915</v>
      </c>
      <c r="I217" s="1">
        <v>1534</v>
      </c>
      <c r="J217" s="23">
        <f t="shared" si="39"/>
        <v>1078</v>
      </c>
      <c r="K217" s="1">
        <f t="shared" si="49"/>
        <v>996.5</v>
      </c>
      <c r="L217" s="1">
        <f t="shared" si="45"/>
        <v>115.25840533340725</v>
      </c>
      <c r="M217" s="1">
        <v>438</v>
      </c>
      <c r="N217" s="1">
        <v>2312</v>
      </c>
      <c r="O217" s="12">
        <f t="shared" si="46"/>
        <v>1856</v>
      </c>
      <c r="P217" s="1">
        <v>2216</v>
      </c>
      <c r="Q217" s="12">
        <f t="shared" si="47"/>
        <v>1760</v>
      </c>
      <c r="R217" s="1">
        <v>2972</v>
      </c>
      <c r="S217" s="12">
        <f t="shared" si="40"/>
        <v>2516</v>
      </c>
      <c r="T217" s="1">
        <f t="shared" si="50"/>
        <v>2044</v>
      </c>
      <c r="U217" s="1">
        <f t="shared" si="41"/>
        <v>411.57259383977453</v>
      </c>
      <c r="V217" s="1">
        <v>469</v>
      </c>
      <c r="W217" s="1">
        <v>2693</v>
      </c>
      <c r="X217" s="19">
        <f t="shared" si="42"/>
        <v>2237</v>
      </c>
      <c r="Y217" s="1">
        <v>2778</v>
      </c>
      <c r="Z217" s="19">
        <f t="shared" si="43"/>
        <v>2322</v>
      </c>
      <c r="AA217" s="1">
        <v>5031</v>
      </c>
      <c r="AB217" s="19">
        <f t="shared" si="48"/>
        <v>4575</v>
      </c>
      <c r="AC217" s="1">
        <f t="shared" si="51"/>
        <v>3044.6666666666665</v>
      </c>
      <c r="AD217" s="1">
        <f t="shared" si="44"/>
        <v>1325.9888134269211</v>
      </c>
    </row>
    <row r="218" spans="1:30" x14ac:dyDescent="0.3">
      <c r="A218" s="3" t="s">
        <v>135</v>
      </c>
      <c r="B218" s="1">
        <v>84600.487999999998</v>
      </c>
      <c r="C218" s="15">
        <f t="shared" si="34"/>
        <v>23.500135555555556</v>
      </c>
      <c r="D218" s="1">
        <v>37</v>
      </c>
      <c r="E218" s="1">
        <v>453</v>
      </c>
      <c r="F218" s="1">
        <v>477</v>
      </c>
      <c r="G218" s="1">
        <v>1343</v>
      </c>
      <c r="H218" s="23">
        <f t="shared" si="38"/>
        <v>890</v>
      </c>
      <c r="I218" s="1">
        <v>1505</v>
      </c>
      <c r="J218" s="23">
        <f t="shared" si="39"/>
        <v>1052</v>
      </c>
      <c r="K218" s="1">
        <f t="shared" si="49"/>
        <v>971</v>
      </c>
      <c r="L218" s="1">
        <f t="shared" si="45"/>
        <v>114.5512985522207</v>
      </c>
      <c r="M218" s="1">
        <v>438</v>
      </c>
      <c r="N218" s="1">
        <v>2273</v>
      </c>
      <c r="O218" s="12">
        <f t="shared" si="46"/>
        <v>1820</v>
      </c>
      <c r="P218" s="1">
        <v>2167</v>
      </c>
      <c r="Q218" s="12">
        <f t="shared" si="47"/>
        <v>1714</v>
      </c>
      <c r="R218" s="1">
        <v>2885</v>
      </c>
      <c r="S218" s="12">
        <f t="shared" si="40"/>
        <v>2432</v>
      </c>
      <c r="T218" s="1">
        <f t="shared" si="50"/>
        <v>1988.6666666666667</v>
      </c>
      <c r="U218" s="1">
        <f t="shared" si="41"/>
        <v>387.57880919025104</v>
      </c>
      <c r="V218" s="1">
        <v>467</v>
      </c>
      <c r="W218" s="1">
        <v>2664</v>
      </c>
      <c r="X218" s="19">
        <f t="shared" si="42"/>
        <v>2211</v>
      </c>
      <c r="Y218" s="1">
        <v>2673</v>
      </c>
      <c r="Z218" s="19">
        <f t="shared" si="43"/>
        <v>2220</v>
      </c>
      <c r="AA218" s="1">
        <v>4994</v>
      </c>
      <c r="AB218" s="19">
        <f t="shared" si="48"/>
        <v>4541</v>
      </c>
      <c r="AC218" s="1">
        <f t="shared" si="51"/>
        <v>2990.6666666666665</v>
      </c>
      <c r="AD218" s="1">
        <f t="shared" si="44"/>
        <v>1342.6355921594413</v>
      </c>
    </row>
    <row r="219" spans="1:30" x14ac:dyDescent="0.3">
      <c r="A219" s="3" t="s">
        <v>136</v>
      </c>
      <c r="B219" s="1">
        <v>86400.505000000005</v>
      </c>
      <c r="C219" s="15">
        <f t="shared" si="34"/>
        <v>24.000140277777778</v>
      </c>
      <c r="D219" s="1">
        <v>37</v>
      </c>
      <c r="E219" s="1">
        <v>453</v>
      </c>
      <c r="F219" s="1">
        <v>475</v>
      </c>
      <c r="G219" s="1">
        <v>1323</v>
      </c>
      <c r="H219" s="23">
        <f t="shared" si="38"/>
        <v>870</v>
      </c>
      <c r="I219" s="1">
        <v>1481</v>
      </c>
      <c r="J219" s="23">
        <f t="shared" si="39"/>
        <v>1028</v>
      </c>
      <c r="K219" s="1">
        <f t="shared" si="49"/>
        <v>949</v>
      </c>
      <c r="L219" s="1">
        <f t="shared" si="45"/>
        <v>111.72287142747452</v>
      </c>
      <c r="M219" s="1">
        <v>438</v>
      </c>
      <c r="N219" s="1">
        <v>2263</v>
      </c>
      <c r="O219" s="12">
        <f t="shared" si="46"/>
        <v>1810</v>
      </c>
      <c r="P219" s="1">
        <v>2119</v>
      </c>
      <c r="Q219" s="12">
        <f t="shared" si="47"/>
        <v>1666</v>
      </c>
      <c r="R219" s="1">
        <v>2820</v>
      </c>
      <c r="S219" s="12">
        <f t="shared" si="40"/>
        <v>2367</v>
      </c>
      <c r="T219" s="1">
        <f t="shared" si="50"/>
        <v>1947.6666666666667</v>
      </c>
      <c r="U219" s="1">
        <f t="shared" si="41"/>
        <v>370.22200546879031</v>
      </c>
      <c r="V219" s="1">
        <v>467</v>
      </c>
      <c r="W219" s="1">
        <v>2604</v>
      </c>
      <c r="X219" s="19">
        <f t="shared" si="42"/>
        <v>2151</v>
      </c>
      <c r="Y219" s="1">
        <v>2582</v>
      </c>
      <c r="Z219" s="19">
        <f t="shared" si="43"/>
        <v>2129</v>
      </c>
      <c r="AA219" s="1">
        <v>4980</v>
      </c>
      <c r="AB219" s="19">
        <f t="shared" si="48"/>
        <v>4527</v>
      </c>
      <c r="AC219" s="1">
        <f t="shared" si="51"/>
        <v>2935.6666666666665</v>
      </c>
      <c r="AD219" s="1">
        <f t="shared" si="44"/>
        <v>1378.1789917617139</v>
      </c>
    </row>
    <row r="220" spans="1:30" x14ac:dyDescent="0.3">
      <c r="A220" s="3" t="s">
        <v>137</v>
      </c>
      <c r="B220" s="1">
        <v>88200.506999999998</v>
      </c>
      <c r="C220" s="15">
        <f t="shared" si="34"/>
        <v>24.500140833333333</v>
      </c>
      <c r="D220" s="1">
        <v>37</v>
      </c>
      <c r="E220" s="1">
        <v>452</v>
      </c>
      <c r="F220" s="1">
        <v>473</v>
      </c>
      <c r="G220" s="1">
        <v>1309</v>
      </c>
      <c r="H220" s="23">
        <f t="shared" si="38"/>
        <v>857</v>
      </c>
      <c r="I220" s="1">
        <v>1458</v>
      </c>
      <c r="J220" s="23">
        <f t="shared" si="39"/>
        <v>1006</v>
      </c>
      <c r="K220" s="1">
        <f t="shared" si="49"/>
        <v>931.5</v>
      </c>
      <c r="L220" s="1">
        <f t="shared" si="45"/>
        <v>105.35891039679558</v>
      </c>
      <c r="M220" s="1">
        <v>434</v>
      </c>
      <c r="N220" s="1">
        <v>2235</v>
      </c>
      <c r="O220" s="12">
        <f t="shared" si="46"/>
        <v>1783</v>
      </c>
      <c r="P220" s="1">
        <v>2091</v>
      </c>
      <c r="Q220" s="12">
        <f t="shared" si="47"/>
        <v>1639</v>
      </c>
      <c r="R220" s="1">
        <v>2762</v>
      </c>
      <c r="S220" s="12">
        <f t="shared" si="40"/>
        <v>2310</v>
      </c>
      <c r="T220" s="1">
        <f t="shared" si="50"/>
        <v>1910.6666666666667</v>
      </c>
      <c r="U220" s="1">
        <f t="shared" si="41"/>
        <v>353.24826019859324</v>
      </c>
      <c r="V220" s="1">
        <v>465</v>
      </c>
      <c r="W220" s="1">
        <v>2556</v>
      </c>
      <c r="X220" s="19">
        <f t="shared" si="42"/>
        <v>2104</v>
      </c>
      <c r="Y220" s="1">
        <v>2503</v>
      </c>
      <c r="Z220" s="19">
        <f t="shared" si="43"/>
        <v>2051</v>
      </c>
      <c r="AA220" s="1">
        <v>4989</v>
      </c>
      <c r="AB220" s="19">
        <f t="shared" si="48"/>
        <v>4537</v>
      </c>
      <c r="AC220" s="1">
        <f t="shared" si="51"/>
        <v>2897.3333333333335</v>
      </c>
      <c r="AD220" s="1">
        <f t="shared" si="44"/>
        <v>1420.2402378940451</v>
      </c>
    </row>
    <row r="221" spans="1:30" x14ac:dyDescent="0.3">
      <c r="A221" s="3" t="s">
        <v>138</v>
      </c>
      <c r="B221" s="1">
        <v>90000.523000000001</v>
      </c>
      <c r="C221" s="15">
        <f t="shared" si="34"/>
        <v>25.000145277777779</v>
      </c>
      <c r="D221" s="1">
        <v>37</v>
      </c>
      <c r="E221" s="1">
        <v>452</v>
      </c>
      <c r="F221" s="1">
        <v>474</v>
      </c>
      <c r="G221" s="1">
        <v>1300</v>
      </c>
      <c r="H221" s="23">
        <f t="shared" si="38"/>
        <v>848</v>
      </c>
      <c r="I221" s="1">
        <v>1431</v>
      </c>
      <c r="J221" s="23">
        <f t="shared" si="39"/>
        <v>979</v>
      </c>
      <c r="K221" s="1">
        <f t="shared" si="49"/>
        <v>913.5</v>
      </c>
      <c r="L221" s="1">
        <f t="shared" si="45"/>
        <v>92.630988335437721</v>
      </c>
      <c r="M221" s="1">
        <v>436</v>
      </c>
      <c r="N221" s="1">
        <v>2202</v>
      </c>
      <c r="O221" s="12">
        <f t="shared" si="46"/>
        <v>1750</v>
      </c>
      <c r="P221" s="1">
        <v>2058</v>
      </c>
      <c r="Q221" s="12">
        <f t="shared" si="47"/>
        <v>1606</v>
      </c>
      <c r="R221" s="1">
        <v>2700</v>
      </c>
      <c r="S221" s="12">
        <f t="shared" si="40"/>
        <v>2248</v>
      </c>
      <c r="T221" s="1">
        <f t="shared" si="50"/>
        <v>1868</v>
      </c>
      <c r="U221" s="1">
        <f t="shared" si="41"/>
        <v>336.87386363444699</v>
      </c>
      <c r="V221" s="1">
        <v>465</v>
      </c>
      <c r="W221" s="1">
        <v>2517</v>
      </c>
      <c r="X221" s="19">
        <f t="shared" si="42"/>
        <v>2065</v>
      </c>
      <c r="Y221" s="1">
        <v>2446</v>
      </c>
      <c r="Z221" s="19">
        <f t="shared" si="43"/>
        <v>1994</v>
      </c>
      <c r="AA221" s="1">
        <v>4986</v>
      </c>
      <c r="AB221" s="19">
        <f t="shared" si="48"/>
        <v>4534</v>
      </c>
      <c r="AC221" s="1">
        <f t="shared" si="51"/>
        <v>2864.3333333333335</v>
      </c>
      <c r="AD221" s="1">
        <f t="shared" si="44"/>
        <v>1446.409462542794</v>
      </c>
    </row>
    <row r="222" spans="1:30" x14ac:dyDescent="0.3">
      <c r="A222" s="3" t="s">
        <v>139</v>
      </c>
      <c r="B222" s="1">
        <v>91800.535000000003</v>
      </c>
      <c r="C222" s="15">
        <f t="shared" si="34"/>
        <v>25.500148611111111</v>
      </c>
      <c r="D222" s="1">
        <v>37</v>
      </c>
      <c r="E222" s="1">
        <v>449</v>
      </c>
      <c r="F222" s="1">
        <v>472</v>
      </c>
      <c r="G222" s="1">
        <v>1273</v>
      </c>
      <c r="H222" s="23">
        <f t="shared" si="38"/>
        <v>824</v>
      </c>
      <c r="I222" s="1">
        <v>1407</v>
      </c>
      <c r="J222" s="23">
        <f t="shared" si="39"/>
        <v>958</v>
      </c>
      <c r="K222" s="1">
        <f t="shared" si="49"/>
        <v>891</v>
      </c>
      <c r="L222" s="1">
        <f t="shared" si="45"/>
        <v>94.752308678997366</v>
      </c>
      <c r="M222" s="1">
        <v>433</v>
      </c>
      <c r="N222" s="1">
        <v>2173</v>
      </c>
      <c r="O222" s="12">
        <f t="shared" si="46"/>
        <v>1724</v>
      </c>
      <c r="P222" s="1">
        <v>2033</v>
      </c>
      <c r="Q222" s="12">
        <f t="shared" si="47"/>
        <v>1584</v>
      </c>
      <c r="R222" s="1">
        <v>2671</v>
      </c>
      <c r="S222" s="12">
        <f t="shared" si="40"/>
        <v>2222</v>
      </c>
      <c r="T222" s="1">
        <f t="shared" si="50"/>
        <v>1843.3333333333333</v>
      </c>
      <c r="U222" s="1">
        <f t="shared" si="41"/>
        <v>335.32273011732002</v>
      </c>
      <c r="V222" s="1">
        <v>465</v>
      </c>
      <c r="W222" s="1">
        <v>2492</v>
      </c>
      <c r="X222" s="19">
        <f t="shared" si="42"/>
        <v>2043</v>
      </c>
      <c r="Y222" s="1">
        <v>2390</v>
      </c>
      <c r="Z222" s="19">
        <f t="shared" si="43"/>
        <v>1941</v>
      </c>
      <c r="AA222" s="1">
        <v>5031</v>
      </c>
      <c r="AB222" s="19">
        <f t="shared" si="48"/>
        <v>4582</v>
      </c>
      <c r="AC222" s="1">
        <f t="shared" si="51"/>
        <v>2855.3333333333335</v>
      </c>
      <c r="AD222" s="1">
        <f t="shared" si="44"/>
        <v>1496.206647937822</v>
      </c>
    </row>
    <row r="223" spans="1:30" x14ac:dyDescent="0.3">
      <c r="A223" s="3" t="s">
        <v>140</v>
      </c>
      <c r="B223" s="1">
        <v>93600.551999999996</v>
      </c>
      <c r="C223" s="15">
        <f t="shared" si="34"/>
        <v>26.000153333333333</v>
      </c>
      <c r="D223" s="1">
        <v>37</v>
      </c>
      <c r="E223" s="1">
        <v>449</v>
      </c>
      <c r="F223" s="1">
        <v>469</v>
      </c>
      <c r="G223" s="1">
        <v>1266</v>
      </c>
      <c r="H223" s="23">
        <f t="shared" si="38"/>
        <v>817</v>
      </c>
      <c r="I223" s="1">
        <v>1382</v>
      </c>
      <c r="J223" s="23">
        <f t="shared" si="39"/>
        <v>933</v>
      </c>
      <c r="K223" s="1">
        <f t="shared" si="49"/>
        <v>875</v>
      </c>
      <c r="L223" s="1">
        <f t="shared" si="45"/>
        <v>82.024386617639507</v>
      </c>
      <c r="M223" s="1">
        <v>433</v>
      </c>
      <c r="N223" s="1">
        <v>2142</v>
      </c>
      <c r="O223" s="12">
        <f t="shared" si="46"/>
        <v>1693</v>
      </c>
      <c r="P223" s="1">
        <v>2008</v>
      </c>
      <c r="Q223" s="12">
        <f t="shared" si="47"/>
        <v>1559</v>
      </c>
      <c r="R223" s="1">
        <v>2627</v>
      </c>
      <c r="S223" s="12">
        <f t="shared" si="40"/>
        <v>2178</v>
      </c>
      <c r="T223" s="1">
        <f t="shared" si="50"/>
        <v>1810</v>
      </c>
      <c r="U223" s="1">
        <f t="shared" si="41"/>
        <v>325.6639372113529</v>
      </c>
      <c r="V223" s="1">
        <v>462</v>
      </c>
      <c r="W223" s="1">
        <v>2441</v>
      </c>
      <c r="X223" s="19">
        <f t="shared" si="42"/>
        <v>1992</v>
      </c>
      <c r="Y223" s="1">
        <v>2339</v>
      </c>
      <c r="Z223" s="19">
        <f t="shared" si="43"/>
        <v>1890</v>
      </c>
      <c r="AA223" s="1">
        <v>4994</v>
      </c>
      <c r="AB223" s="19">
        <f t="shared" si="48"/>
        <v>4545</v>
      </c>
      <c r="AC223" s="1">
        <f t="shared" si="51"/>
        <v>2809</v>
      </c>
      <c r="AD223" s="1">
        <f t="shared" si="44"/>
        <v>1504.2848799346486</v>
      </c>
    </row>
    <row r="224" spans="1:30" x14ac:dyDescent="0.3">
      <c r="A224" s="3" t="s">
        <v>141</v>
      </c>
      <c r="B224" s="1">
        <v>95400.567999999999</v>
      </c>
      <c r="C224" s="15">
        <f t="shared" si="34"/>
        <v>26.500157777777776</v>
      </c>
      <c r="D224" s="1">
        <v>37</v>
      </c>
      <c r="E224" s="1">
        <v>446</v>
      </c>
      <c r="F224" s="1">
        <v>468</v>
      </c>
      <c r="G224" s="1">
        <v>1244</v>
      </c>
      <c r="H224" s="23">
        <f t="shared" si="38"/>
        <v>798</v>
      </c>
      <c r="I224" s="1">
        <v>1368</v>
      </c>
      <c r="J224" s="23">
        <f t="shared" si="39"/>
        <v>922</v>
      </c>
      <c r="K224" s="1">
        <f t="shared" si="49"/>
        <v>860</v>
      </c>
      <c r="L224" s="1">
        <f t="shared" si="45"/>
        <v>87.681240867131891</v>
      </c>
      <c r="M224" s="1">
        <v>431</v>
      </c>
      <c r="N224" s="1">
        <v>2109</v>
      </c>
      <c r="O224" s="12">
        <f t="shared" si="46"/>
        <v>1663</v>
      </c>
      <c r="P224" s="1">
        <v>1984</v>
      </c>
      <c r="Q224" s="12">
        <f t="shared" si="47"/>
        <v>1538</v>
      </c>
      <c r="R224" s="1">
        <v>2574</v>
      </c>
      <c r="S224" s="12">
        <f t="shared" si="40"/>
        <v>2128</v>
      </c>
      <c r="T224" s="1">
        <f t="shared" si="50"/>
        <v>1776.3333333333333</v>
      </c>
      <c r="U224" s="1">
        <f t="shared" si="41"/>
        <v>310.89923340743866</v>
      </c>
      <c r="V224" s="1">
        <v>463</v>
      </c>
      <c r="W224" s="1">
        <v>2391</v>
      </c>
      <c r="X224" s="19">
        <f t="shared" si="42"/>
        <v>1945</v>
      </c>
      <c r="Y224" s="1">
        <v>2310</v>
      </c>
      <c r="Z224" s="19">
        <f t="shared" si="43"/>
        <v>1864</v>
      </c>
      <c r="AA224" s="1">
        <v>4891</v>
      </c>
      <c r="AB224" s="19">
        <f t="shared" si="48"/>
        <v>4445</v>
      </c>
      <c r="AC224" s="1">
        <f t="shared" si="51"/>
        <v>2751.3333333333335</v>
      </c>
      <c r="AD224" s="1">
        <f t="shared" si="44"/>
        <v>1467.3173935223879</v>
      </c>
    </row>
    <row r="225" spans="1:30" x14ac:dyDescent="0.3">
      <c r="A225" s="3" t="s">
        <v>142</v>
      </c>
      <c r="B225" s="1">
        <v>97200.577999999994</v>
      </c>
      <c r="C225" s="15">
        <f t="shared" si="34"/>
        <v>27.000160555555553</v>
      </c>
      <c r="D225" s="1">
        <v>37.1</v>
      </c>
      <c r="E225" s="1">
        <v>444</v>
      </c>
      <c r="F225" s="1">
        <v>467</v>
      </c>
      <c r="G225" s="1">
        <v>1215</v>
      </c>
      <c r="H225" s="23">
        <f t="shared" si="38"/>
        <v>771</v>
      </c>
      <c r="I225" s="1">
        <v>1348</v>
      </c>
      <c r="J225" s="23">
        <f t="shared" si="39"/>
        <v>904</v>
      </c>
      <c r="K225" s="1">
        <f t="shared" si="49"/>
        <v>837.5</v>
      </c>
      <c r="L225" s="1">
        <f t="shared" si="45"/>
        <v>94.045201897810827</v>
      </c>
      <c r="M225" s="1">
        <v>431</v>
      </c>
      <c r="N225" s="1">
        <v>2088</v>
      </c>
      <c r="O225" s="12">
        <f t="shared" si="46"/>
        <v>1644</v>
      </c>
      <c r="P225" s="1">
        <v>1981</v>
      </c>
      <c r="Q225" s="12">
        <f t="shared" si="47"/>
        <v>1537</v>
      </c>
      <c r="R225" s="1">
        <v>2540</v>
      </c>
      <c r="S225" s="12">
        <f t="shared" si="40"/>
        <v>2096</v>
      </c>
      <c r="T225" s="1">
        <f t="shared" si="50"/>
        <v>1759</v>
      </c>
      <c r="U225" s="1">
        <f t="shared" si="41"/>
        <v>296.7136666889478</v>
      </c>
      <c r="V225" s="1">
        <v>459</v>
      </c>
      <c r="W225" s="1">
        <v>2349</v>
      </c>
      <c r="X225" s="19">
        <f t="shared" si="42"/>
        <v>1905</v>
      </c>
      <c r="Y225" s="1">
        <v>2263</v>
      </c>
      <c r="Z225" s="19">
        <f t="shared" si="43"/>
        <v>1819</v>
      </c>
      <c r="AA225" s="1">
        <v>4782</v>
      </c>
      <c r="AB225" s="19">
        <f t="shared" si="48"/>
        <v>4338</v>
      </c>
      <c r="AC225" s="1">
        <f t="shared" si="51"/>
        <v>2687.3333333333335</v>
      </c>
      <c r="AD225" s="1">
        <f t="shared" si="44"/>
        <v>1430.1658411993114</v>
      </c>
    </row>
    <row r="226" spans="1:30" x14ac:dyDescent="0.3">
      <c r="A226" s="3" t="s">
        <v>143</v>
      </c>
      <c r="B226" s="1">
        <v>99000.619000000006</v>
      </c>
      <c r="C226" s="15">
        <f t="shared" si="34"/>
        <v>27.500171944444446</v>
      </c>
      <c r="D226" s="1">
        <v>37</v>
      </c>
      <c r="E226" s="1">
        <v>445</v>
      </c>
      <c r="F226" s="1">
        <v>464</v>
      </c>
      <c r="G226" s="1">
        <v>1165</v>
      </c>
      <c r="H226" s="23">
        <f t="shared" si="38"/>
        <v>720</v>
      </c>
      <c r="I226" s="1">
        <v>1334</v>
      </c>
      <c r="J226" s="23">
        <f t="shared" si="39"/>
        <v>889</v>
      </c>
      <c r="K226" s="1">
        <f t="shared" si="49"/>
        <v>804.5</v>
      </c>
      <c r="L226" s="1">
        <f t="shared" si="45"/>
        <v>119.50104602052653</v>
      </c>
      <c r="M226" s="1">
        <v>433</v>
      </c>
      <c r="N226" s="1">
        <v>2055</v>
      </c>
      <c r="O226" s="12">
        <f t="shared" si="46"/>
        <v>1610</v>
      </c>
      <c r="P226" s="1">
        <v>1964</v>
      </c>
      <c r="Q226" s="12">
        <f t="shared" si="47"/>
        <v>1519</v>
      </c>
      <c r="R226" s="1">
        <v>2493</v>
      </c>
      <c r="S226" s="12">
        <f t="shared" si="40"/>
        <v>2048</v>
      </c>
      <c r="T226" s="1">
        <f t="shared" si="50"/>
        <v>1725.6666666666667</v>
      </c>
      <c r="U226" s="1">
        <f t="shared" si="41"/>
        <v>282.83269495115485</v>
      </c>
      <c r="V226" s="1">
        <v>458</v>
      </c>
      <c r="W226" s="1">
        <v>2320</v>
      </c>
      <c r="X226" s="19">
        <f t="shared" si="42"/>
        <v>1875</v>
      </c>
      <c r="Y226" s="1">
        <v>2250</v>
      </c>
      <c r="Z226" s="19">
        <f t="shared" si="43"/>
        <v>1805</v>
      </c>
      <c r="AA226" s="1">
        <v>4657</v>
      </c>
      <c r="AB226" s="19">
        <f t="shared" si="48"/>
        <v>4212</v>
      </c>
      <c r="AC226" s="1">
        <f t="shared" si="51"/>
        <v>2630.6666666666665</v>
      </c>
      <c r="AD226" s="1">
        <f t="shared" si="44"/>
        <v>1369.9220172452642</v>
      </c>
    </row>
    <row r="227" spans="1:30" x14ac:dyDescent="0.3">
      <c r="A227" s="3" t="s">
        <v>144</v>
      </c>
      <c r="B227" s="1">
        <v>100800.63499999999</v>
      </c>
      <c r="C227" s="15">
        <f t="shared" si="34"/>
        <v>28.000176388888889</v>
      </c>
      <c r="D227" s="1">
        <v>37.1</v>
      </c>
      <c r="E227" s="1">
        <v>442</v>
      </c>
      <c r="F227" s="1">
        <v>461</v>
      </c>
      <c r="G227" s="1">
        <v>1138</v>
      </c>
      <c r="H227" s="23">
        <f t="shared" si="38"/>
        <v>696</v>
      </c>
      <c r="I227" s="1">
        <v>1317</v>
      </c>
      <c r="J227" s="23">
        <f t="shared" si="39"/>
        <v>875</v>
      </c>
      <c r="K227" s="1">
        <f t="shared" si="49"/>
        <v>785.5</v>
      </c>
      <c r="L227" s="1">
        <f t="shared" si="45"/>
        <v>126.57211383239201</v>
      </c>
      <c r="M227" s="1">
        <v>429</v>
      </c>
      <c r="N227" s="1">
        <v>2024</v>
      </c>
      <c r="O227" s="12">
        <f t="shared" si="46"/>
        <v>1582</v>
      </c>
      <c r="P227" s="1">
        <v>1957</v>
      </c>
      <c r="Q227" s="12">
        <f t="shared" si="47"/>
        <v>1515</v>
      </c>
      <c r="R227" s="1">
        <v>2469</v>
      </c>
      <c r="S227" s="12">
        <f t="shared" si="40"/>
        <v>2027</v>
      </c>
      <c r="T227" s="1">
        <f t="shared" si="50"/>
        <v>1708</v>
      </c>
      <c r="U227" s="1">
        <f t="shared" si="41"/>
        <v>278.28582428862597</v>
      </c>
      <c r="V227" s="1">
        <v>457</v>
      </c>
      <c r="W227" s="1">
        <v>2263</v>
      </c>
      <c r="X227" s="19">
        <f t="shared" si="42"/>
        <v>1821</v>
      </c>
      <c r="Y227" s="1">
        <v>2237</v>
      </c>
      <c r="Z227" s="19">
        <f t="shared" si="43"/>
        <v>1795</v>
      </c>
      <c r="AA227" s="1">
        <v>4524</v>
      </c>
      <c r="AB227" s="19">
        <f t="shared" si="48"/>
        <v>4082</v>
      </c>
      <c r="AC227" s="1">
        <f t="shared" si="51"/>
        <v>2566</v>
      </c>
      <c r="AD227" s="1">
        <f t="shared" si="44"/>
        <v>1312.9588721662228</v>
      </c>
    </row>
    <row r="228" spans="1:30" x14ac:dyDescent="0.3">
      <c r="A228" s="3" t="s">
        <v>145</v>
      </c>
      <c r="B228" s="1">
        <v>102600.645</v>
      </c>
      <c r="C228" s="15">
        <f t="shared" si="34"/>
        <v>28.500179166666669</v>
      </c>
      <c r="D228" s="1">
        <v>37.1</v>
      </c>
      <c r="E228" s="1">
        <v>439</v>
      </c>
      <c r="F228" s="1">
        <v>462</v>
      </c>
      <c r="G228" s="1">
        <v>1121</v>
      </c>
      <c r="H228" s="23">
        <f t="shared" si="38"/>
        <v>682</v>
      </c>
      <c r="I228" s="1">
        <v>1298</v>
      </c>
      <c r="J228" s="23">
        <f t="shared" si="39"/>
        <v>859</v>
      </c>
      <c r="K228" s="1">
        <f t="shared" si="49"/>
        <v>770.5</v>
      </c>
      <c r="L228" s="1">
        <f t="shared" si="45"/>
        <v>125.15790027001891</v>
      </c>
      <c r="M228" s="1">
        <v>428</v>
      </c>
      <c r="N228" s="1">
        <v>1984</v>
      </c>
      <c r="O228" s="12">
        <f t="shared" si="46"/>
        <v>1545</v>
      </c>
      <c r="P228" s="1">
        <v>1937</v>
      </c>
      <c r="Q228" s="12">
        <f t="shared" si="47"/>
        <v>1498</v>
      </c>
      <c r="R228" s="1">
        <v>2439</v>
      </c>
      <c r="S228" s="12">
        <f t="shared" si="40"/>
        <v>2000</v>
      </c>
      <c r="T228" s="1">
        <f t="shared" si="50"/>
        <v>1681</v>
      </c>
      <c r="U228" s="1">
        <f t="shared" si="41"/>
        <v>277.25980595823836</v>
      </c>
      <c r="V228" s="1">
        <v>455</v>
      </c>
      <c r="W228" s="1">
        <v>2214</v>
      </c>
      <c r="X228" s="19">
        <f t="shared" si="42"/>
        <v>1775</v>
      </c>
      <c r="Y228" s="1">
        <v>2214</v>
      </c>
      <c r="Z228" s="19">
        <f t="shared" si="43"/>
        <v>1775</v>
      </c>
      <c r="AA228" s="1">
        <v>4376</v>
      </c>
      <c r="AB228" s="19">
        <f t="shared" si="48"/>
        <v>3937</v>
      </c>
      <c r="AC228" s="1">
        <f t="shared" si="51"/>
        <v>2495.6666666666665</v>
      </c>
      <c r="AD228" s="1">
        <f t="shared" si="44"/>
        <v>1248.2312819879712</v>
      </c>
    </row>
    <row r="229" spans="1:30" x14ac:dyDescent="0.3">
      <c r="A229" s="3" t="s">
        <v>146</v>
      </c>
      <c r="B229" s="1">
        <v>104400.66</v>
      </c>
      <c r="C229" s="15">
        <f t="shared" si="34"/>
        <v>29.000183333333336</v>
      </c>
      <c r="D229" s="1">
        <v>37.1</v>
      </c>
      <c r="E229" s="1">
        <v>439</v>
      </c>
      <c r="F229" s="1">
        <v>462</v>
      </c>
      <c r="G229" s="1">
        <v>1099</v>
      </c>
      <c r="H229" s="23">
        <f t="shared" si="38"/>
        <v>660</v>
      </c>
      <c r="I229" s="1">
        <v>1288</v>
      </c>
      <c r="J229" s="23">
        <f t="shared" si="39"/>
        <v>849</v>
      </c>
      <c r="K229" s="1">
        <f t="shared" si="49"/>
        <v>754.5</v>
      </c>
      <c r="L229" s="1">
        <f t="shared" si="45"/>
        <v>133.64318164425748</v>
      </c>
      <c r="M229" s="1">
        <v>427</v>
      </c>
      <c r="N229" s="1">
        <v>1958</v>
      </c>
      <c r="O229" s="12">
        <f t="shared" si="46"/>
        <v>1519</v>
      </c>
      <c r="P229" s="1">
        <v>1930</v>
      </c>
      <c r="Q229" s="12">
        <f t="shared" si="47"/>
        <v>1491</v>
      </c>
      <c r="R229" s="1">
        <v>2393</v>
      </c>
      <c r="S229" s="12">
        <f t="shared" si="40"/>
        <v>1954</v>
      </c>
      <c r="T229" s="1">
        <f t="shared" si="50"/>
        <v>1654.6666666666667</v>
      </c>
      <c r="U229" s="1">
        <f t="shared" si="41"/>
        <v>259.6080378827541</v>
      </c>
      <c r="V229" s="1">
        <v>455</v>
      </c>
      <c r="W229" s="1">
        <v>2169</v>
      </c>
      <c r="X229" s="19">
        <f t="shared" si="42"/>
        <v>1730</v>
      </c>
      <c r="Y229" s="1">
        <v>2191</v>
      </c>
      <c r="Z229" s="19">
        <f t="shared" si="43"/>
        <v>1752</v>
      </c>
      <c r="AA229" s="1">
        <v>4274</v>
      </c>
      <c r="AB229" s="19">
        <f t="shared" si="48"/>
        <v>3835</v>
      </c>
      <c r="AC229" s="1">
        <f t="shared" si="51"/>
        <v>2439</v>
      </c>
      <c r="AD229" s="1">
        <f t="shared" si="44"/>
        <v>1209.0215051850814</v>
      </c>
    </row>
    <row r="230" spans="1:30" x14ac:dyDescent="0.3">
      <c r="A230" s="3" t="s">
        <v>147</v>
      </c>
      <c r="B230" s="1">
        <v>106200.671</v>
      </c>
      <c r="C230" s="15">
        <f t="shared" si="34"/>
        <v>29.500186388888888</v>
      </c>
      <c r="D230" s="1">
        <v>37</v>
      </c>
      <c r="E230" s="1">
        <v>438</v>
      </c>
      <c r="F230" s="1">
        <v>460</v>
      </c>
      <c r="G230" s="1">
        <v>1084</v>
      </c>
      <c r="H230" s="23">
        <f t="shared" si="38"/>
        <v>646</v>
      </c>
      <c r="I230" s="1">
        <v>1273</v>
      </c>
      <c r="J230" s="23">
        <f t="shared" si="39"/>
        <v>835</v>
      </c>
      <c r="K230" s="1">
        <f t="shared" si="49"/>
        <v>740.5</v>
      </c>
      <c r="L230" s="1">
        <f t="shared" si="45"/>
        <v>133.64318164425748</v>
      </c>
      <c r="M230" s="1">
        <v>425</v>
      </c>
      <c r="N230" s="1">
        <v>1912</v>
      </c>
      <c r="O230" s="12">
        <f t="shared" si="46"/>
        <v>1474</v>
      </c>
      <c r="P230" s="1">
        <v>1922</v>
      </c>
      <c r="Q230" s="12">
        <f t="shared" si="47"/>
        <v>1484</v>
      </c>
      <c r="R230" s="1">
        <v>2362</v>
      </c>
      <c r="S230" s="12">
        <f t="shared" si="40"/>
        <v>1924</v>
      </c>
      <c r="T230" s="1">
        <f t="shared" si="50"/>
        <v>1627.3333333333333</v>
      </c>
      <c r="U230" s="1">
        <f t="shared" si="41"/>
        <v>256.96951829610742</v>
      </c>
      <c r="V230" s="1">
        <v>452</v>
      </c>
      <c r="W230" s="1">
        <v>2128</v>
      </c>
      <c r="X230" s="19">
        <f t="shared" si="42"/>
        <v>1690</v>
      </c>
      <c r="Y230" s="1">
        <v>2188</v>
      </c>
      <c r="Z230" s="19">
        <f t="shared" si="43"/>
        <v>1750</v>
      </c>
      <c r="AA230" s="1">
        <v>4167</v>
      </c>
      <c r="AB230" s="19">
        <f t="shared" si="48"/>
        <v>3729</v>
      </c>
      <c r="AC230" s="1">
        <f t="shared" si="51"/>
        <v>2389.6666666666665</v>
      </c>
      <c r="AD230" s="1">
        <f t="shared" si="44"/>
        <v>1160.2845915262919</v>
      </c>
    </row>
    <row r="231" spans="1:30" x14ac:dyDescent="0.3">
      <c r="A231" s="3" t="s">
        <v>148</v>
      </c>
      <c r="B231" s="1">
        <v>108000.68</v>
      </c>
      <c r="C231" s="15">
        <f t="shared" si="34"/>
        <v>30.000188888888886</v>
      </c>
      <c r="D231" s="1">
        <v>37</v>
      </c>
      <c r="E231" s="1">
        <v>436</v>
      </c>
      <c r="F231" s="1">
        <v>456</v>
      </c>
      <c r="G231" s="1">
        <v>1060</v>
      </c>
      <c r="H231" s="23">
        <f t="shared" si="38"/>
        <v>624</v>
      </c>
      <c r="I231" s="1">
        <v>1260</v>
      </c>
      <c r="J231" s="23">
        <f t="shared" si="39"/>
        <v>824</v>
      </c>
      <c r="K231" s="1">
        <f t="shared" si="49"/>
        <v>724</v>
      </c>
      <c r="L231" s="1">
        <f t="shared" si="45"/>
        <v>141.42135623730951</v>
      </c>
      <c r="M231" s="1">
        <v>424</v>
      </c>
      <c r="N231" s="1">
        <v>1888</v>
      </c>
      <c r="O231" s="12">
        <f t="shared" si="46"/>
        <v>1452</v>
      </c>
      <c r="P231" s="1">
        <v>1920</v>
      </c>
      <c r="Q231" s="12">
        <f t="shared" si="47"/>
        <v>1484</v>
      </c>
      <c r="R231" s="1">
        <v>2322</v>
      </c>
      <c r="S231" s="12">
        <f t="shared" si="40"/>
        <v>1886</v>
      </c>
      <c r="T231" s="1">
        <f t="shared" si="50"/>
        <v>1607.3333333333333</v>
      </c>
      <c r="U231" s="1">
        <f t="shared" si="41"/>
        <v>241.86221973126246</v>
      </c>
      <c r="V231" s="1">
        <v>454</v>
      </c>
      <c r="W231" s="1">
        <v>2100</v>
      </c>
      <c r="X231" s="19">
        <f t="shared" si="42"/>
        <v>1664</v>
      </c>
      <c r="Y231" s="1">
        <v>2187</v>
      </c>
      <c r="Z231" s="19">
        <f t="shared" si="43"/>
        <v>1751</v>
      </c>
      <c r="AA231" s="1">
        <v>4092</v>
      </c>
      <c r="AB231" s="19">
        <f t="shared" si="48"/>
        <v>3656</v>
      </c>
      <c r="AC231" s="1">
        <f t="shared" si="51"/>
        <v>2357</v>
      </c>
      <c r="AD231" s="1">
        <f t="shared" si="44"/>
        <v>1125.8077100464359</v>
      </c>
    </row>
    <row r="232" spans="1:30" x14ac:dyDescent="0.3">
      <c r="A232" s="3" t="s">
        <v>149</v>
      </c>
      <c r="B232" s="1">
        <v>109800.686</v>
      </c>
      <c r="C232" s="15">
        <f t="shared" si="34"/>
        <v>30.500190555555555</v>
      </c>
      <c r="D232" s="1">
        <v>37</v>
      </c>
      <c r="E232" s="1">
        <v>433</v>
      </c>
      <c r="F232" s="1">
        <v>458</v>
      </c>
      <c r="G232" s="1">
        <v>1044</v>
      </c>
      <c r="H232" s="23">
        <f t="shared" si="38"/>
        <v>611</v>
      </c>
      <c r="I232" s="1">
        <v>1246</v>
      </c>
      <c r="J232" s="23">
        <f t="shared" si="39"/>
        <v>813</v>
      </c>
      <c r="K232" s="1">
        <f t="shared" si="49"/>
        <v>712</v>
      </c>
      <c r="L232" s="1">
        <f t="shared" si="45"/>
        <v>142.83556979968259</v>
      </c>
      <c r="M232" s="1">
        <v>423</v>
      </c>
      <c r="N232" s="1">
        <v>1863</v>
      </c>
      <c r="O232" s="12">
        <f t="shared" si="46"/>
        <v>1430</v>
      </c>
      <c r="P232" s="1">
        <v>1921</v>
      </c>
      <c r="Q232" s="12">
        <f t="shared" si="47"/>
        <v>1488</v>
      </c>
      <c r="R232" s="1">
        <v>2298</v>
      </c>
      <c r="S232" s="12">
        <f t="shared" si="40"/>
        <v>1865</v>
      </c>
      <c r="T232" s="1">
        <f t="shared" si="50"/>
        <v>1594.3333333333333</v>
      </c>
      <c r="U232" s="1">
        <f t="shared" si="41"/>
        <v>236.19130664216559</v>
      </c>
      <c r="V232" s="1">
        <v>451</v>
      </c>
      <c r="W232" s="1">
        <v>2041</v>
      </c>
      <c r="X232" s="19">
        <f t="shared" si="42"/>
        <v>1608</v>
      </c>
      <c r="Y232" s="1">
        <v>2169</v>
      </c>
      <c r="Z232" s="19">
        <f t="shared" si="43"/>
        <v>1736</v>
      </c>
      <c r="AA232" s="1">
        <v>3998</v>
      </c>
      <c r="AB232" s="19">
        <f t="shared" si="48"/>
        <v>3565</v>
      </c>
      <c r="AC232" s="1">
        <f t="shared" si="51"/>
        <v>2303</v>
      </c>
      <c r="AD232" s="1">
        <f t="shared" si="44"/>
        <v>1094.7963280902982</v>
      </c>
    </row>
    <row r="233" spans="1:30" x14ac:dyDescent="0.3">
      <c r="A233" s="3" t="s">
        <v>150</v>
      </c>
      <c r="B233" s="1">
        <v>111600.705</v>
      </c>
      <c r="C233" s="15">
        <f t="shared" si="34"/>
        <v>31.000195833333333</v>
      </c>
      <c r="D233" s="1">
        <v>37</v>
      </c>
      <c r="E233" s="1">
        <v>433</v>
      </c>
      <c r="F233" s="1">
        <v>454</v>
      </c>
      <c r="G233" s="1">
        <v>1013</v>
      </c>
      <c r="H233" s="23">
        <f t="shared" si="38"/>
        <v>580</v>
      </c>
      <c r="I233" s="1">
        <v>1239</v>
      </c>
      <c r="J233" s="23">
        <f t="shared" si="39"/>
        <v>806</v>
      </c>
      <c r="K233" s="1">
        <f t="shared" si="49"/>
        <v>693</v>
      </c>
      <c r="L233" s="1">
        <f t="shared" si="45"/>
        <v>159.80613254815975</v>
      </c>
      <c r="M233" s="1">
        <v>421</v>
      </c>
      <c r="N233" s="1">
        <v>1812</v>
      </c>
      <c r="O233" s="12">
        <f t="shared" si="46"/>
        <v>1379</v>
      </c>
      <c r="P233" s="1">
        <v>1911</v>
      </c>
      <c r="Q233" s="12">
        <f t="shared" si="47"/>
        <v>1478</v>
      </c>
      <c r="R233" s="1">
        <v>2266</v>
      </c>
      <c r="S233" s="12">
        <f t="shared" si="40"/>
        <v>1833</v>
      </c>
      <c r="T233" s="1">
        <f t="shared" si="50"/>
        <v>1563.3333333333333</v>
      </c>
      <c r="U233" s="1">
        <f t="shared" si="41"/>
        <v>238.72648226230262</v>
      </c>
      <c r="V233" s="1">
        <v>448</v>
      </c>
      <c r="W233" s="1">
        <v>1994</v>
      </c>
      <c r="X233" s="19">
        <f t="shared" si="42"/>
        <v>1561</v>
      </c>
      <c r="Y233" s="1">
        <v>2167</v>
      </c>
      <c r="Z233" s="19">
        <f t="shared" si="43"/>
        <v>1734</v>
      </c>
      <c r="AA233" s="1">
        <v>3924</v>
      </c>
      <c r="AB233" s="19">
        <f t="shared" si="48"/>
        <v>3491</v>
      </c>
      <c r="AC233" s="1">
        <f t="shared" si="51"/>
        <v>2262</v>
      </c>
      <c r="AD233" s="1">
        <f t="shared" si="44"/>
        <v>1067.8543908230185</v>
      </c>
    </row>
    <row r="234" spans="1:30" x14ac:dyDescent="0.3">
      <c r="A234" s="3" t="s">
        <v>151</v>
      </c>
      <c r="B234" s="1">
        <v>113400.71</v>
      </c>
      <c r="C234" s="15">
        <f t="shared" si="34"/>
        <v>31.500197222222223</v>
      </c>
      <c r="D234" s="1">
        <v>37</v>
      </c>
      <c r="E234" s="1">
        <v>433</v>
      </c>
      <c r="F234" s="1">
        <v>452</v>
      </c>
      <c r="G234" s="1">
        <v>991</v>
      </c>
      <c r="H234" s="23">
        <f t="shared" si="38"/>
        <v>558</v>
      </c>
      <c r="I234" s="1">
        <v>1227</v>
      </c>
      <c r="J234" s="23">
        <f t="shared" si="39"/>
        <v>794</v>
      </c>
      <c r="K234" s="1">
        <f t="shared" si="49"/>
        <v>676</v>
      </c>
      <c r="L234" s="1">
        <f t="shared" si="45"/>
        <v>166.87720036002523</v>
      </c>
      <c r="M234" s="1">
        <v>422</v>
      </c>
      <c r="N234" s="1">
        <v>1790</v>
      </c>
      <c r="O234" s="12">
        <f t="shared" si="46"/>
        <v>1357</v>
      </c>
      <c r="P234" s="1">
        <v>1903</v>
      </c>
      <c r="Q234" s="12">
        <f t="shared" si="47"/>
        <v>1470</v>
      </c>
      <c r="R234" s="1">
        <v>2227</v>
      </c>
      <c r="S234" s="12">
        <f t="shared" si="40"/>
        <v>1794</v>
      </c>
      <c r="T234" s="1">
        <f t="shared" si="50"/>
        <v>1540.3333333333333</v>
      </c>
      <c r="U234" s="1">
        <f t="shared" si="41"/>
        <v>226.8310678309598</v>
      </c>
      <c r="V234" s="1">
        <v>448</v>
      </c>
      <c r="W234" s="1">
        <v>1949</v>
      </c>
      <c r="X234" s="19">
        <f t="shared" si="42"/>
        <v>1516</v>
      </c>
      <c r="Y234" s="1">
        <v>2147</v>
      </c>
      <c r="Z234" s="19">
        <f t="shared" si="43"/>
        <v>1714</v>
      </c>
      <c r="AA234" s="1">
        <v>3855</v>
      </c>
      <c r="AB234" s="19">
        <f t="shared" si="48"/>
        <v>3422</v>
      </c>
      <c r="AC234" s="1">
        <f t="shared" si="51"/>
        <v>2217.3333333333335</v>
      </c>
      <c r="AD234" s="1">
        <f t="shared" si="44"/>
        <v>1047.958650583759</v>
      </c>
    </row>
    <row r="235" spans="1:30" x14ac:dyDescent="0.3">
      <c r="A235" s="3" t="s">
        <v>152</v>
      </c>
      <c r="B235" s="1">
        <v>115200.71400000001</v>
      </c>
      <c r="C235" s="15">
        <f t="shared" ref="C235:C266" si="52">B235/3600</f>
        <v>32.000198333333337</v>
      </c>
      <c r="D235" s="1">
        <v>37</v>
      </c>
      <c r="E235" s="1">
        <v>428</v>
      </c>
      <c r="F235" s="1">
        <v>451</v>
      </c>
      <c r="G235" s="1">
        <v>972</v>
      </c>
      <c r="H235" s="23">
        <f t="shared" si="38"/>
        <v>544</v>
      </c>
      <c r="I235" s="1">
        <v>1219</v>
      </c>
      <c r="J235" s="23">
        <f t="shared" si="39"/>
        <v>791</v>
      </c>
      <c r="K235" s="1">
        <f t="shared" ref="K235:K266" si="53">((G235-E235)+(I235-E235))/2</f>
        <v>667.5</v>
      </c>
      <c r="L235" s="1">
        <f t="shared" si="45"/>
        <v>174.65537495307723</v>
      </c>
      <c r="M235" s="1">
        <v>420</v>
      </c>
      <c r="N235" s="1">
        <v>1753</v>
      </c>
      <c r="O235" s="12">
        <f t="shared" si="46"/>
        <v>1325</v>
      </c>
      <c r="P235" s="1">
        <v>1908</v>
      </c>
      <c r="Q235" s="12">
        <f t="shared" si="47"/>
        <v>1480</v>
      </c>
      <c r="R235" s="1">
        <v>2205</v>
      </c>
      <c r="S235" s="12">
        <f t="shared" si="40"/>
        <v>1777</v>
      </c>
      <c r="T235" s="1">
        <f t="shared" ref="T235:T266" si="54">((N235-E235)+(P235-E235)+(R235-E235))/3</f>
        <v>1527.3333333333333</v>
      </c>
      <c r="U235" s="1">
        <f t="shared" si="41"/>
        <v>229.68746882085989</v>
      </c>
      <c r="V235" s="1">
        <v>447</v>
      </c>
      <c r="W235" s="1">
        <v>1924</v>
      </c>
      <c r="X235" s="19">
        <f t="shared" si="42"/>
        <v>1496</v>
      </c>
      <c r="Y235" s="1">
        <v>2161</v>
      </c>
      <c r="Z235" s="19">
        <f t="shared" si="43"/>
        <v>1733</v>
      </c>
      <c r="AA235" s="1">
        <v>3819</v>
      </c>
      <c r="AB235" s="19">
        <f t="shared" si="48"/>
        <v>3391</v>
      </c>
      <c r="AC235" s="1">
        <f t="shared" ref="AC235:AC266" si="55">((W235-E235)+(Y235-E235)+(AA235-E235))/3</f>
        <v>2206.6666666666665</v>
      </c>
      <c r="AD235" s="1">
        <f t="shared" si="44"/>
        <v>1032.4855124084468</v>
      </c>
    </row>
    <row r="236" spans="1:30" x14ac:dyDescent="0.3">
      <c r="A236" s="3" t="s">
        <v>153</v>
      </c>
      <c r="B236" s="1">
        <v>117000.717</v>
      </c>
      <c r="C236" s="15">
        <f t="shared" si="52"/>
        <v>32.500199166666668</v>
      </c>
      <c r="D236" s="1">
        <v>37</v>
      </c>
      <c r="E236" s="1">
        <v>430</v>
      </c>
      <c r="F236" s="1">
        <v>447</v>
      </c>
      <c r="G236" s="1">
        <v>949</v>
      </c>
      <c r="H236" s="23">
        <f t="shared" ref="H236:H266" si="56">G236-E236</f>
        <v>519</v>
      </c>
      <c r="I236" s="1">
        <v>1200</v>
      </c>
      <c r="J236" s="23">
        <f t="shared" ref="J236:J266" si="57">I236-E236</f>
        <v>770</v>
      </c>
      <c r="K236" s="1">
        <f t="shared" si="53"/>
        <v>644.5</v>
      </c>
      <c r="L236" s="1">
        <f t="shared" ref="L236:L266" si="58">STDEV(H236,J236)</f>
        <v>177.48380207782344</v>
      </c>
      <c r="M236" s="1">
        <v>417</v>
      </c>
      <c r="N236" s="1">
        <v>1720</v>
      </c>
      <c r="O236" s="12">
        <f t="shared" ref="O236:O266" si="59">N236-E236</f>
        <v>1290</v>
      </c>
      <c r="P236" s="1">
        <v>1904</v>
      </c>
      <c r="Q236" s="12">
        <f t="shared" ref="Q236:Q266" si="60">P236-E236</f>
        <v>1474</v>
      </c>
      <c r="R236" s="1">
        <v>2180</v>
      </c>
      <c r="S236" s="12">
        <f t="shared" ref="S236:S266" si="61">R236-E236</f>
        <v>1750</v>
      </c>
      <c r="T236" s="1">
        <f t="shared" si="54"/>
        <v>1504.6666666666667</v>
      </c>
      <c r="U236" s="1">
        <f t="shared" ref="U236:U266" si="62">STDEV(O236,Q236,S236)</f>
        <v>231.52825601497</v>
      </c>
      <c r="V236" s="1">
        <v>447</v>
      </c>
      <c r="W236" s="1">
        <v>1879</v>
      </c>
      <c r="X236" s="19">
        <f t="shared" ref="X236:X266" si="63">W236-E236</f>
        <v>1449</v>
      </c>
      <c r="Y236" s="1">
        <v>2146</v>
      </c>
      <c r="Z236" s="19">
        <f t="shared" ref="Z236:Z266" si="64">Y236-E236</f>
        <v>1716</v>
      </c>
      <c r="AA236" s="1">
        <v>3751</v>
      </c>
      <c r="AB236" s="19">
        <f t="shared" ref="AB236:AB266" si="65">AA236-E236</f>
        <v>3321</v>
      </c>
      <c r="AC236" s="1">
        <f t="shared" si="55"/>
        <v>2162</v>
      </c>
      <c r="AD236" s="1">
        <f t="shared" ref="AD236:AD266" si="66">STDEV(X236,Z236,AB236)</f>
        <v>1012.56259065798</v>
      </c>
    </row>
    <row r="237" spans="1:30" x14ac:dyDescent="0.3">
      <c r="A237" s="3" t="s">
        <v>154</v>
      </c>
      <c r="B237" s="1">
        <v>118800.731</v>
      </c>
      <c r="C237" s="15">
        <f t="shared" si="52"/>
        <v>33.000203055555552</v>
      </c>
      <c r="D237" s="1">
        <v>37</v>
      </c>
      <c r="E237" s="1">
        <v>426</v>
      </c>
      <c r="F237" s="1">
        <v>446</v>
      </c>
      <c r="G237" s="1">
        <v>933</v>
      </c>
      <c r="H237" s="23">
        <f t="shared" si="56"/>
        <v>507</v>
      </c>
      <c r="I237" s="1">
        <v>1190</v>
      </c>
      <c r="J237" s="23">
        <f t="shared" si="57"/>
        <v>764</v>
      </c>
      <c r="K237" s="1">
        <f t="shared" si="53"/>
        <v>635.5</v>
      </c>
      <c r="L237" s="1">
        <f t="shared" si="58"/>
        <v>181.7264427649427</v>
      </c>
      <c r="M237" s="1">
        <v>419</v>
      </c>
      <c r="N237" s="1">
        <v>1670</v>
      </c>
      <c r="O237" s="12">
        <f t="shared" si="59"/>
        <v>1244</v>
      </c>
      <c r="P237" s="1">
        <v>1902</v>
      </c>
      <c r="Q237" s="12">
        <f t="shared" si="60"/>
        <v>1476</v>
      </c>
      <c r="R237" s="1">
        <v>2153</v>
      </c>
      <c r="S237" s="12">
        <f t="shared" si="61"/>
        <v>1727</v>
      </c>
      <c r="T237" s="1">
        <f t="shared" si="54"/>
        <v>1482.3333333333333</v>
      </c>
      <c r="U237" s="1">
        <f t="shared" si="62"/>
        <v>241.56227630433833</v>
      </c>
      <c r="V237" s="1">
        <v>446</v>
      </c>
      <c r="W237" s="1">
        <v>1826</v>
      </c>
      <c r="X237" s="19">
        <f t="shared" si="63"/>
        <v>1400</v>
      </c>
      <c r="Y237" s="1">
        <v>2160</v>
      </c>
      <c r="Z237" s="19">
        <f t="shared" si="64"/>
        <v>1734</v>
      </c>
      <c r="AA237" s="1">
        <v>3690</v>
      </c>
      <c r="AB237" s="19">
        <f t="shared" si="65"/>
        <v>3264</v>
      </c>
      <c r="AC237" s="1">
        <f t="shared" si="55"/>
        <v>2132.6666666666665</v>
      </c>
      <c r="AD237" s="1">
        <f t="shared" si="66"/>
        <v>993.89402520255294</v>
      </c>
    </row>
    <row r="238" spans="1:30" x14ac:dyDescent="0.3">
      <c r="A238" s="3" t="s">
        <v>155</v>
      </c>
      <c r="B238" s="1">
        <v>120600.73699999999</v>
      </c>
      <c r="C238" s="15">
        <f t="shared" si="52"/>
        <v>33.500204722222222</v>
      </c>
      <c r="D238" s="1">
        <v>37.1</v>
      </c>
      <c r="E238" s="1">
        <v>424</v>
      </c>
      <c r="F238" s="1">
        <v>446</v>
      </c>
      <c r="G238" s="1">
        <v>909</v>
      </c>
      <c r="H238" s="23">
        <f t="shared" si="56"/>
        <v>485</v>
      </c>
      <c r="I238" s="1">
        <v>1178</v>
      </c>
      <c r="J238" s="23">
        <f t="shared" si="57"/>
        <v>754</v>
      </c>
      <c r="K238" s="1">
        <f t="shared" si="53"/>
        <v>619.5</v>
      </c>
      <c r="L238" s="1">
        <f t="shared" si="58"/>
        <v>190.21172413918129</v>
      </c>
      <c r="M238" s="1">
        <v>418</v>
      </c>
      <c r="N238" s="1">
        <v>1648</v>
      </c>
      <c r="O238" s="12">
        <f t="shared" si="59"/>
        <v>1224</v>
      </c>
      <c r="P238" s="1">
        <v>1894</v>
      </c>
      <c r="Q238" s="12">
        <f t="shared" si="60"/>
        <v>1470</v>
      </c>
      <c r="R238" s="1">
        <v>2132</v>
      </c>
      <c r="S238" s="12">
        <f t="shared" si="61"/>
        <v>1708</v>
      </c>
      <c r="T238" s="1">
        <f t="shared" si="54"/>
        <v>1467.3333333333333</v>
      </c>
      <c r="U238" s="1">
        <f t="shared" si="62"/>
        <v>242.01101903288099</v>
      </c>
      <c r="V238" s="1">
        <v>444</v>
      </c>
      <c r="W238" s="1">
        <v>1786</v>
      </c>
      <c r="X238" s="19">
        <f t="shared" si="63"/>
        <v>1362</v>
      </c>
      <c r="Y238" s="1">
        <v>2159</v>
      </c>
      <c r="Z238" s="19">
        <f t="shared" si="64"/>
        <v>1735</v>
      </c>
      <c r="AA238" s="1">
        <v>3632</v>
      </c>
      <c r="AB238" s="19">
        <f t="shared" si="65"/>
        <v>3208</v>
      </c>
      <c r="AC238" s="1">
        <f t="shared" si="55"/>
        <v>2101.6666666666665</v>
      </c>
      <c r="AD238" s="1">
        <f t="shared" si="66"/>
        <v>976.09545298261332</v>
      </c>
    </row>
    <row r="239" spans="1:30" x14ac:dyDescent="0.3">
      <c r="A239" s="3" t="s">
        <v>156</v>
      </c>
      <c r="B239" s="1">
        <v>122400.742</v>
      </c>
      <c r="C239" s="15">
        <f t="shared" si="52"/>
        <v>34.000206111111112</v>
      </c>
      <c r="D239" s="1">
        <v>37</v>
      </c>
      <c r="E239" s="1">
        <v>422</v>
      </c>
      <c r="F239" s="1">
        <v>444</v>
      </c>
      <c r="G239" s="1">
        <v>884</v>
      </c>
      <c r="H239" s="23">
        <f t="shared" si="56"/>
        <v>462</v>
      </c>
      <c r="I239" s="1">
        <v>1168</v>
      </c>
      <c r="J239" s="23">
        <f t="shared" si="57"/>
        <v>746</v>
      </c>
      <c r="K239" s="1">
        <f t="shared" si="53"/>
        <v>604</v>
      </c>
      <c r="L239" s="1">
        <f t="shared" si="58"/>
        <v>200.8183258569795</v>
      </c>
      <c r="M239" s="1">
        <v>416</v>
      </c>
      <c r="N239" s="1">
        <v>1621</v>
      </c>
      <c r="O239" s="12">
        <f t="shared" si="59"/>
        <v>1199</v>
      </c>
      <c r="P239" s="1">
        <v>1900</v>
      </c>
      <c r="Q239" s="12">
        <f t="shared" si="60"/>
        <v>1478</v>
      </c>
      <c r="R239" s="1">
        <v>2104</v>
      </c>
      <c r="S239" s="12">
        <f t="shared" si="61"/>
        <v>1682</v>
      </c>
      <c r="T239" s="1">
        <f t="shared" si="54"/>
        <v>1453</v>
      </c>
      <c r="U239" s="1">
        <f t="shared" si="62"/>
        <v>242.46855466224895</v>
      </c>
      <c r="V239" s="1">
        <v>440</v>
      </c>
      <c r="W239" s="1">
        <v>1755</v>
      </c>
      <c r="X239" s="19">
        <f t="shared" si="63"/>
        <v>1333</v>
      </c>
      <c r="Y239" s="1">
        <v>2151</v>
      </c>
      <c r="Z239" s="19">
        <f t="shared" si="64"/>
        <v>1729</v>
      </c>
      <c r="AA239" s="1">
        <v>3563</v>
      </c>
      <c r="AB239" s="19">
        <f t="shared" si="65"/>
        <v>3141</v>
      </c>
      <c r="AC239" s="1">
        <f t="shared" si="55"/>
        <v>2067.6666666666665</v>
      </c>
      <c r="AD239" s="1">
        <f t="shared" si="66"/>
        <v>950.3879909454522</v>
      </c>
    </row>
    <row r="240" spans="1:30" x14ac:dyDescent="0.3">
      <c r="A240" s="3" t="s">
        <v>157</v>
      </c>
      <c r="B240" s="1">
        <v>124200.757</v>
      </c>
      <c r="C240" s="15">
        <f t="shared" si="52"/>
        <v>34.500210277777775</v>
      </c>
      <c r="D240" s="1">
        <v>37</v>
      </c>
      <c r="E240" s="1">
        <v>421</v>
      </c>
      <c r="F240" s="1">
        <v>443</v>
      </c>
      <c r="G240" s="1">
        <v>868</v>
      </c>
      <c r="H240" s="23">
        <f t="shared" si="56"/>
        <v>447</v>
      </c>
      <c r="I240" s="1">
        <v>1164</v>
      </c>
      <c r="J240" s="23">
        <f t="shared" si="57"/>
        <v>743</v>
      </c>
      <c r="K240" s="1">
        <f t="shared" si="53"/>
        <v>595</v>
      </c>
      <c r="L240" s="1">
        <f t="shared" si="58"/>
        <v>209.30360723121808</v>
      </c>
      <c r="M240" s="1">
        <v>414</v>
      </c>
      <c r="N240" s="1">
        <v>1587</v>
      </c>
      <c r="O240" s="12">
        <f t="shared" si="59"/>
        <v>1166</v>
      </c>
      <c r="P240" s="1">
        <v>1892</v>
      </c>
      <c r="Q240" s="12">
        <f t="shared" si="60"/>
        <v>1471</v>
      </c>
      <c r="R240" s="1">
        <v>2069</v>
      </c>
      <c r="S240" s="12">
        <f t="shared" si="61"/>
        <v>1648</v>
      </c>
      <c r="T240" s="1">
        <f t="shared" si="54"/>
        <v>1428.3333333333333</v>
      </c>
      <c r="U240" s="1">
        <f t="shared" si="62"/>
        <v>243.81618759494515</v>
      </c>
      <c r="V240" s="1">
        <v>442</v>
      </c>
      <c r="W240" s="1">
        <v>1707</v>
      </c>
      <c r="X240" s="19">
        <f t="shared" si="63"/>
        <v>1286</v>
      </c>
      <c r="Y240" s="1">
        <v>2153</v>
      </c>
      <c r="Z240" s="19">
        <f t="shared" si="64"/>
        <v>1732</v>
      </c>
      <c r="AA240" s="1">
        <v>3537</v>
      </c>
      <c r="AB240" s="19">
        <f t="shared" si="65"/>
        <v>3116</v>
      </c>
      <c r="AC240" s="1">
        <f t="shared" si="55"/>
        <v>2044.6666666666667</v>
      </c>
      <c r="AD240" s="1">
        <f t="shared" si="66"/>
        <v>954.22499093941838</v>
      </c>
    </row>
    <row r="241" spans="1:30" x14ac:dyDescent="0.3">
      <c r="A241" s="3" t="s">
        <v>158</v>
      </c>
      <c r="B241" s="1">
        <v>126000.77</v>
      </c>
      <c r="C241" s="15">
        <f t="shared" si="52"/>
        <v>35.000213888888887</v>
      </c>
      <c r="D241" s="1">
        <v>37</v>
      </c>
      <c r="E241" s="1">
        <v>421</v>
      </c>
      <c r="F241" s="1">
        <v>440</v>
      </c>
      <c r="G241" s="1">
        <v>851</v>
      </c>
      <c r="H241" s="23">
        <f t="shared" si="56"/>
        <v>430</v>
      </c>
      <c r="I241" s="1">
        <v>1157</v>
      </c>
      <c r="J241" s="23">
        <f t="shared" si="57"/>
        <v>736</v>
      </c>
      <c r="K241" s="1">
        <f t="shared" si="53"/>
        <v>583</v>
      </c>
      <c r="L241" s="1">
        <f t="shared" si="58"/>
        <v>216.37467504308356</v>
      </c>
      <c r="M241" s="1">
        <v>411</v>
      </c>
      <c r="N241" s="1">
        <v>1555</v>
      </c>
      <c r="O241" s="12">
        <f t="shared" si="59"/>
        <v>1134</v>
      </c>
      <c r="P241" s="1">
        <v>1893</v>
      </c>
      <c r="Q241" s="12">
        <f t="shared" si="60"/>
        <v>1472</v>
      </c>
      <c r="R241" s="1">
        <v>2047</v>
      </c>
      <c r="S241" s="12">
        <f t="shared" si="61"/>
        <v>1626</v>
      </c>
      <c r="T241" s="1">
        <f t="shared" si="54"/>
        <v>1410.6666666666667</v>
      </c>
      <c r="U241" s="1">
        <f t="shared" si="62"/>
        <v>251.66909491102297</v>
      </c>
      <c r="V241" s="1">
        <v>438</v>
      </c>
      <c r="W241" s="1">
        <v>1679</v>
      </c>
      <c r="X241" s="19">
        <f t="shared" si="63"/>
        <v>1258</v>
      </c>
      <c r="Y241" s="1">
        <v>2154</v>
      </c>
      <c r="Z241" s="19">
        <f t="shared" si="64"/>
        <v>1733</v>
      </c>
      <c r="AA241" s="1">
        <v>3492</v>
      </c>
      <c r="AB241" s="19">
        <f t="shared" si="65"/>
        <v>3071</v>
      </c>
      <c r="AC241" s="1">
        <f t="shared" si="55"/>
        <v>2020.6666666666667</v>
      </c>
      <c r="AD241" s="1">
        <f t="shared" si="66"/>
        <v>940.1097453666423</v>
      </c>
    </row>
    <row r="242" spans="1:30" x14ac:dyDescent="0.3">
      <c r="A242" s="3" t="s">
        <v>159</v>
      </c>
      <c r="B242" s="1">
        <v>127800.784</v>
      </c>
      <c r="C242" s="15">
        <f t="shared" si="52"/>
        <v>35.500217777777777</v>
      </c>
      <c r="D242" s="1">
        <v>37</v>
      </c>
      <c r="E242" s="1">
        <v>417</v>
      </c>
      <c r="F242" s="1">
        <v>439</v>
      </c>
      <c r="G242" s="1">
        <v>832</v>
      </c>
      <c r="H242" s="23">
        <f t="shared" si="56"/>
        <v>415</v>
      </c>
      <c r="I242" s="1">
        <v>1148</v>
      </c>
      <c r="J242" s="23">
        <f t="shared" si="57"/>
        <v>731</v>
      </c>
      <c r="K242" s="1">
        <f t="shared" si="53"/>
        <v>573</v>
      </c>
      <c r="L242" s="1">
        <f t="shared" si="58"/>
        <v>223.44574285494903</v>
      </c>
      <c r="M242" s="1">
        <v>412</v>
      </c>
      <c r="N242" s="1">
        <v>1524</v>
      </c>
      <c r="O242" s="12">
        <f t="shared" si="59"/>
        <v>1107</v>
      </c>
      <c r="P242" s="1">
        <v>1894</v>
      </c>
      <c r="Q242" s="12">
        <f t="shared" si="60"/>
        <v>1477</v>
      </c>
      <c r="R242" s="1">
        <v>2026</v>
      </c>
      <c r="S242" s="12">
        <f t="shared" si="61"/>
        <v>1609</v>
      </c>
      <c r="T242" s="1">
        <f t="shared" si="54"/>
        <v>1397.6666666666667</v>
      </c>
      <c r="U242" s="1">
        <f t="shared" si="62"/>
        <v>260.23322872633594</v>
      </c>
      <c r="V242" s="1">
        <v>438</v>
      </c>
      <c r="W242" s="1">
        <v>1634</v>
      </c>
      <c r="X242" s="19">
        <f t="shared" si="63"/>
        <v>1217</v>
      </c>
      <c r="Y242" s="1">
        <v>2155</v>
      </c>
      <c r="Z242" s="19">
        <f t="shared" si="64"/>
        <v>1738</v>
      </c>
      <c r="AA242" s="1">
        <v>3435</v>
      </c>
      <c r="AB242" s="19">
        <f t="shared" si="65"/>
        <v>3018</v>
      </c>
      <c r="AC242" s="1">
        <f t="shared" si="55"/>
        <v>1991</v>
      </c>
      <c r="AD242" s="1">
        <f t="shared" si="66"/>
        <v>926.772356083197</v>
      </c>
    </row>
    <row r="243" spans="1:30" x14ac:dyDescent="0.3">
      <c r="A243" s="3" t="s">
        <v>160</v>
      </c>
      <c r="B243" s="1">
        <v>129600.79300000001</v>
      </c>
      <c r="C243" s="15">
        <f t="shared" si="52"/>
        <v>36.000220277777778</v>
      </c>
      <c r="D243" s="1">
        <v>37.1</v>
      </c>
      <c r="E243" s="1">
        <v>418</v>
      </c>
      <c r="F243" s="1">
        <v>436</v>
      </c>
      <c r="G243" s="1">
        <v>817</v>
      </c>
      <c r="H243" s="23">
        <f t="shared" si="56"/>
        <v>399</v>
      </c>
      <c r="I243" s="1">
        <v>1133</v>
      </c>
      <c r="J243" s="23">
        <f t="shared" si="57"/>
        <v>715</v>
      </c>
      <c r="K243" s="1">
        <f t="shared" si="53"/>
        <v>557</v>
      </c>
      <c r="L243" s="1">
        <f t="shared" si="58"/>
        <v>223.44574285494903</v>
      </c>
      <c r="M243" s="1">
        <v>411</v>
      </c>
      <c r="N243" s="1">
        <v>1495</v>
      </c>
      <c r="O243" s="12">
        <f t="shared" si="59"/>
        <v>1077</v>
      </c>
      <c r="P243" s="1">
        <v>1901</v>
      </c>
      <c r="Q243" s="12">
        <f t="shared" si="60"/>
        <v>1483</v>
      </c>
      <c r="R243" s="1">
        <v>1997</v>
      </c>
      <c r="S243" s="12">
        <f t="shared" si="61"/>
        <v>1579</v>
      </c>
      <c r="T243" s="1">
        <f t="shared" si="54"/>
        <v>1379.6666666666667</v>
      </c>
      <c r="U243" s="1">
        <f t="shared" si="62"/>
        <v>266.47576500187307</v>
      </c>
      <c r="V243" s="1">
        <v>435</v>
      </c>
      <c r="W243" s="1">
        <v>1609</v>
      </c>
      <c r="X243" s="19">
        <f t="shared" si="63"/>
        <v>1191</v>
      </c>
      <c r="Y243" s="1">
        <v>2152</v>
      </c>
      <c r="Z243" s="19">
        <f t="shared" si="64"/>
        <v>1734</v>
      </c>
      <c r="AA243" s="1">
        <v>3402</v>
      </c>
      <c r="AB243" s="19">
        <f t="shared" si="65"/>
        <v>2984</v>
      </c>
      <c r="AC243" s="1">
        <f t="shared" si="55"/>
        <v>1969.6666666666667</v>
      </c>
      <c r="AD243" s="1">
        <f t="shared" si="66"/>
        <v>919.43805301571729</v>
      </c>
    </row>
    <row r="244" spans="1:30" x14ac:dyDescent="0.3">
      <c r="A244" s="3" t="s">
        <v>161</v>
      </c>
      <c r="B244" s="1">
        <v>131400.799</v>
      </c>
      <c r="C244" s="15">
        <f t="shared" si="52"/>
        <v>36.500221944444441</v>
      </c>
      <c r="D244" s="1">
        <v>37</v>
      </c>
      <c r="E244" s="1">
        <v>416</v>
      </c>
      <c r="F244" s="1">
        <v>438</v>
      </c>
      <c r="G244" s="1">
        <v>800</v>
      </c>
      <c r="H244" s="23">
        <f t="shared" si="56"/>
        <v>384</v>
      </c>
      <c r="I244" s="1">
        <v>1129</v>
      </c>
      <c r="J244" s="23">
        <f t="shared" si="57"/>
        <v>713</v>
      </c>
      <c r="K244" s="1">
        <f t="shared" si="53"/>
        <v>548.5</v>
      </c>
      <c r="L244" s="1">
        <f t="shared" si="58"/>
        <v>232.63813101037414</v>
      </c>
      <c r="M244" s="1">
        <v>411</v>
      </c>
      <c r="N244" s="1">
        <v>1467</v>
      </c>
      <c r="O244" s="12">
        <f t="shared" si="59"/>
        <v>1051</v>
      </c>
      <c r="P244" s="1">
        <v>1894</v>
      </c>
      <c r="Q244" s="12">
        <f t="shared" si="60"/>
        <v>1478</v>
      </c>
      <c r="R244" s="1">
        <v>1990</v>
      </c>
      <c r="S244" s="12">
        <f t="shared" si="61"/>
        <v>1574</v>
      </c>
      <c r="T244" s="1">
        <f t="shared" si="54"/>
        <v>1367.6666666666667</v>
      </c>
      <c r="U244" s="1">
        <f t="shared" si="62"/>
        <v>278.41036858086568</v>
      </c>
      <c r="V244" s="1">
        <v>435</v>
      </c>
      <c r="W244" s="1">
        <v>1578</v>
      </c>
      <c r="X244" s="19">
        <f t="shared" si="63"/>
        <v>1162</v>
      </c>
      <c r="Y244" s="1">
        <v>2158</v>
      </c>
      <c r="Z244" s="19">
        <f t="shared" si="64"/>
        <v>1742</v>
      </c>
      <c r="AA244" s="1">
        <v>3367</v>
      </c>
      <c r="AB244" s="19">
        <f t="shared" si="65"/>
        <v>2951</v>
      </c>
      <c r="AC244" s="1">
        <f t="shared" si="55"/>
        <v>1951.6666666666667</v>
      </c>
      <c r="AD244" s="1">
        <f t="shared" si="66"/>
        <v>912.74330089753767</v>
      </c>
    </row>
    <row r="245" spans="1:30" x14ac:dyDescent="0.3">
      <c r="A245" s="3" t="s">
        <v>162</v>
      </c>
      <c r="B245" s="1">
        <v>133200.815</v>
      </c>
      <c r="C245" s="15">
        <f t="shared" si="52"/>
        <v>37.00022638888889</v>
      </c>
      <c r="D245" s="1">
        <v>37</v>
      </c>
      <c r="E245" s="1">
        <v>412</v>
      </c>
      <c r="F245" s="1">
        <v>435</v>
      </c>
      <c r="G245" s="1">
        <v>786</v>
      </c>
      <c r="H245" s="23">
        <f t="shared" si="56"/>
        <v>374</v>
      </c>
      <c r="I245" s="1">
        <v>1122</v>
      </c>
      <c r="J245" s="23">
        <f t="shared" si="57"/>
        <v>710</v>
      </c>
      <c r="K245" s="1">
        <f t="shared" si="53"/>
        <v>542</v>
      </c>
      <c r="L245" s="1">
        <f t="shared" si="58"/>
        <v>237.58787847867995</v>
      </c>
      <c r="M245" s="1">
        <v>410</v>
      </c>
      <c r="N245" s="1">
        <v>1444</v>
      </c>
      <c r="O245" s="12">
        <f t="shared" si="59"/>
        <v>1032</v>
      </c>
      <c r="P245" s="1">
        <v>1899</v>
      </c>
      <c r="Q245" s="12">
        <f t="shared" si="60"/>
        <v>1487</v>
      </c>
      <c r="R245" s="1">
        <v>1959</v>
      </c>
      <c r="S245" s="12">
        <f t="shared" si="61"/>
        <v>1547</v>
      </c>
      <c r="T245" s="1">
        <f t="shared" si="54"/>
        <v>1355.3333333333333</v>
      </c>
      <c r="U245" s="1">
        <f t="shared" si="62"/>
        <v>281.61735268504583</v>
      </c>
      <c r="V245" s="1">
        <v>433</v>
      </c>
      <c r="W245" s="1">
        <v>1550</v>
      </c>
      <c r="X245" s="19">
        <f t="shared" si="63"/>
        <v>1138</v>
      </c>
      <c r="Y245" s="1">
        <v>2157</v>
      </c>
      <c r="Z245" s="19">
        <f t="shared" si="64"/>
        <v>1745</v>
      </c>
      <c r="AA245" s="1">
        <v>3326</v>
      </c>
      <c r="AB245" s="19">
        <f t="shared" si="65"/>
        <v>2914</v>
      </c>
      <c r="AC245" s="1">
        <f t="shared" si="55"/>
        <v>1932.3333333333333</v>
      </c>
      <c r="AD245" s="1">
        <f t="shared" si="66"/>
        <v>902.69836231896033</v>
      </c>
    </row>
    <row r="246" spans="1:30" x14ac:dyDescent="0.3">
      <c r="A246" s="3" t="s">
        <v>163</v>
      </c>
      <c r="B246" s="1">
        <v>135000.83499999999</v>
      </c>
      <c r="C246" s="15">
        <f t="shared" si="52"/>
        <v>37.500231944444444</v>
      </c>
      <c r="D246" s="1">
        <v>37.1</v>
      </c>
      <c r="E246" s="1">
        <v>410</v>
      </c>
      <c r="F246" s="1">
        <v>433</v>
      </c>
      <c r="G246" s="1">
        <v>778</v>
      </c>
      <c r="H246" s="23">
        <f t="shared" si="56"/>
        <v>368</v>
      </c>
      <c r="I246" s="1">
        <v>1114</v>
      </c>
      <c r="J246" s="23">
        <f t="shared" si="57"/>
        <v>704</v>
      </c>
      <c r="K246" s="1">
        <f t="shared" si="53"/>
        <v>536</v>
      </c>
      <c r="L246" s="1">
        <f t="shared" si="58"/>
        <v>237.58787847867995</v>
      </c>
      <c r="M246" s="1">
        <v>408</v>
      </c>
      <c r="N246" s="1">
        <v>1422</v>
      </c>
      <c r="O246" s="12">
        <f t="shared" si="59"/>
        <v>1012</v>
      </c>
      <c r="P246" s="1">
        <v>1908</v>
      </c>
      <c r="Q246" s="12">
        <f t="shared" si="60"/>
        <v>1498</v>
      </c>
      <c r="R246" s="1">
        <v>1944</v>
      </c>
      <c r="S246" s="12">
        <f t="shared" si="61"/>
        <v>1534</v>
      </c>
      <c r="T246" s="1">
        <f t="shared" si="54"/>
        <v>1348</v>
      </c>
      <c r="U246" s="1">
        <f t="shared" si="62"/>
        <v>291.54073471815218</v>
      </c>
      <c r="V246" s="1">
        <v>429</v>
      </c>
      <c r="W246" s="1">
        <v>1525</v>
      </c>
      <c r="X246" s="19">
        <f t="shared" si="63"/>
        <v>1115</v>
      </c>
      <c r="Y246" s="1">
        <v>2148</v>
      </c>
      <c r="Z246" s="19">
        <f t="shared" si="64"/>
        <v>1738</v>
      </c>
      <c r="AA246" s="1">
        <v>3291</v>
      </c>
      <c r="AB246" s="19">
        <f t="shared" si="65"/>
        <v>2881</v>
      </c>
      <c r="AC246" s="1">
        <f t="shared" si="55"/>
        <v>1911.3333333333333</v>
      </c>
      <c r="AD246" s="1">
        <f t="shared" si="66"/>
        <v>895.6686515298685</v>
      </c>
    </row>
    <row r="247" spans="1:30" x14ac:dyDescent="0.3">
      <c r="A247" s="3" t="s">
        <v>164</v>
      </c>
      <c r="B247" s="1">
        <v>136800.83799999999</v>
      </c>
      <c r="C247" s="15">
        <f t="shared" si="52"/>
        <v>38.000232777777775</v>
      </c>
      <c r="D247" s="1">
        <v>37.1</v>
      </c>
      <c r="E247" s="1">
        <v>410</v>
      </c>
      <c r="F247" s="1">
        <v>431</v>
      </c>
      <c r="G247" s="1">
        <v>768</v>
      </c>
      <c r="H247" s="23">
        <f t="shared" si="56"/>
        <v>358</v>
      </c>
      <c r="I247" s="1">
        <v>1102</v>
      </c>
      <c r="J247" s="23">
        <f t="shared" si="57"/>
        <v>692</v>
      </c>
      <c r="K247" s="1">
        <f t="shared" si="53"/>
        <v>525</v>
      </c>
      <c r="L247" s="1">
        <f t="shared" si="58"/>
        <v>236.17366491630688</v>
      </c>
      <c r="M247" s="1">
        <v>404</v>
      </c>
      <c r="N247" s="1">
        <v>1407</v>
      </c>
      <c r="O247" s="12">
        <f t="shared" si="59"/>
        <v>997</v>
      </c>
      <c r="P247" s="1">
        <v>1901</v>
      </c>
      <c r="Q247" s="12">
        <f t="shared" si="60"/>
        <v>1491</v>
      </c>
      <c r="R247" s="1">
        <v>1925</v>
      </c>
      <c r="S247" s="12">
        <f t="shared" si="61"/>
        <v>1515</v>
      </c>
      <c r="T247" s="1">
        <f t="shared" si="54"/>
        <v>1334.3333333333333</v>
      </c>
      <c r="U247" s="1">
        <f t="shared" si="62"/>
        <v>292.38559016020861</v>
      </c>
      <c r="V247" s="1">
        <v>432</v>
      </c>
      <c r="W247" s="1">
        <v>1507</v>
      </c>
      <c r="X247" s="19">
        <f t="shared" si="63"/>
        <v>1097</v>
      </c>
      <c r="Y247" s="1">
        <v>2166</v>
      </c>
      <c r="Z247" s="19">
        <f t="shared" si="64"/>
        <v>1756</v>
      </c>
      <c r="AA247" s="1">
        <v>3268</v>
      </c>
      <c r="AB247" s="19">
        <f t="shared" si="65"/>
        <v>2858</v>
      </c>
      <c r="AC247" s="1">
        <f t="shared" si="55"/>
        <v>1903.6666666666667</v>
      </c>
      <c r="AD247" s="1">
        <f t="shared" si="66"/>
        <v>889.73835105233775</v>
      </c>
    </row>
    <row r="248" spans="1:30" x14ac:dyDescent="0.3">
      <c r="A248" s="3" t="s">
        <v>165</v>
      </c>
      <c r="B248" s="1">
        <v>138600.84299999999</v>
      </c>
      <c r="C248" s="15">
        <f t="shared" si="52"/>
        <v>38.500234166666665</v>
      </c>
      <c r="D248" s="1">
        <v>37</v>
      </c>
      <c r="E248" s="1">
        <v>409</v>
      </c>
      <c r="F248" s="1">
        <v>429</v>
      </c>
      <c r="G248" s="1">
        <v>756</v>
      </c>
      <c r="H248" s="23">
        <f t="shared" si="56"/>
        <v>347</v>
      </c>
      <c r="I248" s="1">
        <v>1102</v>
      </c>
      <c r="J248" s="23">
        <f t="shared" si="57"/>
        <v>693</v>
      </c>
      <c r="K248" s="1">
        <f t="shared" si="53"/>
        <v>520</v>
      </c>
      <c r="L248" s="1">
        <f t="shared" si="58"/>
        <v>244.65894629054543</v>
      </c>
      <c r="M248" s="1">
        <v>404</v>
      </c>
      <c r="N248" s="1">
        <v>1386</v>
      </c>
      <c r="O248" s="12">
        <f t="shared" si="59"/>
        <v>977</v>
      </c>
      <c r="P248" s="1">
        <v>1902</v>
      </c>
      <c r="Q248" s="12">
        <f t="shared" si="60"/>
        <v>1493</v>
      </c>
      <c r="R248" s="1">
        <v>1902</v>
      </c>
      <c r="S248" s="12">
        <f t="shared" si="61"/>
        <v>1493</v>
      </c>
      <c r="T248" s="1">
        <f t="shared" si="54"/>
        <v>1321</v>
      </c>
      <c r="U248" s="1">
        <f t="shared" si="62"/>
        <v>297.91273890184692</v>
      </c>
      <c r="V248" s="1">
        <v>431</v>
      </c>
      <c r="W248" s="1">
        <v>1477</v>
      </c>
      <c r="X248" s="19">
        <f t="shared" si="63"/>
        <v>1068</v>
      </c>
      <c r="Y248" s="1">
        <v>2162</v>
      </c>
      <c r="Z248" s="19">
        <f t="shared" si="64"/>
        <v>1753</v>
      </c>
      <c r="AA248" s="1">
        <v>3219</v>
      </c>
      <c r="AB248" s="19">
        <f t="shared" si="65"/>
        <v>2810</v>
      </c>
      <c r="AC248" s="1">
        <f t="shared" si="55"/>
        <v>1877</v>
      </c>
      <c r="AD248" s="1">
        <f t="shared" si="66"/>
        <v>877.59500910157874</v>
      </c>
    </row>
    <row r="249" spans="1:30" x14ac:dyDescent="0.3">
      <c r="A249" s="3" t="s">
        <v>166</v>
      </c>
      <c r="B249" s="1">
        <v>140400.853</v>
      </c>
      <c r="C249" s="15">
        <f t="shared" si="52"/>
        <v>39.000236944444445</v>
      </c>
      <c r="D249" s="1">
        <v>37</v>
      </c>
      <c r="E249" s="1">
        <v>406</v>
      </c>
      <c r="F249" s="1">
        <v>426</v>
      </c>
      <c r="G249" s="1">
        <v>745</v>
      </c>
      <c r="H249" s="23">
        <f t="shared" si="56"/>
        <v>339</v>
      </c>
      <c r="I249" s="1">
        <v>1091</v>
      </c>
      <c r="J249" s="23">
        <f t="shared" si="57"/>
        <v>685</v>
      </c>
      <c r="K249" s="1">
        <f t="shared" si="53"/>
        <v>512</v>
      </c>
      <c r="L249" s="1">
        <f t="shared" si="58"/>
        <v>244.65894629054543</v>
      </c>
      <c r="M249" s="1">
        <v>405</v>
      </c>
      <c r="N249" s="1">
        <v>1368</v>
      </c>
      <c r="O249" s="12">
        <f t="shared" si="59"/>
        <v>962</v>
      </c>
      <c r="P249" s="1">
        <v>1901</v>
      </c>
      <c r="Q249" s="12">
        <f t="shared" si="60"/>
        <v>1495</v>
      </c>
      <c r="R249" s="1">
        <v>1887</v>
      </c>
      <c r="S249" s="12">
        <f t="shared" si="61"/>
        <v>1481</v>
      </c>
      <c r="T249" s="1">
        <f t="shared" si="54"/>
        <v>1312.6666666666667</v>
      </c>
      <c r="U249" s="1">
        <f t="shared" si="62"/>
        <v>303.76690625104885</v>
      </c>
      <c r="V249" s="1">
        <v>428</v>
      </c>
      <c r="W249" s="1">
        <v>1463</v>
      </c>
      <c r="X249" s="19">
        <f t="shared" si="63"/>
        <v>1057</v>
      </c>
      <c r="Y249" s="1">
        <v>2168</v>
      </c>
      <c r="Z249" s="19">
        <f t="shared" si="64"/>
        <v>1762</v>
      </c>
      <c r="AA249" s="1">
        <v>3180</v>
      </c>
      <c r="AB249" s="19">
        <f t="shared" si="65"/>
        <v>2774</v>
      </c>
      <c r="AC249" s="1">
        <f t="shared" si="55"/>
        <v>1864.3333333333333</v>
      </c>
      <c r="AD249" s="1">
        <f t="shared" si="66"/>
        <v>863.06218393191864</v>
      </c>
    </row>
    <row r="250" spans="1:30" x14ac:dyDescent="0.3">
      <c r="A250" s="3" t="s">
        <v>167</v>
      </c>
      <c r="B250" s="1">
        <v>142200.86199999999</v>
      </c>
      <c r="C250" s="15">
        <f t="shared" si="52"/>
        <v>39.500239444444446</v>
      </c>
      <c r="D250" s="1">
        <v>37</v>
      </c>
      <c r="E250" s="1">
        <v>405</v>
      </c>
      <c r="F250" s="1">
        <v>427</v>
      </c>
      <c r="G250" s="1">
        <v>740</v>
      </c>
      <c r="H250" s="23">
        <f t="shared" si="56"/>
        <v>335</v>
      </c>
      <c r="I250" s="1">
        <v>1085</v>
      </c>
      <c r="J250" s="23">
        <f t="shared" si="57"/>
        <v>680</v>
      </c>
      <c r="K250" s="1">
        <f t="shared" si="53"/>
        <v>507.5</v>
      </c>
      <c r="L250" s="1">
        <f t="shared" si="58"/>
        <v>243.9518395093589</v>
      </c>
      <c r="M250" s="1">
        <v>401</v>
      </c>
      <c r="N250" s="1">
        <v>1356</v>
      </c>
      <c r="O250" s="12">
        <f t="shared" si="59"/>
        <v>951</v>
      </c>
      <c r="P250" s="1">
        <v>1901</v>
      </c>
      <c r="Q250" s="12">
        <f t="shared" si="60"/>
        <v>1496</v>
      </c>
      <c r="R250" s="1">
        <v>1864</v>
      </c>
      <c r="S250" s="12">
        <f t="shared" si="61"/>
        <v>1459</v>
      </c>
      <c r="T250" s="1">
        <f t="shared" si="54"/>
        <v>1302</v>
      </c>
      <c r="U250" s="1">
        <f t="shared" si="62"/>
        <v>304.5373540306673</v>
      </c>
      <c r="V250" s="1">
        <v>427</v>
      </c>
      <c r="W250" s="1">
        <v>1443</v>
      </c>
      <c r="X250" s="19">
        <f t="shared" si="63"/>
        <v>1038</v>
      </c>
      <c r="Y250" s="1">
        <v>2165</v>
      </c>
      <c r="Z250" s="19">
        <f t="shared" si="64"/>
        <v>1760</v>
      </c>
      <c r="AA250" s="1">
        <v>3153</v>
      </c>
      <c r="AB250" s="19">
        <f t="shared" si="65"/>
        <v>2748</v>
      </c>
      <c r="AC250" s="1">
        <f t="shared" si="55"/>
        <v>1848.6666666666667</v>
      </c>
      <c r="AD250" s="1">
        <f t="shared" si="66"/>
        <v>858.44122299277603</v>
      </c>
    </row>
    <row r="251" spans="1:30" x14ac:dyDescent="0.3">
      <c r="A251" s="3" t="s">
        <v>168</v>
      </c>
      <c r="B251" s="1">
        <v>144000.87700000001</v>
      </c>
      <c r="C251" s="15">
        <f t="shared" si="52"/>
        <v>40.000243611111117</v>
      </c>
      <c r="D251" s="1">
        <v>37.1</v>
      </c>
      <c r="E251" s="1">
        <v>404</v>
      </c>
      <c r="F251" s="1">
        <v>425</v>
      </c>
      <c r="G251" s="1">
        <v>734</v>
      </c>
      <c r="H251" s="23">
        <f t="shared" si="56"/>
        <v>330</v>
      </c>
      <c r="I251" s="1">
        <v>1077</v>
      </c>
      <c r="J251" s="23">
        <f t="shared" si="57"/>
        <v>673</v>
      </c>
      <c r="K251" s="1">
        <f t="shared" si="53"/>
        <v>501.5</v>
      </c>
      <c r="L251" s="1">
        <f t="shared" si="58"/>
        <v>242.5376259469858</v>
      </c>
      <c r="M251" s="1">
        <v>402</v>
      </c>
      <c r="N251" s="1">
        <v>1328</v>
      </c>
      <c r="O251" s="12">
        <f t="shared" si="59"/>
        <v>924</v>
      </c>
      <c r="P251" s="1">
        <v>1888</v>
      </c>
      <c r="Q251" s="12">
        <f t="shared" si="60"/>
        <v>1484</v>
      </c>
      <c r="R251" s="1">
        <v>1843</v>
      </c>
      <c r="S251" s="12">
        <f t="shared" si="61"/>
        <v>1439</v>
      </c>
      <c r="T251" s="1">
        <f t="shared" si="54"/>
        <v>1282.3333333333333</v>
      </c>
      <c r="U251" s="1">
        <f t="shared" si="62"/>
        <v>311.14037560775279</v>
      </c>
      <c r="V251" s="1">
        <v>424</v>
      </c>
      <c r="W251" s="1">
        <v>1421</v>
      </c>
      <c r="X251" s="19">
        <f t="shared" si="63"/>
        <v>1017</v>
      </c>
      <c r="Y251" s="1">
        <v>2163</v>
      </c>
      <c r="Z251" s="19">
        <f t="shared" si="64"/>
        <v>1759</v>
      </c>
      <c r="AA251" s="1">
        <v>3117</v>
      </c>
      <c r="AB251" s="19">
        <f t="shared" si="65"/>
        <v>2713</v>
      </c>
      <c r="AC251" s="1">
        <f t="shared" si="55"/>
        <v>1829.6666666666667</v>
      </c>
      <c r="AD251" s="1">
        <f t="shared" si="66"/>
        <v>850.20546536312804</v>
      </c>
    </row>
    <row r="252" spans="1:30" x14ac:dyDescent="0.3">
      <c r="A252" s="3" t="s">
        <v>169</v>
      </c>
      <c r="B252" s="1">
        <v>145800.89000000001</v>
      </c>
      <c r="C252" s="15">
        <f t="shared" si="52"/>
        <v>40.500247222222228</v>
      </c>
      <c r="D252" s="1">
        <v>37</v>
      </c>
      <c r="E252" s="1">
        <v>402</v>
      </c>
      <c r="F252" s="1">
        <v>421</v>
      </c>
      <c r="G252" s="1">
        <v>727</v>
      </c>
      <c r="H252" s="23">
        <f t="shared" si="56"/>
        <v>325</v>
      </c>
      <c r="I252" s="1">
        <v>1078</v>
      </c>
      <c r="J252" s="23">
        <f t="shared" si="57"/>
        <v>676</v>
      </c>
      <c r="K252" s="1">
        <f t="shared" si="53"/>
        <v>500.5</v>
      </c>
      <c r="L252" s="1">
        <f t="shared" si="58"/>
        <v>248.19448019647817</v>
      </c>
      <c r="M252" s="1">
        <v>403</v>
      </c>
      <c r="N252" s="1">
        <v>1342</v>
      </c>
      <c r="O252" s="12">
        <f t="shared" si="59"/>
        <v>940</v>
      </c>
      <c r="P252" s="1">
        <v>1878</v>
      </c>
      <c r="Q252" s="12">
        <f t="shared" si="60"/>
        <v>1476</v>
      </c>
      <c r="R252" s="1">
        <v>1828</v>
      </c>
      <c r="S252" s="12">
        <f t="shared" si="61"/>
        <v>1426</v>
      </c>
      <c r="T252" s="1">
        <f t="shared" si="54"/>
        <v>1280.6666666666667</v>
      </c>
      <c r="U252" s="1">
        <f t="shared" si="62"/>
        <v>296.08332160615447</v>
      </c>
      <c r="V252" s="1">
        <v>425</v>
      </c>
      <c r="W252" s="1">
        <v>1407</v>
      </c>
      <c r="X252" s="19">
        <f t="shared" si="63"/>
        <v>1005</v>
      </c>
      <c r="Y252" s="1">
        <v>2169</v>
      </c>
      <c r="Z252" s="19">
        <f t="shared" si="64"/>
        <v>1767</v>
      </c>
      <c r="AA252" s="1">
        <v>3085</v>
      </c>
      <c r="AB252" s="19">
        <f t="shared" si="65"/>
        <v>2683</v>
      </c>
      <c r="AC252" s="1">
        <f t="shared" si="55"/>
        <v>1818.3333333333333</v>
      </c>
      <c r="AD252" s="1">
        <f t="shared" si="66"/>
        <v>840.17696548604158</v>
      </c>
    </row>
    <row r="253" spans="1:30" x14ac:dyDescent="0.3">
      <c r="A253" s="3" t="s">
        <v>170</v>
      </c>
      <c r="B253" s="1">
        <v>147600.897</v>
      </c>
      <c r="C253" s="15">
        <f t="shared" si="52"/>
        <v>41.000249166666663</v>
      </c>
      <c r="D253" s="1">
        <v>37.1</v>
      </c>
      <c r="E253" s="1">
        <v>400</v>
      </c>
      <c r="F253" s="1">
        <v>422</v>
      </c>
      <c r="G253" s="1">
        <v>718</v>
      </c>
      <c r="H253" s="23">
        <f t="shared" si="56"/>
        <v>318</v>
      </c>
      <c r="I253" s="1">
        <v>1070</v>
      </c>
      <c r="J253" s="23">
        <f t="shared" si="57"/>
        <v>670</v>
      </c>
      <c r="K253" s="1">
        <f t="shared" si="53"/>
        <v>494</v>
      </c>
      <c r="L253" s="1">
        <f t="shared" si="58"/>
        <v>248.90158697766472</v>
      </c>
      <c r="M253" s="1">
        <v>399</v>
      </c>
      <c r="N253" s="1">
        <v>1304</v>
      </c>
      <c r="O253" s="12">
        <f t="shared" si="59"/>
        <v>904</v>
      </c>
      <c r="P253" s="1">
        <v>1857</v>
      </c>
      <c r="Q253" s="12">
        <f t="shared" si="60"/>
        <v>1457</v>
      </c>
      <c r="R253" s="1">
        <v>1824</v>
      </c>
      <c r="S253" s="12">
        <f t="shared" si="61"/>
        <v>1424</v>
      </c>
      <c r="T253" s="1">
        <f t="shared" si="54"/>
        <v>1261.6666666666667</v>
      </c>
      <c r="U253" s="1">
        <f t="shared" si="62"/>
        <v>310.18757765799307</v>
      </c>
      <c r="V253" s="1">
        <v>421</v>
      </c>
      <c r="W253" s="1">
        <v>1396</v>
      </c>
      <c r="X253" s="19">
        <f t="shared" si="63"/>
        <v>996</v>
      </c>
      <c r="Y253" s="1">
        <v>2161</v>
      </c>
      <c r="Z253" s="19">
        <f t="shared" si="64"/>
        <v>1761</v>
      </c>
      <c r="AA253" s="1">
        <v>3064</v>
      </c>
      <c r="AB253" s="19">
        <f t="shared" si="65"/>
        <v>2664</v>
      </c>
      <c r="AC253" s="1">
        <f t="shared" si="55"/>
        <v>1807</v>
      </c>
      <c r="AD253" s="1">
        <f t="shared" si="66"/>
        <v>834.95089675980353</v>
      </c>
    </row>
    <row r="254" spans="1:30" x14ac:dyDescent="0.3">
      <c r="A254" s="3" t="s">
        <v>171</v>
      </c>
      <c r="B254" s="1">
        <v>149400.90100000001</v>
      </c>
      <c r="C254" s="15">
        <f t="shared" si="52"/>
        <v>41.500250277777781</v>
      </c>
      <c r="D254" s="1">
        <v>37</v>
      </c>
      <c r="E254" s="1">
        <v>401</v>
      </c>
      <c r="F254" s="1">
        <v>420</v>
      </c>
      <c r="G254" s="1">
        <v>709</v>
      </c>
      <c r="H254" s="23">
        <f t="shared" si="56"/>
        <v>308</v>
      </c>
      <c r="I254" s="1">
        <v>1064</v>
      </c>
      <c r="J254" s="23">
        <f t="shared" si="57"/>
        <v>663</v>
      </c>
      <c r="K254" s="1">
        <f t="shared" si="53"/>
        <v>485.5</v>
      </c>
      <c r="L254" s="1">
        <f t="shared" si="58"/>
        <v>251.02290732122438</v>
      </c>
      <c r="M254" s="1">
        <v>395</v>
      </c>
      <c r="N254" s="1">
        <v>1293</v>
      </c>
      <c r="O254" s="12">
        <f t="shared" si="59"/>
        <v>892</v>
      </c>
      <c r="P254" s="1">
        <v>1846</v>
      </c>
      <c r="Q254" s="12">
        <f t="shared" si="60"/>
        <v>1445</v>
      </c>
      <c r="R254" s="1">
        <v>1796</v>
      </c>
      <c r="S254" s="12">
        <f t="shared" si="61"/>
        <v>1395</v>
      </c>
      <c r="T254" s="1">
        <f t="shared" si="54"/>
        <v>1244</v>
      </c>
      <c r="U254" s="1">
        <f t="shared" si="62"/>
        <v>305.86434901766501</v>
      </c>
      <c r="V254" s="1">
        <v>421</v>
      </c>
      <c r="W254" s="1">
        <v>1380</v>
      </c>
      <c r="X254" s="19">
        <f t="shared" si="63"/>
        <v>979</v>
      </c>
      <c r="Y254" s="1">
        <v>2176</v>
      </c>
      <c r="Z254" s="19">
        <f t="shared" si="64"/>
        <v>1775</v>
      </c>
      <c r="AA254" s="1">
        <v>3029</v>
      </c>
      <c r="AB254" s="19">
        <f t="shared" si="65"/>
        <v>2628</v>
      </c>
      <c r="AC254" s="1">
        <f t="shared" si="55"/>
        <v>1794</v>
      </c>
      <c r="AD254" s="1">
        <f t="shared" si="66"/>
        <v>824.66417407330118</v>
      </c>
    </row>
    <row r="255" spans="1:30" x14ac:dyDescent="0.3">
      <c r="A255" s="3" t="s">
        <v>172</v>
      </c>
      <c r="B255" s="1">
        <v>151200.91099999999</v>
      </c>
      <c r="C255" s="15">
        <f t="shared" si="52"/>
        <v>42.000253055555554</v>
      </c>
      <c r="D255" s="1">
        <v>37</v>
      </c>
      <c r="E255" s="1">
        <v>399</v>
      </c>
      <c r="F255" s="1">
        <v>420</v>
      </c>
      <c r="G255" s="1">
        <v>700</v>
      </c>
      <c r="H255" s="23">
        <f t="shared" si="56"/>
        <v>301</v>
      </c>
      <c r="I255" s="1">
        <v>1055</v>
      </c>
      <c r="J255" s="23">
        <f t="shared" si="57"/>
        <v>656</v>
      </c>
      <c r="K255" s="1">
        <f t="shared" si="53"/>
        <v>478.5</v>
      </c>
      <c r="L255" s="1">
        <f t="shared" si="58"/>
        <v>251.02290732122438</v>
      </c>
      <c r="M255" s="1">
        <v>396</v>
      </c>
      <c r="N255" s="1">
        <v>1281</v>
      </c>
      <c r="O255" s="12">
        <f t="shared" si="59"/>
        <v>882</v>
      </c>
      <c r="P255" s="1">
        <v>1823</v>
      </c>
      <c r="Q255" s="12">
        <f t="shared" si="60"/>
        <v>1424</v>
      </c>
      <c r="R255" s="1">
        <v>1781</v>
      </c>
      <c r="S255" s="12">
        <f t="shared" si="61"/>
        <v>1382</v>
      </c>
      <c r="T255" s="1">
        <f t="shared" si="54"/>
        <v>1229.3333333333333</v>
      </c>
      <c r="U255" s="1">
        <f t="shared" si="62"/>
        <v>301.53164565818543</v>
      </c>
      <c r="V255" s="1">
        <v>420</v>
      </c>
      <c r="W255" s="1">
        <v>1364</v>
      </c>
      <c r="X255" s="19">
        <f t="shared" si="63"/>
        <v>965</v>
      </c>
      <c r="Y255" s="1">
        <v>2161</v>
      </c>
      <c r="Z255" s="19">
        <f t="shared" si="64"/>
        <v>1762</v>
      </c>
      <c r="AA255" s="1">
        <v>2996</v>
      </c>
      <c r="AB255" s="19">
        <f t="shared" si="65"/>
        <v>2597</v>
      </c>
      <c r="AC255" s="1">
        <f t="shared" si="55"/>
        <v>1774.6666666666667</v>
      </c>
      <c r="AD255" s="1">
        <f t="shared" si="66"/>
        <v>816.07373032914927</v>
      </c>
    </row>
    <row r="256" spans="1:30" x14ac:dyDescent="0.3">
      <c r="A256" s="3" t="s">
        <v>173</v>
      </c>
      <c r="B256" s="1">
        <v>153000.916</v>
      </c>
      <c r="C256" s="15">
        <f t="shared" si="52"/>
        <v>42.500254444444444</v>
      </c>
      <c r="D256" s="1">
        <v>37</v>
      </c>
      <c r="E256" s="1">
        <v>399</v>
      </c>
      <c r="F256" s="1">
        <v>417</v>
      </c>
      <c r="G256" s="1">
        <v>704</v>
      </c>
      <c r="H256" s="23">
        <f t="shared" si="56"/>
        <v>305</v>
      </c>
      <c r="I256" s="1">
        <v>1048</v>
      </c>
      <c r="J256" s="23">
        <f t="shared" si="57"/>
        <v>649</v>
      </c>
      <c r="K256" s="1">
        <f t="shared" si="53"/>
        <v>477</v>
      </c>
      <c r="L256" s="1">
        <f t="shared" si="58"/>
        <v>243.24473272817235</v>
      </c>
      <c r="M256" s="1">
        <v>396</v>
      </c>
      <c r="N256" s="1">
        <v>1275</v>
      </c>
      <c r="O256" s="12">
        <f t="shared" si="59"/>
        <v>876</v>
      </c>
      <c r="P256" s="1">
        <v>1798</v>
      </c>
      <c r="Q256" s="12">
        <f t="shared" si="60"/>
        <v>1399</v>
      </c>
      <c r="R256" s="1">
        <v>1767</v>
      </c>
      <c r="S256" s="12">
        <f t="shared" si="61"/>
        <v>1368</v>
      </c>
      <c r="T256" s="1">
        <f t="shared" si="54"/>
        <v>1214.3333333333333</v>
      </c>
      <c r="U256" s="1">
        <f t="shared" si="62"/>
        <v>293.41495076654411</v>
      </c>
      <c r="V256" s="1">
        <v>418</v>
      </c>
      <c r="W256" s="1">
        <v>1352</v>
      </c>
      <c r="X256" s="19">
        <f t="shared" si="63"/>
        <v>953</v>
      </c>
      <c r="Y256" s="1">
        <v>2179</v>
      </c>
      <c r="Z256" s="19">
        <f t="shared" si="64"/>
        <v>1780</v>
      </c>
      <c r="AA256" s="1">
        <v>2990</v>
      </c>
      <c r="AB256" s="19">
        <f t="shared" si="65"/>
        <v>2591</v>
      </c>
      <c r="AC256" s="1">
        <f t="shared" si="55"/>
        <v>1774.6666666666667</v>
      </c>
      <c r="AD256" s="1">
        <f t="shared" si="66"/>
        <v>819.01302390946933</v>
      </c>
    </row>
    <row r="257" spans="1:31" x14ac:dyDescent="0.3">
      <c r="A257" s="3" t="s">
        <v>174</v>
      </c>
      <c r="B257" s="1">
        <v>154800.93</v>
      </c>
      <c r="C257" s="15">
        <f t="shared" si="52"/>
        <v>43.000258333333335</v>
      </c>
      <c r="D257" s="1">
        <v>37</v>
      </c>
      <c r="E257" s="1">
        <v>397</v>
      </c>
      <c r="F257" s="1">
        <v>414</v>
      </c>
      <c r="G257" s="1">
        <v>700</v>
      </c>
      <c r="H257" s="23">
        <f t="shared" si="56"/>
        <v>303</v>
      </c>
      <c r="I257" s="1">
        <v>1046</v>
      </c>
      <c r="J257" s="23">
        <f t="shared" si="57"/>
        <v>649</v>
      </c>
      <c r="K257" s="1">
        <f t="shared" si="53"/>
        <v>476</v>
      </c>
      <c r="L257" s="1">
        <f t="shared" si="58"/>
        <v>244.65894629054543</v>
      </c>
      <c r="M257" s="1">
        <v>396</v>
      </c>
      <c r="N257" s="1">
        <v>1264</v>
      </c>
      <c r="O257" s="12">
        <f t="shared" si="59"/>
        <v>867</v>
      </c>
      <c r="P257" s="1">
        <v>1778</v>
      </c>
      <c r="Q257" s="12">
        <f t="shared" si="60"/>
        <v>1381</v>
      </c>
      <c r="R257" s="1">
        <v>1744</v>
      </c>
      <c r="S257" s="12">
        <f t="shared" si="61"/>
        <v>1347</v>
      </c>
      <c r="T257" s="1">
        <f t="shared" si="54"/>
        <v>1198.3333333333333</v>
      </c>
      <c r="U257" s="1">
        <f t="shared" si="62"/>
        <v>287.44622685527372</v>
      </c>
      <c r="V257" s="1">
        <v>420</v>
      </c>
      <c r="W257" s="1">
        <v>1346</v>
      </c>
      <c r="X257" s="19">
        <f t="shared" si="63"/>
        <v>949</v>
      </c>
      <c r="Y257" s="1">
        <v>2173</v>
      </c>
      <c r="Z257" s="19">
        <f t="shared" si="64"/>
        <v>1776</v>
      </c>
      <c r="AA257" s="1">
        <v>2964</v>
      </c>
      <c r="AB257" s="19">
        <f t="shared" si="65"/>
        <v>2567</v>
      </c>
      <c r="AC257" s="1">
        <f t="shared" si="55"/>
        <v>1764</v>
      </c>
      <c r="AD257" s="1">
        <f t="shared" si="66"/>
        <v>809.06674631948636</v>
      </c>
    </row>
    <row r="258" spans="1:31" x14ac:dyDescent="0.3">
      <c r="A258" s="3" t="s">
        <v>175</v>
      </c>
      <c r="B258" s="1">
        <v>156600.94699999999</v>
      </c>
      <c r="C258" s="15">
        <f t="shared" si="52"/>
        <v>43.50026305555555</v>
      </c>
      <c r="D258" s="1">
        <v>37</v>
      </c>
      <c r="E258" s="1">
        <v>395</v>
      </c>
      <c r="F258" s="1">
        <v>416</v>
      </c>
      <c r="G258" s="1">
        <v>691</v>
      </c>
      <c r="H258" s="23">
        <f t="shared" si="56"/>
        <v>296</v>
      </c>
      <c r="I258" s="1">
        <v>1039</v>
      </c>
      <c r="J258" s="23">
        <f t="shared" si="57"/>
        <v>644</v>
      </c>
      <c r="K258" s="1">
        <f t="shared" si="53"/>
        <v>470</v>
      </c>
      <c r="L258" s="1">
        <f t="shared" si="58"/>
        <v>246.07315985291854</v>
      </c>
      <c r="M258" s="1">
        <v>394</v>
      </c>
      <c r="N258" s="1">
        <v>1263</v>
      </c>
      <c r="O258" s="12">
        <f t="shared" si="59"/>
        <v>868</v>
      </c>
      <c r="P258" s="1">
        <v>1755</v>
      </c>
      <c r="Q258" s="12">
        <f t="shared" si="60"/>
        <v>1360</v>
      </c>
      <c r="R258" s="1">
        <v>1732</v>
      </c>
      <c r="S258" s="12">
        <f t="shared" si="61"/>
        <v>1337</v>
      </c>
      <c r="T258" s="1">
        <f t="shared" si="54"/>
        <v>1188.3333333333333</v>
      </c>
      <c r="U258" s="1">
        <f t="shared" si="62"/>
        <v>277.65506178230117</v>
      </c>
      <c r="V258" s="1">
        <v>418</v>
      </c>
      <c r="W258" s="1">
        <v>1343</v>
      </c>
      <c r="X258" s="19">
        <f t="shared" si="63"/>
        <v>948</v>
      </c>
      <c r="Y258" s="1">
        <v>2183</v>
      </c>
      <c r="Z258" s="19">
        <f t="shared" si="64"/>
        <v>1788</v>
      </c>
      <c r="AA258" s="1">
        <v>2922</v>
      </c>
      <c r="AB258" s="19">
        <f t="shared" si="65"/>
        <v>2527</v>
      </c>
      <c r="AC258" s="1">
        <f t="shared" si="55"/>
        <v>1754.3333333333333</v>
      </c>
      <c r="AD258" s="1">
        <f t="shared" si="66"/>
        <v>790.03818473117678</v>
      </c>
    </row>
    <row r="259" spans="1:31" x14ac:dyDescent="0.3">
      <c r="A259" s="3" t="s">
        <v>176</v>
      </c>
      <c r="B259" s="1">
        <v>158400.951</v>
      </c>
      <c r="C259" s="15">
        <f t="shared" si="52"/>
        <v>44.000264166666668</v>
      </c>
      <c r="D259" s="1">
        <v>37</v>
      </c>
      <c r="E259" s="1">
        <v>394</v>
      </c>
      <c r="F259" s="1">
        <v>414</v>
      </c>
      <c r="G259" s="1">
        <v>685</v>
      </c>
      <c r="H259" s="23">
        <f t="shared" si="56"/>
        <v>291</v>
      </c>
      <c r="I259" s="1">
        <v>1035</v>
      </c>
      <c r="J259" s="23">
        <f t="shared" si="57"/>
        <v>641</v>
      </c>
      <c r="K259" s="1">
        <f t="shared" si="53"/>
        <v>466</v>
      </c>
      <c r="L259" s="1">
        <f t="shared" si="58"/>
        <v>247.48737341529164</v>
      </c>
      <c r="M259" s="1">
        <v>396</v>
      </c>
      <c r="N259" s="1">
        <v>1254</v>
      </c>
      <c r="O259" s="12">
        <f t="shared" si="59"/>
        <v>860</v>
      </c>
      <c r="P259" s="1">
        <v>1728</v>
      </c>
      <c r="Q259" s="12">
        <f t="shared" si="60"/>
        <v>1334</v>
      </c>
      <c r="R259" s="1">
        <v>1717</v>
      </c>
      <c r="S259" s="12">
        <f t="shared" si="61"/>
        <v>1323</v>
      </c>
      <c r="T259" s="1">
        <f t="shared" si="54"/>
        <v>1172.3333333333333</v>
      </c>
      <c r="U259" s="1">
        <f t="shared" si="62"/>
        <v>270.54451266535284</v>
      </c>
      <c r="V259" s="1">
        <v>416</v>
      </c>
      <c r="W259" s="1">
        <v>1329</v>
      </c>
      <c r="X259" s="19">
        <f t="shared" si="63"/>
        <v>935</v>
      </c>
      <c r="Y259" s="1">
        <v>2174</v>
      </c>
      <c r="Z259" s="19">
        <f t="shared" si="64"/>
        <v>1780</v>
      </c>
      <c r="AA259" s="1">
        <v>2904</v>
      </c>
      <c r="AB259" s="19">
        <f t="shared" si="65"/>
        <v>2510</v>
      </c>
      <c r="AC259" s="1">
        <f t="shared" si="55"/>
        <v>1741.6666666666667</v>
      </c>
      <c r="AD259" s="1">
        <f t="shared" si="66"/>
        <v>788.19942484965884</v>
      </c>
    </row>
    <row r="260" spans="1:31" x14ac:dyDescent="0.3">
      <c r="A260" s="3" t="s">
        <v>177</v>
      </c>
      <c r="B260" s="1">
        <v>160200.954</v>
      </c>
      <c r="C260" s="15">
        <f t="shared" si="52"/>
        <v>44.500264999999999</v>
      </c>
      <c r="D260" s="1">
        <v>37</v>
      </c>
      <c r="E260" s="1">
        <v>393</v>
      </c>
      <c r="F260" s="1">
        <v>410</v>
      </c>
      <c r="G260" s="1">
        <v>681</v>
      </c>
      <c r="H260" s="23">
        <f t="shared" si="56"/>
        <v>288</v>
      </c>
      <c r="I260" s="1">
        <v>1027</v>
      </c>
      <c r="J260" s="23">
        <f t="shared" si="57"/>
        <v>634</v>
      </c>
      <c r="K260" s="1">
        <f t="shared" si="53"/>
        <v>461</v>
      </c>
      <c r="L260" s="1">
        <f t="shared" si="58"/>
        <v>244.65894629054543</v>
      </c>
      <c r="M260" s="1">
        <v>393</v>
      </c>
      <c r="N260" s="1">
        <v>1240</v>
      </c>
      <c r="O260" s="12">
        <f t="shared" si="59"/>
        <v>847</v>
      </c>
      <c r="P260" s="1">
        <v>1703</v>
      </c>
      <c r="Q260" s="12">
        <f t="shared" si="60"/>
        <v>1310</v>
      </c>
      <c r="R260" s="1">
        <v>1699</v>
      </c>
      <c r="S260" s="12">
        <f t="shared" si="61"/>
        <v>1306</v>
      </c>
      <c r="T260" s="1">
        <f t="shared" si="54"/>
        <v>1154.3333333333333</v>
      </c>
      <c r="U260" s="1">
        <f t="shared" si="62"/>
        <v>266.16598831055268</v>
      </c>
      <c r="V260" s="1">
        <v>414</v>
      </c>
      <c r="W260" s="1">
        <v>1322</v>
      </c>
      <c r="X260" s="19">
        <f t="shared" si="63"/>
        <v>929</v>
      </c>
      <c r="Y260" s="1">
        <v>2174</v>
      </c>
      <c r="Z260" s="19">
        <f t="shared" si="64"/>
        <v>1781</v>
      </c>
      <c r="AA260" s="1">
        <v>2880</v>
      </c>
      <c r="AB260" s="19">
        <f t="shared" si="65"/>
        <v>2487</v>
      </c>
      <c r="AC260" s="1">
        <f t="shared" si="55"/>
        <v>1732.3333333333333</v>
      </c>
      <c r="AD260" s="1">
        <f t="shared" si="66"/>
        <v>780.13930379986175</v>
      </c>
    </row>
    <row r="261" spans="1:31" x14ac:dyDescent="0.3">
      <c r="A261" s="3" t="s">
        <v>178</v>
      </c>
      <c r="B261" s="1">
        <v>162000.965</v>
      </c>
      <c r="C261" s="15">
        <f t="shared" si="52"/>
        <v>45.000268055555551</v>
      </c>
      <c r="D261" s="1">
        <v>37</v>
      </c>
      <c r="E261" s="1">
        <v>390</v>
      </c>
      <c r="F261" s="1">
        <v>408</v>
      </c>
      <c r="G261" s="1">
        <v>679</v>
      </c>
      <c r="H261" s="23">
        <f t="shared" si="56"/>
        <v>289</v>
      </c>
      <c r="I261" s="1">
        <v>1024</v>
      </c>
      <c r="J261" s="23">
        <f t="shared" si="57"/>
        <v>634</v>
      </c>
      <c r="K261" s="1">
        <f t="shared" si="53"/>
        <v>461.5</v>
      </c>
      <c r="L261" s="1">
        <f t="shared" si="58"/>
        <v>243.9518395093589</v>
      </c>
      <c r="M261" s="1">
        <v>389</v>
      </c>
      <c r="N261" s="1">
        <v>1238</v>
      </c>
      <c r="O261" s="12">
        <f t="shared" si="59"/>
        <v>848</v>
      </c>
      <c r="P261" s="1">
        <v>1683</v>
      </c>
      <c r="Q261" s="12">
        <f t="shared" si="60"/>
        <v>1293</v>
      </c>
      <c r="R261" s="1">
        <v>1693</v>
      </c>
      <c r="S261" s="12">
        <f t="shared" si="61"/>
        <v>1303</v>
      </c>
      <c r="T261" s="1">
        <f t="shared" si="54"/>
        <v>1148</v>
      </c>
      <c r="U261" s="1">
        <f t="shared" si="62"/>
        <v>259.85572920372567</v>
      </c>
      <c r="V261" s="1">
        <v>413</v>
      </c>
      <c r="W261" s="1">
        <v>1356</v>
      </c>
      <c r="X261" s="19">
        <f t="shared" si="63"/>
        <v>966</v>
      </c>
      <c r="Y261" s="1">
        <v>2176</v>
      </c>
      <c r="Z261" s="19">
        <f t="shared" si="64"/>
        <v>1786</v>
      </c>
      <c r="AA261" s="1">
        <v>2842</v>
      </c>
      <c r="AB261" s="19">
        <f t="shared" si="65"/>
        <v>2452</v>
      </c>
      <c r="AC261" s="1">
        <f t="shared" si="55"/>
        <v>1734.6666666666667</v>
      </c>
      <c r="AD261" s="1">
        <f t="shared" si="66"/>
        <v>744.32878040106243</v>
      </c>
    </row>
    <row r="262" spans="1:31" x14ac:dyDescent="0.3">
      <c r="A262" s="3" t="s">
        <v>179</v>
      </c>
      <c r="B262" s="1">
        <v>163800.967</v>
      </c>
      <c r="C262" s="15">
        <f t="shared" si="52"/>
        <v>45.50026861111111</v>
      </c>
      <c r="D262" s="1">
        <v>37</v>
      </c>
      <c r="E262" s="1">
        <v>388</v>
      </c>
      <c r="F262" s="1">
        <v>406</v>
      </c>
      <c r="G262" s="1">
        <v>672</v>
      </c>
      <c r="H262" s="23">
        <f t="shared" si="56"/>
        <v>284</v>
      </c>
      <c r="I262" s="1">
        <v>1019</v>
      </c>
      <c r="J262" s="23">
        <f t="shared" si="57"/>
        <v>631</v>
      </c>
      <c r="K262" s="1">
        <f t="shared" si="53"/>
        <v>457.5</v>
      </c>
      <c r="L262" s="1">
        <f t="shared" si="58"/>
        <v>245.36605307173198</v>
      </c>
      <c r="M262" s="1">
        <v>388</v>
      </c>
      <c r="N262" s="1">
        <v>1234</v>
      </c>
      <c r="O262" s="12">
        <f t="shared" si="59"/>
        <v>846</v>
      </c>
      <c r="P262" s="1">
        <v>1655</v>
      </c>
      <c r="Q262" s="12">
        <f t="shared" si="60"/>
        <v>1267</v>
      </c>
      <c r="R262" s="1">
        <v>1679</v>
      </c>
      <c r="S262" s="12">
        <f t="shared" si="61"/>
        <v>1291</v>
      </c>
      <c r="T262" s="1">
        <f t="shared" si="54"/>
        <v>1134.6666666666667</v>
      </c>
      <c r="U262" s="1">
        <f t="shared" si="62"/>
        <v>250.28050929573652</v>
      </c>
      <c r="V262" s="1">
        <v>413</v>
      </c>
      <c r="W262" s="1">
        <v>1304</v>
      </c>
      <c r="X262" s="19">
        <f t="shared" si="63"/>
        <v>916</v>
      </c>
      <c r="Y262" s="1">
        <v>2170</v>
      </c>
      <c r="Z262" s="19">
        <f t="shared" si="64"/>
        <v>1782</v>
      </c>
      <c r="AA262" s="1">
        <v>2834</v>
      </c>
      <c r="AB262" s="19">
        <f t="shared" si="65"/>
        <v>2446</v>
      </c>
      <c r="AC262" s="1">
        <f t="shared" si="55"/>
        <v>1714.6666666666667</v>
      </c>
      <c r="AD262" s="1">
        <f t="shared" si="66"/>
        <v>767.21922117041163</v>
      </c>
    </row>
    <row r="263" spans="1:31" x14ac:dyDescent="0.3">
      <c r="A263" s="3" t="s">
        <v>180</v>
      </c>
      <c r="B263" s="1">
        <v>165600.97399999999</v>
      </c>
      <c r="C263" s="15">
        <f t="shared" si="52"/>
        <v>46.000270555555552</v>
      </c>
      <c r="D263" s="1">
        <v>37</v>
      </c>
      <c r="E263" s="1">
        <v>388</v>
      </c>
      <c r="F263" s="1">
        <v>406</v>
      </c>
      <c r="G263" s="1">
        <v>673</v>
      </c>
      <c r="H263" s="23">
        <f t="shared" si="56"/>
        <v>285</v>
      </c>
      <c r="I263" s="1">
        <v>1011</v>
      </c>
      <c r="J263" s="23">
        <f t="shared" si="57"/>
        <v>623</v>
      </c>
      <c r="K263" s="1">
        <f t="shared" si="53"/>
        <v>454</v>
      </c>
      <c r="L263" s="1">
        <f t="shared" si="58"/>
        <v>239.00209204105306</v>
      </c>
      <c r="M263" s="1">
        <v>389</v>
      </c>
      <c r="N263" s="1">
        <v>1223</v>
      </c>
      <c r="O263" s="12">
        <f t="shared" si="59"/>
        <v>835</v>
      </c>
      <c r="P263" s="1">
        <v>1624</v>
      </c>
      <c r="Q263" s="12">
        <f t="shared" si="60"/>
        <v>1236</v>
      </c>
      <c r="R263" s="1">
        <v>1657</v>
      </c>
      <c r="S263" s="12">
        <f t="shared" si="61"/>
        <v>1269</v>
      </c>
      <c r="T263" s="1">
        <f t="shared" si="54"/>
        <v>1113.3333333333333</v>
      </c>
      <c r="U263" s="1">
        <f t="shared" si="62"/>
        <v>241.60780892457359</v>
      </c>
      <c r="V263" s="1">
        <v>409</v>
      </c>
      <c r="W263" s="1">
        <v>1296</v>
      </c>
      <c r="X263" s="19">
        <f t="shared" si="63"/>
        <v>908</v>
      </c>
      <c r="Y263" s="1">
        <v>2171</v>
      </c>
      <c r="Z263" s="19">
        <f t="shared" si="64"/>
        <v>1783</v>
      </c>
      <c r="AA263" s="1">
        <v>2789</v>
      </c>
      <c r="AB263" s="19">
        <f t="shared" si="65"/>
        <v>2401</v>
      </c>
      <c r="AC263" s="1">
        <f t="shared" si="55"/>
        <v>1697.3333333333333</v>
      </c>
      <c r="AD263" s="1">
        <f t="shared" si="66"/>
        <v>750.17753454321269</v>
      </c>
    </row>
    <row r="264" spans="1:31" x14ac:dyDescent="0.3">
      <c r="A264" s="3" t="s">
        <v>181</v>
      </c>
      <c r="B264" s="1">
        <v>167400.984</v>
      </c>
      <c r="C264" s="15">
        <f t="shared" si="52"/>
        <v>46.500273333333332</v>
      </c>
      <c r="D264" s="1">
        <v>37</v>
      </c>
      <c r="E264" s="1">
        <v>386</v>
      </c>
      <c r="F264" s="1">
        <v>405</v>
      </c>
      <c r="G264" s="1">
        <v>668</v>
      </c>
      <c r="H264" s="23">
        <f t="shared" si="56"/>
        <v>282</v>
      </c>
      <c r="I264" s="1">
        <v>1004</v>
      </c>
      <c r="J264" s="23">
        <f t="shared" si="57"/>
        <v>618</v>
      </c>
      <c r="K264" s="1">
        <f t="shared" si="53"/>
        <v>450</v>
      </c>
      <c r="L264" s="1">
        <f t="shared" si="58"/>
        <v>237.58787847867995</v>
      </c>
      <c r="M264" s="1">
        <v>390</v>
      </c>
      <c r="N264" s="1">
        <v>1225</v>
      </c>
      <c r="O264" s="12">
        <f t="shared" si="59"/>
        <v>839</v>
      </c>
      <c r="P264" s="1">
        <v>1608</v>
      </c>
      <c r="Q264" s="12">
        <f t="shared" si="60"/>
        <v>1222</v>
      </c>
      <c r="R264" s="1">
        <v>1650</v>
      </c>
      <c r="S264" s="12">
        <f t="shared" si="61"/>
        <v>1264</v>
      </c>
      <c r="T264" s="1">
        <f t="shared" si="54"/>
        <v>1108.3333333333333</v>
      </c>
      <c r="U264" s="1">
        <f t="shared" si="62"/>
        <v>234.19294040028888</v>
      </c>
      <c r="V264" s="1">
        <v>410</v>
      </c>
      <c r="W264" s="1">
        <v>1295</v>
      </c>
      <c r="X264" s="19">
        <f t="shared" si="63"/>
        <v>909</v>
      </c>
      <c r="Y264" s="1">
        <v>2170</v>
      </c>
      <c r="Z264" s="19">
        <f t="shared" si="64"/>
        <v>1784</v>
      </c>
      <c r="AA264" s="1">
        <v>2767</v>
      </c>
      <c r="AB264" s="19">
        <f t="shared" si="65"/>
        <v>2381</v>
      </c>
      <c r="AC264" s="1">
        <f t="shared" si="55"/>
        <v>1691.3333333333333</v>
      </c>
      <c r="AD264" s="1">
        <f t="shared" si="66"/>
        <v>740.36229869796387</v>
      </c>
    </row>
    <row r="265" spans="1:31" x14ac:dyDescent="0.3">
      <c r="A265" s="3" t="s">
        <v>182</v>
      </c>
      <c r="B265" s="1">
        <v>169200.99900000001</v>
      </c>
      <c r="C265" s="15">
        <f t="shared" si="52"/>
        <v>47.000277500000003</v>
      </c>
      <c r="D265" s="1">
        <v>37</v>
      </c>
      <c r="E265" s="1">
        <v>386</v>
      </c>
      <c r="F265" s="1">
        <v>402</v>
      </c>
      <c r="G265" s="1">
        <v>665</v>
      </c>
      <c r="H265" s="23">
        <f t="shared" si="56"/>
        <v>279</v>
      </c>
      <c r="I265" s="1">
        <v>998</v>
      </c>
      <c r="J265" s="23">
        <f t="shared" si="57"/>
        <v>612</v>
      </c>
      <c r="K265" s="1">
        <f t="shared" si="53"/>
        <v>445.5</v>
      </c>
      <c r="L265" s="1">
        <f t="shared" si="58"/>
        <v>235.46655813512032</v>
      </c>
      <c r="M265" s="1">
        <v>388</v>
      </c>
      <c r="N265" s="1">
        <v>1213</v>
      </c>
      <c r="O265" s="12">
        <f t="shared" si="59"/>
        <v>827</v>
      </c>
      <c r="P265" s="1">
        <v>1592</v>
      </c>
      <c r="Q265" s="12">
        <f t="shared" si="60"/>
        <v>1206</v>
      </c>
      <c r="R265" s="1">
        <v>1637</v>
      </c>
      <c r="S265" s="12">
        <f t="shared" si="61"/>
        <v>1251</v>
      </c>
      <c r="T265" s="1">
        <f t="shared" si="54"/>
        <v>1094.6666666666667</v>
      </c>
      <c r="U265" s="1">
        <f t="shared" si="62"/>
        <v>232.89554167766556</v>
      </c>
      <c r="V265" s="1">
        <v>409</v>
      </c>
      <c r="W265" s="1">
        <v>1291</v>
      </c>
      <c r="X265" s="19">
        <f t="shared" si="63"/>
        <v>905</v>
      </c>
      <c r="Y265" s="1">
        <v>2171</v>
      </c>
      <c r="Z265" s="19">
        <f t="shared" si="64"/>
        <v>1785</v>
      </c>
      <c r="AA265" s="1">
        <v>2732</v>
      </c>
      <c r="AB265" s="19">
        <f t="shared" si="65"/>
        <v>2346</v>
      </c>
      <c r="AC265" s="1">
        <f t="shared" si="55"/>
        <v>1678.6666666666667</v>
      </c>
      <c r="AD265" s="1">
        <f t="shared" si="66"/>
        <v>726.36102134774069</v>
      </c>
    </row>
    <row r="266" spans="1:31" x14ac:dyDescent="0.3">
      <c r="A266" s="3" t="s">
        <v>183</v>
      </c>
      <c r="B266" s="1">
        <v>171001.01199999999</v>
      </c>
      <c r="C266" s="15">
        <f t="shared" si="52"/>
        <v>47.500281111111107</v>
      </c>
      <c r="D266" s="1">
        <v>37</v>
      </c>
      <c r="E266" s="1">
        <v>384</v>
      </c>
      <c r="F266" s="1">
        <v>403</v>
      </c>
      <c r="G266" s="1">
        <v>662</v>
      </c>
      <c r="H266" s="23">
        <f t="shared" si="56"/>
        <v>278</v>
      </c>
      <c r="I266" s="1">
        <v>996</v>
      </c>
      <c r="J266" s="23">
        <f t="shared" si="57"/>
        <v>612</v>
      </c>
      <c r="K266" s="1">
        <f t="shared" si="53"/>
        <v>445</v>
      </c>
      <c r="L266" s="1">
        <f t="shared" si="58"/>
        <v>236.17366491630688</v>
      </c>
      <c r="M266" s="1">
        <v>387</v>
      </c>
      <c r="N266" s="1">
        <v>1221</v>
      </c>
      <c r="O266" s="12">
        <f t="shared" si="59"/>
        <v>837</v>
      </c>
      <c r="P266" s="1">
        <v>1567</v>
      </c>
      <c r="Q266" s="12">
        <f t="shared" si="60"/>
        <v>1183</v>
      </c>
      <c r="R266" s="1">
        <v>1629</v>
      </c>
      <c r="S266" s="12">
        <f t="shared" si="61"/>
        <v>1245</v>
      </c>
      <c r="T266" s="1">
        <f t="shared" si="54"/>
        <v>1088.3333333333333</v>
      </c>
      <c r="U266" s="1">
        <f t="shared" si="62"/>
        <v>219.85752962619509</v>
      </c>
      <c r="V266" s="1">
        <v>408</v>
      </c>
      <c r="W266" s="1">
        <v>1285</v>
      </c>
      <c r="X266" s="19">
        <f t="shared" si="63"/>
        <v>901</v>
      </c>
      <c r="Y266" s="1">
        <v>2181</v>
      </c>
      <c r="Z266" s="19">
        <f t="shared" si="64"/>
        <v>1797</v>
      </c>
      <c r="AA266" s="1">
        <v>2731</v>
      </c>
      <c r="AB266" s="19">
        <f t="shared" si="65"/>
        <v>2347</v>
      </c>
      <c r="AC266" s="1">
        <f t="shared" si="55"/>
        <v>1681.6666666666667</v>
      </c>
      <c r="AD266" s="1">
        <f t="shared" si="66"/>
        <v>729.86665448788176</v>
      </c>
    </row>
    <row r="267" spans="1:31" x14ac:dyDescent="0.3">
      <c r="A267" s="1" t="s">
        <v>189</v>
      </c>
      <c r="B267" s="1"/>
      <c r="C267" s="1"/>
      <c r="D267" s="1"/>
      <c r="E267" s="1"/>
      <c r="F267" s="1"/>
      <c r="G267" s="1"/>
      <c r="H267" s="1"/>
      <c r="I267" s="7" t="s">
        <v>193</v>
      </c>
      <c r="J267" s="7"/>
      <c r="K267" s="8">
        <f>MAX(K171:K266)</f>
        <v>1783.5</v>
      </c>
      <c r="L267" s="8"/>
      <c r="M267" s="7"/>
      <c r="N267" s="7"/>
      <c r="O267" s="7"/>
      <c r="P267" s="7"/>
      <c r="Q267" s="7"/>
      <c r="R267" s="7"/>
      <c r="S267" s="7"/>
      <c r="T267" s="7">
        <f>MAX(T171:T266)</f>
        <v>3657</v>
      </c>
      <c r="U267" s="7"/>
      <c r="V267" s="9"/>
      <c r="W267" s="9"/>
      <c r="X267" s="9"/>
      <c r="Y267" s="9"/>
      <c r="Z267" s="9"/>
      <c r="AA267" s="9"/>
      <c r="AB267" s="9"/>
      <c r="AC267" s="7">
        <f>MAX(AC171:AC266)</f>
        <v>5154</v>
      </c>
      <c r="AD267" s="7"/>
    </row>
    <row r="268" spans="1:31" x14ac:dyDescent="0.3">
      <c r="A268" s="1" t="s">
        <v>190</v>
      </c>
      <c r="B268" s="1"/>
      <c r="C268" s="1"/>
      <c r="D268" s="1"/>
      <c r="E268" s="1"/>
      <c r="F268" s="1"/>
      <c r="G268" s="1"/>
      <c r="H268" s="1"/>
      <c r="I268" s="7" t="s">
        <v>194</v>
      </c>
      <c r="J268" s="7"/>
      <c r="K268" s="7">
        <f>MIN(K192:K266)</f>
        <v>445</v>
      </c>
      <c r="L268" s="7"/>
      <c r="M268" s="7"/>
      <c r="N268" s="7"/>
      <c r="O268" s="7"/>
      <c r="P268" s="7"/>
      <c r="Q268" s="7"/>
      <c r="R268" s="7"/>
      <c r="S268" s="7"/>
      <c r="T268" s="7">
        <f>MIN(T193:T266)</f>
        <v>1088.3333333333333</v>
      </c>
      <c r="U268" s="7"/>
      <c r="V268" s="9"/>
      <c r="W268" s="9"/>
      <c r="X268" s="9"/>
      <c r="Y268" s="9"/>
      <c r="Z268" s="9"/>
      <c r="AA268" s="9"/>
      <c r="AB268" s="9"/>
      <c r="AC268" s="8">
        <f>MIN(AC195:AC266)</f>
        <v>1678.6666666666667</v>
      </c>
      <c r="AD268" s="8"/>
    </row>
    <row r="269" spans="1:31" x14ac:dyDescent="0.3">
      <c r="A269" s="1" t="s">
        <v>191</v>
      </c>
      <c r="B269" s="1"/>
      <c r="C269" s="1"/>
      <c r="D269" s="1"/>
      <c r="E269" s="1"/>
      <c r="F269" s="1"/>
      <c r="G269" s="1"/>
      <c r="H269" s="1"/>
      <c r="I269" s="7" t="s">
        <v>192</v>
      </c>
      <c r="J269" s="7"/>
      <c r="K269" s="7">
        <f>K267/K268</f>
        <v>4.0078651685393263</v>
      </c>
      <c r="L269" s="7"/>
      <c r="M269" s="7"/>
      <c r="N269" s="7"/>
      <c r="O269" s="7"/>
      <c r="P269" s="7"/>
      <c r="Q269" s="7"/>
      <c r="R269" s="7"/>
      <c r="S269" s="7"/>
      <c r="T269" s="7">
        <f>T267/T268</f>
        <v>3.360183767228178</v>
      </c>
      <c r="U269" s="7"/>
      <c r="V269" s="9"/>
      <c r="W269" s="9"/>
      <c r="X269" s="9"/>
      <c r="Y269" s="9"/>
      <c r="Z269" s="9"/>
      <c r="AA269" s="9"/>
      <c r="AB269" s="9"/>
      <c r="AC269" s="7">
        <f>AC267/AC268</f>
        <v>3.0702938840349483</v>
      </c>
      <c r="AD269" s="7"/>
    </row>
    <row r="270" spans="1:31" x14ac:dyDescent="0.3">
      <c r="A270" s="1"/>
      <c r="B270" s="1"/>
      <c r="C270" s="1"/>
      <c r="D270" s="1"/>
      <c r="E270" s="1"/>
      <c r="G270" s="7" t="s">
        <v>193</v>
      </c>
      <c r="H270" s="1">
        <f>MAX(H171:H266)</f>
        <v>1158</v>
      </c>
      <c r="I270" s="1"/>
      <c r="J270" s="1">
        <f>MAX(J171:J266)</f>
        <v>2410</v>
      </c>
      <c r="K270" s="1"/>
      <c r="L270" s="1"/>
      <c r="M270" s="1"/>
      <c r="N270" s="7" t="s">
        <v>193</v>
      </c>
      <c r="O270" s="1">
        <f>MAX(O171:O266)</f>
        <v>2096</v>
      </c>
      <c r="P270" s="1"/>
      <c r="Q270" s="1">
        <f>MAX(Q171:Q266)</f>
        <v>3217</v>
      </c>
      <c r="R270" s="1"/>
      <c r="S270" s="1">
        <f>MAX(S171:S266)</f>
        <v>5880</v>
      </c>
      <c r="T270" s="1"/>
      <c r="U270" s="1">
        <f>STDEV(O270,Q270)</f>
        <v>792.66670171011981</v>
      </c>
      <c r="W270" s="7" t="s">
        <v>193</v>
      </c>
      <c r="X270" s="1">
        <f>MAX(X171:X266)</f>
        <v>2640</v>
      </c>
      <c r="Y270" s="1"/>
      <c r="Z270" s="1">
        <f>MAX(Z171:Z266)</f>
        <v>3991</v>
      </c>
      <c r="AB270" s="1">
        <f>MAX(AB171:AB266)</f>
        <v>9008</v>
      </c>
      <c r="AC270" s="5"/>
      <c r="AD270" s="5">
        <f>STDEV(X270,Z270)</f>
        <v>955.30126138302569</v>
      </c>
    </row>
    <row r="271" spans="1:31" x14ac:dyDescent="0.3">
      <c r="A271" s="1"/>
      <c r="B271" s="1"/>
      <c r="C271" s="1"/>
      <c r="D271" s="1"/>
      <c r="E271" s="1"/>
      <c r="G271" s="7" t="s">
        <v>194</v>
      </c>
      <c r="H271" s="1">
        <f>MIN(H189:H266)</f>
        <v>278</v>
      </c>
      <c r="I271" s="1"/>
      <c r="J271" s="1">
        <f>MIN(J192:J266)</f>
        <v>612</v>
      </c>
      <c r="K271" s="1"/>
      <c r="L271" s="1"/>
      <c r="M271" s="1"/>
      <c r="N271" s="7" t="s">
        <v>194</v>
      </c>
      <c r="O271" s="1">
        <f>MIN(O197:O266)</f>
        <v>827</v>
      </c>
      <c r="P271" s="1"/>
      <c r="Q271" s="1">
        <f>MIN(Q196:Q266)</f>
        <v>1183</v>
      </c>
      <c r="R271" s="1"/>
      <c r="S271" s="1">
        <f>MIN(S191:S266)</f>
        <v>1245</v>
      </c>
      <c r="T271" s="1"/>
      <c r="U271" s="1"/>
      <c r="W271" s="7" t="s">
        <v>194</v>
      </c>
      <c r="X271" s="1">
        <f>MIN(X201:X266)</f>
        <v>901</v>
      </c>
      <c r="Y271" s="1"/>
      <c r="Z271" s="1">
        <f>MIN(Z197:Z266)</f>
        <v>1714</v>
      </c>
      <c r="AB271" s="1">
        <f>MIN(AB193:AB266)</f>
        <v>2346</v>
      </c>
    </row>
    <row r="272" spans="1:31" x14ac:dyDescent="0.3">
      <c r="A272" s="1"/>
      <c r="B272" s="1"/>
      <c r="C272" s="1"/>
      <c r="D272" s="1"/>
      <c r="E272" s="1"/>
      <c r="G272" s="7" t="s">
        <v>192</v>
      </c>
      <c r="H272" s="7">
        <f>H270/H271</f>
        <v>4.1654676258992804</v>
      </c>
      <c r="I272" s="7"/>
      <c r="J272" s="7">
        <f>J270/J271</f>
        <v>3.9379084967320264</v>
      </c>
      <c r="K272" s="23">
        <f>AVERAGE(H272,J272)</f>
        <v>4.0516880613156534</v>
      </c>
      <c r="L272" s="23">
        <f>STDEV(H272,J272)</f>
        <v>0.16090860335507082</v>
      </c>
      <c r="M272" s="1"/>
      <c r="N272" s="7" t="s">
        <v>192</v>
      </c>
      <c r="O272" s="7">
        <f>O270/O271</f>
        <v>2.5344619105199517</v>
      </c>
      <c r="P272" s="7"/>
      <c r="Q272" s="7">
        <f>Q270/Q271</f>
        <v>2.7193575655114115</v>
      </c>
      <c r="R272" s="1"/>
      <c r="S272" s="7">
        <f>S270/S271</f>
        <v>4.7228915662650603</v>
      </c>
      <c r="T272" s="12">
        <f>AVERAGE(O272,Q272)</f>
        <v>2.6269097380156818</v>
      </c>
      <c r="U272" s="12">
        <f>STDEV(O272,Q272)</f>
        <v>0.13074097145638952</v>
      </c>
      <c r="V272" s="1"/>
      <c r="W272" s="7" t="s">
        <v>192</v>
      </c>
      <c r="X272" s="7">
        <f>X270/X271</f>
        <v>2.9300776914539401</v>
      </c>
      <c r="Y272" s="7"/>
      <c r="Z272" s="7">
        <f>Z270/Z271</f>
        <v>2.3284714119019836</v>
      </c>
      <c r="AA272" s="7"/>
      <c r="AB272" s="7">
        <f>AB270/AB271</f>
        <v>3.8397271952259167</v>
      </c>
      <c r="AC272" s="19">
        <f>AVERAGE(X272,AB272)</f>
        <v>3.3849024433399286</v>
      </c>
      <c r="AD272" s="19">
        <f>STDEV(X272,AB272)</f>
        <v>0.64321933262014164</v>
      </c>
      <c r="AE272" s="5"/>
    </row>
    <row r="273" spans="1:53" x14ac:dyDescent="0.3">
      <c r="A273" s="1"/>
      <c r="B273" s="1"/>
      <c r="C273" s="1"/>
      <c r="D273" s="1"/>
      <c r="E273" s="1"/>
      <c r="G273" s="7" t="s">
        <v>211</v>
      </c>
      <c r="H273" s="6">
        <v>0.74020000000000008</v>
      </c>
      <c r="J273" s="6">
        <v>1.0279</v>
      </c>
      <c r="K273" s="23">
        <f>AVERAGE(H273,J273)</f>
        <v>0.88405</v>
      </c>
      <c r="L273" s="23">
        <f>STDEV(H273,J273)</f>
        <v>0.20343462094736992</v>
      </c>
      <c r="M273" s="1"/>
      <c r="N273" s="7" t="s">
        <v>211</v>
      </c>
      <c r="O273" s="6">
        <v>0.7016</v>
      </c>
      <c r="P273" s="7"/>
      <c r="Q273" s="6">
        <v>0.88119999999999998</v>
      </c>
      <c r="R273" s="1"/>
      <c r="S273" s="6">
        <v>1.0548</v>
      </c>
      <c r="T273" s="12">
        <f>AVERAGE(O273,Q273,S273)</f>
        <v>0.87919999999999998</v>
      </c>
      <c r="U273" s="12">
        <f>STDEV(O273,Q273,S273)</f>
        <v>0.17660849356698555</v>
      </c>
      <c r="V273" s="1"/>
      <c r="W273" s="7" t="s">
        <v>211</v>
      </c>
      <c r="X273" s="6">
        <v>0.72689999999999999</v>
      </c>
      <c r="Y273" s="7"/>
      <c r="Z273" s="6">
        <v>0.88990000000000002</v>
      </c>
      <c r="AA273" s="7"/>
      <c r="AB273" s="6">
        <v>1.0670999999999999</v>
      </c>
      <c r="AC273" s="19">
        <f>AVERAGE(X273,Z273,AB273)</f>
        <v>0.89463333333333328</v>
      </c>
      <c r="AD273" s="19">
        <f>STDEV(X273,Z273,AB273)</f>
        <v>0.17014938534515239</v>
      </c>
      <c r="AE273" s="5"/>
      <c r="AR273" s="22" t="s">
        <v>198</v>
      </c>
    </row>
    <row r="274" spans="1:53" x14ac:dyDescent="0.3">
      <c r="A274" s="1"/>
      <c r="B274" s="1"/>
      <c r="C274" s="1"/>
      <c r="D274" s="1"/>
      <c r="E274" s="1"/>
      <c r="G274" s="10" t="s">
        <v>199</v>
      </c>
      <c r="H274" s="10"/>
      <c r="I274" s="10"/>
      <c r="J274" s="10"/>
      <c r="K274" s="1"/>
      <c r="L274" s="1"/>
      <c r="M274" s="1"/>
      <c r="N274" s="30" t="s">
        <v>220</v>
      </c>
      <c r="O274">
        <f>O270-O271</f>
        <v>1269</v>
      </c>
      <c r="Q274">
        <f>Q270-Q271</f>
        <v>2034</v>
      </c>
      <c r="S274">
        <f>S270-S271</f>
        <v>4635</v>
      </c>
      <c r="AR274" s="21" t="s">
        <v>195</v>
      </c>
      <c r="AS274" s="16"/>
      <c r="AT274" s="16"/>
      <c r="AU274" t="s">
        <v>185</v>
      </c>
      <c r="AV274" t="s">
        <v>197</v>
      </c>
      <c r="AW274" s="20" t="s">
        <v>196</v>
      </c>
      <c r="AX274" s="13"/>
      <c r="AY274" s="13"/>
      <c r="AZ274" t="s">
        <v>185</v>
      </c>
      <c r="BA274" t="s">
        <v>197</v>
      </c>
    </row>
    <row r="275" spans="1:53" x14ac:dyDescent="0.3">
      <c r="A275" s="1"/>
      <c r="B275" s="1"/>
      <c r="C275" s="1"/>
      <c r="D275" s="1"/>
      <c r="E275" s="1"/>
      <c r="G275" s="10"/>
      <c r="H275" s="10"/>
      <c r="I275" s="10"/>
      <c r="J275" s="10"/>
      <c r="K275" s="1"/>
      <c r="L275" s="1"/>
      <c r="M275" s="1"/>
      <c r="N275" s="30" t="s">
        <v>221</v>
      </c>
      <c r="O275" s="17">
        <f>O270-(0.9*(O270-O271))</f>
        <v>953.89999999999986</v>
      </c>
      <c r="Q275" s="17">
        <f>Q270-(0.9*(Q270-Q271))</f>
        <v>1386.3999999999999</v>
      </c>
      <c r="S275" s="17">
        <f>S270-(0.9*(S270-S271))</f>
        <v>1708.5</v>
      </c>
      <c r="W275" s="30" t="s">
        <v>221</v>
      </c>
      <c r="X275" s="17">
        <f>X270-(0.9*(X270-X271))</f>
        <v>1074.8999999999999</v>
      </c>
      <c r="Z275" s="17">
        <f>Z270-(0.9*(Z270-Z271))</f>
        <v>1941.6999999999998</v>
      </c>
      <c r="AB275" s="17">
        <f>AB270-(0.9*(AB270-AB271))</f>
        <v>3012.2</v>
      </c>
      <c r="AI275" s="22" t="s">
        <v>199</v>
      </c>
      <c r="AR275" s="26">
        <v>0.7016</v>
      </c>
      <c r="AS275" s="26">
        <v>0.88119999999999998</v>
      </c>
      <c r="AT275" s="26">
        <v>1.0548</v>
      </c>
      <c r="AU275">
        <f>AVERAGE(AR275:AT275)</f>
        <v>0.87919999999999998</v>
      </c>
      <c r="AV275">
        <f>STDEV(AR275:AT275)</f>
        <v>0.17660849356698555</v>
      </c>
      <c r="AW275" s="25">
        <v>0.72689999999999999</v>
      </c>
      <c r="AX275" s="25">
        <v>0.88990000000000002</v>
      </c>
      <c r="AY275" s="25">
        <v>1.0670999999999999</v>
      </c>
      <c r="AZ275">
        <f>AVERAGE(AW275:AY275)</f>
        <v>0.89463333333333328</v>
      </c>
      <c r="BA275">
        <f>STDEV(AW275:AY275)</f>
        <v>0.17014938534515239</v>
      </c>
    </row>
    <row r="276" spans="1:53" x14ac:dyDescent="0.3">
      <c r="H276" s="1"/>
      <c r="I276" s="1"/>
      <c r="J276" s="1"/>
      <c r="K276" s="1"/>
      <c r="L276" s="1"/>
      <c r="M276" s="1"/>
      <c r="N276" s="1" t="s">
        <v>212</v>
      </c>
      <c r="O276">
        <v>39.5</v>
      </c>
      <c r="P276" s="1"/>
      <c r="Q276">
        <v>43</v>
      </c>
      <c r="R276" s="1"/>
      <c r="S276">
        <v>33.5</v>
      </c>
      <c r="T276" s="1"/>
      <c r="U276" s="1"/>
      <c r="V276" s="1"/>
      <c r="W276" s="1" t="s">
        <v>212</v>
      </c>
      <c r="X276">
        <v>38.5</v>
      </c>
      <c r="Z276">
        <v>25.5</v>
      </c>
      <c r="AB276">
        <v>35.5</v>
      </c>
      <c r="AG276" s="21" t="s">
        <v>195</v>
      </c>
      <c r="AH276" s="16"/>
      <c r="AI276" s="16"/>
      <c r="AJ276" t="s">
        <v>185</v>
      </c>
      <c r="AK276" t="s">
        <v>197</v>
      </c>
      <c r="AL276" s="20" t="s">
        <v>196</v>
      </c>
      <c r="AM276" s="13"/>
      <c r="AN276" s="13"/>
      <c r="AO276" t="s">
        <v>185</v>
      </c>
      <c r="AP276" t="s">
        <v>197</v>
      </c>
      <c r="AR276" s="29" t="s">
        <v>213</v>
      </c>
      <c r="AS276" s="29" t="s">
        <v>214</v>
      </c>
      <c r="AT276" s="29" t="s">
        <v>215</v>
      </c>
      <c r="AW276" s="29" t="s">
        <v>216</v>
      </c>
      <c r="AX276" s="29" t="s">
        <v>217</v>
      </c>
      <c r="AY276" s="29" t="s">
        <v>218</v>
      </c>
    </row>
    <row r="277" spans="1:5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AB277" s="1"/>
      <c r="AG277">
        <v>39.5</v>
      </c>
      <c r="AH277">
        <v>43</v>
      </c>
      <c r="AI277">
        <v>33.5</v>
      </c>
      <c r="AJ277">
        <f>AVERAGE(AG277:AI277)</f>
        <v>38.666666666666664</v>
      </c>
      <c r="AK277">
        <f>STDEV(AG277:AI277)</f>
        <v>4.8045117684665408</v>
      </c>
      <c r="AL277">
        <v>38.5</v>
      </c>
      <c r="AM277">
        <v>25.5</v>
      </c>
      <c r="AN277">
        <v>35.5</v>
      </c>
      <c r="AO277">
        <f>AVERAGE(AL277:AN277)</f>
        <v>33.166666666666664</v>
      </c>
      <c r="AP277">
        <f>STDEV(AL277:AN277)</f>
        <v>6.8068592855540402</v>
      </c>
      <c r="AQ277" s="17" t="s">
        <v>219</v>
      </c>
      <c r="AR277" s="29">
        <v>5.61</v>
      </c>
      <c r="AS277" s="29">
        <v>7.05</v>
      </c>
      <c r="AT277" s="29"/>
      <c r="AU277">
        <f>AVERAGE(AR277:AT277)</f>
        <v>6.33</v>
      </c>
      <c r="AV277">
        <f>STDEV(AR277:AT277)</f>
        <v>1.0182337649086282</v>
      </c>
      <c r="AW277" s="29"/>
      <c r="AX277" s="29">
        <v>7.12</v>
      </c>
      <c r="AY277" s="29">
        <v>8.5399999999999991</v>
      </c>
      <c r="AZ277">
        <f>AVERAGE(AW277:AY277)</f>
        <v>7.83</v>
      </c>
      <c r="BA277">
        <f>STDEV(AW277:AY277)</f>
        <v>1.0040916292848967</v>
      </c>
    </row>
    <row r="278" spans="1:5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AU278" s="21">
        <v>6.33</v>
      </c>
      <c r="AV278" s="16">
        <v>1.0182337649086282</v>
      </c>
      <c r="AZ278" s="13">
        <v>7.83</v>
      </c>
      <c r="BA278" s="13">
        <v>1.0040916292848967</v>
      </c>
    </row>
    <row r="279" spans="1:5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53" x14ac:dyDescent="0.3">
      <c r="A280" s="1" t="s">
        <v>42</v>
      </c>
      <c r="B280" s="1"/>
      <c r="C280" s="1"/>
      <c r="D280" s="1"/>
      <c r="E280" s="1"/>
      <c r="F280" s="1" t="s">
        <v>184</v>
      </c>
      <c r="G280" s="1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spans="1:53" x14ac:dyDescent="0.3">
      <c r="A281" s="27"/>
      <c r="B281" s="1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53" x14ac:dyDescent="0.3">
      <c r="A282" s="27"/>
      <c r="B282" s="1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53" x14ac:dyDescent="0.3">
      <c r="A283" s="27"/>
      <c r="B283" s="1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53" x14ac:dyDescent="0.3">
      <c r="A284" s="27"/>
      <c r="B284" s="1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53" x14ac:dyDescent="0.3">
      <c r="A285" s="27"/>
      <c r="B285" s="1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53" x14ac:dyDescent="0.3">
      <c r="A286" s="27"/>
      <c r="B286" s="1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53" x14ac:dyDescent="0.3">
      <c r="A287" s="27"/>
      <c r="B287" s="1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53" x14ac:dyDescent="0.3">
      <c r="A288" s="27"/>
      <c r="B288" s="1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3">
      <c r="A289" s="27"/>
      <c r="B289" s="1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3">
      <c r="A290" s="27"/>
      <c r="B290" s="1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3">
      <c r="A291" s="27"/>
      <c r="B291" s="1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x14ac:dyDescent="0.3">
      <c r="A292" s="27"/>
      <c r="B292" s="1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x14ac:dyDescent="0.3">
      <c r="A293" s="27"/>
      <c r="B293" s="1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x14ac:dyDescent="0.3">
      <c r="A294" s="27"/>
      <c r="B294" s="1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3">
      <c r="A295" s="27"/>
      <c r="B295" s="1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3">
      <c r="A296" s="27"/>
      <c r="B296" s="1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x14ac:dyDescent="0.3">
      <c r="A297" s="27"/>
      <c r="B297" s="1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x14ac:dyDescent="0.3">
      <c r="A298" s="27"/>
      <c r="B298" s="1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3">
      <c r="A299" s="27"/>
      <c r="B299" s="1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3">
      <c r="A300" s="27"/>
      <c r="B300" s="1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x14ac:dyDescent="0.3">
      <c r="A301" s="27"/>
      <c r="B301" s="1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x14ac:dyDescent="0.3">
      <c r="A302" s="27"/>
      <c r="B302" s="1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x14ac:dyDescent="0.3">
      <c r="A303" s="27"/>
      <c r="B303" s="1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x14ac:dyDescent="0.3">
      <c r="A304" s="27"/>
      <c r="B304" s="1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x14ac:dyDescent="0.3">
      <c r="A305" s="27"/>
      <c r="B305" s="1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x14ac:dyDescent="0.3">
      <c r="A306" s="27"/>
      <c r="B306" s="1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x14ac:dyDescent="0.3">
      <c r="A307" s="27"/>
      <c r="B307" s="1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3">
      <c r="A308" s="27"/>
      <c r="B308" s="1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3">
      <c r="A309" s="27"/>
      <c r="B309" s="1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x14ac:dyDescent="0.3">
      <c r="A310" s="27"/>
      <c r="B310" s="1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3">
      <c r="A311" s="27"/>
      <c r="B311" s="1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3">
      <c r="A312" s="27"/>
      <c r="B312" s="1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x14ac:dyDescent="0.3">
      <c r="A313" s="27"/>
      <c r="B313" s="1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3">
      <c r="A314" s="27"/>
      <c r="B314" s="1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x14ac:dyDescent="0.3">
      <c r="A315" s="27"/>
      <c r="B315" s="1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x14ac:dyDescent="0.3">
      <c r="A316" s="27"/>
      <c r="B316" s="1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x14ac:dyDescent="0.3">
      <c r="A317" s="27"/>
      <c r="B317" s="1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3">
      <c r="A318" s="27"/>
      <c r="B318" s="1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x14ac:dyDescent="0.3">
      <c r="A319" s="27"/>
      <c r="B319" s="1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x14ac:dyDescent="0.3">
      <c r="A320" s="27"/>
      <c r="B320" s="1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x14ac:dyDescent="0.3">
      <c r="A321" s="27"/>
      <c r="B321" s="1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x14ac:dyDescent="0.3">
      <c r="A322" s="27"/>
      <c r="B322" s="1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x14ac:dyDescent="0.3">
      <c r="A323" s="27"/>
      <c r="B323" s="1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x14ac:dyDescent="0.3">
      <c r="A324" s="27"/>
      <c r="B324" s="1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x14ac:dyDescent="0.3">
      <c r="A325" s="27"/>
      <c r="B325" s="1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3">
      <c r="A326" s="27"/>
      <c r="B326" s="1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x14ac:dyDescent="0.3">
      <c r="A327" s="27"/>
      <c r="B327" s="1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x14ac:dyDescent="0.3">
      <c r="A328" s="27"/>
      <c r="B328" s="1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3">
      <c r="A329" s="27"/>
      <c r="B329" s="1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x14ac:dyDescent="0.3">
      <c r="A330" s="27"/>
      <c r="B330" s="1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x14ac:dyDescent="0.3">
      <c r="A331" s="27"/>
      <c r="B331" s="1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x14ac:dyDescent="0.3">
      <c r="A332" s="27"/>
      <c r="B332" s="1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x14ac:dyDescent="0.3">
      <c r="A333" s="27"/>
      <c r="B333" s="1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x14ac:dyDescent="0.3">
      <c r="A334" s="27"/>
      <c r="B334" s="1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x14ac:dyDescent="0.3">
      <c r="A335" s="27"/>
      <c r="B335" s="1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x14ac:dyDescent="0.3">
      <c r="A336" s="27"/>
      <c r="B336" s="1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x14ac:dyDescent="0.3">
      <c r="A337" s="27"/>
      <c r="B337" s="1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x14ac:dyDescent="0.3">
      <c r="A338" s="27"/>
      <c r="B338" s="1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x14ac:dyDescent="0.3">
      <c r="A339" s="27"/>
      <c r="B339" s="1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x14ac:dyDescent="0.3">
      <c r="A340" s="27"/>
      <c r="B340" s="1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x14ac:dyDescent="0.3">
      <c r="A341" s="27"/>
      <c r="B341" s="1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x14ac:dyDescent="0.3">
      <c r="A342" s="27"/>
      <c r="B342" s="1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x14ac:dyDescent="0.3">
      <c r="A343" s="27"/>
      <c r="B343" s="1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x14ac:dyDescent="0.3">
      <c r="A344" s="27"/>
      <c r="B344" s="1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3">
      <c r="A345" s="27"/>
      <c r="B345" s="1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x14ac:dyDescent="0.3">
      <c r="A346" s="27"/>
      <c r="B346" s="1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x14ac:dyDescent="0.3">
      <c r="A347" s="27"/>
      <c r="B347" s="1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x14ac:dyDescent="0.3">
      <c r="A348" s="27"/>
      <c r="B348" s="1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x14ac:dyDescent="0.3">
      <c r="A349" s="27"/>
      <c r="B349" s="1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x14ac:dyDescent="0.3">
      <c r="A350" s="27"/>
      <c r="B350" s="1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x14ac:dyDescent="0.3">
      <c r="A351" s="27"/>
      <c r="B351" s="1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3">
      <c r="A352" s="27"/>
      <c r="B352" s="1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3">
      <c r="A353" s="27"/>
      <c r="B353" s="1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x14ac:dyDescent="0.3">
      <c r="A354" s="27"/>
      <c r="B354" s="1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x14ac:dyDescent="0.3">
      <c r="A355" s="27"/>
      <c r="B355" s="1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x14ac:dyDescent="0.3">
      <c r="A356" s="27"/>
      <c r="B356" s="1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x14ac:dyDescent="0.3">
      <c r="A357" s="27"/>
      <c r="B357" s="1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x14ac:dyDescent="0.3">
      <c r="A358" s="27"/>
      <c r="B358" s="1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x14ac:dyDescent="0.3">
      <c r="A359" s="27"/>
      <c r="B359" s="1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x14ac:dyDescent="0.3">
      <c r="A360" s="27"/>
      <c r="B360" s="1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3">
      <c r="A361" s="27"/>
      <c r="B361" s="1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x14ac:dyDescent="0.3">
      <c r="A362" s="27"/>
      <c r="B362" s="1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x14ac:dyDescent="0.3">
      <c r="A363" s="27"/>
      <c r="B363" s="1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x14ac:dyDescent="0.3">
      <c r="A364" s="27"/>
      <c r="B364" s="1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x14ac:dyDescent="0.3">
      <c r="A365" s="27"/>
      <c r="B365" s="1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x14ac:dyDescent="0.3">
      <c r="A366" s="27"/>
      <c r="B366" s="1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x14ac:dyDescent="0.3">
      <c r="A367" s="27"/>
      <c r="B367" s="1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x14ac:dyDescent="0.3">
      <c r="A368" s="27"/>
      <c r="B368" s="1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x14ac:dyDescent="0.3">
      <c r="A369" s="27"/>
      <c r="B369" s="1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x14ac:dyDescent="0.3">
      <c r="A370" s="27"/>
      <c r="B370" s="1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x14ac:dyDescent="0.3">
      <c r="A371" s="27"/>
      <c r="B371" s="1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x14ac:dyDescent="0.3">
      <c r="A372" s="27"/>
      <c r="B372" s="1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x14ac:dyDescent="0.3">
      <c r="A373" s="27"/>
      <c r="B373" s="1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x14ac:dyDescent="0.3">
      <c r="A374" s="27"/>
      <c r="B374" s="1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x14ac:dyDescent="0.3">
      <c r="A375" s="27"/>
      <c r="B375" s="1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x14ac:dyDescent="0.3">
      <c r="A376" s="27"/>
      <c r="B376" s="1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647B-1CC1-41BC-A70A-EBB10D11034D}">
  <dimension ref="A1:E213"/>
  <sheetViews>
    <sheetView tabSelected="1" zoomScale="115" zoomScaleNormal="115" workbookViewId="0">
      <selection activeCell="G28" sqref="G28"/>
    </sheetView>
  </sheetViews>
  <sheetFormatPr defaultRowHeight="14.4" x14ac:dyDescent="0.3"/>
  <sheetData>
    <row r="1" spans="1:5" x14ac:dyDescent="0.3">
      <c r="A1" t="s">
        <v>225</v>
      </c>
      <c r="B1" t="s">
        <v>195</v>
      </c>
      <c r="D1" t="s">
        <v>224</v>
      </c>
    </row>
    <row r="2" spans="1:5" x14ac:dyDescent="0.3">
      <c r="A2" s="17" t="s">
        <v>228</v>
      </c>
      <c r="B2" t="s">
        <v>185</v>
      </c>
      <c r="C2" t="s">
        <v>200</v>
      </c>
      <c r="D2" t="s">
        <v>185</v>
      </c>
      <c r="E2" t="s">
        <v>200</v>
      </c>
    </row>
    <row r="3" spans="1:5" x14ac:dyDescent="0.3">
      <c r="A3" s="31">
        <v>0</v>
      </c>
      <c r="B3">
        <v>6.2466666666666663E-2</v>
      </c>
      <c r="C3">
        <v>3.6637867477970578E-3</v>
      </c>
      <c r="D3">
        <v>6.0433333333333318E-2</v>
      </c>
      <c r="E3">
        <v>1.0408329997330674E-3</v>
      </c>
    </row>
    <row r="4" spans="1:5" x14ac:dyDescent="0.3">
      <c r="A4" s="31">
        <v>0.50000111111111112</v>
      </c>
      <c r="B4">
        <v>6.4133333333333334E-2</v>
      </c>
      <c r="C4">
        <v>1.9553345834749892E-3</v>
      </c>
      <c r="D4">
        <v>6.0566666666666658E-2</v>
      </c>
      <c r="E4">
        <v>8.6216781042516063E-4</v>
      </c>
    </row>
    <row r="5" spans="1:5" x14ac:dyDescent="0.3">
      <c r="A5" s="31">
        <v>1.0000047222222221</v>
      </c>
      <c r="B5">
        <v>9.9666666666666667E-2</v>
      </c>
      <c r="C5">
        <v>6.0277137733417432E-4</v>
      </c>
      <c r="D5">
        <v>8.77E-2</v>
      </c>
      <c r="E5">
        <v>7.5498344352707453E-4</v>
      </c>
    </row>
    <row r="6" spans="1:5" x14ac:dyDescent="0.3">
      <c r="A6" s="31">
        <v>1.5000086111111111</v>
      </c>
      <c r="B6">
        <v>0.13780000000000001</v>
      </c>
      <c r="C6">
        <v>4.5825756949556377E-4</v>
      </c>
      <c r="D6">
        <v>0.12303333333333333</v>
      </c>
      <c r="E6">
        <v>1.3650396819628872E-3</v>
      </c>
    </row>
    <row r="7" spans="1:5" x14ac:dyDescent="0.3">
      <c r="A7" s="31">
        <v>2.0000108333333331</v>
      </c>
      <c r="B7">
        <v>0.1915</v>
      </c>
      <c r="C7">
        <v>1.1135528725659915E-3</v>
      </c>
      <c r="D7">
        <v>0.17769999999999997</v>
      </c>
      <c r="E7">
        <v>2.5238858928247994E-3</v>
      </c>
    </row>
    <row r="8" spans="1:5" x14ac:dyDescent="0.3">
      <c r="A8" s="31">
        <v>2.5000119444444442</v>
      </c>
      <c r="B8">
        <v>0.23960000000000001</v>
      </c>
      <c r="C8">
        <v>2.1794494717703389E-3</v>
      </c>
      <c r="D8">
        <v>0.22293333333333334</v>
      </c>
      <c r="E8">
        <v>2.8746014216467107E-3</v>
      </c>
    </row>
    <row r="9" spans="1:5" x14ac:dyDescent="0.3">
      <c r="A9" s="31">
        <v>3.0000144444444445</v>
      </c>
      <c r="B9">
        <v>0.30946666666666667</v>
      </c>
      <c r="C9">
        <v>6.916887546673957E-3</v>
      </c>
      <c r="D9">
        <v>0.28250000000000003</v>
      </c>
      <c r="E9">
        <v>6.7446274915668892E-3</v>
      </c>
    </row>
    <row r="10" spans="1:5" x14ac:dyDescent="0.3">
      <c r="A10" s="31">
        <v>3.5000163888888887</v>
      </c>
      <c r="B10">
        <v>0.37856666666666666</v>
      </c>
      <c r="C10">
        <v>1.4494596694400778E-2</v>
      </c>
      <c r="D10">
        <v>0.35216666666666668</v>
      </c>
      <c r="E10">
        <v>1.1404531263201189E-2</v>
      </c>
    </row>
    <row r="11" spans="1:5" x14ac:dyDescent="0.3">
      <c r="A11" s="31">
        <v>4.0000197222222225</v>
      </c>
      <c r="B11">
        <v>0.45503333333333335</v>
      </c>
      <c r="C11">
        <v>2.8438764623895559E-2</v>
      </c>
      <c r="D11">
        <v>0.42710000000000004</v>
      </c>
      <c r="E11">
        <v>2.0971647527078034E-2</v>
      </c>
    </row>
    <row r="12" spans="1:5" x14ac:dyDescent="0.3">
      <c r="A12" s="31">
        <v>4.5000213888888885</v>
      </c>
      <c r="B12">
        <v>0.51549999999999996</v>
      </c>
      <c r="C12">
        <v>4.6263268367031707E-2</v>
      </c>
      <c r="D12">
        <v>0.48860000000000009</v>
      </c>
      <c r="E12">
        <v>3.4489273694875068E-2</v>
      </c>
    </row>
    <row r="13" spans="1:5" x14ac:dyDescent="0.3">
      <c r="A13" s="31">
        <v>5.0000224999999991</v>
      </c>
      <c r="B13">
        <v>0.56856666666666666</v>
      </c>
      <c r="C13">
        <v>6.4154838736710532E-2</v>
      </c>
      <c r="D13">
        <v>0.5413</v>
      </c>
      <c r="E13">
        <v>4.991262365374112E-2</v>
      </c>
    </row>
    <row r="14" spans="1:5" x14ac:dyDescent="0.3">
      <c r="A14" s="31">
        <v>5.5000252777777776</v>
      </c>
      <c r="B14">
        <v>0.61280000000000001</v>
      </c>
      <c r="C14">
        <v>7.9824996085186076E-2</v>
      </c>
      <c r="D14">
        <v>0.58806666666666663</v>
      </c>
      <c r="E14">
        <v>6.4560849849838078E-2</v>
      </c>
    </row>
    <row r="15" spans="1:5" x14ac:dyDescent="0.3">
      <c r="A15" s="31">
        <v>6.0000274999999998</v>
      </c>
      <c r="B15">
        <v>0.65663333333333329</v>
      </c>
      <c r="C15">
        <v>0.10055055113391065</v>
      </c>
      <c r="D15">
        <v>0.62679999999999991</v>
      </c>
      <c r="E15">
        <v>8.0366099818269018E-2</v>
      </c>
    </row>
    <row r="16" spans="1:5" x14ac:dyDescent="0.3">
      <c r="A16" s="31">
        <v>6.5000308333333336</v>
      </c>
      <c r="B16">
        <v>0.69190000000000007</v>
      </c>
      <c r="C16">
        <v>0.1195570575081191</v>
      </c>
      <c r="D16">
        <v>0.66136666666666666</v>
      </c>
      <c r="E16">
        <v>9.8948084030634056E-2</v>
      </c>
    </row>
    <row r="17" spans="1:5" x14ac:dyDescent="0.3">
      <c r="A17" s="31">
        <v>7.0000355555555558</v>
      </c>
      <c r="B17">
        <v>0.72509999999999997</v>
      </c>
      <c r="C17">
        <v>0.13761188175444783</v>
      </c>
      <c r="D17">
        <v>0.69530000000000003</v>
      </c>
      <c r="E17">
        <v>0.11696631993869049</v>
      </c>
    </row>
    <row r="18" spans="1:5" x14ac:dyDescent="0.3">
      <c r="A18" s="31">
        <v>7.5000383333333334</v>
      </c>
      <c r="B18">
        <v>0.75519999999999998</v>
      </c>
      <c r="C18">
        <v>0.15431224837970528</v>
      </c>
      <c r="D18">
        <v>0.7262333333333334</v>
      </c>
      <c r="E18">
        <v>0.13389926561909629</v>
      </c>
    </row>
    <row r="19" spans="1:5" x14ac:dyDescent="0.3">
      <c r="A19" s="31">
        <v>8.0000394444444449</v>
      </c>
      <c r="B19">
        <v>0.78096666666666659</v>
      </c>
      <c r="C19">
        <v>0.16946835496143045</v>
      </c>
      <c r="D19">
        <v>0.75569999999999993</v>
      </c>
      <c r="E19">
        <v>0.15004692599317052</v>
      </c>
    </row>
    <row r="20" spans="1:5" x14ac:dyDescent="0.3">
      <c r="A20" s="31">
        <v>8.5000436111111117</v>
      </c>
      <c r="B20">
        <v>0.80330000000000001</v>
      </c>
      <c r="C20">
        <v>0.18281813367387814</v>
      </c>
      <c r="D20">
        <v>0.77893333333333326</v>
      </c>
      <c r="E20">
        <v>0.16575862974015373</v>
      </c>
    </row>
    <row r="21" spans="1:5" x14ac:dyDescent="0.3">
      <c r="A21" s="31">
        <v>9.0000450000000001</v>
      </c>
      <c r="B21">
        <v>0.82443333333333335</v>
      </c>
      <c r="C21">
        <v>0.1931052907958074</v>
      </c>
      <c r="D21">
        <v>0.80466666666666675</v>
      </c>
      <c r="E21">
        <v>0.1805527439097325</v>
      </c>
    </row>
    <row r="22" spans="1:5" x14ac:dyDescent="0.3">
      <c r="A22" s="31">
        <v>9.5000486111111115</v>
      </c>
      <c r="B22">
        <v>0.84223333333333328</v>
      </c>
      <c r="C22">
        <v>0.19827446465274651</v>
      </c>
      <c r="D22">
        <v>0.82443333333333335</v>
      </c>
      <c r="E22">
        <v>0.19063308562086889</v>
      </c>
    </row>
    <row r="23" spans="1:5" x14ac:dyDescent="0.3">
      <c r="A23" s="31">
        <v>10.000050833333333</v>
      </c>
      <c r="B23">
        <v>0.85693333333333344</v>
      </c>
      <c r="C23">
        <v>0.2043420987788209</v>
      </c>
      <c r="D23">
        <v>0.83836666666666682</v>
      </c>
      <c r="E23">
        <v>0.1942197037721278</v>
      </c>
    </row>
    <row r="24" spans="1:5" x14ac:dyDescent="0.3">
      <c r="A24" s="31">
        <v>10.500055555555555</v>
      </c>
      <c r="B24">
        <v>0.87050000000000016</v>
      </c>
      <c r="C24">
        <v>0.20792279817278267</v>
      </c>
      <c r="D24">
        <v>0.85606666666666664</v>
      </c>
      <c r="E24">
        <v>0.19956283054049223</v>
      </c>
    </row>
    <row r="25" spans="1:5" x14ac:dyDescent="0.3">
      <c r="A25" s="31">
        <v>11.000058055555556</v>
      </c>
      <c r="B25">
        <v>0.88273333333333337</v>
      </c>
      <c r="C25">
        <v>0.21151797401954567</v>
      </c>
      <c r="D25">
        <v>0.87053333333333338</v>
      </c>
      <c r="E25">
        <v>0.20629208257549075</v>
      </c>
    </row>
    <row r="26" spans="1:5" x14ac:dyDescent="0.3">
      <c r="A26" s="31">
        <v>11.500058888888889</v>
      </c>
      <c r="B26">
        <v>0.89313333333333345</v>
      </c>
      <c r="C26">
        <v>0.21532185985945126</v>
      </c>
      <c r="D26">
        <v>0.88280000000000003</v>
      </c>
      <c r="E26">
        <v>0.21265128732269675</v>
      </c>
    </row>
    <row r="27" spans="1:5" x14ac:dyDescent="0.3">
      <c r="A27" s="31">
        <v>12.000062222222223</v>
      </c>
      <c r="B27">
        <v>0.9038666666666666</v>
      </c>
      <c r="C27">
        <v>0.22047560711637335</v>
      </c>
      <c r="D27">
        <v>0.89546666666666663</v>
      </c>
      <c r="E27">
        <v>0.21635767454225721</v>
      </c>
    </row>
    <row r="28" spans="1:5" x14ac:dyDescent="0.3">
      <c r="A28" s="31">
        <v>12.500064166666666</v>
      </c>
      <c r="B28">
        <v>0.91256666666666675</v>
      </c>
      <c r="C28">
        <v>0.22345250800412425</v>
      </c>
      <c r="D28">
        <v>0.90636666666666665</v>
      </c>
      <c r="E28">
        <v>0.21686936928329323</v>
      </c>
    </row>
    <row r="29" spans="1:5" x14ac:dyDescent="0.3">
      <c r="A29" s="31">
        <v>13.0000675</v>
      </c>
      <c r="B29">
        <v>0.92073333333333329</v>
      </c>
      <c r="C29">
        <v>0.22198442137531491</v>
      </c>
      <c r="D29">
        <v>0.91746666666666654</v>
      </c>
      <c r="E29">
        <v>0.22164208384991677</v>
      </c>
    </row>
    <row r="30" spans="1:5" x14ac:dyDescent="0.3">
      <c r="A30" s="31">
        <v>13.500068055555555</v>
      </c>
      <c r="B30">
        <v>0.92400000000000004</v>
      </c>
      <c r="C30">
        <v>0.22227667443976218</v>
      </c>
      <c r="D30">
        <v>0.9259666666666666</v>
      </c>
      <c r="E30">
        <v>0.22510185102156274</v>
      </c>
    </row>
    <row r="31" spans="1:5" x14ac:dyDescent="0.3">
      <c r="A31" s="31">
        <v>14.000071944444445</v>
      </c>
      <c r="B31">
        <v>0.92930000000000001</v>
      </c>
      <c r="C31">
        <v>0.22092349354471108</v>
      </c>
      <c r="D31">
        <v>0.93523333333333325</v>
      </c>
      <c r="E31">
        <v>0.22714885721335529</v>
      </c>
    </row>
    <row r="32" spans="1:5" x14ac:dyDescent="0.3">
      <c r="A32" s="31">
        <v>14.500074722222223</v>
      </c>
      <c r="B32">
        <v>0.9335</v>
      </c>
      <c r="C32">
        <v>0.21954564445690972</v>
      </c>
      <c r="D32">
        <v>0.9425</v>
      </c>
      <c r="E32">
        <v>0.22320351699738022</v>
      </c>
    </row>
    <row r="33" spans="1:5" x14ac:dyDescent="0.3">
      <c r="A33" s="31">
        <v>15.000078611111112</v>
      </c>
      <c r="B33">
        <v>0.93683333333333341</v>
      </c>
      <c r="C33">
        <v>0.21833658267302147</v>
      </c>
      <c r="D33">
        <v>0.9458333333333333</v>
      </c>
      <c r="E33">
        <v>0.22040039322408914</v>
      </c>
    </row>
    <row r="34" spans="1:5" x14ac:dyDescent="0.3">
      <c r="A34" s="31">
        <v>15.500083055555555</v>
      </c>
      <c r="B34">
        <v>0.93923333333333325</v>
      </c>
      <c r="C34">
        <v>0.21720647626931702</v>
      </c>
      <c r="D34">
        <v>0.95006666666666673</v>
      </c>
      <c r="E34">
        <v>0.21997332414029944</v>
      </c>
    </row>
    <row r="35" spans="1:5" x14ac:dyDescent="0.3">
      <c r="A35" s="31">
        <v>16.000086944444444</v>
      </c>
      <c r="B35">
        <v>0.94053333333333333</v>
      </c>
      <c r="C35">
        <v>0.21614491280928452</v>
      </c>
      <c r="D35">
        <v>0.95106666666666673</v>
      </c>
      <c r="E35">
        <v>0.21806674054823946</v>
      </c>
    </row>
    <row r="36" spans="1:5" x14ac:dyDescent="0.3">
      <c r="A36" s="31">
        <v>16.500089444444445</v>
      </c>
      <c r="B36">
        <v>0.9413999999999999</v>
      </c>
      <c r="C36">
        <v>0.21586683395093384</v>
      </c>
      <c r="D36">
        <v>0.95253333333333323</v>
      </c>
      <c r="E36">
        <v>0.21538861003621718</v>
      </c>
    </row>
    <row r="37" spans="1:5" x14ac:dyDescent="0.3">
      <c r="A37" s="31">
        <v>17.000094444444443</v>
      </c>
      <c r="B37">
        <v>0.94523333333333337</v>
      </c>
      <c r="C37">
        <v>0.21436707614121484</v>
      </c>
      <c r="D37">
        <v>0.95356666666666667</v>
      </c>
      <c r="E37">
        <v>0.21137162376566346</v>
      </c>
    </row>
    <row r="38" spans="1:5" x14ac:dyDescent="0.3">
      <c r="A38" s="31">
        <v>17.500099166666669</v>
      </c>
      <c r="B38">
        <v>0.94736666666666658</v>
      </c>
      <c r="C38">
        <v>0.21324317886706989</v>
      </c>
      <c r="D38">
        <v>0.95509999999999995</v>
      </c>
      <c r="E38">
        <v>0.20984658681999047</v>
      </c>
    </row>
    <row r="39" spans="1:5" x14ac:dyDescent="0.3">
      <c r="A39" s="31">
        <v>18.000102222222221</v>
      </c>
      <c r="B39">
        <v>0.95030000000000003</v>
      </c>
      <c r="C39">
        <v>0.2094043218274155</v>
      </c>
      <c r="D39">
        <v>0.95823333333333327</v>
      </c>
      <c r="E39">
        <v>0.20677258844763111</v>
      </c>
    </row>
    <row r="40" spans="1:5" x14ac:dyDescent="0.3">
      <c r="A40" s="31">
        <v>18.500106388888888</v>
      </c>
      <c r="B40">
        <v>0.95316666666666672</v>
      </c>
      <c r="C40">
        <v>0.2086676863659854</v>
      </c>
      <c r="D40">
        <v>0.95943333333333347</v>
      </c>
      <c r="E40">
        <v>0.20373562116952734</v>
      </c>
    </row>
    <row r="41" spans="1:5" x14ac:dyDescent="0.3">
      <c r="A41" s="31">
        <v>19.000109999999999</v>
      </c>
      <c r="B41">
        <v>0.95489999999999997</v>
      </c>
      <c r="C41">
        <v>0.20716956822854096</v>
      </c>
      <c r="D41">
        <v>0.96226666666666671</v>
      </c>
      <c r="E41">
        <v>0.20227912233676737</v>
      </c>
    </row>
    <row r="42" spans="1:5" x14ac:dyDescent="0.3">
      <c r="A42" s="31">
        <v>19.50011388888889</v>
      </c>
      <c r="B42">
        <v>0.95926666666666671</v>
      </c>
      <c r="C42">
        <v>0.20851103887644218</v>
      </c>
      <c r="D42">
        <v>0.96226666666666671</v>
      </c>
      <c r="E42">
        <v>0.19967379230468099</v>
      </c>
    </row>
    <row r="43" spans="1:5" x14ac:dyDescent="0.3">
      <c r="A43" s="31">
        <v>20.000115277777777</v>
      </c>
      <c r="B43">
        <v>0.95960000000000001</v>
      </c>
      <c r="C43">
        <v>0.2079943028065917</v>
      </c>
      <c r="D43">
        <v>0.96200000000000008</v>
      </c>
      <c r="E43">
        <v>0.19957945786077255</v>
      </c>
    </row>
    <row r="44" spans="1:5" x14ac:dyDescent="0.3">
      <c r="A44" s="31">
        <v>20.500117777777778</v>
      </c>
      <c r="B44">
        <v>0.96276666666666655</v>
      </c>
      <c r="C44">
        <v>0.20846837489972761</v>
      </c>
      <c r="D44">
        <v>0.9645999999999999</v>
      </c>
      <c r="E44">
        <v>0.19844082241313196</v>
      </c>
    </row>
    <row r="45" spans="1:5" x14ac:dyDescent="0.3">
      <c r="A45" s="31">
        <v>21.000121111111113</v>
      </c>
      <c r="B45">
        <v>0.96286666666666665</v>
      </c>
      <c r="C45">
        <v>0.20886982389357547</v>
      </c>
      <c r="D45">
        <v>0.96503333333333341</v>
      </c>
      <c r="E45">
        <v>0.19718443988645015</v>
      </c>
    </row>
    <row r="46" spans="1:5" x14ac:dyDescent="0.3">
      <c r="A46" s="31">
        <v>21.500123888888886</v>
      </c>
      <c r="B46">
        <v>0.96466666666666667</v>
      </c>
      <c r="C46">
        <v>0.20879708650585357</v>
      </c>
      <c r="D46">
        <v>0.96769999999999989</v>
      </c>
      <c r="E46">
        <v>0.19764523773670833</v>
      </c>
    </row>
    <row r="47" spans="1:5" x14ac:dyDescent="0.3">
      <c r="A47" s="31">
        <v>22.000127777777781</v>
      </c>
      <c r="B47">
        <v>0.96863333333333335</v>
      </c>
      <c r="C47">
        <v>0.20907104852976002</v>
      </c>
      <c r="D47">
        <v>0.97276666666666667</v>
      </c>
      <c r="E47">
        <v>0.19700785094339096</v>
      </c>
    </row>
    <row r="48" spans="1:5" x14ac:dyDescent="0.3">
      <c r="A48" s="31">
        <v>22.500129722222223</v>
      </c>
      <c r="B48">
        <v>0.96839999999999993</v>
      </c>
      <c r="C48">
        <v>0.20822783195336855</v>
      </c>
      <c r="D48">
        <v>0.97330000000000005</v>
      </c>
      <c r="E48">
        <v>0.19613416326586139</v>
      </c>
    </row>
    <row r="49" spans="1:5" x14ac:dyDescent="0.3">
      <c r="A49" s="31">
        <v>23.000131111111109</v>
      </c>
      <c r="B49">
        <v>0.97000000000000008</v>
      </c>
      <c r="C49">
        <v>0.2097296354833994</v>
      </c>
      <c r="D49">
        <v>0.97443333333333326</v>
      </c>
      <c r="E49">
        <v>0.19670135569775193</v>
      </c>
    </row>
    <row r="50" spans="1:5" x14ac:dyDescent="0.3">
      <c r="A50" s="31">
        <v>23.500135555555556</v>
      </c>
      <c r="B50">
        <v>0.96973333333333323</v>
      </c>
      <c r="C50">
        <v>0.20874044489109775</v>
      </c>
      <c r="D50">
        <v>0.97693333333333321</v>
      </c>
      <c r="E50">
        <v>0.1952895627864781</v>
      </c>
    </row>
    <row r="51" spans="1:5" x14ac:dyDescent="0.3">
      <c r="A51" s="31">
        <v>24.000140277777778</v>
      </c>
      <c r="B51">
        <v>0.97443333333333337</v>
      </c>
      <c r="C51">
        <v>0.20996881514485163</v>
      </c>
      <c r="D51">
        <v>0.97846666666666671</v>
      </c>
      <c r="E51">
        <v>0.1954269769845848</v>
      </c>
    </row>
    <row r="52" spans="1:5" x14ac:dyDescent="0.3">
      <c r="A52" s="31">
        <v>24.500140833333333</v>
      </c>
      <c r="B52">
        <v>0.97233333333333327</v>
      </c>
      <c r="C52">
        <v>0.20780477216207793</v>
      </c>
      <c r="D52">
        <v>0.98159999999999992</v>
      </c>
      <c r="E52">
        <v>0.19596410385578336</v>
      </c>
    </row>
    <row r="53" spans="1:5" x14ac:dyDescent="0.3">
      <c r="A53" s="31">
        <v>25.000145277777779</v>
      </c>
      <c r="B53">
        <v>0.97470000000000001</v>
      </c>
      <c r="C53">
        <v>0.206515689476611</v>
      </c>
      <c r="D53">
        <v>0.98189999999999988</v>
      </c>
      <c r="E53">
        <v>0.1965219326182204</v>
      </c>
    </row>
    <row r="54" spans="1:5" x14ac:dyDescent="0.3">
      <c r="A54" s="31">
        <v>25.500148611111111</v>
      </c>
      <c r="B54">
        <v>0.97433333333333338</v>
      </c>
      <c r="C54">
        <v>0.20627249776286927</v>
      </c>
      <c r="D54">
        <v>0.98420000000000007</v>
      </c>
      <c r="E54">
        <v>0.19643551104624593</v>
      </c>
    </row>
    <row r="55" spans="1:5" x14ac:dyDescent="0.3">
      <c r="A55" s="31">
        <v>26.000153333333333</v>
      </c>
      <c r="B55">
        <v>0.97619999999999996</v>
      </c>
      <c r="C55">
        <v>0.20924796295304807</v>
      </c>
      <c r="D55">
        <v>0.98406666666666665</v>
      </c>
      <c r="E55">
        <v>0.19599679419146901</v>
      </c>
    </row>
    <row r="56" spans="1:5" x14ac:dyDescent="0.3">
      <c r="A56" s="31">
        <v>26.500157777777776</v>
      </c>
      <c r="B56">
        <v>0.97529999999999994</v>
      </c>
      <c r="C56">
        <v>0.20644253437700283</v>
      </c>
      <c r="D56">
        <v>0.98599999999999988</v>
      </c>
      <c r="E56">
        <v>0.19492431864700696</v>
      </c>
    </row>
    <row r="57" spans="1:5" x14ac:dyDescent="0.3">
      <c r="A57" s="31">
        <v>27.000160555555553</v>
      </c>
      <c r="B57">
        <v>0.97770000000000001</v>
      </c>
      <c r="C57">
        <v>0.20711105716499104</v>
      </c>
      <c r="D57">
        <v>0.9854666666666666</v>
      </c>
      <c r="E57">
        <v>0.19481543402239318</v>
      </c>
    </row>
    <row r="58" spans="1:5" x14ac:dyDescent="0.3">
      <c r="A58" s="31">
        <v>27.500171944444446</v>
      </c>
      <c r="B58">
        <v>0.97663333333333335</v>
      </c>
      <c r="C58">
        <v>0.20418761797262158</v>
      </c>
      <c r="D58">
        <v>0.98726666666666674</v>
      </c>
      <c r="E58">
        <v>0.19444228792454818</v>
      </c>
    </row>
    <row r="59" spans="1:5" x14ac:dyDescent="0.3">
      <c r="A59" s="31">
        <v>28.000176388888889</v>
      </c>
      <c r="B59">
        <v>0.97759999999999991</v>
      </c>
      <c r="C59">
        <v>0.20427826609798697</v>
      </c>
      <c r="D59">
        <v>0.98680000000000001</v>
      </c>
      <c r="E59">
        <v>0.19434183800715718</v>
      </c>
    </row>
    <row r="60" spans="1:5" x14ac:dyDescent="0.3">
      <c r="A60" s="31">
        <v>28.500179166666669</v>
      </c>
      <c r="B60">
        <v>0.97853333333333337</v>
      </c>
      <c r="C60">
        <v>0.20447269581372851</v>
      </c>
      <c r="D60">
        <v>0.98890000000000011</v>
      </c>
      <c r="E60">
        <v>0.19382773279383916</v>
      </c>
    </row>
    <row r="61" spans="1:5" x14ac:dyDescent="0.3">
      <c r="A61" s="31">
        <v>29.000183333333336</v>
      </c>
      <c r="B61">
        <v>0.97896666666666665</v>
      </c>
      <c r="C61">
        <v>0.20263430936870852</v>
      </c>
      <c r="D61">
        <v>0.98963333333333336</v>
      </c>
      <c r="E61">
        <v>0.19339633743515822</v>
      </c>
    </row>
    <row r="62" spans="1:5" x14ac:dyDescent="0.3">
      <c r="A62" s="31">
        <v>29.500186388888888</v>
      </c>
      <c r="B62">
        <v>0.97983333333333344</v>
      </c>
      <c r="C62">
        <v>0.20258628614329485</v>
      </c>
      <c r="D62">
        <v>0.98980000000000012</v>
      </c>
      <c r="E62">
        <v>0.19368760930942316</v>
      </c>
    </row>
    <row r="63" spans="1:5" x14ac:dyDescent="0.3">
      <c r="A63" s="31">
        <v>30.000188888888886</v>
      </c>
      <c r="B63">
        <v>0.97953333333333337</v>
      </c>
      <c r="C63">
        <v>0.20066811738124529</v>
      </c>
      <c r="D63">
        <v>0.99180000000000001</v>
      </c>
      <c r="E63">
        <v>0.19194822218504606</v>
      </c>
    </row>
    <row r="64" spans="1:5" x14ac:dyDescent="0.3">
      <c r="A64" s="31">
        <v>30.500190555555555</v>
      </c>
      <c r="B64">
        <v>0.98309999999999997</v>
      </c>
      <c r="C64">
        <v>0.19907453378069281</v>
      </c>
      <c r="D64">
        <v>0.99206666666666676</v>
      </c>
      <c r="E64">
        <v>0.19166836810838947</v>
      </c>
    </row>
    <row r="65" spans="1:5" x14ac:dyDescent="0.3">
      <c r="A65" s="31">
        <v>31.000195833333333</v>
      </c>
      <c r="B65">
        <v>0.98126666666666684</v>
      </c>
      <c r="C65">
        <v>0.1971148480793192</v>
      </c>
      <c r="D65">
        <v>0.99330000000000007</v>
      </c>
      <c r="E65">
        <v>0.19130154207428687</v>
      </c>
    </row>
    <row r="66" spans="1:5" x14ac:dyDescent="0.3">
      <c r="A66" s="31">
        <v>31.500197222222223</v>
      </c>
      <c r="B66">
        <v>0.98183333333333334</v>
      </c>
      <c r="C66">
        <v>0.19638345992810488</v>
      </c>
      <c r="D66">
        <v>0.99396666666666678</v>
      </c>
      <c r="E66">
        <v>0.19139682163853539</v>
      </c>
    </row>
    <row r="67" spans="1:5" x14ac:dyDescent="0.3">
      <c r="A67" s="31">
        <v>32.000198333333337</v>
      </c>
      <c r="B67">
        <v>0.98356666666666681</v>
      </c>
      <c r="C67">
        <v>0.19499852136191415</v>
      </c>
      <c r="D67">
        <v>0.9955666666666666</v>
      </c>
      <c r="E67">
        <v>0.1908180896386226</v>
      </c>
    </row>
    <row r="68" spans="1:5" x14ac:dyDescent="0.3">
      <c r="A68" s="31">
        <v>32.500199166666668</v>
      </c>
      <c r="B68">
        <v>0.98403333333333343</v>
      </c>
      <c r="C68">
        <v>0.19561969055627573</v>
      </c>
      <c r="D68">
        <v>0.99570000000000014</v>
      </c>
      <c r="E68">
        <v>0.19016884602899614</v>
      </c>
    </row>
    <row r="69" spans="1:5" x14ac:dyDescent="0.3">
      <c r="A69" s="31">
        <v>33.000203055555552</v>
      </c>
      <c r="B69">
        <v>0.98283333333333334</v>
      </c>
      <c r="C69">
        <v>0.19281248230685971</v>
      </c>
      <c r="D69">
        <v>0.99690000000000012</v>
      </c>
      <c r="E69">
        <v>0.18933750288836104</v>
      </c>
    </row>
    <row r="70" spans="1:5" x14ac:dyDescent="0.3">
      <c r="A70" s="31">
        <v>33.500204722222222</v>
      </c>
      <c r="B70">
        <v>0.98346666666666671</v>
      </c>
      <c r="C70">
        <v>0.19104748973313745</v>
      </c>
      <c r="D70">
        <v>0.9986666666666667</v>
      </c>
      <c r="E70">
        <v>0.18840282198877342</v>
      </c>
    </row>
    <row r="71" spans="1:5" x14ac:dyDescent="0.3">
      <c r="A71" s="31">
        <v>34.000206111111112</v>
      </c>
      <c r="B71">
        <v>0.9829</v>
      </c>
      <c r="C71">
        <v>0.18941417581585582</v>
      </c>
      <c r="D71">
        <v>0.99933333333333341</v>
      </c>
      <c r="E71">
        <v>0.18810375682939837</v>
      </c>
    </row>
    <row r="72" spans="1:5" x14ac:dyDescent="0.3">
      <c r="A72" s="31">
        <v>34.500210277777775</v>
      </c>
      <c r="B72">
        <v>0.98263333333333336</v>
      </c>
      <c r="C72">
        <v>0.18817790341411844</v>
      </c>
      <c r="D72">
        <v>0.99996666666666678</v>
      </c>
      <c r="E72">
        <v>0.18847451640296919</v>
      </c>
    </row>
    <row r="73" spans="1:5" x14ac:dyDescent="0.3">
      <c r="A73" s="31">
        <v>35.000213888888887</v>
      </c>
      <c r="B73">
        <v>0.98226666666666673</v>
      </c>
      <c r="C73">
        <v>0.18684909240703584</v>
      </c>
      <c r="D73">
        <v>0.99960000000000004</v>
      </c>
      <c r="E73">
        <v>0.18837454711292592</v>
      </c>
    </row>
    <row r="74" spans="1:5" x14ac:dyDescent="0.3">
      <c r="A74" s="31">
        <v>35.500217777777777</v>
      </c>
      <c r="B74">
        <v>0.98180000000000012</v>
      </c>
      <c r="C74">
        <v>0.18508819519353495</v>
      </c>
      <c r="D74">
        <v>1.0002333333333333</v>
      </c>
      <c r="E74">
        <v>0.18777199826740262</v>
      </c>
    </row>
    <row r="75" spans="1:5" x14ac:dyDescent="0.3">
      <c r="A75" s="31">
        <v>36.000220277777778</v>
      </c>
      <c r="B75">
        <v>0.98119999999999996</v>
      </c>
      <c r="C75">
        <v>0.18315414273228964</v>
      </c>
      <c r="D75">
        <v>1.0013333333333334</v>
      </c>
      <c r="E75">
        <v>0.18785835976430021</v>
      </c>
    </row>
    <row r="76" spans="1:5" x14ac:dyDescent="0.3">
      <c r="A76" s="31">
        <v>36.500221944444441</v>
      </c>
      <c r="B76">
        <v>0.97919999999999996</v>
      </c>
      <c r="C76">
        <v>0.18129677327520219</v>
      </c>
      <c r="D76">
        <v>1.0004</v>
      </c>
      <c r="E76">
        <v>0.18678161044385522</v>
      </c>
    </row>
    <row r="77" spans="1:5" x14ac:dyDescent="0.3">
      <c r="A77" s="31">
        <v>37.00022638888889</v>
      </c>
      <c r="B77">
        <v>0.97809999999999997</v>
      </c>
      <c r="C77">
        <v>0.18013428324447311</v>
      </c>
      <c r="D77">
        <v>1.0012666666666667</v>
      </c>
      <c r="E77">
        <v>0.18793685996454543</v>
      </c>
    </row>
    <row r="78" spans="1:5" x14ac:dyDescent="0.3">
      <c r="A78" s="31">
        <v>37.500231944444444</v>
      </c>
      <c r="B78">
        <v>0.97570000000000012</v>
      </c>
      <c r="C78">
        <v>0.17884834357633742</v>
      </c>
      <c r="D78">
        <v>1.0015666666666665</v>
      </c>
      <c r="E78">
        <v>0.18793728563894324</v>
      </c>
    </row>
    <row r="79" spans="1:5" x14ac:dyDescent="0.3">
      <c r="A79" s="31">
        <v>38.000232777777775</v>
      </c>
      <c r="B79">
        <v>0.97433333333333338</v>
      </c>
      <c r="C79">
        <v>0.17770451129145032</v>
      </c>
      <c r="D79">
        <v>1.0015333333333334</v>
      </c>
      <c r="E79">
        <v>0.18771457943732947</v>
      </c>
    </row>
    <row r="80" spans="1:5" x14ac:dyDescent="0.3">
      <c r="A80" s="31">
        <v>38.500234166666665</v>
      </c>
      <c r="B80">
        <v>0.97316666666666674</v>
      </c>
      <c r="C80">
        <v>0.1760730624863811</v>
      </c>
      <c r="D80">
        <v>1.0028333333333335</v>
      </c>
      <c r="E80">
        <v>0.18852167868267405</v>
      </c>
    </row>
    <row r="81" spans="1:5" x14ac:dyDescent="0.3">
      <c r="A81" s="31">
        <v>39.000236944444445</v>
      </c>
      <c r="B81">
        <v>0.96976666666666667</v>
      </c>
      <c r="C81">
        <v>0.1733148676061374</v>
      </c>
      <c r="D81">
        <v>1.0015666666666667</v>
      </c>
      <c r="E81">
        <v>0.18817498062530283</v>
      </c>
    </row>
    <row r="82" spans="1:5" x14ac:dyDescent="0.3">
      <c r="A82" s="31">
        <v>39.500239444444446</v>
      </c>
      <c r="B82">
        <v>0.96839999999999993</v>
      </c>
      <c r="C82">
        <v>0.17184513376875299</v>
      </c>
      <c r="D82">
        <v>1.0012999999999999</v>
      </c>
      <c r="E82">
        <v>0.18875627141899184</v>
      </c>
    </row>
    <row r="83" spans="1:5" x14ac:dyDescent="0.3">
      <c r="A83" s="31">
        <v>40.000243611111117</v>
      </c>
      <c r="B83">
        <v>0.96526666666666683</v>
      </c>
      <c r="C83">
        <v>0.17104871625748325</v>
      </c>
      <c r="D83">
        <v>1.0011666666666665</v>
      </c>
      <c r="E83">
        <v>0.18894899664547954</v>
      </c>
    </row>
    <row r="84" spans="1:5" x14ac:dyDescent="0.3">
      <c r="A84" s="31">
        <v>40.500247222222228</v>
      </c>
      <c r="B84">
        <v>0.9630333333333333</v>
      </c>
      <c r="C84">
        <v>0.16880569698127232</v>
      </c>
      <c r="D84">
        <v>1.0021333333333333</v>
      </c>
      <c r="E84">
        <v>0.18980593598023501</v>
      </c>
    </row>
    <row r="85" spans="1:5" x14ac:dyDescent="0.3">
      <c r="A85" s="31">
        <v>41.000249166666663</v>
      </c>
      <c r="B85">
        <v>0.96123333333333327</v>
      </c>
      <c r="C85">
        <v>0.16747541113051015</v>
      </c>
      <c r="D85">
        <v>1.0010333333333332</v>
      </c>
      <c r="E85">
        <v>0.18912356630873195</v>
      </c>
    </row>
    <row r="86" spans="1:5" x14ac:dyDescent="0.3">
      <c r="A86" s="31">
        <v>41.500250277777781</v>
      </c>
      <c r="B86">
        <v>0.95749999999999991</v>
      </c>
      <c r="C86">
        <v>0.16431521536364291</v>
      </c>
      <c r="D86">
        <v>0.99943333333333328</v>
      </c>
      <c r="E86">
        <v>0.18929863531820046</v>
      </c>
    </row>
    <row r="87" spans="1:5" x14ac:dyDescent="0.3">
      <c r="A87" s="31">
        <v>42.000253055555554</v>
      </c>
      <c r="B87">
        <v>0.95473333333333343</v>
      </c>
      <c r="C87">
        <v>0.16388979020467623</v>
      </c>
      <c r="D87">
        <v>1.0019333333333333</v>
      </c>
      <c r="E87">
        <v>0.18910003525471297</v>
      </c>
    </row>
    <row r="88" spans="1:5" x14ac:dyDescent="0.3">
      <c r="A88" s="31">
        <v>42.500254444444444</v>
      </c>
      <c r="B88">
        <v>0.95146666666666668</v>
      </c>
      <c r="C88">
        <v>0.16211037392262437</v>
      </c>
      <c r="D88">
        <v>1.0006999999999999</v>
      </c>
      <c r="E88">
        <v>0.18985267972825712</v>
      </c>
    </row>
    <row r="89" spans="1:5" x14ac:dyDescent="0.3">
      <c r="A89" s="31">
        <v>43.000258333333335</v>
      </c>
      <c r="B89">
        <v>0.9489333333333333</v>
      </c>
      <c r="C89">
        <v>0.16037638022269102</v>
      </c>
      <c r="D89">
        <v>0.99799999999999989</v>
      </c>
      <c r="E89">
        <v>0.19021493106483597</v>
      </c>
    </row>
    <row r="90" spans="1:5" x14ac:dyDescent="0.3">
      <c r="A90" s="31">
        <v>43.50026305555555</v>
      </c>
      <c r="B90">
        <v>0.94603333333333328</v>
      </c>
      <c r="C90">
        <v>0.15968188166893932</v>
      </c>
      <c r="D90">
        <v>0.99793333333333323</v>
      </c>
      <c r="E90">
        <v>0.18919741893940675</v>
      </c>
    </row>
    <row r="91" spans="1:5" x14ac:dyDescent="0.3">
      <c r="A91" s="31">
        <v>44.000264166666668</v>
      </c>
      <c r="B91">
        <v>0.9421666666666666</v>
      </c>
      <c r="C91">
        <v>0.15712836578203632</v>
      </c>
      <c r="D91">
        <v>0.99690000000000001</v>
      </c>
      <c r="E91">
        <v>0.19022778451109579</v>
      </c>
    </row>
    <row r="92" spans="1:5" x14ac:dyDescent="0.3">
      <c r="A92" s="31">
        <v>44.500264999999999</v>
      </c>
      <c r="B92">
        <v>0.9405</v>
      </c>
      <c r="C92">
        <v>0.15692189139823726</v>
      </c>
      <c r="D92">
        <v>0.99706666666666666</v>
      </c>
      <c r="E92">
        <v>0.19113697531700408</v>
      </c>
    </row>
    <row r="93" spans="1:5" x14ac:dyDescent="0.3">
      <c r="A93" s="31">
        <v>45.000268055555551</v>
      </c>
      <c r="B93">
        <v>0.93659999999999999</v>
      </c>
      <c r="C93">
        <v>0.15561590535674658</v>
      </c>
      <c r="D93">
        <v>1.0186999999999999</v>
      </c>
      <c r="E93">
        <v>0.16523695107329925</v>
      </c>
    </row>
    <row r="94" spans="1:5" x14ac:dyDescent="0.3">
      <c r="A94" s="31">
        <v>45.50026861111111</v>
      </c>
      <c r="B94">
        <v>0.93223333333333347</v>
      </c>
      <c r="C94">
        <v>0.15407044925401109</v>
      </c>
      <c r="D94">
        <v>0.9955666666666666</v>
      </c>
      <c r="E94">
        <v>0.18989613827914772</v>
      </c>
    </row>
    <row r="95" spans="1:5" x14ac:dyDescent="0.3">
      <c r="A95" s="31">
        <v>46.000270555555552</v>
      </c>
      <c r="B95">
        <v>0.92966666666666653</v>
      </c>
      <c r="C95">
        <v>0.15136361297661149</v>
      </c>
      <c r="D95">
        <v>0.99486666666666679</v>
      </c>
      <c r="E95">
        <v>0.18929612603889454</v>
      </c>
    </row>
    <row r="96" spans="1:5" x14ac:dyDescent="0.3">
      <c r="A96" s="31">
        <v>46.500273333333332</v>
      </c>
      <c r="B96">
        <v>0.92569999999999997</v>
      </c>
      <c r="C96">
        <v>0.15019617172218397</v>
      </c>
      <c r="D96">
        <v>0.99393333333333322</v>
      </c>
      <c r="E96">
        <v>0.18999729822640551</v>
      </c>
    </row>
    <row r="97" spans="1:5" x14ac:dyDescent="0.3">
      <c r="A97" s="31">
        <v>47.000277500000003</v>
      </c>
      <c r="B97">
        <v>0.92176666666666662</v>
      </c>
      <c r="C97">
        <v>0.14976916683127192</v>
      </c>
      <c r="D97">
        <v>0.9926999999999998</v>
      </c>
      <c r="E97">
        <v>0.19062683441740408</v>
      </c>
    </row>
    <row r="98" spans="1:5" x14ac:dyDescent="0.3">
      <c r="A98" s="31">
        <v>47.500281111111107</v>
      </c>
      <c r="B98">
        <v>0.91529999999999989</v>
      </c>
      <c r="C98">
        <v>0.1470123464202919</v>
      </c>
      <c r="D98">
        <v>0.98926666666666663</v>
      </c>
      <c r="E98">
        <v>0.19072968655490741</v>
      </c>
    </row>
    <row r="99" spans="1:5" x14ac:dyDescent="0.3">
      <c r="A99" s="31"/>
    </row>
    <row r="100" spans="1:5" x14ac:dyDescent="0.3">
      <c r="A100" s="17" t="s">
        <v>30</v>
      </c>
    </row>
    <row r="101" spans="1:5" x14ac:dyDescent="0.3">
      <c r="A101" s="17" t="s">
        <v>228</v>
      </c>
      <c r="B101" t="s">
        <v>185</v>
      </c>
      <c r="C101" t="s">
        <v>197</v>
      </c>
      <c r="D101" t="s">
        <v>185</v>
      </c>
      <c r="E101" t="s">
        <v>197</v>
      </c>
    </row>
    <row r="102" spans="1:5" x14ac:dyDescent="0.3">
      <c r="A102" s="31">
        <v>0</v>
      </c>
      <c r="B102">
        <v>474</v>
      </c>
      <c r="C102">
        <v>21.794494717703369</v>
      </c>
      <c r="D102">
        <v>495</v>
      </c>
      <c r="E102">
        <v>10</v>
      </c>
    </row>
    <row r="103" spans="1:5" x14ac:dyDescent="0.3">
      <c r="A103" s="31">
        <v>0.50000111111111112</v>
      </c>
      <c r="B103">
        <v>509.33333333333331</v>
      </c>
      <c r="C103">
        <v>19.39931270260195</v>
      </c>
      <c r="D103">
        <v>498.66666666666669</v>
      </c>
      <c r="E103">
        <v>22.81081614790083</v>
      </c>
    </row>
    <row r="104" spans="1:5" x14ac:dyDescent="0.3">
      <c r="A104" s="31">
        <v>1.0000047222222221</v>
      </c>
      <c r="B104">
        <v>657.33333333333337</v>
      </c>
      <c r="C104">
        <v>23.71356854910988</v>
      </c>
      <c r="D104">
        <v>616.33333333333337</v>
      </c>
      <c r="E104">
        <v>30.892285984260429</v>
      </c>
    </row>
    <row r="105" spans="1:5" x14ac:dyDescent="0.3">
      <c r="A105" s="31">
        <v>1.5000086111111111</v>
      </c>
      <c r="B105">
        <v>748.66666666666663</v>
      </c>
      <c r="C105">
        <v>25.540817005987364</v>
      </c>
      <c r="D105">
        <v>729.66666666666663</v>
      </c>
      <c r="E105">
        <v>50.54041287260457</v>
      </c>
    </row>
    <row r="106" spans="1:5" x14ac:dyDescent="0.3">
      <c r="A106" s="31">
        <v>2.0000108333333331</v>
      </c>
      <c r="B106">
        <v>889.66666666666663</v>
      </c>
      <c r="C106">
        <v>30.369941279714936</v>
      </c>
      <c r="D106">
        <v>882</v>
      </c>
      <c r="E106">
        <v>71.923570545406051</v>
      </c>
    </row>
    <row r="107" spans="1:5" x14ac:dyDescent="0.3">
      <c r="A107" s="31">
        <v>2.5000119444444442</v>
      </c>
      <c r="B107">
        <v>1001.3333333333334</v>
      </c>
      <c r="C107">
        <v>28.936712552280937</v>
      </c>
      <c r="D107">
        <v>1029.6666666666667</v>
      </c>
      <c r="E107">
        <v>87.899563897287521</v>
      </c>
    </row>
    <row r="108" spans="1:5" x14ac:dyDescent="0.3">
      <c r="A108" s="31">
        <v>3.0000144444444445</v>
      </c>
      <c r="B108">
        <v>1213</v>
      </c>
      <c r="C108">
        <v>45.574115460423364</v>
      </c>
      <c r="D108">
        <v>1255.3333333333333</v>
      </c>
      <c r="E108">
        <v>128.93926218702094</v>
      </c>
    </row>
    <row r="109" spans="1:5" x14ac:dyDescent="0.3">
      <c r="A109" s="31">
        <v>3.5000163888888887</v>
      </c>
      <c r="B109">
        <v>1468.6666666666667</v>
      </c>
      <c r="C109">
        <v>89.310320418937778</v>
      </c>
      <c r="D109">
        <v>1589.6666666666667</v>
      </c>
      <c r="E109">
        <v>225.65977340530475</v>
      </c>
    </row>
    <row r="110" spans="1:5" x14ac:dyDescent="0.3">
      <c r="A110" s="31">
        <v>4.0000197222222225</v>
      </c>
      <c r="B110">
        <v>1639.6666666666667</v>
      </c>
      <c r="C110">
        <v>158.75242780295781</v>
      </c>
      <c r="D110">
        <v>1943.6666666666667</v>
      </c>
      <c r="E110">
        <v>351.3208410176274</v>
      </c>
    </row>
    <row r="111" spans="1:5" x14ac:dyDescent="0.3">
      <c r="A111" s="31">
        <v>4.5000213888888885</v>
      </c>
      <c r="B111">
        <v>1834.3333333333333</v>
      </c>
      <c r="C111">
        <v>282.54262215342487</v>
      </c>
      <c r="D111">
        <v>2301.6666666666665</v>
      </c>
      <c r="E111">
        <v>566.76479542516847</v>
      </c>
    </row>
    <row r="112" spans="1:5" x14ac:dyDescent="0.3">
      <c r="A112" s="31">
        <v>5.0000224999999991</v>
      </c>
      <c r="B112">
        <v>2040.3333333333333</v>
      </c>
      <c r="C112">
        <v>447.59393799886635</v>
      </c>
      <c r="D112">
        <v>2634</v>
      </c>
      <c r="E112">
        <v>801.76804625776902</v>
      </c>
    </row>
    <row r="113" spans="1:5" x14ac:dyDescent="0.3">
      <c r="A113" s="31">
        <v>5.5000252777777776</v>
      </c>
      <c r="B113">
        <v>2255.6666666666665</v>
      </c>
      <c r="C113">
        <v>648.74211620129381</v>
      </c>
      <c r="D113">
        <v>2946.3333333333335</v>
      </c>
      <c r="E113">
        <v>1076.0006195785083</v>
      </c>
    </row>
    <row r="114" spans="1:5" x14ac:dyDescent="0.3">
      <c r="A114" s="31">
        <v>6.0000274999999998</v>
      </c>
      <c r="B114">
        <v>2447.3333333333335</v>
      </c>
      <c r="C114">
        <v>845.62067934348318</v>
      </c>
      <c r="D114">
        <v>3208.3333333333335</v>
      </c>
      <c r="E114">
        <v>1329.4187953137018</v>
      </c>
    </row>
    <row r="115" spans="1:5" x14ac:dyDescent="0.3">
      <c r="A115" s="31">
        <v>6.5000308333333336</v>
      </c>
      <c r="B115">
        <v>2650</v>
      </c>
      <c r="C115">
        <v>1065.1779194106493</v>
      </c>
      <c r="D115">
        <v>3511</v>
      </c>
      <c r="E115">
        <v>1645.6545810102434</v>
      </c>
    </row>
    <row r="116" spans="1:5" x14ac:dyDescent="0.3">
      <c r="A116" s="31">
        <v>7.0000355555555558</v>
      </c>
      <c r="B116">
        <v>2839.6666666666665</v>
      </c>
      <c r="C116">
        <v>1273.6217387173217</v>
      </c>
      <c r="D116">
        <v>3785</v>
      </c>
      <c r="E116">
        <v>1968.7384285374226</v>
      </c>
    </row>
    <row r="117" spans="1:5" x14ac:dyDescent="0.3">
      <c r="A117" s="31">
        <v>7.5000383333333334</v>
      </c>
      <c r="B117">
        <v>3053.6666666666665</v>
      </c>
      <c r="C117">
        <v>1490.0286350715996</v>
      </c>
      <c r="D117">
        <v>4041.6666666666665</v>
      </c>
      <c r="E117">
        <v>2285.3249951228672</v>
      </c>
    </row>
    <row r="118" spans="1:5" x14ac:dyDescent="0.3">
      <c r="A118" s="31">
        <v>8.0000394444444449</v>
      </c>
      <c r="B118">
        <v>3218.3333333333335</v>
      </c>
      <c r="C118">
        <v>1664.3215835088283</v>
      </c>
      <c r="D118">
        <v>4298.666666666667</v>
      </c>
      <c r="E118">
        <v>2538.4580621576815</v>
      </c>
    </row>
    <row r="119" spans="1:5" x14ac:dyDescent="0.3">
      <c r="A119" s="31">
        <v>8.5000436111111117</v>
      </c>
      <c r="B119">
        <v>3386</v>
      </c>
      <c r="C119">
        <v>1835.7077654136565</v>
      </c>
      <c r="D119">
        <v>4533</v>
      </c>
      <c r="E119">
        <v>2811.5225412576724</v>
      </c>
    </row>
    <row r="120" spans="1:5" x14ac:dyDescent="0.3">
      <c r="A120" s="31">
        <v>9.0000450000000001</v>
      </c>
      <c r="B120">
        <v>3510</v>
      </c>
      <c r="C120">
        <v>1957.667234235686</v>
      </c>
      <c r="D120">
        <v>4763</v>
      </c>
      <c r="E120">
        <v>3096.1125625532413</v>
      </c>
    </row>
    <row r="121" spans="1:5" x14ac:dyDescent="0.3">
      <c r="A121" s="31">
        <v>9.5000486111111115</v>
      </c>
      <c r="B121">
        <v>3596.3333333333335</v>
      </c>
      <c r="C121">
        <v>2018.2557650935453</v>
      </c>
      <c r="D121">
        <v>4959.666666666667</v>
      </c>
      <c r="E121">
        <v>3301.0032313424558</v>
      </c>
    </row>
    <row r="122" spans="1:5" x14ac:dyDescent="0.3">
      <c r="A122" s="31">
        <v>10.000050833333333</v>
      </c>
      <c r="B122">
        <v>3634</v>
      </c>
      <c r="C122">
        <v>1994.6480892628654</v>
      </c>
      <c r="D122">
        <v>5068.666666666667</v>
      </c>
      <c r="E122">
        <v>3410.0232159522516</v>
      </c>
    </row>
    <row r="123" spans="1:5" x14ac:dyDescent="0.3">
      <c r="A123" s="31">
        <v>10.500055555555555</v>
      </c>
      <c r="B123">
        <v>3657</v>
      </c>
      <c r="C123">
        <v>1970.4824282393386</v>
      </c>
      <c r="D123">
        <v>5121</v>
      </c>
      <c r="E123">
        <v>3416.7802094954836</v>
      </c>
    </row>
    <row r="124" spans="1:5" x14ac:dyDescent="0.3">
      <c r="A124" s="31">
        <v>11.000058055555556</v>
      </c>
      <c r="B124">
        <v>3651</v>
      </c>
      <c r="C124">
        <v>1904.1635959129142</v>
      </c>
      <c r="D124">
        <v>5141.333333333333</v>
      </c>
      <c r="E124">
        <v>3362.5868514186122</v>
      </c>
    </row>
    <row r="125" spans="1:5" x14ac:dyDescent="0.3">
      <c r="A125" s="31">
        <v>11.500058888888889</v>
      </c>
      <c r="B125">
        <v>3622</v>
      </c>
      <c r="C125">
        <v>1832.372232926487</v>
      </c>
      <c r="D125">
        <v>5154</v>
      </c>
      <c r="E125">
        <v>3355.2113197233939</v>
      </c>
    </row>
    <row r="126" spans="1:5" x14ac:dyDescent="0.3">
      <c r="A126" s="31">
        <v>12.000062222222223</v>
      </c>
      <c r="B126">
        <v>3604.6666666666665</v>
      </c>
      <c r="C126">
        <v>1753.9316786389747</v>
      </c>
      <c r="D126">
        <v>5096</v>
      </c>
      <c r="E126">
        <v>3207.1175531932095</v>
      </c>
    </row>
    <row r="127" spans="1:5" x14ac:dyDescent="0.3">
      <c r="A127" s="31">
        <v>12.500064166666666</v>
      </c>
      <c r="B127">
        <v>3541.3333333333335</v>
      </c>
      <c r="C127">
        <v>1634.4241595538572</v>
      </c>
      <c r="D127">
        <v>5035</v>
      </c>
      <c r="E127">
        <v>3086.3980624669916</v>
      </c>
    </row>
    <row r="128" spans="1:5" x14ac:dyDescent="0.3">
      <c r="A128" s="31">
        <v>13.0000675</v>
      </c>
      <c r="B128">
        <v>3451</v>
      </c>
      <c r="C128">
        <v>1493.4018213461507</v>
      </c>
      <c r="D128">
        <v>4966.666666666667</v>
      </c>
      <c r="E128">
        <v>2972.4848752068251</v>
      </c>
    </row>
    <row r="129" spans="1:5" x14ac:dyDescent="0.3">
      <c r="A129" s="31">
        <v>13.500068055555555</v>
      </c>
      <c r="B129">
        <v>3359.6666666666665</v>
      </c>
      <c r="C129">
        <v>1356.5166174187959</v>
      </c>
      <c r="D129">
        <v>4858</v>
      </c>
      <c r="E129">
        <v>2817.4633981650941</v>
      </c>
    </row>
    <row r="130" spans="1:5" x14ac:dyDescent="0.3">
      <c r="A130" s="31">
        <v>14.000071944444445</v>
      </c>
      <c r="B130">
        <v>3259.6666666666665</v>
      </c>
      <c r="C130">
        <v>1227.7867621591845</v>
      </c>
      <c r="D130">
        <v>4761.666666666667</v>
      </c>
      <c r="E130">
        <v>2660.5293332969168</v>
      </c>
    </row>
    <row r="131" spans="1:5" x14ac:dyDescent="0.3">
      <c r="A131" s="31">
        <v>14.500074722222223</v>
      </c>
      <c r="B131">
        <v>3149.6666666666665</v>
      </c>
      <c r="C131">
        <v>1077.1046064952716</v>
      </c>
      <c r="D131">
        <v>4641</v>
      </c>
      <c r="E131">
        <v>2458.2093076058436</v>
      </c>
    </row>
    <row r="132" spans="1:5" x14ac:dyDescent="0.3">
      <c r="A132" s="31">
        <v>15.000078611111112</v>
      </c>
      <c r="B132">
        <v>3055.6666666666665</v>
      </c>
      <c r="C132">
        <v>980.59386768087325</v>
      </c>
      <c r="D132">
        <v>4519.666666666667</v>
      </c>
      <c r="E132">
        <v>2291.5235834119908</v>
      </c>
    </row>
    <row r="133" spans="1:5" x14ac:dyDescent="0.3">
      <c r="A133" s="31">
        <v>15.500083055555555</v>
      </c>
      <c r="B133">
        <v>2949.3333333333335</v>
      </c>
      <c r="C133">
        <v>861.22374173807702</v>
      </c>
      <c r="D133">
        <v>4358</v>
      </c>
      <c r="E133">
        <v>2114.2537690636855</v>
      </c>
    </row>
    <row r="134" spans="1:5" x14ac:dyDescent="0.3">
      <c r="A134" s="31">
        <v>16.000086944444444</v>
      </c>
      <c r="B134">
        <v>2860</v>
      </c>
      <c r="C134">
        <v>768.86084566714669</v>
      </c>
      <c r="D134">
        <v>4220.666666666667</v>
      </c>
      <c r="E134">
        <v>1928.1857621436095</v>
      </c>
    </row>
    <row r="135" spans="1:5" x14ac:dyDescent="0.3">
      <c r="A135" s="31">
        <v>16.500089444444445</v>
      </c>
      <c r="B135">
        <v>2781.6666666666665</v>
      </c>
      <c r="C135">
        <v>701.85492328068335</v>
      </c>
      <c r="D135">
        <v>4071.6666666666665</v>
      </c>
      <c r="E135">
        <v>1772.2938055901827</v>
      </c>
    </row>
    <row r="136" spans="1:5" x14ac:dyDescent="0.3">
      <c r="A136" s="31">
        <v>17.000094444444443</v>
      </c>
      <c r="B136">
        <v>2709.6666666666665</v>
      </c>
      <c r="C136">
        <v>633.58135494452006</v>
      </c>
      <c r="D136">
        <v>3959</v>
      </c>
      <c r="E136">
        <v>1641.0341251783889</v>
      </c>
    </row>
    <row r="137" spans="1:5" x14ac:dyDescent="0.3">
      <c r="A137" s="31">
        <v>17.500099166666669</v>
      </c>
      <c r="B137">
        <v>2647.6666666666665</v>
      </c>
      <c r="C137">
        <v>590.62368165637747</v>
      </c>
      <c r="D137">
        <v>3851.6666666666665</v>
      </c>
      <c r="E137">
        <v>1514.374568372479</v>
      </c>
    </row>
    <row r="138" spans="1:5" x14ac:dyDescent="0.3">
      <c r="A138" s="31">
        <v>18.000102222222221</v>
      </c>
      <c r="B138">
        <v>2610.6666666666665</v>
      </c>
      <c r="C138">
        <v>549.18970614290834</v>
      </c>
      <c r="D138">
        <v>3750.6666666666665</v>
      </c>
      <c r="E138">
        <v>1441.9619736086427</v>
      </c>
    </row>
    <row r="139" spans="1:5" x14ac:dyDescent="0.3">
      <c r="A139" s="31">
        <v>18.500106388888888</v>
      </c>
      <c r="B139">
        <v>2560.3333333333335</v>
      </c>
      <c r="C139">
        <v>535.00031152638962</v>
      </c>
      <c r="D139">
        <v>3657</v>
      </c>
      <c r="E139">
        <v>1354.1879485507172</v>
      </c>
    </row>
    <row r="140" spans="1:5" x14ac:dyDescent="0.3">
      <c r="A140" s="31">
        <v>19.000109999999999</v>
      </c>
      <c r="B140">
        <v>2506</v>
      </c>
      <c r="C140">
        <v>516.18601298369174</v>
      </c>
      <c r="D140">
        <v>3583.6666666666665</v>
      </c>
      <c r="E140">
        <v>1314.732799215617</v>
      </c>
    </row>
    <row r="141" spans="1:5" x14ac:dyDescent="0.3">
      <c r="A141" s="31">
        <v>19.50011388888889</v>
      </c>
      <c r="B141">
        <v>2449</v>
      </c>
      <c r="C141">
        <v>515.55504070855523</v>
      </c>
      <c r="D141">
        <v>3513</v>
      </c>
      <c r="E141">
        <v>1291.0999186739964</v>
      </c>
    </row>
    <row r="142" spans="1:5" x14ac:dyDescent="0.3">
      <c r="A142" s="31">
        <v>20.000115277777777</v>
      </c>
      <c r="B142">
        <v>2396.3333333333335</v>
      </c>
      <c r="C142">
        <v>496.22709854796722</v>
      </c>
      <c r="D142">
        <v>3434</v>
      </c>
      <c r="E142">
        <v>1248.8282508015263</v>
      </c>
    </row>
    <row r="143" spans="1:5" x14ac:dyDescent="0.3">
      <c r="A143" s="31">
        <v>20.500117777777778</v>
      </c>
      <c r="B143">
        <v>2338.3333333333335</v>
      </c>
      <c r="C143">
        <v>481.76169766112895</v>
      </c>
      <c r="D143">
        <v>3342.6666666666665</v>
      </c>
      <c r="E143">
        <v>1254.4219120110004</v>
      </c>
    </row>
    <row r="144" spans="1:5" x14ac:dyDescent="0.3">
      <c r="A144" s="31">
        <v>21.000121111111113</v>
      </c>
      <c r="B144">
        <v>2270.3333333333335</v>
      </c>
      <c r="C144">
        <v>464.60341511156912</v>
      </c>
      <c r="D144">
        <v>3288.3333333333335</v>
      </c>
      <c r="E144">
        <v>1262.2330740926313</v>
      </c>
    </row>
    <row r="145" spans="1:5" x14ac:dyDescent="0.3">
      <c r="A145" s="31">
        <v>21.500123888888886</v>
      </c>
      <c r="B145">
        <v>2214</v>
      </c>
      <c r="C145">
        <v>444.61556427997436</v>
      </c>
      <c r="D145">
        <v>3234.6666666666665</v>
      </c>
      <c r="E145">
        <v>1253.7883925660399</v>
      </c>
    </row>
    <row r="146" spans="1:5" x14ac:dyDescent="0.3">
      <c r="A146" s="31">
        <v>22.000127777777781</v>
      </c>
      <c r="B146">
        <v>2142.6666666666665</v>
      </c>
      <c r="C146">
        <v>429.13906060079523</v>
      </c>
      <c r="D146">
        <v>3156</v>
      </c>
      <c r="E146">
        <v>1283.6557170830504</v>
      </c>
    </row>
    <row r="147" spans="1:5" x14ac:dyDescent="0.3">
      <c r="A147" s="31">
        <v>22.500129722222223</v>
      </c>
      <c r="B147">
        <v>2096.3333333333335</v>
      </c>
      <c r="C147">
        <v>419.64310233022184</v>
      </c>
      <c r="D147">
        <v>3108</v>
      </c>
      <c r="E147">
        <v>1307.7354472522338</v>
      </c>
    </row>
    <row r="148" spans="1:5" x14ac:dyDescent="0.3">
      <c r="A148" s="31">
        <v>23.000131111111109</v>
      </c>
      <c r="B148">
        <v>2044</v>
      </c>
      <c r="C148">
        <v>411.57259383977453</v>
      </c>
      <c r="D148">
        <v>3044.6666666666665</v>
      </c>
      <c r="E148">
        <v>1325.9888134269211</v>
      </c>
    </row>
    <row r="149" spans="1:5" x14ac:dyDescent="0.3">
      <c r="A149" s="31">
        <v>23.500135555555556</v>
      </c>
      <c r="B149">
        <v>1988.6666666666667</v>
      </c>
      <c r="C149">
        <v>387.57880919025104</v>
      </c>
      <c r="D149">
        <v>2990.6666666666665</v>
      </c>
      <c r="E149">
        <v>1342.6355921594413</v>
      </c>
    </row>
    <row r="150" spans="1:5" x14ac:dyDescent="0.3">
      <c r="A150" s="31">
        <v>24.000140277777778</v>
      </c>
      <c r="B150">
        <v>1947.6666666666667</v>
      </c>
      <c r="C150">
        <v>370.22200546879031</v>
      </c>
      <c r="D150">
        <v>2935.6666666666665</v>
      </c>
      <c r="E150">
        <v>1378.1789917617139</v>
      </c>
    </row>
    <row r="151" spans="1:5" x14ac:dyDescent="0.3">
      <c r="A151" s="31">
        <v>24.500140833333333</v>
      </c>
      <c r="B151">
        <v>1910.6666666666667</v>
      </c>
      <c r="C151">
        <v>353.24826019859324</v>
      </c>
      <c r="D151">
        <v>2897.3333333333335</v>
      </c>
      <c r="E151">
        <v>1420.2402378940451</v>
      </c>
    </row>
    <row r="152" spans="1:5" x14ac:dyDescent="0.3">
      <c r="A152" s="31">
        <v>25.000145277777779</v>
      </c>
      <c r="B152">
        <v>1868</v>
      </c>
      <c r="C152">
        <v>336.87386363444699</v>
      </c>
      <c r="D152">
        <v>2864.3333333333335</v>
      </c>
      <c r="E152">
        <v>1446.409462542794</v>
      </c>
    </row>
    <row r="153" spans="1:5" x14ac:dyDescent="0.3">
      <c r="A153" s="31">
        <v>25.500148611111111</v>
      </c>
      <c r="B153">
        <v>1843.3333333333333</v>
      </c>
      <c r="C153">
        <v>335.32273011732002</v>
      </c>
      <c r="D153">
        <v>2855.3333333333335</v>
      </c>
      <c r="E153">
        <v>1496.206647937822</v>
      </c>
    </row>
    <row r="154" spans="1:5" x14ac:dyDescent="0.3">
      <c r="A154" s="31">
        <v>26.000153333333333</v>
      </c>
      <c r="B154">
        <v>1810</v>
      </c>
      <c r="C154">
        <v>325.6639372113529</v>
      </c>
      <c r="D154">
        <v>2809</v>
      </c>
      <c r="E154">
        <v>1504.2848799346486</v>
      </c>
    </row>
    <row r="155" spans="1:5" x14ac:dyDescent="0.3">
      <c r="A155" s="31">
        <v>26.500157777777776</v>
      </c>
      <c r="B155">
        <v>1776.3333333333333</v>
      </c>
      <c r="C155">
        <v>310.89923340743866</v>
      </c>
      <c r="D155">
        <v>2751.3333333333335</v>
      </c>
      <c r="E155">
        <v>1467.3173935223879</v>
      </c>
    </row>
    <row r="156" spans="1:5" x14ac:dyDescent="0.3">
      <c r="A156" s="31">
        <v>27.000160555555553</v>
      </c>
      <c r="B156">
        <v>1759</v>
      </c>
      <c r="C156">
        <v>296.7136666889478</v>
      </c>
      <c r="D156">
        <v>2687.3333333333335</v>
      </c>
      <c r="E156">
        <v>1430.1658411993114</v>
      </c>
    </row>
    <row r="157" spans="1:5" x14ac:dyDescent="0.3">
      <c r="A157" s="31">
        <v>27.500171944444446</v>
      </c>
      <c r="B157">
        <v>1725.6666666666667</v>
      </c>
      <c r="C157">
        <v>282.83269495115485</v>
      </c>
      <c r="D157">
        <v>2630.6666666666665</v>
      </c>
      <c r="E157">
        <v>1369.9220172452642</v>
      </c>
    </row>
    <row r="158" spans="1:5" x14ac:dyDescent="0.3">
      <c r="A158" s="31">
        <v>28.000176388888889</v>
      </c>
      <c r="B158">
        <v>1708</v>
      </c>
      <c r="C158">
        <v>278.28582428862597</v>
      </c>
      <c r="D158">
        <v>2566</v>
      </c>
      <c r="E158">
        <v>1312.9588721662228</v>
      </c>
    </row>
    <row r="159" spans="1:5" x14ac:dyDescent="0.3">
      <c r="A159" s="31">
        <v>28.500179166666669</v>
      </c>
      <c r="B159">
        <v>1681</v>
      </c>
      <c r="C159">
        <v>277.25980595823836</v>
      </c>
      <c r="D159">
        <v>2495.6666666666665</v>
      </c>
      <c r="E159">
        <v>1248.2312819879712</v>
      </c>
    </row>
    <row r="160" spans="1:5" x14ac:dyDescent="0.3">
      <c r="A160" s="31">
        <v>29.000183333333336</v>
      </c>
      <c r="B160">
        <v>1654.6666666666667</v>
      </c>
      <c r="C160">
        <v>259.6080378827541</v>
      </c>
      <c r="D160">
        <v>2439</v>
      </c>
      <c r="E160">
        <v>1209.0215051850814</v>
      </c>
    </row>
    <row r="161" spans="1:5" x14ac:dyDescent="0.3">
      <c r="A161" s="31">
        <v>29.500186388888888</v>
      </c>
      <c r="B161">
        <v>1627.3333333333333</v>
      </c>
      <c r="C161">
        <v>256.96951829610742</v>
      </c>
      <c r="D161">
        <v>2389.6666666666665</v>
      </c>
      <c r="E161">
        <v>1160.2845915262919</v>
      </c>
    </row>
    <row r="162" spans="1:5" x14ac:dyDescent="0.3">
      <c r="A162" s="31">
        <v>30.000188888888886</v>
      </c>
      <c r="B162">
        <v>1607.3333333333333</v>
      </c>
      <c r="C162">
        <v>241.86221973126246</v>
      </c>
      <c r="D162">
        <v>2357</v>
      </c>
      <c r="E162">
        <v>1125.8077100464359</v>
      </c>
    </row>
    <row r="163" spans="1:5" x14ac:dyDescent="0.3">
      <c r="A163" s="31">
        <v>30.500190555555555</v>
      </c>
      <c r="B163">
        <v>1594.3333333333333</v>
      </c>
      <c r="C163">
        <v>236.19130664216559</v>
      </c>
      <c r="D163">
        <v>2303</v>
      </c>
      <c r="E163">
        <v>1094.7963280902982</v>
      </c>
    </row>
    <row r="164" spans="1:5" x14ac:dyDescent="0.3">
      <c r="A164" s="31">
        <v>31.000195833333333</v>
      </c>
      <c r="B164">
        <v>1563.3333333333333</v>
      </c>
      <c r="C164">
        <v>238.72648226230262</v>
      </c>
      <c r="D164">
        <v>2262</v>
      </c>
      <c r="E164">
        <v>1067.8543908230185</v>
      </c>
    </row>
    <row r="165" spans="1:5" x14ac:dyDescent="0.3">
      <c r="A165" s="31">
        <v>31.500197222222223</v>
      </c>
      <c r="B165">
        <v>1540.3333333333333</v>
      </c>
      <c r="C165">
        <v>226.8310678309598</v>
      </c>
      <c r="D165">
        <v>2217.3333333333335</v>
      </c>
      <c r="E165">
        <v>1047.958650583759</v>
      </c>
    </row>
    <row r="166" spans="1:5" x14ac:dyDescent="0.3">
      <c r="A166" s="31">
        <v>32.000198333333337</v>
      </c>
      <c r="B166">
        <v>1527.3333333333333</v>
      </c>
      <c r="C166">
        <v>229.68746882085989</v>
      </c>
      <c r="D166">
        <v>2206.6666666666665</v>
      </c>
      <c r="E166">
        <v>1032.4855124084468</v>
      </c>
    </row>
    <row r="167" spans="1:5" x14ac:dyDescent="0.3">
      <c r="A167" s="31">
        <v>32.500199166666668</v>
      </c>
      <c r="B167">
        <v>1504.6666666666667</v>
      </c>
      <c r="C167">
        <v>231.52825601497</v>
      </c>
      <c r="D167">
        <v>2162</v>
      </c>
      <c r="E167">
        <v>1012.56259065798</v>
      </c>
    </row>
    <row r="168" spans="1:5" x14ac:dyDescent="0.3">
      <c r="A168" s="31">
        <v>33.000203055555552</v>
      </c>
      <c r="B168">
        <v>1482.3333333333333</v>
      </c>
      <c r="C168">
        <v>241.56227630433833</v>
      </c>
      <c r="D168">
        <v>2132.6666666666665</v>
      </c>
      <c r="E168">
        <v>993.89402520255294</v>
      </c>
    </row>
    <row r="169" spans="1:5" x14ac:dyDescent="0.3">
      <c r="A169" s="31">
        <v>33.500204722222222</v>
      </c>
      <c r="B169">
        <v>1467.3333333333333</v>
      </c>
      <c r="C169">
        <v>242.01101903288099</v>
      </c>
      <c r="D169">
        <v>2101.6666666666665</v>
      </c>
      <c r="E169">
        <v>976.09545298261332</v>
      </c>
    </row>
    <row r="170" spans="1:5" x14ac:dyDescent="0.3">
      <c r="A170" s="31">
        <v>34.000206111111112</v>
      </c>
      <c r="B170">
        <v>1453</v>
      </c>
      <c r="C170">
        <v>242.46855466224895</v>
      </c>
      <c r="D170">
        <v>2067.6666666666665</v>
      </c>
      <c r="E170">
        <v>950.3879909454522</v>
      </c>
    </row>
    <row r="171" spans="1:5" x14ac:dyDescent="0.3">
      <c r="A171" s="31">
        <v>34.500210277777775</v>
      </c>
      <c r="B171">
        <v>1428.3333333333333</v>
      </c>
      <c r="C171">
        <v>243.81618759494515</v>
      </c>
      <c r="D171">
        <v>2044.6666666666667</v>
      </c>
      <c r="E171">
        <v>954.22499093941838</v>
      </c>
    </row>
    <row r="172" spans="1:5" x14ac:dyDescent="0.3">
      <c r="A172" s="31">
        <v>35.000213888888887</v>
      </c>
      <c r="B172">
        <v>1410.6666666666667</v>
      </c>
      <c r="C172">
        <v>251.66909491102297</v>
      </c>
      <c r="D172">
        <v>2020.6666666666667</v>
      </c>
      <c r="E172">
        <v>940.1097453666423</v>
      </c>
    </row>
    <row r="173" spans="1:5" x14ac:dyDescent="0.3">
      <c r="A173" s="31">
        <v>35.500217777777777</v>
      </c>
      <c r="B173">
        <v>1397.6666666666667</v>
      </c>
      <c r="C173">
        <v>260.23322872633594</v>
      </c>
      <c r="D173">
        <v>1991</v>
      </c>
      <c r="E173">
        <v>926.772356083197</v>
      </c>
    </row>
    <row r="174" spans="1:5" x14ac:dyDescent="0.3">
      <c r="A174" s="31">
        <v>36.000220277777778</v>
      </c>
      <c r="B174">
        <v>1379.6666666666667</v>
      </c>
      <c r="C174">
        <v>266.47576500187307</v>
      </c>
      <c r="D174">
        <v>1969.6666666666667</v>
      </c>
      <c r="E174">
        <v>919.43805301571729</v>
      </c>
    </row>
    <row r="175" spans="1:5" x14ac:dyDescent="0.3">
      <c r="A175" s="31">
        <v>36.500221944444441</v>
      </c>
      <c r="B175">
        <v>1367.6666666666667</v>
      </c>
      <c r="C175">
        <v>278.41036858086568</v>
      </c>
      <c r="D175">
        <v>1951.6666666666667</v>
      </c>
      <c r="E175">
        <v>912.74330089753767</v>
      </c>
    </row>
    <row r="176" spans="1:5" x14ac:dyDescent="0.3">
      <c r="A176" s="31">
        <v>37.00022638888889</v>
      </c>
      <c r="B176">
        <v>1355.3333333333333</v>
      </c>
      <c r="C176">
        <v>281.61735268504583</v>
      </c>
      <c r="D176">
        <v>1932.3333333333333</v>
      </c>
      <c r="E176">
        <v>902.69836231896033</v>
      </c>
    </row>
    <row r="177" spans="1:5" x14ac:dyDescent="0.3">
      <c r="A177" s="31">
        <v>37.500231944444444</v>
      </c>
      <c r="B177">
        <v>1348</v>
      </c>
      <c r="C177">
        <v>291.54073471815218</v>
      </c>
      <c r="D177">
        <v>1911.3333333333333</v>
      </c>
      <c r="E177">
        <v>895.6686515298685</v>
      </c>
    </row>
    <row r="178" spans="1:5" x14ac:dyDescent="0.3">
      <c r="A178" s="31">
        <v>38.000232777777775</v>
      </c>
      <c r="B178">
        <v>1334.3333333333333</v>
      </c>
      <c r="C178">
        <v>292.38559016020861</v>
      </c>
      <c r="D178">
        <v>1903.6666666666667</v>
      </c>
      <c r="E178">
        <v>889.73835105233775</v>
      </c>
    </row>
    <row r="179" spans="1:5" x14ac:dyDescent="0.3">
      <c r="A179" s="31">
        <v>38.500234166666665</v>
      </c>
      <c r="B179">
        <v>1321</v>
      </c>
      <c r="C179">
        <v>297.91273890184692</v>
      </c>
      <c r="D179">
        <v>1877</v>
      </c>
      <c r="E179">
        <v>877.59500910157874</v>
      </c>
    </row>
    <row r="180" spans="1:5" x14ac:dyDescent="0.3">
      <c r="A180" s="31">
        <v>39.000236944444445</v>
      </c>
      <c r="B180">
        <v>1312.6666666666667</v>
      </c>
      <c r="C180">
        <v>303.76690625104885</v>
      </c>
      <c r="D180">
        <v>1864.3333333333333</v>
      </c>
      <c r="E180">
        <v>863.06218393191864</v>
      </c>
    </row>
    <row r="181" spans="1:5" x14ac:dyDescent="0.3">
      <c r="A181" s="31">
        <v>39.500239444444446</v>
      </c>
      <c r="B181">
        <v>1302</v>
      </c>
      <c r="C181">
        <v>304.5373540306673</v>
      </c>
      <c r="D181">
        <v>1848.6666666666667</v>
      </c>
      <c r="E181">
        <v>858.44122299277603</v>
      </c>
    </row>
    <row r="182" spans="1:5" x14ac:dyDescent="0.3">
      <c r="A182" s="31">
        <v>40.000243611111117</v>
      </c>
      <c r="B182">
        <v>1282.3333333333333</v>
      </c>
      <c r="C182">
        <v>311.14037560775279</v>
      </c>
      <c r="D182">
        <v>1829.6666666666667</v>
      </c>
      <c r="E182">
        <v>850.20546536312804</v>
      </c>
    </row>
    <row r="183" spans="1:5" x14ac:dyDescent="0.3">
      <c r="A183" s="31">
        <v>40.500247222222228</v>
      </c>
      <c r="B183">
        <v>1280.6666666666667</v>
      </c>
      <c r="C183">
        <v>296.08332160615447</v>
      </c>
      <c r="D183">
        <v>1818.3333333333333</v>
      </c>
      <c r="E183">
        <v>840.17696548604158</v>
      </c>
    </row>
    <row r="184" spans="1:5" x14ac:dyDescent="0.3">
      <c r="A184" s="31">
        <v>41.000249166666663</v>
      </c>
      <c r="B184">
        <v>1261.6666666666667</v>
      </c>
      <c r="C184">
        <v>310.18757765799307</v>
      </c>
      <c r="D184">
        <v>1807</v>
      </c>
      <c r="E184">
        <v>834.95089675980353</v>
      </c>
    </row>
    <row r="185" spans="1:5" x14ac:dyDescent="0.3">
      <c r="A185" s="31">
        <v>41.500250277777781</v>
      </c>
      <c r="B185">
        <v>1244</v>
      </c>
      <c r="C185">
        <v>305.86434901766501</v>
      </c>
      <c r="D185">
        <v>1794</v>
      </c>
      <c r="E185">
        <v>824.66417407330118</v>
      </c>
    </row>
    <row r="186" spans="1:5" x14ac:dyDescent="0.3">
      <c r="A186" s="31">
        <v>42.000253055555554</v>
      </c>
      <c r="B186">
        <v>1229.3333333333333</v>
      </c>
      <c r="C186">
        <v>301.53164565818543</v>
      </c>
      <c r="D186">
        <v>1774.6666666666667</v>
      </c>
      <c r="E186">
        <v>816.07373032914927</v>
      </c>
    </row>
    <row r="187" spans="1:5" x14ac:dyDescent="0.3">
      <c r="A187" s="31">
        <v>42.500254444444444</v>
      </c>
      <c r="B187">
        <v>1214.3333333333333</v>
      </c>
      <c r="C187">
        <v>293.41495076654411</v>
      </c>
      <c r="D187">
        <v>1774.6666666666667</v>
      </c>
      <c r="E187">
        <v>819.01302390946933</v>
      </c>
    </row>
    <row r="188" spans="1:5" x14ac:dyDescent="0.3">
      <c r="A188" s="31">
        <v>43.000258333333335</v>
      </c>
      <c r="B188">
        <v>1198.3333333333333</v>
      </c>
      <c r="C188">
        <v>287.44622685527372</v>
      </c>
      <c r="D188">
        <v>1764</v>
      </c>
      <c r="E188">
        <v>809.06674631948636</v>
      </c>
    </row>
    <row r="189" spans="1:5" x14ac:dyDescent="0.3">
      <c r="A189" s="31">
        <v>43.50026305555555</v>
      </c>
      <c r="B189">
        <v>1188.3333333333333</v>
      </c>
      <c r="C189">
        <v>277.65506178230117</v>
      </c>
      <c r="D189">
        <v>1754.3333333333333</v>
      </c>
      <c r="E189">
        <v>790.03818473117678</v>
      </c>
    </row>
    <row r="190" spans="1:5" x14ac:dyDescent="0.3">
      <c r="A190" s="31">
        <v>44.000264166666668</v>
      </c>
      <c r="B190">
        <v>1172.3333333333333</v>
      </c>
      <c r="C190">
        <v>270.54451266535284</v>
      </c>
      <c r="D190">
        <v>1741.6666666666667</v>
      </c>
      <c r="E190">
        <v>788.19942484965884</v>
      </c>
    </row>
    <row r="191" spans="1:5" x14ac:dyDescent="0.3">
      <c r="A191" s="31">
        <v>44.500264999999999</v>
      </c>
      <c r="B191">
        <v>1154.3333333333333</v>
      </c>
      <c r="C191">
        <v>266.16598831055268</v>
      </c>
      <c r="D191">
        <v>1732.3333333333333</v>
      </c>
      <c r="E191">
        <v>780.13930379986175</v>
      </c>
    </row>
    <row r="192" spans="1:5" x14ac:dyDescent="0.3">
      <c r="A192" s="31">
        <v>45.000268055555551</v>
      </c>
      <c r="B192">
        <v>1148</v>
      </c>
      <c r="C192">
        <v>259.85572920372567</v>
      </c>
      <c r="D192">
        <v>1734.6666666666667</v>
      </c>
      <c r="E192">
        <v>744.32878040106243</v>
      </c>
    </row>
    <row r="193" spans="1:5" x14ac:dyDescent="0.3">
      <c r="A193" s="31">
        <v>45.50026861111111</v>
      </c>
      <c r="B193">
        <v>1134.6666666666667</v>
      </c>
      <c r="C193">
        <v>250.28050929573652</v>
      </c>
      <c r="D193">
        <v>1714.6666666666667</v>
      </c>
      <c r="E193">
        <v>767.21922117041163</v>
      </c>
    </row>
    <row r="194" spans="1:5" x14ac:dyDescent="0.3">
      <c r="A194" s="31">
        <v>46.000270555555552</v>
      </c>
      <c r="B194">
        <v>1113.3333333333333</v>
      </c>
      <c r="C194">
        <v>241.60780892457359</v>
      </c>
      <c r="D194">
        <v>1697.3333333333333</v>
      </c>
      <c r="E194">
        <v>750.17753454321269</v>
      </c>
    </row>
    <row r="195" spans="1:5" x14ac:dyDescent="0.3">
      <c r="A195" s="31">
        <v>46.500273333333332</v>
      </c>
      <c r="B195">
        <v>1108.3333333333333</v>
      </c>
      <c r="C195">
        <v>234.19294040028888</v>
      </c>
      <c r="D195">
        <v>1691.3333333333333</v>
      </c>
      <c r="E195">
        <v>740.36229869796387</v>
      </c>
    </row>
    <row r="196" spans="1:5" x14ac:dyDescent="0.3">
      <c r="A196" s="31">
        <v>47.000277500000003</v>
      </c>
      <c r="B196">
        <v>1094.6666666666667</v>
      </c>
      <c r="C196">
        <v>232.89554167766556</v>
      </c>
      <c r="D196">
        <v>1678.6666666666667</v>
      </c>
      <c r="E196">
        <v>726.36102134774069</v>
      </c>
    </row>
    <row r="197" spans="1:5" x14ac:dyDescent="0.3">
      <c r="A197" s="31">
        <v>47.500281111111107</v>
      </c>
      <c r="B197">
        <v>1088.3333333333333</v>
      </c>
      <c r="C197">
        <v>219.85752962619509</v>
      </c>
      <c r="D197">
        <v>1681.6666666666667</v>
      </c>
      <c r="E197">
        <v>729.86665448788176</v>
      </c>
    </row>
    <row r="199" spans="1:5" x14ac:dyDescent="0.3">
      <c r="A199" t="s">
        <v>226</v>
      </c>
      <c r="B199" t="s">
        <v>195</v>
      </c>
      <c r="C199" t="s">
        <v>224</v>
      </c>
    </row>
    <row r="200" spans="1:5" x14ac:dyDescent="0.3">
      <c r="B200" s="7">
        <v>3657</v>
      </c>
      <c r="C200" s="7">
        <v>5154</v>
      </c>
    </row>
    <row r="201" spans="1:5" x14ac:dyDescent="0.3">
      <c r="A201" t="s">
        <v>200</v>
      </c>
      <c r="B201" s="1">
        <v>792.66670171011981</v>
      </c>
      <c r="C201" s="5">
        <v>955.30126138302569</v>
      </c>
    </row>
    <row r="203" spans="1:5" x14ac:dyDescent="0.3">
      <c r="A203" t="s">
        <v>227</v>
      </c>
      <c r="B203" t="s">
        <v>195</v>
      </c>
      <c r="C203" t="s">
        <v>224</v>
      </c>
    </row>
    <row r="204" spans="1:5" x14ac:dyDescent="0.3">
      <c r="B204" s="12">
        <v>2.6269097380156818</v>
      </c>
      <c r="C204" s="19">
        <v>3.3849024433399286</v>
      </c>
    </row>
    <row r="205" spans="1:5" x14ac:dyDescent="0.3">
      <c r="A205" t="s">
        <v>200</v>
      </c>
      <c r="B205" s="12">
        <v>0.13074097145638952</v>
      </c>
      <c r="C205" s="19">
        <v>0.64321933262014164</v>
      </c>
    </row>
    <row r="207" spans="1:5" x14ac:dyDescent="0.3">
      <c r="A207" t="s">
        <v>198</v>
      </c>
      <c r="B207" t="s">
        <v>195</v>
      </c>
      <c r="C207" t="s">
        <v>224</v>
      </c>
    </row>
    <row r="208" spans="1:5" x14ac:dyDescent="0.3">
      <c r="B208" s="21">
        <v>6.33</v>
      </c>
      <c r="C208" s="13">
        <v>7.83</v>
      </c>
    </row>
    <row r="209" spans="1:3" x14ac:dyDescent="0.3">
      <c r="A209" t="s">
        <v>200</v>
      </c>
      <c r="B209" s="16">
        <v>1.0182337649086282</v>
      </c>
      <c r="C209" s="13">
        <v>1.0040916292848967</v>
      </c>
    </row>
    <row r="211" spans="1:3" x14ac:dyDescent="0.3">
      <c r="A211" t="s">
        <v>200</v>
      </c>
      <c r="B211" t="s">
        <v>195</v>
      </c>
      <c r="C211" t="s">
        <v>224</v>
      </c>
    </row>
    <row r="212" spans="1:3" x14ac:dyDescent="0.3">
      <c r="A212" t="s">
        <v>199</v>
      </c>
      <c r="B212">
        <v>38.666666666666664</v>
      </c>
      <c r="C212">
        <v>33.166666666666664</v>
      </c>
    </row>
    <row r="213" spans="1:3" x14ac:dyDescent="0.3">
      <c r="A213" t="s">
        <v>200</v>
      </c>
      <c r="B213">
        <v>4.8045117684665408</v>
      </c>
      <c r="C213">
        <v>6.8068592855540402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tecan_user</dc:creator>
  <cp:lastModifiedBy>Mona Abo-Hashesh</cp:lastModifiedBy>
  <dcterms:created xsi:type="dcterms:W3CDTF">2022-06-24T15:13:01Z</dcterms:created>
  <dcterms:modified xsi:type="dcterms:W3CDTF">2023-08-16T18:04:54Z</dcterms:modified>
</cp:coreProperties>
</file>