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w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Website URL</t>
        </is>
      </c>
      <c r="B2" t="inlineStr">
        <is>
          <t>Hose OR Cooling Hose OR IT Cooling Hose Keywords Found in site? (YES/NO)</t>
        </is>
      </c>
    </row>
    <row r="3">
      <c r="A3" t="inlineStr">
        <is>
          <t>computrols.com</t>
        </is>
      </c>
      <c r="B3">
        <f>HYPERLINK("https://www.google.com/search?q=inurl%3Acomputrols.com+%28%22hose%22+OR+%22it+cooling%22+OR+%22it+cooling+hose%22+OR+%E2%80%9Ccooling+hose%E2%80%9D%29+%28products+OR+buy+OR+sales+OR+shops+OR+stores+OR+prices+OR+catalog+OR+specifications%29", "NO")</f>
        <v/>
      </c>
    </row>
    <row r="4">
      <c r="A4" t="inlineStr">
        <is>
          <t>memcon.eu</t>
        </is>
      </c>
      <c r="B4">
        <f>HYPERLINK("https://www.google.com/search?q=inurl%3Amemcon.eu+%28%22hose%22+OR+%22it+cooling%22+OR+%22it+cooling+hose%22+OR+%E2%80%9Ccooling+hose%E2%80%9D%29+%28products+OR+buy+OR+sales+OR+shops+OR+stores+OR+prices+OR+catalog+OR+specifications%29", "NO")</f>
        <v/>
      </c>
    </row>
    <row r="5">
      <c r="A5" t="inlineStr">
        <is>
          <t>oteco.com</t>
        </is>
      </c>
      <c r="B5">
        <f>HYPERLINK("https://www.google.com/search?q=inurl%3Aoteco.com+%28%22hose%22+OR+%22it+cooling%22+OR+%22it+cooling+hose%22+OR+%E2%80%9Ccooling+hose%E2%80%9D%29+%28products+OR+buy+OR+sales+OR+shops+OR+stores+OR+prices+OR+catalog+OR+specifications%29", "NO")</f>
        <v/>
      </c>
    </row>
    <row r="6">
      <c r="A6" t="inlineStr">
        <is>
          <t>teleflexarcatalog.com</t>
        </is>
      </c>
      <c r="B6">
        <f>HYPERLINK("https://www.google.com/search?q=inurl%3Ateleflexarcatalog.com+%28%22hose%22+OR+%22it+cooling%22+OR+%22it+cooling+hose%22+OR+%E2%80%9Ccooling+hose%E2%80%9D%29+%28products+OR+buy+OR+sales+OR+shops+OR+stores+OR+prices+OR+catalog+OR+specifications%29", "NO")</f>
        <v/>
      </c>
    </row>
    <row r="7">
      <c r="A7" t="inlineStr">
        <is>
          <t>estabrookcorp.com</t>
        </is>
      </c>
      <c r="B7">
        <f>HYPERLINK("https://www.estabrookcorp.com/post/industrial-equipment-food-beverage-industry", "YES")</f>
        <v/>
      </c>
    </row>
    <row r="8">
      <c r="A8" t="inlineStr">
        <is>
          <t>nrtcautomation.com</t>
        </is>
      </c>
      <c r="B8">
        <f>HYPERLINK("https://www.google.com/search?q=inurl%3Anrtcautomation.com+%28%22hose%22+OR+%22it+cooling%22+OR+%22it+cooling+hose%22+OR+%E2%80%9Ccooling+hose%E2%80%9D%29+%28products+OR+buy+OR+sales+OR+shops+OR+stores+OR+prices+OR+catalog+OR+specifications%29", "NO")</f>
        <v/>
      </c>
    </row>
    <row r="9">
      <c r="A9" t="inlineStr">
        <is>
          <t>undergroundtools.com</t>
        </is>
      </c>
      <c r="B9">
        <f>HYPERLINK("https://www.google.com/search?q=inurl%3Aundergroundtools.com+%28%22hose%22+OR+%22it+cooling%22+OR+%22it+cooling+hose%22+OR+%E2%80%9Ccooling+hose%E2%80%9D%29+%28products+OR+buy+OR+sales+OR+shops+OR+stores+OR+prices+OR+catalog+OR+specifications%29", "NO")</f>
        <v/>
      </c>
    </row>
    <row r="10">
      <c r="A10" t="inlineStr">
        <is>
          <t>amphenolmao.com</t>
        </is>
      </c>
      <c r="B10">
        <f>HYPERLINK("https://www.google.com/search?q=inurl%3Aamphenolmao.com+%28%22hose%22+OR+%22it+cooling%22+OR+%22it+cooling+hose%22+OR+%E2%80%9Ccooling+hose%E2%80%9D%29+%28products+OR+buy+OR+sales+OR+shops+OR+stores+OR+prices+OR+catalog+OR+specifications%29", "NO")</f>
        <v/>
      </c>
    </row>
    <row r="11">
      <c r="A11" t="inlineStr">
        <is>
          <t>apgsensors.com</t>
        </is>
      </c>
      <c r="B11">
        <f>HYPERLINK("https://www.google.com/search?q=inurl%3Aapgsensors.com+%28%22hose%22+OR+%22it+cooling%22+OR+%22it+cooling+hose%22+OR+%E2%80%9Ccooling+hose%E2%80%9D%29+%28products+OR+buy+OR+sales+OR+shops+OR+stores+OR+prices+OR+catalog+OR+specifications%29", "NO")</f>
        <v/>
      </c>
    </row>
    <row r="12">
      <c r="A12" t="inlineStr">
        <is>
          <t>noliac.com</t>
        </is>
      </c>
      <c r="B12">
        <f>HYPERLINK("https://www.google.com/search?q=inurl%3Anoliac.com+%28%22hose%22+OR+%22it+cooling%22+OR+%22it+cooling+hose%22+OR+%E2%80%9Ccooling+hose%E2%80%9D%29+%28products+OR+buy+OR+sales+OR+shops+OR+stores+OR+prices+OR+catalog+OR+specifications%29", "NO")</f>
        <v/>
      </c>
    </row>
    <row r="13">
      <c r="A13" t="inlineStr">
        <is>
          <t>nextfirst.com</t>
        </is>
      </c>
      <c r="B13">
        <f>HYPERLINK("https://www.google.com/search?q=inurl%3Anextfirst.com+%28%22hose%22+OR+%22it+cooling%22+OR+%22it+cooling+hose%22+OR+%E2%80%9Ccooling+hose%E2%80%9D%29+%28products+OR+buy+OR+sales+OR+shops+OR+stores+OR+prices+OR+catalog+OR+specifications%29", "NO")</f>
        <v/>
      </c>
    </row>
    <row r="14">
      <c r="A14" t="inlineStr">
        <is>
          <t>raydiall.com</t>
        </is>
      </c>
      <c r="B14">
        <f>HYPERLINK("https://www.google.com/search?q=inurl%3Araydiall.com+%28%22hose%22+OR+%22it+cooling%22+OR+%22it+cooling+hose%22+OR+%E2%80%9Ccooling+hose%E2%80%9D%29+%28products+OR+buy+OR+sales+OR+shops+OR+stores+OR+prices+OR+catalog+OR+specifications%29", "NO")</f>
        <v/>
      </c>
    </row>
    <row r="15">
      <c r="A15" t="inlineStr">
        <is>
          <t>tasind.com</t>
        </is>
      </c>
      <c r="B15">
        <f>HYPERLINK("https://www.google.com/search?q=inurl%3Atasind.com+%28%22hose%22+OR+%22it+cooling%22+OR+%22it+cooling+hose%22+OR+%E2%80%9Ccooling+hose%E2%80%9D%29+%28products+OR+buy+OR+sales+OR+shops+OR+stores+OR+prices+OR+catalog+OR+specifications%29", "NO")</f>
        <v/>
      </c>
    </row>
    <row r="16">
      <c r="A16" t="inlineStr">
        <is>
          <t>psicontrolsolutions.com</t>
        </is>
      </c>
      <c r="B16">
        <f>HYPERLINK("https://www.psicontrolsolutions.com/product/enclosed-circuit-breaker/", "YES")</f>
        <v/>
      </c>
    </row>
    <row r="17">
      <c r="A17" t="inlineStr">
        <is>
          <t>rowleyspring.com</t>
        </is>
      </c>
      <c r="B17">
        <f>HYPERLINK("https://www.google.com/search?q=inurl%3Arowleyspring.com+%28%22hose%22+OR+%22it+cooling%22+OR+%22it+cooling+hose%22+OR+%E2%80%9Ccooling+hose%E2%80%9D%29+%28products+OR+buy+OR+sales+OR+shops+OR+stores+OR+prices+OR+catalog+OR+specifications%29", "NO")</f>
        <v/>
      </c>
    </row>
    <row r="18">
      <c r="A18" t="inlineStr">
        <is>
          <t>prestolitepower.com</t>
        </is>
      </c>
      <c r="B18">
        <f>HYPERLINK("https://www.google.com/search?q=inurl%3Aprestolitepower.com+%28%22hose%22+OR+%22it+cooling%22+OR+%22it+cooling+hose%22+OR+%E2%80%9Ccooling+hose%E2%80%9D%29+%28products+OR+buy+OR+sales+OR+shops+OR+stores+OR+prices+OR+catalog+OR+specifications%29", "NO")</f>
        <v/>
      </c>
    </row>
    <row r="19">
      <c r="A19" t="inlineStr">
        <is>
          <t>interstatewire.com</t>
        </is>
      </c>
      <c r="B19">
        <f>HYPERLINK("https://www.interstatewire.com/industrial-data-solutions-industrial-twinax-blue-hose-cables.html", "YES")</f>
        <v/>
      </c>
    </row>
    <row r="20">
      <c r="A20" t="inlineStr">
        <is>
          <t>nexusmedical.com</t>
        </is>
      </c>
      <c r="B20">
        <f>HYPERLINK("https://www.google.com/search?q=inurl%3Anexusmedical.com+%28%22hose%22+OR+%22it+cooling%22+OR+%22it+cooling+hose%22+OR+%E2%80%9Ccooling+hose%E2%80%9D%29+%28products+OR+buy+OR+sales+OR+shops+OR+stores+OR+prices+OR+catalog+OR+specifications%29", "NO")</f>
        <v/>
      </c>
    </row>
    <row r="21">
      <c r="A21" t="inlineStr">
        <is>
          <t>b3cg.com</t>
        </is>
      </c>
      <c r="B21">
        <f>HYPERLINK("https://www.google.com/search?q=inurl%3Ab3cg.com+%28%22hose%22+OR+%22it+cooling%22+OR+%22it+cooling+hose%22+OR+%E2%80%9Ccooling+hose%E2%80%9D%29+%28products+OR+buy+OR+sales+OR+shops+OR+stores+OR+prices+OR+catalog+OR+specifications%29", "NO")</f>
        <v/>
      </c>
    </row>
    <row r="22">
      <c r="A22" t="inlineStr">
        <is>
          <t>sdindt.com</t>
        </is>
      </c>
      <c r="B22">
        <f>HYPERLINK("https://www.google.com/search?q=inurl%3Asdindt.com+%28%22hose%22+OR+%22it+cooling%22+OR+%22it+cooling+hose%22+OR+%E2%80%9Ccooling+hose%E2%80%9D%29+%28products+OR+buy+OR+sales+OR+shops+OR+stores+OR+prices+OR+catalog+OR+specifications%29", "NO")</f>
        <v/>
      </c>
    </row>
    <row r="23">
      <c r="A23" t="inlineStr">
        <is>
          <t>astrocom-electronics.com</t>
        </is>
      </c>
      <c r="B23">
        <f>HYPERLINK("https://www.google.com/search?q=inurl%3Aastrocom-electronics.com+%28%22hose%22+OR+%22it+cooling%22+OR+%22it+cooling+hose%22+OR+%E2%80%9Ccooling+hose%E2%80%9D%29+%28products+OR+buy+OR+sales+OR+shops+OR+stores+OR+prices+OR+catalog+OR+specifications%29", "NO")</f>
        <v/>
      </c>
    </row>
    <row r="24">
      <c r="A24" t="inlineStr">
        <is>
          <t>ecsconn.com</t>
        </is>
      </c>
      <c r="B24">
        <f>HYPERLINK("https://www.google.com/search?q=inurl%3Aecsconn.com+%28%22hose%22+OR+%22it+cooling%22+OR+%22it+cooling+hose%22+OR+%E2%80%9Ccooling+hose%E2%80%9D%29+%28products+OR+buy+OR+sales+OR+shops+OR+stores+OR+prices+OR+catalog+OR+specifications%29", "NO")</f>
        <v/>
      </c>
    </row>
    <row r="25">
      <c r="A25" t="inlineStr">
        <is>
          <t>autoquip.com</t>
        </is>
      </c>
      <c r="B25">
        <f>HYPERLINK("https://autoquip.com/design-options/safety/", "YES")</f>
        <v/>
      </c>
    </row>
    <row r="26">
      <c r="A26" t="inlineStr">
        <is>
          <t>cirris.com</t>
        </is>
      </c>
      <c r="B26">
        <f>HYPERLINK("https://cirris.com/testing-cables-with-high-voltage/", "YES")</f>
        <v/>
      </c>
    </row>
    <row r="27">
      <c r="A27" t="inlineStr">
        <is>
          <t>furutech.com</t>
        </is>
      </c>
      <c r="B27">
        <f>HYPERLINK("https://www.google.com/search?q=inurl%3Afurutech.com+%28%22hose%22+OR+%22it+cooling%22+OR+%22it+cooling+hose%22+OR+%E2%80%9Ccooling+hose%E2%80%9D%29+%28products+OR+buy+OR+sales+OR+shops+OR+stores+OR+prices+OR+catalog+OR+specifications%29", "NO")</f>
        <v/>
      </c>
    </row>
    <row r="28">
      <c r="A28" t="inlineStr">
        <is>
          <t>mjmindustries.com</t>
        </is>
      </c>
      <c r="B28">
        <f>HYPERLINK("https://mjmindustries.com/careers-old/", "YES")</f>
        <v/>
      </c>
    </row>
    <row r="29">
      <c r="A29" t="inlineStr">
        <is>
          <t>phoenixofchicago.com</t>
        </is>
      </c>
      <c r="B29">
        <f>HYPERLINK("https://www.google.com/search?q=inurl%3Aphoenixofchicago.com+%28%22hose%22+OR+%22it+cooling%22+OR+%22it+cooling+hose%22+OR+%E2%80%9Ccooling+hose%E2%80%9D%29+%28products+OR+buy+OR+sales+OR+shops+OR+stores+OR+prices+OR+catalog+OR+specifications%29", "NO")</f>
        <v/>
      </c>
    </row>
    <row r="30">
      <c r="A30" t="inlineStr">
        <is>
          <t>utitec.com</t>
        </is>
      </c>
      <c r="B30">
        <f>HYPERLINK("https://www.google.com/search?q=inurl%3Autitec.com+%28%22hose%22+OR+%22it+cooling%22+OR+%22it+cooling+hose%22+OR+%E2%80%9Ccooling+hose%E2%80%9D%29+%28products+OR+buy+OR+sales+OR+shops+OR+stores+OR+prices+OR+catalog+OR+specifications%29", "NO")</f>
        <v/>
      </c>
    </row>
    <row r="31">
      <c r="A31" t="inlineStr">
        <is>
          <t>wes-tech.com</t>
        </is>
      </c>
      <c r="B31">
        <f>HYPERLINK("https://www.google.com/search?q=inurl%3Awes-tech.com+%28%22hose%22+OR+%22it+cooling%22+OR+%22it+cooling+hose%22+OR+%E2%80%9Ccooling+hose%E2%80%9D%29+%28products+OR+buy+OR+sales+OR+shops+OR+stores+OR+prices+OR+catalog+OR+specifications%29", "NO")</f>
        <v/>
      </c>
    </row>
    <row r="32">
      <c r="A32" t="inlineStr">
        <is>
          <t>yokowoconnector.com</t>
        </is>
      </c>
      <c r="B32">
        <f>HYPERLINK("https://www.google.com/search?q=inurl%3Ayokowoconnector.com+%28%22hose%22+OR+%22it+cooling%22+OR+%22it+cooling+hose%22+OR+%E2%80%9Ccooling+hose%E2%80%9D%29+%28products+OR+buy+OR+sales+OR+shops+OR+stores+OR+prices+OR+catalog+OR+specifications%29", "NO")</f>
        <v/>
      </c>
    </row>
    <row r="33">
      <c r="A33" t="inlineStr">
        <is>
          <t>alignproductionsystems.com</t>
        </is>
      </c>
      <c r="B33">
        <f>HYPERLINK("https://www.google.com/search?q=inurl%3Aalignproductionsystems.com+%28%22hose%22+OR+%22it+cooling%22+OR+%22it+cooling+hose%22+OR+%E2%80%9Ccooling+hose%E2%80%9D%29+%28products+OR+buy+OR+sales+OR+shops+OR+stores+OR+prices+OR+catalog+OR+specifications%29", "NO")</f>
        <v/>
      </c>
    </row>
    <row r="34">
      <c r="A34" t="inlineStr">
        <is>
          <t>kinginnovation.com</t>
        </is>
      </c>
      <c r="B34">
        <f>HYPERLINK("https://www.kinginnovation.com/en/p/SB6000/2-inch-Switchblade-Pro-W-ptfe-Coed-Blade", "YES")</f>
        <v/>
      </c>
    </row>
    <row r="35">
      <c r="A35" t="inlineStr">
        <is>
          <t>pcs-energy.com</t>
        </is>
      </c>
      <c r="B35">
        <f>HYPERLINK("https://www.google.com/search?q=inurl%3Apcs-energy.com+%28%22hose%22+OR+%22it+cooling%22+OR+%22it+cooling+hose%22+OR+%E2%80%9Ccooling+hose%E2%80%9D%29+%28products+OR+buy+OR+sales+OR+shops+OR+stores+OR+prices+OR+catalog+OR+specifications%29", "NO")</f>
        <v/>
      </c>
    </row>
    <row r="36">
      <c r="A36" t="inlineStr">
        <is>
          <t>humatics.com</t>
        </is>
      </c>
      <c r="B36">
        <f>HYPERLINK("https://www.google.com/search?q=inurl%3Ahumatics.com+%28%22hose%22+OR+%22it+cooling%22+OR+%22it+cooling+hose%22+OR+%E2%80%9Ccooling+hose%E2%80%9D%29+%28products+OR+buy+OR+sales+OR+shops+OR+stores+OR+prices+OR+catalog+OR+specifications%29", "NO")</f>
        <v/>
      </c>
    </row>
    <row r="37">
      <c r="A37" t="inlineStr">
        <is>
          <t>southernfabricationworks.com</t>
        </is>
      </c>
      <c r="B37">
        <f>HYPERLINK("https://www.google.com/search?q=inurl%3Asouthernfabricationworks.com+%28%22hose%22+OR+%22it+cooling%22+OR+%22it+cooling+hose%22+OR+%E2%80%9Ccooling+hose%E2%80%9D%29+%28products+OR+buy+OR+sales+OR+shops+OR+stores+OR+prices+OR+catalog+OR+specifications%29", "NO")</f>
        <v/>
      </c>
    </row>
    <row r="38">
      <c r="A38" t="inlineStr">
        <is>
          <t>technico.com</t>
        </is>
      </c>
      <c r="B38">
        <f>HYPERLINK("https://www.google.com/search?q=inurl%3Atechnico.com+%28%22hose%22+OR+%22it+cooling%22+OR+%22it+cooling+hose%22+OR+%E2%80%9Ccooling+hose%E2%80%9D%29+%28products+OR+buy+OR+sales+OR+shops+OR+stores+OR+prices+OR+catalog+OR+specifications%29", "NO")</f>
        <v/>
      </c>
    </row>
    <row r="39">
      <c r="A39" t="inlineStr">
        <is>
          <t>cablesys.com</t>
        </is>
      </c>
      <c r="B39">
        <f>HYPERLINK("https://www.google.com/search?q=inurl%3Acablesys.com+%28%22hose%22+OR+%22it+cooling%22+OR+%22it+cooling+hose%22+OR+%E2%80%9Ccooling+hose%E2%80%9D%29+%28products+OR+buy+OR+sales+OR+shops+OR+stores+OR+prices+OR+catalog+OR+specifications%29", "NO")</f>
        <v/>
      </c>
    </row>
    <row r="40">
      <c r="A40" t="inlineStr">
        <is>
          <t>dynawave.com</t>
        </is>
      </c>
      <c r="B40">
        <f>HYPERLINK("https://www.google.com/search?q=inurl%3Adynawave.com+%28%22hose%22+OR+%22it+cooling%22+OR+%22it+cooling+hose%22+OR+%E2%80%9Ccooling+hose%E2%80%9D%29+%28products+OR+buy+OR+sales+OR+shops+OR+stores+OR+prices+OR+catalog+OR+specifications%29", "NO")</f>
        <v/>
      </c>
    </row>
    <row r="41">
      <c r="A41" t="inlineStr">
        <is>
          <t>ipegstl.com</t>
        </is>
      </c>
      <c r="B41">
        <f>HYPERLINK("https://www.ipegstl.com/", "YES")</f>
        <v/>
      </c>
    </row>
    <row r="42">
      <c r="A42" t="inlineStr">
        <is>
          <t>flowrox.com</t>
        </is>
      </c>
      <c r="B42">
        <f>HYPERLINK("https://www.google.com/search?q=inurl%3Aflowrox.com+%28%22hose%22+OR+%22it+cooling%22+OR+%22it+cooling+hose%22+OR+%E2%80%9Ccooling+hose%E2%80%9D%29+%28products+OR+buy+OR+sales+OR+shops+OR+stores+OR+prices+OR+catalog+OR+specifications%29", "NO")</f>
        <v/>
      </c>
    </row>
    <row r="43">
      <c r="A43" t="inlineStr">
        <is>
          <t>vte-europe.com</t>
        </is>
      </c>
      <c r="B43">
        <f>HYPERLINK("https://www.google.com/search?q=inurl%3Avte-europe.com+%28%22hose%22+OR+%22it+cooling%22+OR+%22it+cooling+hose%22+OR+%E2%80%9Ccooling+hose%E2%80%9D%29+%28products+OR+buy+OR+sales+OR+shops+OR+stores+OR+prices+OR+catalog+OR+specifications%29", "NO")</f>
        <v/>
      </c>
    </row>
    <row r="44">
      <c r="A44" t="inlineStr">
        <is>
          <t>icmedical.com</t>
        </is>
      </c>
      <c r="B44">
        <f>HYPERLINK("https://icmedical.com/product-catalog/", "YES")</f>
        <v/>
      </c>
    </row>
    <row r="45">
      <c r="A45" t="inlineStr">
        <is>
          <t>magswitch.com</t>
        </is>
      </c>
      <c r="B45">
        <f>HYPERLINK("https://magswitch.com/collections/new-products/woodworking-tools", "YES")</f>
        <v/>
      </c>
    </row>
    <row r="46">
      <c r="A46" t="inlineStr">
        <is>
          <t>scottindustrialsystems.com</t>
        </is>
      </c>
      <c r="B46">
        <f>HYPERLINK("https://www.scottindustrialsystems.com/enerpac-strand-jacks-bridge-pylons/", "YES")</f>
        <v/>
      </c>
    </row>
    <row r="47">
      <c r="A47" t="inlineStr">
        <is>
          <t>eslpwr.com</t>
        </is>
      </c>
      <c r="B47">
        <f>HYPERLINK("https://blog.eslpwr.com/category/uncategorized/page/2/", "YES")</f>
        <v/>
      </c>
    </row>
    <row r="48">
      <c r="A48" t="inlineStr">
        <is>
          <t>pennair.com</t>
        </is>
      </c>
      <c r="B48">
        <f>HYPERLINK("https://pennair.com/suppliers/abb/abb-irb-920t/", "YES")</f>
        <v/>
      </c>
    </row>
    <row r="49">
      <c r="A49" t="inlineStr">
        <is>
          <t>universalwellhead.com</t>
        </is>
      </c>
      <c r="B49">
        <f>HYPERLINK("https://www.google.com/search?q=inurl%3Auniversalwellhead.com+%28%22hose%22+OR+%22it+cooling%22+OR+%22it+cooling+hose%22+OR+%E2%80%9Ccooling+hose%E2%80%9D%29+%28products+OR+buy+OR+sales+OR+shops+OR+stores+OR+prices+OR+catalog+OR+specifications%29", "NO")</f>
        <v/>
      </c>
    </row>
    <row r="50">
      <c r="A50" t="inlineStr">
        <is>
          <t>allsystemsbroadband.com</t>
        </is>
      </c>
      <c r="B50">
        <f>HYPERLINK("https://www.google.com/search?q=inurl%3Aallsystemsbroadband.com+%28%22hose%22+OR+%22it+cooling%22+OR+%22it+cooling+hose%22+OR+%E2%80%9Ccooling+hose%E2%80%9D%29+%28products+OR+buy+OR+sales+OR+shops+OR+stores+OR+prices+OR+catalog+OR+specifications%29", "NO")</f>
        <v/>
      </c>
    </row>
    <row r="51">
      <c r="A51" t="inlineStr">
        <is>
          <t>festo-didactic.com</t>
        </is>
      </c>
      <c r="B51">
        <f>HYPERLINK("https://www.google.com/search?q=inurl%3Afesto-didactic.com+%28%22hose%22+OR+%22it+cooling%22+OR+%22it+cooling+hose%22+OR+%E2%80%9Ccooling+hose%E2%80%9D%29+%28products+OR+buy+OR+sales+OR+shops+OR+stores+OR+prices+OR+catalog+OR+specifications%29", "NO")</f>
        <v/>
      </c>
    </row>
    <row r="52">
      <c r="A52" t="inlineStr">
        <is>
          <t>knex.com</t>
        </is>
      </c>
      <c r="B52">
        <f>HYPERLINK("https://www.google.com/search?q=inurl%3Aknex.com+%28%22hose%22+OR+%22it+cooling%22+OR+%22it+cooling+hose%22+OR+%E2%80%9Ccooling+hose%E2%80%9D%29+%28products+OR+buy+OR+sales+OR+shops+OR+stores+OR+prices+OR+catalog+OR+specifications%29", "NO")</f>
        <v/>
      </c>
    </row>
    <row r="53">
      <c r="A53" t="inlineStr">
        <is>
          <t>microfinishgroup.com</t>
        </is>
      </c>
      <c r="B53">
        <f>HYPERLINK("https://www.google.com/search?q=inurl%3Amicrofinishgroup.com+%28%22hose%22+OR+%22it+cooling%22+OR+%22it+cooling+hose%22+OR+%E2%80%9Ccooling+hose%E2%80%9D%29+%28products+OR+buy+OR+sales+OR+shops+OR+stores+OR+prices+OR+catalog+OR+specifications%29", "NO")</f>
        <v/>
      </c>
    </row>
    <row r="54">
      <c r="A54" t="inlineStr">
        <is>
          <t>peerlesselectronics.com</t>
        </is>
      </c>
      <c r="B54">
        <f>HYPERLINK("https://peerlesselectronics.com/blog/fibox-battle-of-the-boxes.html", "YES")</f>
        <v/>
      </c>
    </row>
    <row r="55">
      <c r="A55" t="inlineStr">
        <is>
          <t>walcokip.com</t>
        </is>
      </c>
      <c r="B55">
        <f>HYPERLINK("https://www.google.com/search?q=inurl%3Awalcokip.com+%28%22hose%22+OR+%22it+cooling%22+OR+%22it+cooling+hose%22+OR+%E2%80%9Ccooling+hose%E2%80%9D%29+%28products+OR+buy+OR+sales+OR+shops+OR+stores+OR+prices+OR+catalog+OR+specifications%29", "NO")</f>
        <v/>
      </c>
    </row>
    <row r="56">
      <c r="A56" t="inlineStr">
        <is>
          <t>tksindustrial.com</t>
        </is>
      </c>
      <c r="B56">
        <f>HYPERLINK("https://www.google.com/search?q=inurl%3Atksindustrial.com+%28%22hose%22+OR+%22it+cooling%22+OR+%22it+cooling+hose%22+OR+%E2%80%9Ccooling+hose%E2%80%9D%29+%28products+OR+buy+OR+sales+OR+shops+OR+stores+OR+prices+OR+catalog+OR+specifications%29", "NO")</f>
        <v/>
      </c>
    </row>
    <row r="57">
      <c r="A57" t="inlineStr">
        <is>
          <t>ctconline.com</t>
        </is>
      </c>
      <c r="B57">
        <f>HYPERLINK("https://www.ctconline.com/products/ctc-line/cables-connectors/hydraulic-hose-cabling/?prd=CB502&amp;embeddata=IPgptK-3XSvark3qQ6DHUNWL8waoXkqBuC2gXBVM-_8", "YES")</f>
        <v/>
      </c>
    </row>
    <row r="58">
      <c r="A58" t="inlineStr">
        <is>
          <t>machitech.com</t>
        </is>
      </c>
      <c r="B58">
        <f>HYPERLINK("https://www.google.com/search?q=inurl%3Amachitech.com+%28%22hose%22+OR+%22it+cooling%22+OR+%22it+cooling+hose%22+OR+%E2%80%9Ccooling+hose%E2%80%9D%29+%28products+OR+buy+OR+sales+OR+shops+OR+stores+OR+prices+OR+catalog+OR+specifications%29", "NO")</f>
        <v/>
      </c>
    </row>
    <row r="59">
      <c r="A59" t="inlineStr">
        <is>
          <t>systelusa.com</t>
        </is>
      </c>
      <c r="B59">
        <f>HYPERLINK("https://www.google.com/search?q=inurl%3Asystelusa.com+%28%22hose%22+OR+%22it+cooling%22+OR+%22it+cooling+hose%22+OR+%E2%80%9Ccooling+hose%E2%80%9D%29+%28products+OR+buy+OR+sales+OR+shops+OR+stores+OR+prices+OR+catalog+OR+specifications%29", "NO")</f>
        <v/>
      </c>
    </row>
    <row r="60">
      <c r="A60" t="inlineStr">
        <is>
          <t>buffoli.com</t>
        </is>
      </c>
      <c r="B60">
        <f>HYPERLINK("https://www.google.com/search?q=inurl%3Abuffoli.com+%28%22hose%22+OR+%22it+cooling%22+OR+%22it+cooling+hose%22+OR+%E2%80%9Ccooling+hose%E2%80%9D%29+%28products+OR+buy+OR+sales+OR+shops+OR+stores+OR+prices+OR+catalog+OR+specifications%29", "NO")</f>
        <v/>
      </c>
    </row>
    <row r="61">
      <c r="A61" t="inlineStr">
        <is>
          <t>fastechgroup.com</t>
        </is>
      </c>
      <c r="B61">
        <f>HYPERLINK("https://www.google.com/search?q=inurl%3Afastechgroup.com+%28%22hose%22+OR+%22it+cooling%22+OR+%22it+cooling+hose%22+OR+%E2%80%9Ccooling+hose%E2%80%9D%29+%28products+OR+buy+OR+sales+OR+shops+OR+stores+OR+prices+OR+catalog+OR+specifications%29", "NO")</f>
        <v/>
      </c>
    </row>
    <row r="62">
      <c r="A62" t="inlineStr">
        <is>
          <t>hinds-bock.com</t>
        </is>
      </c>
      <c r="B62">
        <f>HYPERLINK("https://www.google.com/search?q=inurl%3Ahinds-bock.com+%28%22hose%22+OR+%22it+cooling%22+OR+%22it+cooling+hose%22+OR+%E2%80%9Ccooling+hose%E2%80%9D%29+%28products+OR+buy+OR+sales+OR+shops+OR+stores+OR+prices+OR+catalog+OR+specifications%29", "NO")</f>
        <v/>
      </c>
    </row>
    <row r="63">
      <c r="A63" t="inlineStr">
        <is>
          <t>onanon.com</t>
        </is>
      </c>
      <c r="B63">
        <f>HYPERLINK("https://www.google.com/search?q=inurl%3Aonanon.com+%28%22hose%22+OR+%22it+cooling%22+OR+%22it+cooling+hose%22+OR+%E2%80%9Ccooling+hose%E2%80%9D%29+%28products+OR+buy+OR+sales+OR+shops+OR+stores+OR+prices+OR+catalog+OR+specifications%29", "NO")</f>
        <v/>
      </c>
    </row>
    <row r="64">
      <c r="A64" t="inlineStr">
        <is>
          <t>prpsystems.net</t>
        </is>
      </c>
      <c r="B64">
        <f>HYPERLINK("https://www.google.com/search?q=inurl%3Aprpsystems.net+%28%22hose%22+OR+%22it+cooling%22+OR+%22it+cooling+hose%22+OR+%E2%80%9Ccooling+hose%E2%80%9D%29+%28products+OR+buy+OR+sales+OR+shops+OR+stores+OR+prices+OR+catalog+OR+specifications%29", "NO")</f>
        <v/>
      </c>
    </row>
    <row r="65">
      <c r="A65" t="inlineStr">
        <is>
          <t>smcduct.com</t>
        </is>
      </c>
      <c r="B65">
        <f>HYPERLINK("https://www.google.com/search?q=inurl%3Asmcduct.com+%28%22hose%22+OR+%22it+cooling%22+OR+%22it+cooling+hose%22+OR+%E2%80%9Ccooling+hose%E2%80%9D%29+%28products+OR+buy+OR+sales+OR+shops+OR+stores+OR+prices+OR+catalog+OR+specifications%29", "NO")</f>
        <v/>
      </c>
    </row>
    <row r="66">
      <c r="A66" t="inlineStr">
        <is>
          <t>airelectro.com</t>
        </is>
      </c>
      <c r="B66">
        <f>HYPERLINK("https://www.airelectro.com/products/accessories-and-backshells/as80549-backshells/circular-connector/pipe-thread", "YES")</f>
        <v/>
      </c>
    </row>
    <row r="67">
      <c r="A67" t="inlineStr">
        <is>
          <t>vibratory-bowl-feeders.com</t>
        </is>
      </c>
      <c r="B67">
        <f>HYPERLINK("https://www.google.com/search?q=inurl%3Avibratory-bowl-feeders.com+%28%22hose%22+OR+%22it+cooling%22+OR+%22it+cooling+hose%22+OR+%E2%80%9Ccooling+hose%E2%80%9D%29+%28products+OR+buy+OR+sales+OR+shops+OR+stores+OR+prices+OR+catalog+OR+specifications%29", "NO")</f>
        <v/>
      </c>
    </row>
    <row r="68">
      <c r="A68" t="inlineStr">
        <is>
          <t>thehopegroup.com</t>
        </is>
      </c>
      <c r="B68">
        <f>HYPERLINK("https://www.thehopegroup.com/our-products/fluid-connectors/hose/ptfe-hose/", "YES")</f>
        <v/>
      </c>
    </row>
    <row r="69">
      <c r="A69" t="inlineStr">
        <is>
          <t>hermeses.com</t>
        </is>
      </c>
      <c r="B69">
        <f>HYPERLINK("https://www.google.com/search?q=inurl%3Ahermeses.com+%28%22hose%22+OR+%22it+cooling%22+OR+%22it+cooling+hose%22+OR+%E2%80%9Ccooling+hose%E2%80%9D%29+%28products+OR+buy+OR+sales+OR+shops+OR+stores+OR+prices+OR+catalog+OR+specifications%29", "NO")</f>
        <v/>
      </c>
    </row>
    <row r="70">
      <c r="A70" t="inlineStr">
        <is>
          <t>legacytechnologies.com</t>
        </is>
      </c>
      <c r="B70">
        <f>HYPERLINK("https://www.google.com/search?q=inurl%3Alegacytechnologies.com+%28%22hose%22+OR+%22it+cooling%22+OR+%22it+cooling+hose%22+OR+%E2%80%9Ccooling+hose%E2%80%9D%29+%28products+OR+buy+OR+sales+OR+shops+OR+stores+OR+prices+OR+catalog+OR+specifications%29", "NO")</f>
        <v/>
      </c>
    </row>
    <row r="71">
      <c r="A71" t="inlineStr">
        <is>
          <t>polarisconnectors.com</t>
        </is>
      </c>
      <c r="B71">
        <f>HYPERLINK("https://www.google.com/search?q=inurl%3Apolarisconnectors.com+%28%22hose%22+OR+%22it+cooling%22+OR+%22it+cooling+hose%22+OR+%E2%80%9Ccooling+hose%E2%80%9D%29+%28products+OR+buy+OR+sales+OR+shops+OR+stores+OR+prices+OR+catalog+OR+specifications%29", "NO")</f>
        <v/>
      </c>
    </row>
    <row r="72">
      <c r="A72" t="inlineStr">
        <is>
          <t>anchorfluidpower.com</t>
        </is>
      </c>
      <c r="B72">
        <f>HYPERLINK("https://www.anchorfluidpower.com/offshore-technology/", "YES")</f>
        <v/>
      </c>
    </row>
    <row r="73">
      <c r="A73" t="inlineStr">
        <is>
          <t>cmtnc.com</t>
        </is>
      </c>
      <c r="B73">
        <f>HYPERLINK("https://www.google.com/search?q=inurl%3Acmtnc.com+%28%22hose%22+OR+%22it+cooling%22+OR+%22it+cooling+hose%22+OR+%E2%80%9Ccooling+hose%E2%80%9D%29+%28products+OR+buy+OR+sales+OR+shops+OR+stores+OR+prices+OR+catalog+OR+specifications%29", "NO")</f>
        <v/>
      </c>
    </row>
    <row r="74">
      <c r="A74" t="inlineStr">
        <is>
          <t>majorcustomcable.com</t>
        </is>
      </c>
      <c r="B74">
        <f>HYPERLINK("https://www.google.com/search?q=inurl%3Amajorcustomcable.com+%28%22hose%22+OR+%22it+cooling%22+OR+%22it+cooling+hose%22+OR+%E2%80%9Ccooling+hose%E2%80%9D%29+%28products+OR+buy+OR+sales+OR+shops+OR+stores+OR+prices+OR+catalog+OR+specifications%29", "NO")</f>
        <v/>
      </c>
    </row>
    <row r="75">
      <c r="A75" t="inlineStr">
        <is>
          <t>cables-unlimited.com</t>
        </is>
      </c>
      <c r="B75">
        <f>HYPERLINK("https://www.google.com/search?q=inurl%3Acables-unlimited.com+%28%22hose%22+OR+%22it+cooling%22+OR+%22it+cooling+hose%22+OR+%E2%80%9Ccooling+hose%E2%80%9D%29+%28products+OR+buy+OR+sales+OR+shops+OR+stores+OR+prices+OR+catalog+OR+specifications%29", "NO")</f>
        <v/>
      </c>
    </row>
    <row r="76">
      <c r="A76" t="inlineStr">
        <is>
          <t>domailleengineering.com</t>
        </is>
      </c>
      <c r="B76">
        <f>HYPERLINK("https://www.google.com/search?q=inurl%3Adomailleengineering.com+%28%22hose%22+OR+%22it+cooling%22+OR+%22it+cooling+hose%22+OR+%E2%80%9Ccooling+hose%E2%80%9D%29+%28products+OR+buy+OR+sales+OR+shops+OR+stores+OR+prices+OR+catalog+OR+specifications%29", "NO")</f>
        <v/>
      </c>
    </row>
    <row r="77">
      <c r="A77" t="inlineStr">
        <is>
          <t>amcautomation.com</t>
        </is>
      </c>
      <c r="B77">
        <f>HYPERLINK("https://www.google.com/search?q=inurl%3Aamcautomation.com+%28%22hose%22+OR+%22it+cooling%22+OR+%22it+cooling+hose%22+OR+%E2%80%9Ccooling+hose%E2%80%9D%29+%28products+OR+buy+OR+sales+OR+shops+OR+stores+OR+prices+OR+catalog+OR+specifications%29", "NO")</f>
        <v/>
      </c>
    </row>
    <row r="78">
      <c r="A78" t="inlineStr">
        <is>
          <t>finecables.com</t>
        </is>
      </c>
      <c r="B78">
        <f>HYPERLINK("https://www.google.com/search?q=inurl%3Afinecables.com+%28%22hose%22+OR+%22it+cooling%22+OR+%22it+cooling+hose%22+OR+%E2%80%9Ccooling+hose%E2%80%9D%29+%28products+OR+buy+OR+sales+OR+shops+OR+stores+OR+prices+OR+catalog+OR+specifications%29", "NO")</f>
        <v/>
      </c>
    </row>
    <row r="79">
      <c r="A79" t="inlineStr">
        <is>
          <t>thomasengineering.com</t>
        </is>
      </c>
      <c r="B79">
        <f>HYPERLINK("https://www.google.com/search?q=inurl%3Athomasengineering.com+%28%22hose%22+OR+%22it+cooling%22+OR+%22it+cooling+hose%22+OR+%E2%80%9Ccooling+hose%E2%80%9D%29+%28products+OR+buy+OR+sales+OR+shops+OR+stores+OR+prices+OR+catalog+OR+specifications%29", "NO")</f>
        <v/>
      </c>
    </row>
    <row r="80">
      <c r="A80" t="inlineStr">
        <is>
          <t>vac-u-max.com</t>
        </is>
      </c>
      <c r="B80">
        <f>HYPERLINK("https://www.vac-u-max.com/vacProd.cfm?cat=hepa-vacuums&amp;prod=MDL1020MFS", "YES")</f>
        <v/>
      </c>
    </row>
    <row r="81">
      <c r="A81" t="inlineStr">
        <is>
          <t>bwc.com</t>
        </is>
      </c>
      <c r="B81">
        <f>HYPERLINK("https://www.google.com/search?q=inurl%3Abwc.com+%28%22hose%22+OR+%22it+cooling%22+OR+%22it+cooling+hose%22+OR+%E2%80%9Ccooling+hose%E2%80%9D%29+%28products+OR+buy+OR+sales+OR+shops+OR+stores+OR+prices+OR+catalog+OR+specifications%29", "NO")</f>
        <v/>
      </c>
    </row>
    <row r="82">
      <c r="A82" t="inlineStr">
        <is>
          <t>dmsimfg.com</t>
        </is>
      </c>
      <c r="B82">
        <f>HYPERLINK("https://www.google.com/search?q=inurl%3Admsimfg.com+%28%22hose%22+OR+%22it+cooling%22+OR+%22it+cooling+hose%22+OR+%E2%80%9Ccooling+hose%E2%80%9D%29+%28products+OR+buy+OR+sales+OR+shops+OR+stores+OR+prices+OR+catalog+OR+specifications%29", "NO")</f>
        <v/>
      </c>
    </row>
    <row r="83">
      <c r="A83" t="inlineStr">
        <is>
          <t>quickconnectors.com</t>
        </is>
      </c>
      <c r="B83">
        <f>HYPERLINK("https://www.google.com/search?q=inurl%3Aquickconnectors.com+%28%22hose%22+OR+%22it+cooling%22+OR+%22it+cooling+hose%22+OR+%E2%80%9Ccooling+hose%E2%80%9D%29+%28products+OR+buy+OR+sales+OR+shops+OR+stores+OR+prices+OR+catalog+OR+specifications%29", "NO")</f>
        <v/>
      </c>
    </row>
    <row r="84">
      <c r="A84" t="inlineStr">
        <is>
          <t>superbindustries.com</t>
        </is>
      </c>
      <c r="B84">
        <f>HYPERLINK("https://www.google.com/search?q=inurl%3Asuperbindustries.com+%28%22hose%22+OR+%22it+cooling%22+OR+%22it+cooling+hose%22+OR+%E2%80%9Ccooling+hose%E2%80%9D%29+%28products+OR+buy+OR+sales+OR+shops+OR+stores+OR+prices+OR+catalog+OR+specifications%29", "NO")</f>
        <v/>
      </c>
    </row>
    <row r="85">
      <c r="A85" t="inlineStr">
        <is>
          <t>meritech.com</t>
        </is>
      </c>
      <c r="B85">
        <f>HYPERLINK("https://www.meritech.com/blog/webinars/the-science-behind-cleantech-how-automated-handwashing-stations-work", "YES")</f>
        <v/>
      </c>
    </row>
    <row r="86">
      <c r="A86" t="inlineStr">
        <is>
          <t>nhsignal.com</t>
        </is>
      </c>
      <c r="B86">
        <f>HYPERLINK("https://www.google.com/search?q=inurl%3Anhsignal.com+%28%22hose%22+OR+%22it+cooling%22+OR+%22it+cooling+hose%22+OR+%E2%80%9Ccooling+hose%E2%80%9D%29+%28products+OR+buy+OR+sales+OR+shops+OR+stores+OR+prices+OR+catalog+OR+specifications%29", "NO")</f>
        <v/>
      </c>
    </row>
    <row r="87">
      <c r="A87" t="inlineStr">
        <is>
          <t>teesing.com</t>
        </is>
      </c>
      <c r="B87">
        <f>HYPERLINK("https://teesing.com/en/products/fittings/groups/g+view", "YES")</f>
        <v/>
      </c>
    </row>
    <row r="88">
      <c r="A88" t="inlineStr">
        <is>
          <t>arcspecialties.com</t>
        </is>
      </c>
      <c r="B88">
        <f>HYPERLINK("https://www.arcspecialties.com/product/snapweld/", "YES")</f>
        <v/>
      </c>
    </row>
    <row r="89">
      <c r="A89" t="inlineStr">
        <is>
          <t>zygo.com</t>
        </is>
      </c>
      <c r="B89">
        <f>HYPERLINK("https://www.google.com/search?q=inurl%3Azygo.com+%28%22hose%22+OR+%22it+cooling%22+OR+%22it+cooling+hose%22+OR+%E2%80%9Ccooling+hose%E2%80%9D%29+%28products+OR+buy+OR+sales+OR+shops+OR+stores+OR+prices+OR+catalog+OR+specifications%29", "NO")</f>
        <v/>
      </c>
    </row>
    <row r="90">
      <c r="A90" t="inlineStr">
        <is>
          <t>terminalandrae.com</t>
        </is>
      </c>
      <c r="B90">
        <f>HYPERLINK("https://www.google.com/search?q=inurl%3Aterminalandrae.com+%28%22hose%22+OR+%22it+cooling%22+OR+%22it+cooling+hose%22+OR+%E2%80%9Ccooling+hose%E2%80%9D%29+%28products+OR+buy+OR+sales+OR+shops+OR+stores+OR+prices+OR+catalog+OR+specifications%29", "NO")</f>
        <v/>
      </c>
    </row>
    <row r="91">
      <c r="A91" t="inlineStr">
        <is>
          <t>abracon.com</t>
        </is>
      </c>
      <c r="B91">
        <f>HYPERLINK("https://www.google.com/search?q=inurl%3Aabracon.com+%28%22hose%22+OR+%22it+cooling%22+OR+%22it+cooling+hose%22+OR+%E2%80%9Ccooling+hose%E2%80%9D%29+%28products+OR+buy+OR+sales+OR+shops+OR+stores+OR+prices+OR+catalog+OR+specifications%29", "NO")</f>
        <v/>
      </c>
    </row>
    <row r="92">
      <c r="A92" t="inlineStr">
        <is>
          <t>aerospacecontacts.com</t>
        </is>
      </c>
      <c r="B92">
        <f>HYPERLINK("https://www.google.com/search?q=inurl%3Aaerospacecontacts.com+%28%22hose%22+OR+%22it+cooling%22+OR+%22it+cooling+hose%22+OR+%E2%80%9Ccooling+hose%E2%80%9D%29+%28products+OR+buy+OR+sales+OR+shops+OR+stores+OR+prices+OR+catalog+OR+specifications%29", "NO")</f>
        <v/>
      </c>
    </row>
    <row r="93">
      <c r="A93" t="inlineStr">
        <is>
          <t>aquorwatersystems.com</t>
        </is>
      </c>
      <c r="B93">
        <f>HYPERLINK("https://www.aquorwatersystems.com/pages/resources?srsltid=AfmBOooACrzNNSC0TxDbtSuK2m7vk96c7GZ7XiAm3kJq-_aj5XywFLsh", "YES")</f>
        <v/>
      </c>
    </row>
    <row r="94">
      <c r="A94" t="inlineStr">
        <is>
          <t>btcelectronics.com</t>
        </is>
      </c>
      <c r="B94">
        <f>HYPERLINK("https://www.google.com/search?q=inurl%3Abtcelectronics.com+%28%22hose%22+OR+%22it+cooling%22+OR+%22it+cooling+hose%22+OR+%E2%80%9Ccooling+hose%E2%80%9D%29+%28products+OR+buy+OR+sales+OR+shops+OR+stores+OR+prices+OR+catalog+OR+specifications%29", "NO")</f>
        <v/>
      </c>
    </row>
    <row r="95">
      <c r="A95" t="inlineStr">
        <is>
          <t>coastipc.com</t>
        </is>
      </c>
      <c r="B95">
        <f>HYPERLINK("https://www.google.com/search?q=inurl%3Acoastipc.com+%28%22hose%22+OR+%22it+cooling%22+OR+%22it+cooling+hose%22+OR+%E2%80%9Ccooling+hose%E2%80%9D%29+%28products+OR+buy+OR+sales+OR+shops+OR+stores+OR+prices+OR+catalog+OR+specifications%29", "NO")</f>
        <v/>
      </c>
    </row>
    <row r="96">
      <c r="A96" t="inlineStr">
        <is>
          <t>fujipoly.com</t>
        </is>
      </c>
      <c r="B96">
        <f>HYPERLINK("https://www.google.com/search?q=inurl%3Afujipoly.com+%28%22hose%22+OR+%22it+cooling%22+OR+%22it+cooling+hose%22+OR+%E2%80%9Ccooling+hose%E2%80%9D%29+%28products+OR+buy+OR+sales+OR+shops+OR+stores+OR+prices+OR+catalog+OR+specifications%29", "NO")</f>
        <v/>
      </c>
    </row>
    <row r="97">
      <c r="A97" t="inlineStr">
        <is>
          <t>spiroflow.com</t>
        </is>
      </c>
      <c r="B97">
        <f>HYPERLINK("https://www.spiroflow.com/3-ways-to-reduce-dusting-when-discharging-bulk-bags/", "YES")</f>
        <v/>
      </c>
    </row>
    <row r="98">
      <c r="A98" t="inlineStr">
        <is>
          <t>enocean.com</t>
        </is>
      </c>
      <c r="B98">
        <f>HYPERLINK("https://www.enocean.com/en/products/iot-edge-computing-solutions/partners/", "YES")</f>
        <v/>
      </c>
    </row>
    <row r="99">
      <c r="A99" t="inlineStr">
        <is>
          <t>navitar.com</t>
        </is>
      </c>
      <c r="B99">
        <f>HYPERLINK("https://www.google.com/search?q=inurl%3Anavitar.com+%28%22hose%22+OR+%22it+cooling%22+OR+%22it+cooling+hose%22+OR+%E2%80%9Ccooling+hose%E2%80%9D%29+%28products+OR+buy+OR+sales+OR+shops+OR+stores+OR+prices+OR+catalog+OR+specifications%29", "NO")</f>
        <v/>
      </c>
    </row>
    <row r="100">
      <c r="A100" t="inlineStr">
        <is>
          <t>vanguardnetworks.com</t>
        </is>
      </c>
      <c r="B100">
        <f>HYPERLINK("https://www.google.com/search?q=inurl%3Avanguardnetworks.com+%28%22hose%22+OR+%22it+cooling%22+OR+%22it+cooling+hose%22+OR+%E2%80%9Ccooling+hose%E2%80%9D%29+%28products+OR+buy+OR+sales+OR+shops+OR+stores+OR+prices+OR+catalog+OR+specifications%29", "NO")</f>
        <v/>
      </c>
    </row>
    <row r="101">
      <c r="A101" t="inlineStr">
        <is>
          <t>kebamerica.com</t>
        </is>
      </c>
      <c r="B101">
        <f>HYPERLINK("https://www.kebamerica.com/blog/advantages-of-high-voltage-in-electric-vehicle-designs/", "YES")</f>
        <v/>
      </c>
    </row>
    <row r="102">
      <c r="A102" t="inlineStr">
        <is>
          <t>mifp.com</t>
        </is>
      </c>
      <c r="B102">
        <f>HYPERLINK("https://www.google.com/search?q=inurl%3Amifp.com+%28%22hose%22+OR+%22it+cooling%22+OR+%22it+cooling+hose%22+OR+%E2%80%9Ccooling+hose%E2%80%9D%29+%28products+OR+buy+OR+sales+OR+shops+OR+stores+OR+prices+OR+catalog+OR+specifications%29", "NO")</f>
        <v/>
      </c>
    </row>
    <row r="103">
      <c r="A103" t="inlineStr">
        <is>
          <t>sumix.com</t>
        </is>
      </c>
      <c r="B103">
        <f>HYPERLINK("https://www.google.com/search?q=inurl%3Asumix.com+%28%22hose%22+OR+%22it+cooling%22+OR+%22it+cooling+hose%22+OR+%E2%80%9Ccooling+hose%E2%80%9D%29+%28products+OR+buy+OR+sales+OR+shops+OR+stores+OR+prices+OR+catalog+OR+specifications%29", "NO")</f>
        <v/>
      </c>
    </row>
    <row r="104">
      <c r="A104" t="inlineStr">
        <is>
          <t>htetechnologies.com</t>
        </is>
      </c>
      <c r="B104">
        <f>HYPERLINK("https://www.htetechnologies.com/item/index/Blast%20Accessories", "YES")</f>
        <v/>
      </c>
    </row>
    <row r="105">
      <c r="A105" t="inlineStr">
        <is>
          <t>optospan.com</t>
        </is>
      </c>
      <c r="B105">
        <f>HYPERLINK("https://www.google.com/search?q=inurl%3Aoptospan.com+%28%22hose%22+OR+%22it+cooling%22+OR+%22it+cooling+hose%22+OR+%E2%80%9Ccooling+hose%E2%80%9D%29+%28products+OR+buy+OR+sales+OR+shops+OR+stores+OR+prices+OR+catalog+OR+specifications%29", "NO")</f>
        <v/>
      </c>
    </row>
    <row r="106">
      <c r="A106" t="inlineStr">
        <is>
          <t>delta-americas.com</t>
        </is>
      </c>
      <c r="B106">
        <f>HYPERLINK("https://www.google.com/search?q=inurl%3Adelta-americas.com+%28%22hose%22+OR+%22it+cooling%22+OR+%22it+cooling+hose%22+OR+%E2%80%9Ccooling+hose%E2%80%9D%29+%28products+OR+buy+OR+sales+OR+shops+OR+stores+OR+prices+OR+catalog+OR+specifications%29", "NO")</f>
        <v/>
      </c>
    </row>
    <row r="107">
      <c r="A107" t="inlineStr">
        <is>
          <t>micromode.com</t>
        </is>
      </c>
      <c r="B107">
        <f>HYPERLINK("https://www.google.com/search?q=inurl%3Amicromode.com+%28%22hose%22+OR+%22it+cooling%22+OR+%22it+cooling+hose%22+OR+%E2%80%9Ccooling+hose%E2%80%9D%29+%28products+OR+buy+OR+sales+OR+shops+OR+stores+OR+prices+OR+catalog+OR+specifications%29", "NO")</f>
        <v/>
      </c>
    </row>
    <row r="108">
      <c r="A108" t="inlineStr">
        <is>
          <t>spartanics.com</t>
        </is>
      </c>
      <c r="B108">
        <f>HYPERLINK("https://www.google.com/search?q=inurl%3Aspartanics.com+%28%22hose%22+OR+%22it+cooling%22+OR+%22it+cooling+hose%22+OR+%E2%80%9Ccooling+hose%E2%80%9D%29+%28products+OR+buy+OR+sales+OR+shops+OR+stores+OR+prices+OR+catalog+OR+specifications%29", "NO")</f>
        <v/>
      </c>
    </row>
    <row r="109">
      <c r="A109" t="inlineStr">
        <is>
          <t>spillmanform.com</t>
        </is>
      </c>
      <c r="B109">
        <f>HYPERLINK("https://www.google.com/search?q=inurl%3Aspillmanform.com+%28%22hose%22+OR+%22it+cooling%22+OR+%22it+cooling+hose%22+OR+%E2%80%9Ccooling+hose%E2%80%9D%29+%28products+OR+buy+OR+sales+OR+shops+OR+stores+OR+prices+OR+catalog+OR+specifications%29", "NO")</f>
        <v/>
      </c>
    </row>
    <row r="110">
      <c r="A110" t="inlineStr">
        <is>
          <t>elcomplus.com</t>
        </is>
      </c>
      <c r="B110">
        <f>HYPERLINK("https://www.google.com/search?q=inurl%3Aelcomplus.com+%28%22hose%22+OR+%22it+cooling%22+OR+%22it+cooling+hose%22+OR+%E2%80%9Ccooling+hose%E2%80%9D%29+%28products+OR+buy+OR+sales+OR+shops+OR+stores+OR+prices+OR+catalog+OR+specifications%29", "NO")</f>
        <v/>
      </c>
    </row>
    <row r="111">
      <c r="A111" t="inlineStr">
        <is>
          <t>iehcorp.com</t>
        </is>
      </c>
      <c r="B111">
        <f>HYPERLINK("https://www.google.com/search?q=inurl%3Aiehcorp.com+%28%22hose%22+OR+%22it+cooling%22+OR+%22it+cooling+hose%22+OR+%E2%80%9Ccooling+hose%E2%80%9D%29+%28products+OR+buy+OR+sales+OR+shops+OR+stores+OR+prices+OR+catalog+OR+specifications%29", "NO")</f>
        <v/>
      </c>
    </row>
    <row r="112">
      <c r="A112" t="inlineStr">
        <is>
          <t>jameco.com</t>
        </is>
      </c>
      <c r="B112">
        <f>HYPERLINK("https://www.jameco.com/z/PTN0-50BK25-Techflex-Flexo-reg-1-2-PET-Braided-Sleeve-25-Feet_695383.html", "YES")</f>
        <v/>
      </c>
    </row>
    <row r="113">
      <c r="A113" t="inlineStr">
        <is>
          <t>rubvalves.com</t>
        </is>
      </c>
      <c r="B113">
        <f>HYPERLINK("https://www.google.com/search?q=inurl%3Arubvalves.com+%28%22hose%22+OR+%22it+cooling%22+OR+%22it+cooling+hose%22+OR+%E2%80%9Ccooling+hose%E2%80%9D%29+%28products+OR+buy+OR+sales+OR+shops+OR+stores+OR+prices+OR+catalog+OR+specifications%29", "NO")</f>
        <v/>
      </c>
    </row>
    <row r="114">
      <c r="A114" t="inlineStr">
        <is>
          <t>cortlandcompany.com</t>
        </is>
      </c>
      <c r="B114">
        <f>HYPERLINK("https://www.google.com/search?q=inurl%3Acortlandcompany.com+%28%22hose%22+OR+%22it+cooling%22+OR+%22it+cooling+hose%22+OR+%E2%80%9Ccooling+hose%E2%80%9D%29+%28products+OR+buy+OR+sales+OR+shops+OR+stores+OR+prices+OR+catalog+OR+specifications%29", "NO")</f>
        <v/>
      </c>
    </row>
    <row r="115">
      <c r="A115" t="inlineStr">
        <is>
          <t>flexibleassembly.com</t>
        </is>
      </c>
      <c r="B115">
        <f>HYPERLINK("https://www.flexibleassembly.com/49994", "YES")</f>
        <v/>
      </c>
    </row>
    <row r="116">
      <c r="A116" t="inlineStr">
        <is>
          <t>interconnectsolutions.com</t>
        </is>
      </c>
      <c r="B116">
        <f>HYPERLINK("https://www.google.com/search?q=inurl%3Ainterconnectsolutions.com+%28%22hose%22+OR+%22it+cooling%22+OR+%22it+cooling+hose%22+OR+%E2%80%9Ccooling+hose%E2%80%9D%29+%28products+OR+buy+OR+sales+OR+shops+OR+stores+OR+prices+OR+catalog+OR+specifications%29", "NO")</f>
        <v/>
      </c>
    </row>
    <row r="117">
      <c r="A117" t="inlineStr">
        <is>
          <t>ohlheiser.com</t>
        </is>
      </c>
      <c r="B117">
        <f>HYPERLINK("https://www.google.com/search?q=inurl%3Aohlheiser.com+%28%22hose%22+OR+%22it+cooling%22+OR+%22it+cooling+hose%22+OR+%E2%80%9Ccooling+hose%E2%80%9D%29+%28products+OR+buy+OR+sales+OR+shops+OR+stores+OR+prices+OR+catalog+OR+specifications%29", "NO")</f>
        <v/>
      </c>
    </row>
    <row r="118">
      <c r="A118" t="inlineStr">
        <is>
          <t>seniorflexonics.com</t>
        </is>
      </c>
      <c r="B118">
        <f>HYPERLINK("http://www.seniorflexonics.com.cn/en/cate-3417-3708.html", "YES")</f>
        <v/>
      </c>
    </row>
    <row r="119">
      <c r="A119" t="inlineStr">
        <is>
          <t>standardcontrols.com</t>
        </is>
      </c>
      <c r="B119">
        <f>HYPERLINK("https://www.google.com/search?q=inurl%3Astandardcontrols.com+%28%22hose%22+OR+%22it+cooling%22+OR+%22it+cooling+hose%22+OR+%E2%80%9Ccooling+hose%E2%80%9D%29+%28products+OR+buy+OR+sales+OR+shops+OR+stores+OR+prices+OR+catalog+OR+specifications%29", "NO")</f>
        <v/>
      </c>
    </row>
    <row r="120">
      <c r="A120" t="inlineStr">
        <is>
          <t>ask-power.com</t>
        </is>
      </c>
      <c r="B120">
        <f>HYPERLINK("https://www.google.com/search?q=inurl%3Aask-power.com+%28%22hose%22+OR+%22it+cooling%22+OR+%22it+cooling+hose%22+OR+%E2%80%9Ccooling+hose%E2%80%9D%29+%28products+OR+buy+OR+sales+OR+shops+OR+stores+OR+prices+OR+catalog+OR+specifications%29", "NO")</f>
        <v/>
      </c>
    </row>
    <row r="121">
      <c r="A121" t="inlineStr">
        <is>
          <t>andersonpower.com</t>
        </is>
      </c>
      <c r="B121">
        <f>HYPERLINK("https://www.google.com/search?q=inurl%3Aandersonpower.com+%28%22hose%22+OR+%22it+cooling%22+OR+%22it+cooling+hose%22+OR+%E2%80%9Ccooling+hose%E2%80%9D%29+%28products+OR+buy+OR+sales+OR+shops+OR+stores+OR+prices+OR+catalog+OR+specifications%29", "NO")</f>
        <v/>
      </c>
    </row>
    <row r="122">
      <c r="A122" t="inlineStr">
        <is>
          <t>asg-jergens.com</t>
        </is>
      </c>
      <c r="B122">
        <f>HYPERLINK("https://asg-jergens.com/product/as5rs-direct-drive-air-nutrunner/", "YES")</f>
        <v/>
      </c>
    </row>
    <row r="123">
      <c r="A123" t="inlineStr">
        <is>
          <t>cablestogo.com</t>
        </is>
      </c>
      <c r="B123">
        <f>HYPERLINK("https://www.google.com/search?q=inurl%3Acablestogo.com+%28%22hose%22+OR+%22it+cooling%22+OR+%22it+cooling+hose%22+OR+%E2%80%9Ccooling+hose%E2%80%9D%29+%28products+OR+buy+OR+sales+OR+shops+OR+stores+OR+prices+OR+catalog+OR+specifications%29", "NO")</f>
        <v/>
      </c>
    </row>
    <row r="124">
      <c r="A124" t="inlineStr">
        <is>
          <t>cckautomations.com</t>
        </is>
      </c>
      <c r="B124">
        <f>HYPERLINK("https://www.google.com/search?q=inurl%3Acckautomations.com+%28%22hose%22+OR+%22it+cooling%22+OR+%22it+cooling+hose%22+OR+%E2%80%9Ccooling+hose%E2%80%9D%29+%28products+OR+buy+OR+sales+OR+shops+OR+stores+OR+prices+OR+catalog+OR+specifications%29", "NO")</f>
        <v/>
      </c>
    </row>
    <row r="125">
      <c r="A125" t="inlineStr">
        <is>
          <t>controlair.com</t>
        </is>
      </c>
      <c r="B125">
        <f>HYPERLINK("https://www.google.com/search?q=inurl%3Acontrolair.com+%28%22hose%22+OR+%22it+cooling%22+OR+%22it+cooling+hose%22+OR+%E2%80%9Ccooling+hose%E2%80%9D%29+%28products+OR+buy+OR+sales+OR+shops+OR+stores+OR+prices+OR+catalog+OR+specifications%29", "NO")</f>
        <v/>
      </c>
    </row>
    <row r="126">
      <c r="A126" t="inlineStr">
        <is>
          <t>epsvt.com</t>
        </is>
      </c>
      <c r="B126">
        <f>HYPERLINK("https://epsvt.com/applications/automotive-part-marking-machines/", "YES")</f>
        <v/>
      </c>
    </row>
    <row r="127">
      <c r="A127" t="inlineStr">
        <is>
          <t>shopcatheters.com</t>
        </is>
      </c>
      <c r="B127">
        <f>HYPERLINK("https://www.shopcatheters.com/p-hands-free-cathing-mirror.html", "YES")</f>
        <v/>
      </c>
    </row>
    <row r="128">
      <c r="A128" t="inlineStr">
        <is>
          <t>guyson.com</t>
        </is>
      </c>
      <c r="B128">
        <f>HYPERLINK("https://www.guyson.com/robotic-glass-bead-peening-machine/", "YES")</f>
        <v/>
      </c>
    </row>
    <row r="129">
      <c r="A129" t="inlineStr">
        <is>
          <t>quakeglobal.com</t>
        </is>
      </c>
      <c r="B129">
        <f>HYPERLINK("https://www.google.com/search?q=inurl%3Aquakeglobal.com+%28%22hose%22+OR+%22it+cooling%22+OR+%22it+cooling+hose%22+OR+%E2%80%9Ccooling+hose%E2%80%9D%29+%28products+OR+buy+OR+sales+OR+shops+OR+stores+OR+prices+OR+catalog+OR+specifications%29", "NO")</f>
        <v/>
      </c>
    </row>
    <row r="130">
      <c r="A130" t="inlineStr">
        <is>
          <t>micromax.com</t>
        </is>
      </c>
      <c r="B130">
        <f>HYPERLINK("https://www.micromax.com/download.php?ID=8928&amp;PID=2762", "YES")</f>
        <v/>
      </c>
    </row>
    <row r="131">
      <c r="A131" t="inlineStr">
        <is>
          <t>qcconveyors.com</t>
        </is>
      </c>
      <c r="B131">
        <f>HYPERLINK("https://www.google.com/search?q=inurl%3Aqcconveyors.com+%28%22hose%22+OR+%22it+cooling%22+OR+%22it+cooling+hose%22+OR+%E2%80%9Ccooling+hose%E2%80%9D%29+%28products+OR+buy+OR+sales+OR+shops+OR+stores+OR+prices+OR+catalog+OR+specifications%29", "NO")</f>
        <v/>
      </c>
    </row>
    <row r="132">
      <c r="A132" t="inlineStr">
        <is>
          <t>procircuitinc.com</t>
        </is>
      </c>
      <c r="B132">
        <f>HYPERLINK("https://www.google.com/search?q=inurl%3Aprocircuitinc.com+%28%22hose%22+OR+%22it+cooling%22+OR+%22it+cooling+hose%22+OR+%E2%80%9Ccooling+hose%E2%80%9D%29+%28products+OR+buy+OR+sales+OR+shops+OR+stores+OR+prices+OR+catalog+OR+specifications%29", "NO")</f>
        <v/>
      </c>
    </row>
    <row r="133">
      <c r="A133" t="inlineStr">
        <is>
          <t>thermomass.com</t>
        </is>
      </c>
      <c r="B133">
        <f>HYPERLINK("https://www.google.com/search?q=inurl%3Athermomass.com+%28%22hose%22+OR+%22it+cooling%22+OR+%22it+cooling+hose%22+OR+%E2%80%9Ccooling+hose%E2%80%9D%29+%28products+OR+buy+OR+sales+OR+shops+OR+stores+OR+prices+OR+catalog+OR+specifications%29", "NO")</f>
        <v/>
      </c>
    </row>
    <row r="134">
      <c r="A134" t="inlineStr">
        <is>
          <t>kemalmfg.com</t>
        </is>
      </c>
      <c r="B134">
        <f>HYPERLINK("https://www.google.com/search?q=inurl%3Akemalmfg.com+%28%22hose%22+OR+%22it+cooling%22+OR+%22it+cooling+hose%22+OR+%E2%80%9Ccooling+hose%E2%80%9D%29+%28products+OR+buy+OR+sales+OR+shops+OR+stores+OR+prices+OR+catalog+OR+specifications%29", "NO")</f>
        <v/>
      </c>
    </row>
    <row r="135">
      <c r="A135" t="inlineStr">
        <is>
          <t>localautomation.com</t>
        </is>
      </c>
      <c r="B135">
        <f>HYPERLINK("http://localautomation.com/profiles/florida-motion--control.html", "YES")</f>
        <v/>
      </c>
    </row>
    <row r="136">
      <c r="A136" t="inlineStr">
        <is>
          <t>oleumtech.com</t>
        </is>
      </c>
      <c r="B136">
        <f>HYPERLINK("https://www.google.com/search?q=inurl%3Aoleumtech.com+%28%22hose%22+OR+%22it+cooling%22+OR+%22it+cooling+hose%22+OR+%E2%80%9Ccooling+hose%E2%80%9D%29+%28products+OR+buy+OR+sales+OR+shops+OR+stores+OR+prices+OR+catalog+OR+specifications%29", "NO")</f>
        <v/>
      </c>
    </row>
    <row r="137">
      <c r="A137" t="inlineStr">
        <is>
          <t>connectorspecialists.com</t>
        </is>
      </c>
      <c r="B137">
        <f>HYPERLINK("https://www.connectorspecialists.com/products?Filter=4734.487-series/department.hose-fittings/product-type.hose/inner-diameter.1-inch/", "YES")</f>
        <v/>
      </c>
    </row>
    <row r="138">
      <c r="A138" t="inlineStr">
        <is>
          <t>jabosupply.com</t>
        </is>
      </c>
      <c r="B138">
        <f>HYPERLINK("https://jabosupply.com/index.php/hose-fittings/hose/suction-discharge-hose", "YES")</f>
        <v/>
      </c>
    </row>
    <row r="139">
      <c r="A139" t="inlineStr">
        <is>
          <t>sandersonmacleod.com</t>
        </is>
      </c>
      <c r="B139">
        <f>HYPERLINK("https://www.google.com/search?q=inurl%3Asandersonmacleod.com+%28%22hose%22+OR+%22it+cooling%22+OR+%22it+cooling+hose%22+OR+%E2%80%9Ccooling+hose%E2%80%9D%29+%28products+OR+buy+OR+sales+OR+shops+OR+stores+OR+prices+OR+catalog+OR+specifications%29", "NO")</f>
        <v/>
      </c>
    </row>
    <row r="140">
      <c r="A140" t="inlineStr">
        <is>
          <t>fisblue.com</t>
        </is>
      </c>
      <c r="B140">
        <f>HYPERLINK("https://www.google.com/search?q=inurl%3Afisblue.com+%28%22hose%22+OR+%22it+cooling%22+OR+%22it+cooling+hose%22+OR+%E2%80%9Ccooling+hose%E2%80%9D%29+%28products+OR+buy+OR+sales+OR+shops+OR+stores+OR+prices+OR+catalog+OR+specifications%29", "NO")</f>
        <v/>
      </c>
    </row>
    <row r="141">
      <c r="A141" t="inlineStr">
        <is>
          <t>wems.com</t>
        </is>
      </c>
      <c r="B141">
        <f>HYPERLINK("https://www.wems.com.au/products", "YES")</f>
        <v/>
      </c>
    </row>
    <row r="142">
      <c r="A142" t="inlineStr">
        <is>
          <t>amphenol-sine.com</t>
        </is>
      </c>
      <c r="B142">
        <f>HYPERLINK("https://www.google.com/search?q=inurl%3Aamphenol-sine.com+%28%22hose%22+OR+%22it+cooling%22+OR+%22it+cooling+hose%22+OR+%E2%80%9Ccooling+hose%E2%80%9D%29+%28products+OR+buy+OR+sales+OR+shops+OR+stores+OR+prices+OR+catalog+OR+specifications%29", "NO")</f>
        <v/>
      </c>
    </row>
    <row r="143">
      <c r="A143" t="inlineStr">
        <is>
          <t>eldonjames.com</t>
        </is>
      </c>
      <c r="B143">
        <f>HYPERLINK("https://eldonjames.com/technical-library/", "YES")</f>
        <v/>
      </c>
    </row>
    <row r="144">
      <c r="A144" t="inlineStr">
        <is>
          <t>etco.com</t>
        </is>
      </c>
      <c r="B144">
        <f>HYPERLINK("https://www.google.com/search?q=inurl%3Aetco.com+%28%22hose%22+OR+%22it+cooling%22+OR+%22it+cooling+hose%22+OR+%E2%80%9Ccooling+hose%E2%80%9D%29+%28products+OR+buy+OR+sales+OR+shops+OR+stores+OR+prices+OR+catalog+OR+specifications%29", "NO")</f>
        <v/>
      </c>
    </row>
    <row r="145">
      <c r="A145" t="inlineStr">
        <is>
          <t>gmigroup.com</t>
        </is>
      </c>
      <c r="B145">
        <f>HYPERLINK("https://www.google.com/search?q=inurl%3Agmigroup.com+%28%22hose%22+OR+%22it+cooling%22+OR+%22it+cooling+hose%22+OR+%E2%80%9Ccooling+hose%E2%80%9D%29+%28products+OR+buy+OR+sales+OR+shops+OR+stores+OR+prices+OR+catalog+OR+specifications%29", "NO")</f>
        <v/>
      </c>
    </row>
    <row r="146">
      <c r="A146" t="inlineStr">
        <is>
          <t>sealconusa.com</t>
        </is>
      </c>
      <c r="B146">
        <f>HYPERLINK("https://www.sealconusa.com/technical/certificates-approvals/ratings-approvals-guide/", "YES")</f>
        <v/>
      </c>
    </row>
    <row r="147">
      <c r="A147" t="inlineStr">
        <is>
          <t>cablexpress.com</t>
        </is>
      </c>
      <c r="B147">
        <f>HYPERLINK("https://www.google.com/search?q=inurl%3Acablexpress.com+%28%22hose%22+OR+%22it+cooling%22+OR+%22it+cooling+hose%22+OR+%E2%80%9Ccooling+hose%E2%80%9D%29+%28products+OR+buy+OR+sales+OR+shops+OR+stores+OR+prices+OR+catalog+OR+specifications%29", "NO")</f>
        <v/>
      </c>
    </row>
    <row r="148">
      <c r="A148" t="inlineStr">
        <is>
          <t>iac-intl.com</t>
        </is>
      </c>
      <c r="B148">
        <f>HYPERLINK("https://iac-intl.com/parts/industrial-vacuum-systems/", "YES")</f>
        <v/>
      </c>
    </row>
    <row r="149">
      <c r="A149" t="inlineStr">
        <is>
          <t>spacecraft.com</t>
        </is>
      </c>
      <c r="B149">
        <f>HYPERLINK("https://www.google.com/search?q=inurl%3Aspacecraft.com+%28%22hose%22+OR+%22it+cooling%22+OR+%22it+cooling+hose%22+OR+%E2%80%9Ccooling+hose%E2%80%9D%29+%28products+OR+buy+OR+sales+OR+shops+OR+stores+OR+prices+OR+catalog+OR+specifications%29", "NO")</f>
        <v/>
      </c>
    </row>
    <row r="150">
      <c r="A150" t="inlineStr">
        <is>
          <t>apinanotronics.com</t>
        </is>
      </c>
      <c r="B150">
        <f>HYPERLINK("https://www.google.com/search?q=inurl%3Aapinanotronics.com+%28%22hose%22+OR+%22it+cooling%22+OR+%22it+cooling+hose%22+OR+%E2%80%9Ccooling+hose%E2%80%9D%29+%28products+OR+buy+OR+sales+OR+shops+OR+stores+OR+prices+OR+catalog+OR+specifications%29", "NO")</f>
        <v/>
      </c>
    </row>
    <row r="151">
      <c r="A151" t="inlineStr">
        <is>
          <t>hellermanntyton.us</t>
        </is>
      </c>
      <c r="B151">
        <f>HYPERLINK("https://www.hellermanntyton.us/products/192-10220/", "YES")</f>
        <v/>
      </c>
    </row>
    <row r="152">
      <c r="A152" t="inlineStr">
        <is>
          <t>lightel.com</t>
        </is>
      </c>
      <c r="B152">
        <f>HYPERLINK("https://www.google.com/search?q=inurl%3Alightel.com+%28%22hose%22+OR+%22it+cooling%22+OR+%22it+cooling+hose%22+OR+%E2%80%9Ccooling+hose%E2%80%9D%29+%28products+OR+buy+OR+sales+OR+shops+OR+stores+OR+prices+OR+catalog+OR+specifications%29", "NO")</f>
        <v/>
      </c>
    </row>
    <row r="153">
      <c r="A153" t="inlineStr">
        <is>
          <t>hamiltonkent.com</t>
        </is>
      </c>
      <c r="B153">
        <f>HYPERLINK("https://www.google.com/search?q=inurl%3Ahamiltonkent.com+%28%22hose%22+OR+%22it+cooling%22+OR+%22it+cooling+hose%22+OR+%E2%80%9Ccooling+hose%E2%80%9D%29+%28products+OR+buy+OR+sales+OR+shops+OR+stores+OR+prices+OR+catalog+OR+specifications%29", "NO")</f>
        <v/>
      </c>
    </row>
    <row r="154">
      <c r="A154" t="inlineStr">
        <is>
          <t>stockwell.com</t>
        </is>
      </c>
      <c r="B154">
        <f>HYPERLINK("https://www.stockwell.com/blog/nema-and-ip-specifications-help-define-enclosure-gaskets/", "YES")</f>
        <v/>
      </c>
    </row>
    <row r="155">
      <c r="A155" t="inlineStr">
        <is>
          <t>penflex.com</t>
        </is>
      </c>
      <c r="B155">
        <f>HYPERLINK("https://www.penflex.com/metal-hose-products/400-series/", "YES")</f>
        <v/>
      </c>
    </row>
    <row r="156">
      <c r="A156" t="inlineStr">
        <is>
          <t>ritus.com</t>
        </is>
      </c>
      <c r="B156">
        <f>HYPERLINK("https://www.google.com/search?q=inurl%3Aritus.com+%28%22hose%22+OR+%22it+cooling%22+OR+%22it+cooling+hose%22+OR+%E2%80%9Ccooling+hose%E2%80%9D%29+%28products+OR+buy+OR+sales+OR+shops+OR+stores+OR+prices+OR+catalog+OR+specifications%29", "NO")</f>
        <v/>
      </c>
    </row>
    <row r="157">
      <c r="A157" t="inlineStr">
        <is>
          <t>amphenol-industrial.de</t>
        </is>
      </c>
      <c r="B157">
        <f>HYPERLINK("https://www.google.com/search?q=inurl%3Aamphenol-industrial.de+%28%22hose%22+OR+%22it+cooling%22+OR+%22it+cooling+hose%22+OR+%E2%80%9Ccooling+hose%E2%80%9D%29+%28products+OR+buy+OR+sales+OR+shops+OR+stores+OR+prices+OR+catalog+OR+specifications%29", "NO")</f>
        <v/>
      </c>
    </row>
    <row r="158">
      <c r="A158" t="inlineStr">
        <is>
          <t>kyanaind.com</t>
        </is>
      </c>
      <c r="B158">
        <f>HYPERLINK("https://www.google.com/search?q=inurl%3Akyanaind.com+%28%22hose%22+OR+%22it+cooling%22+OR+%22it+cooling+hose%22+OR+%E2%80%9Ccooling+hose%E2%80%9D%29+%28products+OR+buy+OR+sales+OR+shops+OR+stores+OR+prices+OR+catalog+OR+specifications%29", "NO")</f>
        <v/>
      </c>
    </row>
    <row r="159">
      <c r="A159" t="inlineStr">
        <is>
          <t>mfchose.com</t>
        </is>
      </c>
      <c r="B159">
        <f>HYPERLINK("https://mfchose.com/capabilities", "YES")</f>
        <v/>
      </c>
    </row>
    <row r="160">
      <c r="A160" t="inlineStr">
        <is>
          <t>premierautomation.com</t>
        </is>
      </c>
      <c r="B160">
        <f>HYPERLINK("https://www.google.com/search?q=inurl%3Apremierautomation.com+%28%22hose%22+OR+%22it+cooling%22+OR+%22it+cooling+hose%22+OR+%E2%80%9Ccooling+hose%E2%80%9D%29+%28products+OR+buy+OR+sales+OR+shops+OR+stores+OR+prices+OR+catalog+OR+specifications%29", "NO")</f>
        <v/>
      </c>
    </row>
    <row r="161">
      <c r="A161" t="inlineStr">
        <is>
          <t>megaelectronics.com</t>
        </is>
      </c>
      <c r="B161">
        <f>HYPERLINK("https://www.google.com/search?q=inurl%3Amegaelectronics.com+%28%22hose%22+OR+%22it+cooling%22+OR+%22it+cooling+hose%22+OR+%E2%80%9Ccooling+hose%E2%80%9D%29+%28products+OR+buy+OR+sales+OR+shops+OR+stores+OR+prices+OR+catalog+OR+specifications%29", "NO")</f>
        <v/>
      </c>
    </row>
    <row r="162">
      <c r="A162" t="inlineStr">
        <is>
          <t>thermosystems.com</t>
        </is>
      </c>
      <c r="B162">
        <f>HYPERLINK("https://www.google.com/search?q=inurl%3Athermosystems.com+%28%22hose%22+OR+%22it+cooling%22+OR+%22it+cooling+hose%22+OR+%E2%80%9Ccooling+hose%E2%80%9D%29+%28products+OR+buy+OR+sales+OR+shops+OR+stores+OR+prices+OR+catalog+OR+specifications%29", "NO")</f>
        <v/>
      </c>
    </row>
    <row r="163">
      <c r="A163" t="inlineStr">
        <is>
          <t>thevmcgroup.com</t>
        </is>
      </c>
      <c r="B163">
        <f>HYPERLINK("https://www.thevmcgroup.com/catalog/SubCategoryProduct?subCatProdId=195&amp;pscid=0", "YES")</f>
        <v/>
      </c>
    </row>
    <row r="164">
      <c r="A164" t="inlineStr">
        <is>
          <t>tieindustrial.com</t>
        </is>
      </c>
      <c r="B164">
        <f>HYPERLINK("https://www.google.com/search?q=inurl%3Atieindustrial.com+%28%22hose%22+OR+%22it+cooling%22+OR+%22it+cooling+hose%22+OR+%E2%80%9Ccooling+hose%E2%80%9D%29+%28products+OR+buy+OR+sales+OR+shops+OR+stores+OR+prices+OR+catalog+OR+specifications%29", "NO")</f>
        <v/>
      </c>
    </row>
    <row r="165">
      <c r="A165" t="inlineStr">
        <is>
          <t>ctrends.com</t>
        </is>
      </c>
      <c r="B165">
        <f>HYPERLINK("https://www.google.com/search?q=inurl%3Actrends.com+%28%22hose%22+OR+%22it+cooling%22+OR+%22it+cooling+hose%22+OR+%E2%80%9Ccooling+hose%E2%80%9D%29+%28products+OR+buy+OR+sales+OR+shops+OR+stores+OR+prices+OR+catalog+OR+specifications%29", "NO")</f>
        <v/>
      </c>
    </row>
    <row r="166">
      <c r="A166" t="inlineStr">
        <is>
          <t>slkcorp.com</t>
        </is>
      </c>
      <c r="B166">
        <f>HYPERLINK("https://www.google.com/search?q=inurl%3Aslkcorp.com+%28%22hose%22+OR+%22it+cooling%22+OR+%22it+cooling+hose%22+OR+%E2%80%9Ccooling+hose%E2%80%9D%29+%28products+OR+buy+OR+sales+OR+shops+OR+stores+OR+prices+OR+catalog+OR+specifications%29", "NO")</f>
        <v/>
      </c>
    </row>
    <row r="167">
      <c r="A167" t="inlineStr">
        <is>
          <t>wiegeltoolworks.com</t>
        </is>
      </c>
      <c r="B167">
        <f>HYPERLINK("https://www.wiegeltoolworks.com/services/progressive-die-high-speed-stamping/", "YES")</f>
        <v/>
      </c>
    </row>
    <row r="168">
      <c r="A168" t="inlineStr">
        <is>
          <t>actforklift.com</t>
        </is>
      </c>
      <c r="B168">
        <f>HYPERLINK("https://www.actforklift.com/articles/new-and-used-forklifts-greensboro.html", "YES")</f>
        <v/>
      </c>
    </row>
    <row r="169">
      <c r="A169" t="inlineStr">
        <is>
          <t>picwire.com</t>
        </is>
      </c>
      <c r="B169">
        <f>HYPERLINK("https://www.google.com/search?q=inurl%3Apicwire.com+%28%22hose%22+OR+%22it+cooling%22+OR+%22it+cooling+hose%22+OR+%E2%80%9Ccooling+hose%E2%80%9D%29+%28products+OR+buy+OR+sales+OR+shops+OR+stores+OR+prices+OR+catalog+OR+specifications%29", "NO")</f>
        <v/>
      </c>
    </row>
    <row r="170">
      <c r="A170" t="inlineStr">
        <is>
          <t>zierick.com</t>
        </is>
      </c>
      <c r="B170">
        <f>HYPERLINK("https://www.google.com/search?q=inurl%3Azierick.com+%28%22hose%22+OR+%22it+cooling%22+OR+%22it+cooling+hose%22+OR+%E2%80%9Ccooling+hose%E2%80%9D%29+%28products+OR+buy+OR+sales+OR+shops+OR+stores+OR+prices+OR+catalog+OR+specifications%29", "NO")</f>
        <v/>
      </c>
    </row>
    <row r="171">
      <c r="A171" t="inlineStr">
        <is>
          <t>all-plastics.com</t>
        </is>
      </c>
      <c r="B171">
        <f>HYPERLINK("https://www.google.com/search?q=inurl%3Aall-plastics.com+%28%22hose%22+OR+%22it+cooling%22+OR+%22it+cooling+hose%22+OR+%E2%80%9Ccooling+hose%E2%80%9D%29+%28products+OR+buy+OR+sales+OR+shops+OR+stores+OR+prices+OR+catalog+OR+specifications%29", "NO")</f>
        <v/>
      </c>
    </row>
    <row r="172">
      <c r="A172" t="inlineStr">
        <is>
          <t>pacergroup.net</t>
        </is>
      </c>
      <c r="B172">
        <f>HYPERLINK("https://www.pacergroup.net/pacer-news/not-all-heat-shrink-is-equal/", "YES")</f>
        <v/>
      </c>
    </row>
    <row r="173">
      <c r="A173" t="inlineStr">
        <is>
          <t>gtschmidt.com</t>
        </is>
      </c>
      <c r="B173">
        <f>HYPERLINK("https://www.gtschmidt.com/news/lasers-mathematical-theory-total-practicality/", "YES")</f>
        <v/>
      </c>
    </row>
    <row r="174">
      <c r="A174" t="inlineStr">
        <is>
          <t>superiorcontrols.com</t>
        </is>
      </c>
      <c r="B174">
        <f>HYPERLINK("https://www.google.com/search?q=inurl%3Asuperiorcontrols.com+%28%22hose%22+OR+%22it+cooling%22+OR+%22it+cooling+hose%22+OR+%E2%80%9Ccooling+hose%E2%80%9D%29+%28products+OR+buy+OR+sales+OR+shops+OR+stores+OR+prices+OR+catalog+OR+specifications%29", "NO")</f>
        <v/>
      </c>
    </row>
    <row r="175">
      <c r="A175" t="inlineStr">
        <is>
          <t>pccfasteners.com</t>
        </is>
      </c>
      <c r="B175">
        <f>HYPERLINK("https://www.pccfasteners.com/companies/precision-engineered-components/permaswage.html", "YES")</f>
        <v/>
      </c>
    </row>
    <row r="176">
      <c r="A176" t="inlineStr">
        <is>
          <t>miinet.com</t>
        </is>
      </c>
      <c r="B176">
        <f>HYPERLINK("https://www.google.com/search?q=inurl%3Amiinet.com+%28%22hose%22+OR+%22it+cooling%22+OR+%22it+cooling+hose%22+OR+%E2%80%9Ccooling+hose%E2%80%9D%29+%28products+OR+buy+OR+sales+OR+shops+OR+stores+OR+prices+OR+catalog+OR+specifications%29", "NO")</f>
        <v/>
      </c>
    </row>
    <row r="177">
      <c r="A177" t="inlineStr">
        <is>
          <t>versae.com</t>
        </is>
      </c>
      <c r="B177">
        <f>HYPERLINK("https://www.google.com/search?q=inurl%3Aversae.com+%28%22hose%22+OR+%22it+cooling%22+OR+%22it+cooling+hose%22+OR+%E2%80%9Ccooling+hose%E2%80%9D%29+%28products+OR+buy+OR+sales+OR+shops+OR+stores+OR+prices+OR+catalog+OR+specifications%29", "NO")</f>
        <v/>
      </c>
    </row>
    <row r="178">
      <c r="A178" t="inlineStr">
        <is>
          <t>vecnarobotics.com</t>
        </is>
      </c>
      <c r="B178">
        <f>HYPERLINK("https://www.google.com/search?q=inurl%3Avecnarobotics.com+%28%22hose%22+OR+%22it+cooling%22+OR+%22it+cooling+hose%22+OR+%E2%80%9Ccooling+hose%E2%80%9D%29+%28products+OR+buy+OR+sales+OR+shops+OR+stores+OR+prices+OR+catalog+OR+specifications%29", "NO")</f>
        <v/>
      </c>
    </row>
    <row r="179">
      <c r="A179" t="inlineStr">
        <is>
          <t>ibase-usa.com</t>
        </is>
      </c>
      <c r="B179">
        <f>HYPERLINK("https://www.google.com/search?q=inurl%3Aibase-usa.com+%28%22hose%22+OR+%22it+cooling%22+OR+%22it+cooling+hose%22+OR+%E2%80%9Ccooling+hose%E2%80%9D%29+%28products+OR+buy+OR+sales+OR+shops+OR+stores+OR+prices+OR+catalog+OR+specifications%29", "NO")</f>
        <v/>
      </c>
    </row>
    <row r="180">
      <c r="A180" t="inlineStr">
        <is>
          <t>innerspec.com</t>
        </is>
      </c>
      <c r="B180">
        <f>HYPERLINK("https://www.google.com/search?q=inurl%3Ainnerspec.com+%28%22hose%22+OR+%22it+cooling%22+OR+%22it+cooling+hose%22+OR+%E2%80%9Ccooling+hose%E2%80%9D%29+%28products+OR+buy+OR+sales+OR+shops+OR+stores+OR+prices+OR+catalog+OR+specifications%29", "NO")</f>
        <v/>
      </c>
    </row>
    <row r="181">
      <c r="A181" t="inlineStr">
        <is>
          <t>kemlon.com</t>
        </is>
      </c>
      <c r="B181">
        <f>HYPERLINK("https://www.google.com/search?q=inurl%3Akemlon.com+%28%22hose%22+OR+%22it+cooling%22+OR+%22it+cooling+hose%22+OR+%E2%80%9Ccooling+hose%E2%80%9D%29+%28products+OR+buy+OR+sales+OR+shops+OR+stores+OR+prices+OR+catalog+OR+specifications%29", "NO")</f>
        <v/>
      </c>
    </row>
    <row r="182">
      <c r="A182" t="inlineStr">
        <is>
          <t>valleyfastener.com</t>
        </is>
      </c>
      <c r="B182">
        <f>HYPERLINK("https://www.google.com/search?q=inurl%3Avalleyfastener.com+%28%22hose%22+OR+%22it+cooling%22+OR+%22it+cooling+hose%22+OR+%E2%80%9Ccooling+hose%E2%80%9D%29+%28products+OR+buy+OR+sales+OR+shops+OR+stores+OR+prices+OR+catalog+OR+specifications%29", "NO")</f>
        <v/>
      </c>
    </row>
    <row r="183">
      <c r="A183" t="inlineStr">
        <is>
          <t>acpi-systems.com</t>
        </is>
      </c>
      <c r="B183">
        <f>HYPERLINK("https://www.google.com/search?q=inurl%3Aacpi-systems.com+%28%22hose%22+OR+%22it+cooling%22+OR+%22it+cooling+hose%22+OR+%E2%80%9Ccooling+hose%E2%80%9D%29+%28products+OR+buy+OR+sales+OR+shops+OR+stores+OR+prices+OR+catalog+OR+specifications%29", "NO")</f>
        <v/>
      </c>
    </row>
    <row r="184">
      <c r="A184" t="inlineStr">
        <is>
          <t>stalcop.com</t>
        </is>
      </c>
      <c r="B184">
        <f>HYPERLINK("https://www.google.com/search?q=inurl%3Astalcop.com+%28%22hose%22+OR+%22it+cooling%22+OR+%22it+cooling+hose%22+OR+%E2%80%9Ccooling+hose%E2%80%9D%29+%28products+OR+buy+OR+sales+OR+shops+OR+stores+OR+prices+OR+catalog+OR+specifications%29", "NO")</f>
        <v/>
      </c>
    </row>
    <row r="185">
      <c r="A185" t="inlineStr">
        <is>
          <t>industrialautomationllc.com</t>
        </is>
      </c>
      <c r="B185">
        <f>HYPERLINK("https://www.google.com/search?q=inurl%3Aindustrialautomationllc.com+%28%22hose%22+OR+%22it+cooling%22+OR+%22it+cooling+hose%22+OR+%E2%80%9Ccooling+hose%E2%80%9D%29+%28products+OR+buy+OR+sales+OR+shops+OR+stores+OR+prices+OR+catalog+OR+specifications%29", "NO")</f>
        <v/>
      </c>
    </row>
    <row r="186">
      <c r="A186" t="inlineStr">
        <is>
          <t>automatech.com</t>
        </is>
      </c>
      <c r="B186">
        <f>HYPERLINK("https://www.google.com/search?q=inurl%3Aautomatech.com+%28%22hose%22+OR+%22it+cooling%22+OR+%22it+cooling+hose%22+OR+%E2%80%9Ccooling+hose%E2%80%9D%29+%28products+OR+buy+OR+sales+OR+shops+OR+stores+OR+prices+OR+catalog+OR+specifications%29", "NO")</f>
        <v/>
      </c>
    </row>
    <row r="187">
      <c r="A187" t="inlineStr">
        <is>
          <t>ctreat.com</t>
        </is>
      </c>
      <c r="B187">
        <f>HYPERLINK("https://www.google.com/search?q=inurl%3Actreat.com+%28%22hose%22+OR+%22it+cooling%22+OR+%22it+cooling+hose%22+OR+%E2%80%9Ccooling+hose%E2%80%9D%29+%28products+OR+buy+OR+sales+OR+shops+OR+stores+OR+prices+OR+catalog+OR+specifications%29", "NO")</f>
        <v/>
      </c>
    </row>
    <row r="188">
      <c r="A188" t="inlineStr">
        <is>
          <t>hydrotech.com</t>
        </is>
      </c>
      <c r="B188">
        <f>HYPERLINK("https://www.hydrotech.com/hose", "YES")</f>
        <v/>
      </c>
    </row>
    <row r="189">
      <c r="A189" t="inlineStr">
        <is>
          <t>vadatech.com</t>
        </is>
      </c>
      <c r="B189">
        <f>HYPERLINK("https://www.google.com/search?q=inurl%3Avadatech.com+%28%22hose%22+OR+%22it+cooling%22+OR+%22it+cooling+hose%22+OR+%E2%80%9Ccooling+hose%E2%80%9D%29+%28products+OR+buy+OR+sales+OR+shops+OR+stores+OR+prices+OR+catalog+OR+specifications%29", "NO")</f>
        <v/>
      </c>
    </row>
    <row r="190">
      <c r="A190" t="inlineStr">
        <is>
          <t>gilautomation.com</t>
        </is>
      </c>
      <c r="B190">
        <f>HYPERLINK("https://www.gilautomation.com/products/honeywell-elster-73-17-655-300-mm-pressure-hose-flexible-pressure-tubing-for-connection-with-volume-converter", "YES")</f>
        <v/>
      </c>
    </row>
    <row r="191">
      <c r="A191" t="inlineStr">
        <is>
          <t>milspecind.com</t>
        </is>
      </c>
      <c r="B191">
        <f>HYPERLINK("https://www.milspecind.com/the-correct-way-to-coil-and-store-an-extension-cord", "YES")</f>
        <v/>
      </c>
    </row>
    <row r="192">
      <c r="A192" t="inlineStr">
        <is>
          <t>sgmorris.com</t>
        </is>
      </c>
      <c r="B192">
        <f>HYPERLINK("https://www.sgmorris.com/mobile-integrated-solutions", "YES")</f>
        <v/>
      </c>
    </row>
    <row r="193">
      <c r="A193" t="inlineStr">
        <is>
          <t>korpack.com</t>
        </is>
      </c>
      <c r="B193">
        <f>HYPERLINK("https://www.google.com/search?q=inurl%3Akorpack.com+%28%22hose%22+OR+%22it+cooling%22+OR+%22it+cooling+hose%22+OR+%E2%80%9Ccooling+hose%E2%80%9D%29+%28products+OR+buy+OR+sales+OR+shops+OR+stores+OR+prices+OR+catalog+OR+specifications%29", "NO")</f>
        <v/>
      </c>
    </row>
    <row r="194">
      <c r="A194" t="inlineStr">
        <is>
          <t>adamconn.com</t>
        </is>
      </c>
      <c r="B194">
        <f>HYPERLINK("https://www.google.com/search?q=inurl%3Aadamconn.com+%28%22hose%22+OR+%22it+cooling%22+OR+%22it+cooling+hose%22+OR+%E2%80%9Ccooling+hose%E2%80%9D%29+%28products+OR+buy+OR+sales+OR+shops+OR+stores+OR+prices+OR+catalog+OR+specifications%29", "NO")</f>
        <v/>
      </c>
    </row>
    <row r="195">
      <c r="A195" t="inlineStr">
        <is>
          <t>canfieldconnector.com</t>
        </is>
      </c>
      <c r="B195">
        <f>HYPERLINK("https://www.canfieldconnector.com/mobile-products.php?pagetype=ENGINEERING&amp;keyidofpage=165", "YES")</f>
        <v/>
      </c>
    </row>
    <row r="196">
      <c r="A196" t="inlineStr">
        <is>
          <t>datasci.com</t>
        </is>
      </c>
      <c r="B196">
        <f>HYPERLINK("https://support.datasci.com/hc/en-us/articles/27834913563795-Gas-Sampling-Bags-for-gas-calibration", "YES")</f>
        <v/>
      </c>
    </row>
    <row r="197">
      <c r="A197" t="inlineStr">
        <is>
          <t>litemax.com</t>
        </is>
      </c>
      <c r="B197">
        <f>HYPERLINK("https://www.google.com/search?q=inurl%3Alitemax.com+%28%22hose%22+OR+%22it+cooling%22+OR+%22it+cooling+hose%22+OR+%E2%80%9Ccooling+hose%E2%80%9D%29+%28products+OR+buy+OR+sales+OR+shops+OR+stores+OR+prices+OR+catalog+OR+specifications%29", "NO")</f>
        <v/>
      </c>
    </row>
    <row r="198">
      <c r="A198" t="inlineStr">
        <is>
          <t>neutrik.com</t>
        </is>
      </c>
      <c r="B198">
        <f>HYPERLINK("https://www.google.com/search?q=inurl%3Aneutrik.com+%28%22hose%22+OR+%22it+cooling%22+OR+%22it+cooling+hose%22+OR+%E2%80%9Ccooling+hose%E2%80%9D%29+%28products+OR+buy+OR+sales+OR+shops+OR+stores+OR+prices+OR+catalog+OR+specifications%29", "NO")</f>
        <v/>
      </c>
    </row>
    <row r="199">
      <c r="A199" t="inlineStr">
        <is>
          <t>relevantsolutions.com</t>
        </is>
      </c>
      <c r="B199">
        <f>HYPERLINK("https://relevantsolutions.com/about-us/news/pf-g-tulsa-move-notification", "YES")</f>
        <v/>
      </c>
    </row>
    <row r="200">
      <c r="A200" t="inlineStr">
        <is>
          <t>keyelco.com</t>
        </is>
      </c>
      <c r="B200">
        <f>HYPERLINK("https://www.keyelco.com/blog-details.cfm/keyelco-blog/Bringing-High-Tech-Solutions-to-Beer-Bottling/blog_id/131", "YES")</f>
        <v/>
      </c>
    </row>
    <row r="201">
      <c r="A201" t="inlineStr">
        <is>
          <t>pasternack.com</t>
        </is>
      </c>
      <c r="B201">
        <f>HYPERLINK("https://www.google.com/search?q=inurl%3Apasternack.com+%28%22hose%22+OR+%22it+cooling%22+OR+%22it+cooling+hose%22+OR+%E2%80%9Ccooling+hose%E2%80%9D%29+%28products+OR+buy+OR+sales+OR+shops+OR+stores+OR+prices+OR+catalog+OR+specifications%29", "NO")</f>
        <v/>
      </c>
    </row>
    <row r="202">
      <c r="A202" t="inlineStr">
        <is>
          <t>kimastle.com</t>
        </is>
      </c>
      <c r="B202">
        <f>HYPERLINK("https://www.google.com/search?q=inurl%3Akimastle.com+%28%22hose%22+OR+%22it+cooling%22+OR+%22it+cooling+hose%22+OR+%E2%80%9Ccooling+hose%E2%80%9D%29+%28products+OR+buy+OR+sales+OR+shops+OR+stores+OR+prices+OR+catalog+OR+specifications%29", "NO")</f>
        <v/>
      </c>
    </row>
    <row r="203">
      <c r="A203" t="inlineStr">
        <is>
          <t>curtisind.com</t>
        </is>
      </c>
      <c r="B203">
        <f>HYPERLINK("https://www.google.com/search?q=inurl%3Acurtisind.com+%28%22hose%22+OR+%22it+cooling%22+OR+%22it+cooling+hose%22+OR+%E2%80%9Ccooling+hose%E2%80%9D%29+%28products+OR+buy+OR+sales+OR+shops+OR+stores+OR+prices+OR+catalog+OR+specifications%29", "NO")</f>
        <v/>
      </c>
    </row>
    <row r="204">
      <c r="A204" t="inlineStr">
        <is>
          <t>dsmt.com</t>
        </is>
      </c>
      <c r="B204">
        <f>HYPERLINK("https://dsmt.com/glossary-of-common-electrical-terms/", "YES")</f>
        <v/>
      </c>
    </row>
    <row r="205">
      <c r="A205" t="inlineStr">
        <is>
          <t>quickcable.com</t>
        </is>
      </c>
      <c r="B205">
        <f>HYPERLINK("https://www.quickcable.com/product/604101/", "YES")</f>
        <v/>
      </c>
    </row>
    <row r="206">
      <c r="A206" t="inlineStr">
        <is>
          <t>controlsystemsusa.com</t>
        </is>
      </c>
      <c r="B206">
        <f>HYPERLINK("https://www.controlsystemsusa.com/GDUSA/product.asp?pid=1346-PORTAGAS_CYL-10445112_calibration_gas_methane_+_oxygen", "YES")</f>
        <v/>
      </c>
    </row>
    <row r="207">
      <c r="A207" t="inlineStr">
        <is>
          <t>watteredge.com</t>
        </is>
      </c>
      <c r="B207">
        <f>HYPERLINK("https://www.watteredge.com/technical-library/", "YES")</f>
        <v/>
      </c>
    </row>
    <row r="208">
      <c r="A208" t="inlineStr">
        <is>
          <t>foxguardsolutions.com</t>
        </is>
      </c>
      <c r="B208">
        <f>HYPERLINK("https://www.google.com/search?q=inurl%3Afoxguardsolutions.com+%28%22hose%22+OR+%22it+cooling%22+OR+%22it+cooling+hose%22+OR+%E2%80%9Ccooling+hose%E2%80%9D%29+%28products+OR+buy+OR+sales+OR+shops+OR+stores+OR+prices+OR+catalog+OR+specifications%29", "NO")</f>
        <v/>
      </c>
    </row>
    <row r="209">
      <c r="A209" t="inlineStr">
        <is>
          <t>confluids.com</t>
        </is>
      </c>
      <c r="B209">
        <f>HYPERLINK("https://confluids.com/industry/marine-industry-equipment", "YES")</f>
        <v/>
      </c>
    </row>
    <row r="210">
      <c r="A210" t="inlineStr">
        <is>
          <t>huimfg.com</t>
        </is>
      </c>
      <c r="B210">
        <f>HYPERLINK("https://www.huimfg.com/blog/avoid-common-powder-coating-mistakes", "YES")</f>
        <v/>
      </c>
    </row>
    <row r="211">
      <c r="A211" t="inlineStr">
        <is>
          <t>wauseonmachine.com</t>
        </is>
      </c>
      <c r="B211">
        <f>HYPERLINK("https://www.google.com/search?q=inurl%3Awauseonmachine.com+%28%22hose%22+OR+%22it+cooling%22+OR+%22it+cooling+hose%22+OR+%E2%80%9Ccooling+hose%E2%80%9D%29+%28products+OR+buy+OR+sales+OR+shops+OR+stores+OR+prices+OR+catalog+OR+specifications%29", "NO")</f>
        <v/>
      </c>
    </row>
    <row r="212">
      <c r="A212" t="inlineStr">
        <is>
          <t>oxygenservicecompany.com</t>
        </is>
      </c>
      <c r="B212">
        <f>HYPERLINK("https://shop.oxygenservicecompany.com/brass-barbed-hose-ftg-3-8-2-pk--2", "YES")</f>
        <v/>
      </c>
    </row>
    <row r="213">
      <c r="A213" t="inlineStr">
        <is>
          <t>sysargus.com</t>
        </is>
      </c>
      <c r="B213">
        <f>HYPERLINK("https://www.google.com/search?q=inurl%3Asysargus.com+%28%22hose%22+OR+%22it+cooling%22+OR+%22it+cooling+hose%22+OR+%E2%80%9Ccooling+hose%E2%80%9D%29+%28products+OR+buy+OR+sales+OR+shops+OR+stores+OR+prices+OR+catalog+OR+specifications%29", "NO")</f>
        <v/>
      </c>
    </row>
    <row r="214">
      <c r="A214" t="inlineStr">
        <is>
          <t>lomar.com</t>
        </is>
      </c>
      <c r="B214">
        <f>HYPERLINK("https://lomar.com/products-equipment/hose-crimping/radial-crimpers/s1133-crimp-machine/", "YES")</f>
        <v/>
      </c>
    </row>
    <row r="215">
      <c r="A215" t="inlineStr">
        <is>
          <t>vpc.com</t>
        </is>
      </c>
      <c r="B215">
        <f>HYPERLINK("https://www.vpc.com/catalog/510104185/", "YES")</f>
        <v/>
      </c>
    </row>
    <row r="216">
      <c r="A216" t="inlineStr">
        <is>
          <t>amphenolalden.com</t>
        </is>
      </c>
      <c r="B216">
        <f>HYPERLINK("https://www.google.com/search?q=inurl%3Aamphenolalden.com+%28%22hose%22+OR+%22it+cooling%22+OR+%22it+cooling+hose%22+OR+%E2%80%9Ccooling+hose%E2%80%9D%29+%28products+OR+buy+OR+sales+OR+shops+OR+stores+OR+prices+OR+catalog+OR+specifications%29", "NO")</f>
        <v/>
      </c>
    </row>
    <row r="217">
      <c r="A217" t="inlineStr">
        <is>
          <t>phyco.com</t>
        </is>
      </c>
      <c r="B217">
        <f>HYPERLINK("https://www.google.com/search?q=inurl%3Aphyco.com+%28%22hose%22+OR+%22it+cooling%22+OR+%22it+cooling+hose%22+OR+%E2%80%9Ccooling+hose%E2%80%9D%29+%28products+OR+buy+OR+sales+OR+shops+OR+stores+OR+prices+OR+catalog+OR+specifications%29", "NO")</f>
        <v/>
      </c>
    </row>
    <row r="218">
      <c r="A218" t="inlineStr">
        <is>
          <t>sfpex.com</t>
        </is>
      </c>
      <c r="B218">
        <f>HYPERLINK("https://www.google.com/search?q=inurl%3Asfpex.com+%28%22hose%22+OR+%22it+cooling%22+OR+%22it+cooling+hose%22+OR+%E2%80%9Ccooling+hose%E2%80%9D%29+%28products+OR+buy+OR+sales+OR+shops+OR+stores+OR+prices+OR+catalog+OR+specifications%29", "NO")</f>
        <v/>
      </c>
    </row>
    <row r="219">
      <c r="A219" t="inlineStr">
        <is>
          <t>panekprecision.com</t>
        </is>
      </c>
      <c r="B219">
        <f>HYPERLINK("https://www.google.com/search?q=inurl%3Apanekprecision.com+%28%22hose%22+OR+%22it+cooling%22+OR+%22it+cooling+hose%22+OR+%E2%80%9Ccooling+hose%E2%80%9D%29+%28products+OR+buy+OR+sales+OR+shops+OR+stores+OR+prices+OR+catalog+OR+specifications%29", "NO")</f>
        <v/>
      </c>
    </row>
    <row r="220">
      <c r="A220" t="inlineStr">
        <is>
          <t>sefcor.com</t>
        </is>
      </c>
      <c r="B220">
        <f>HYPERLINK("https://www.google.com/search?q=inurl%3Asefcor.com+%28%22hose%22+OR+%22it+cooling%22+OR+%22it+cooling+hose%22+OR+%E2%80%9Ccooling+hose%E2%80%9D%29+%28products+OR+buy+OR+sales+OR+shops+OR+stores+OR+prices+OR+catalog+OR+specifications%29", "NO")</f>
        <v/>
      </c>
    </row>
    <row r="221">
      <c r="A221" t="inlineStr">
        <is>
          <t>hysecurity.com</t>
        </is>
      </c>
      <c r="B221">
        <f>HYPERLINK("https://partners.hysecurity.com/Operators-Accessories/Wedge-Barrier-Operators/HydraSupplyXL/", "YES")</f>
        <v/>
      </c>
    </row>
    <row r="222">
      <c r="A222" t="inlineStr">
        <is>
          <t>rsaeng.com</t>
        </is>
      </c>
      <c r="B222">
        <f>HYPERLINK("https://www.google.com/search?q=inurl%3Arsaeng.com+%28%22hose%22+OR+%22it+cooling%22+OR+%22it+cooling+hose%22+OR+%E2%80%9Ccooling+hose%E2%80%9D%29+%28products+OR+buy+OR+sales+OR+shops+OR+stores+OR+prices+OR+catalog+OR+specifications%29", "NO")</f>
        <v/>
      </c>
    </row>
    <row r="223">
      <c r="A223" t="inlineStr">
        <is>
          <t>unisource-mfg.com</t>
        </is>
      </c>
      <c r="B223">
        <f>HYPERLINK("https://unisource-mfg.com/multipurpose-air-hose/", "YES")</f>
        <v/>
      </c>
    </row>
    <row r="224">
      <c r="A224" t="inlineStr">
        <is>
          <t>mencom.com</t>
        </is>
      </c>
      <c r="B224">
        <f>HYPERLINK("https://www.mencom.com/panel-interface-connectors/standard-panel-interface-connectors.html", "YES")</f>
        <v/>
      </c>
    </row>
    <row r="225">
      <c r="A225" t="inlineStr">
        <is>
          <t>mpfpi.com</t>
        </is>
      </c>
      <c r="B225">
        <f>HYPERLINK("https://www.google.com/search?q=inurl%3Ampfpi.com+%28%22hose%22+OR+%22it+cooling%22+OR+%22it+cooling+hose%22+OR+%E2%80%9Ccooling+hose%E2%80%9D%29+%28products+OR+buy+OR+sales+OR+shops+OR+stores+OR+prices+OR+catalog+OR+specifications%29", "NO")</f>
        <v/>
      </c>
    </row>
    <row r="226">
      <c r="A226" t="inlineStr">
        <is>
          <t>microscan.com</t>
        </is>
      </c>
      <c r="B226">
        <f>HYPERLINK("https://www.google.com/search?q=inurl%3Amicroscan.com+%28%22hose%22+OR+%22it+cooling%22+OR+%22it+cooling+hose%22+OR+%E2%80%9Ccooling+hose%E2%80%9D%29+%28products+OR+buy+OR+sales+OR+shops+OR+stores+OR+prices+OR+catalog+OR+specifications%29", "NO")</f>
        <v/>
      </c>
    </row>
    <row r="227">
      <c r="A227" t="inlineStr">
        <is>
          <t>waferspace.com</t>
        </is>
      </c>
      <c r="B227">
        <f>HYPERLINK("https://www.google.com/search?q=inurl%3Awaferspace.com+%28%22hose%22+OR+%22it+cooling%22+OR+%22it+cooling+hose%22+OR+%E2%80%9Ccooling+hose%E2%80%9D%29+%28products+OR+buy+OR+sales+OR+shops+OR+stores+OR+prices+OR+catalog+OR+specifications%29", "NO")</f>
        <v/>
      </c>
    </row>
    <row r="228">
      <c r="A228" t="inlineStr">
        <is>
          <t>gil-mar.com</t>
        </is>
      </c>
      <c r="B228">
        <f>HYPERLINK("https://www.google.com/search?q=inurl%3Agil-mar.com+%28%22hose%22+OR+%22it+cooling%22+OR+%22it+cooling+hose%22+OR+%E2%80%9Ccooling+hose%E2%80%9D%29+%28products+OR+buy+OR+sales+OR+shops+OR+stores+OR+prices+OR+catalog+OR+specifications%29", "NO")</f>
        <v/>
      </c>
    </row>
    <row r="229">
      <c r="A229" t="inlineStr">
        <is>
          <t>riekesequipment.com</t>
        </is>
      </c>
      <c r="B229">
        <f>HYPERLINK("https://riekesequipment.com/new-equipment/aerial-lifts/telescopic-booms/s-80-xc-and-s-85-xc/", "YES")</f>
        <v/>
      </c>
    </row>
    <row r="230">
      <c r="A230" t="inlineStr">
        <is>
          <t>svmicro.com</t>
        </is>
      </c>
      <c r="B230">
        <f>HYPERLINK("https://www.google.com/search?q=inurl%3Asvmicro.com+%28%22hose%22+OR+%22it+cooling%22+OR+%22it+cooling+hose%22+OR+%E2%80%9Ccooling+hose%E2%80%9D%29+%28products+OR+buy+OR+sales+OR+shops+OR+stores+OR+prices+OR+catalog+OR+specifications%29", "NO")</f>
        <v/>
      </c>
    </row>
    <row r="231">
      <c r="A231" t="inlineStr">
        <is>
          <t>ericson.com</t>
        </is>
      </c>
      <c r="B231">
        <f>HYPERLINK("https://blog.ericson.com/blog/newproducts/tufftraxx-we-know-cable-hose-protection-0", "YES")</f>
        <v/>
      </c>
    </row>
    <row r="232">
      <c r="A232" t="inlineStr">
        <is>
          <t>timbercon.com</t>
        </is>
      </c>
      <c r="B232">
        <f>HYPERLINK("http://www.timbercon.com.au/", "YES")</f>
        <v/>
      </c>
    </row>
    <row r="233">
      <c r="A233" t="inlineStr">
        <is>
          <t>amphenol-mcp.com</t>
        </is>
      </c>
      <c r="B233">
        <f>HYPERLINK("https://www.google.com/search?q=inurl%3Aamphenol-mcp.com+%28%22hose%22+OR+%22it+cooling%22+OR+%22it+cooling+hose%22+OR+%E2%80%9Ccooling+hose%E2%80%9D%29+%28products+OR+buy+OR+sales+OR+shops+OR+stores+OR+prices+OR+catalog+OR+specifications%29", "NO")</f>
        <v/>
      </c>
    </row>
    <row r="234">
      <c r="A234" t="inlineStr">
        <is>
          <t>corsairelectricalconnectors.com</t>
        </is>
      </c>
      <c r="B234">
        <f>HYPERLINK("https://www.google.com/search?q=inurl%3Acorsairelectricalconnectors.com+%28%22hose%22+OR+%22it+cooling%22+OR+%22it+cooling+hose%22+OR+%E2%80%9Ccooling+hose%E2%80%9D%29+%28products+OR+buy+OR+sales+OR+shops+OR+stores+OR+prices+OR+catalog+OR+specifications%29", "NO")</f>
        <v/>
      </c>
    </row>
    <row r="235">
      <c r="A235" t="inlineStr">
        <is>
          <t>waytekwire.com</t>
        </is>
      </c>
      <c r="B235">
        <f>HYPERLINK("https://www.google.com/search?q=inurl%3Awaytekwire.com+%28%22hose%22+OR+%22it+cooling%22+OR+%22it+cooling+hose%22+OR+%E2%80%9Ccooling+hose%E2%80%9D%29+%28products+OR+buy+OR+sales+OR+shops+OR+stores+OR+prices+OR+catalog+OR+specifications%29", "NO")</f>
        <v/>
      </c>
    </row>
    <row r="236">
      <c r="A236" t="inlineStr">
        <is>
          <t>tpcwire.com</t>
        </is>
      </c>
      <c r="B236">
        <f>HYPERLINK("https://www.tpcwire.com/products/cable-management/cable-sleeving/abrasion-resistant-ultra-sleeve", "YES")</f>
        <v/>
      </c>
    </row>
    <row r="237">
      <c r="A237" t="inlineStr">
        <is>
          <t>acecontrols.com</t>
        </is>
      </c>
      <c r="B237">
        <f>HYPERLINK("https://www.google.com/search?q=inurl%3Aacecontrols.com+%28%22hose%22+OR+%22it+cooling%22+OR+%22it+cooling+hose%22+OR+%E2%80%9Ccooling+hose%E2%80%9D%29+%28products+OR+buy+OR+sales+OR+shops+OR+stores+OR+prices+OR+catalog+OR+specifications%29", "NO")</f>
        <v/>
      </c>
    </row>
    <row r="238">
      <c r="A238" t="inlineStr">
        <is>
          <t>adchem.com</t>
        </is>
      </c>
      <c r="B238">
        <f>HYPERLINK("https://www.google.com/search?q=inurl%3Aadchem.com+%28%22hose%22+OR+%22it+cooling%22+OR+%22it+cooling+hose%22+OR+%E2%80%9Ccooling+hose%E2%80%9D%29+%28products+OR+buy+OR+sales+OR+shops+OR+stores+OR+prices+OR+catalog+OR+specifications%29", "NO")</f>
        <v/>
      </c>
    </row>
    <row r="239">
      <c r="A239" t="inlineStr">
        <is>
          <t>habonim.com</t>
        </is>
      </c>
      <c r="B239">
        <f>HYPERLINK("https://blog.habonim.com/standardized-valves-for-hydrogen-fueling-stations", "YES")</f>
        <v/>
      </c>
    </row>
    <row r="240">
      <c r="A240" t="inlineStr">
        <is>
          <t>industrialautomationco.com</t>
        </is>
      </c>
      <c r="B240">
        <f>HYPERLINK("https://www.google.com/search?q=inurl%3Aindustrialautomationco.com+%28%22hose%22+OR+%22it+cooling%22+OR+%22it+cooling+hose%22+OR+%E2%80%9Ccooling+hose%E2%80%9D%29+%28products+OR+buy+OR+sales+OR+shops+OR+stores+OR+prices+OR+catalog+OR+specifications%29", "NO")</f>
        <v/>
      </c>
    </row>
    <row r="241">
      <c r="A241" t="inlineStr">
        <is>
          <t>stevenengineering.com</t>
        </is>
      </c>
      <c r="B241">
        <f>HYPERLINK("https://stevenengineering.com/resource/catrac-cable-hose-carrier-products/", "YES")</f>
        <v/>
      </c>
    </row>
    <row r="242">
      <c r="A242" t="inlineStr">
        <is>
          <t>aircostcontrol.com</t>
        </is>
      </c>
      <c r="B242">
        <f>HYPERLINK("https://www.google.com/search?q=inurl%3Aaircostcontrol.com+%28%22hose%22+OR+%22it+cooling%22+OR+%22it+cooling+hose%22+OR+%E2%80%9Ccooling+hose%E2%80%9D%29+%28products+OR+buy+OR+sales+OR+shops+OR+stores+OR+prices+OR+catalog+OR+specifications%29", "NO")</f>
        <v/>
      </c>
    </row>
    <row r="243">
      <c r="A243" t="inlineStr">
        <is>
          <t>itt-infrastructure.com</t>
        </is>
      </c>
      <c r="B243">
        <f>HYPERLINK("https://www.google.com/search?q=inurl%3Aitt-infrastructure.com+%28%22hose%22+OR+%22it+cooling%22+OR+%22it+cooling+hose%22+OR+%E2%80%9Ccooling+hose%E2%80%9D%29+%28products+OR+buy+OR+sales+OR+shops+OR+stores+OR+prices+OR+catalog+OR+specifications%29", "NO")</f>
        <v/>
      </c>
    </row>
    <row r="244">
      <c r="A244" t="inlineStr">
        <is>
          <t>trustautomation.com</t>
        </is>
      </c>
      <c r="B244">
        <f>HYPERLINK("https://www.google.com/search?q=inurl%3Atrustautomation.com+%28%22hose%22+OR+%22it+cooling%22+OR+%22it+cooling+hose%22+OR+%E2%80%9Ccooling+hose%E2%80%9D%29+%28products+OR+buy+OR+sales+OR+shops+OR+stores+OR+prices+OR+catalog+OR+specifications%29", "NO")</f>
        <v/>
      </c>
    </row>
    <row r="245">
      <c r="A245" t="inlineStr">
        <is>
          <t>diversified-automation.com</t>
        </is>
      </c>
      <c r="B245">
        <f>HYPERLINK("https://www.google.com/search?q=inurl%3Adiversified-automation.com+%28%22hose%22+OR+%22it+cooling%22+OR+%22it+cooling+hose%22+OR+%E2%80%9Ccooling+hose%E2%80%9D%29+%28products+OR+buy+OR+sales+OR+shops+OR+stores+OR+prices+OR+catalog+OR+specifications%29", "NO")</f>
        <v/>
      </c>
    </row>
    <row r="246">
      <c r="A246" t="inlineStr">
        <is>
          <t>datasoft.com</t>
        </is>
      </c>
      <c r="B246">
        <f>HYPERLINK("https://www.google.com/search?q=inurl%3Adatasoft.com+%28%22hose%22+OR+%22it+cooling%22+OR+%22it+cooling+hose%22+OR+%E2%80%9Ccooling+hose%E2%80%9D%29+%28products+OR+buy+OR+sales+OR+shops+OR+stores+OR+prices+OR+catalog+OR+specifications%29", "NO")</f>
        <v/>
      </c>
    </row>
    <row r="247">
      <c r="A247" t="inlineStr">
        <is>
          <t>industrialpackaging.com</t>
        </is>
      </c>
      <c r="B247">
        <f>HYPERLINK("https://www.google.com/search?q=inurl%3Aindustrialpackaging.com+%28%22hose%22+OR+%22it+cooling%22+OR+%22it+cooling+hose%22+OR+%E2%80%9Ccooling+hose%E2%80%9D%29+%28products+OR+buy+OR+sales+OR+shops+OR+stores+OR+prices+OR+catalog+OR+specifications%29", "NO")</f>
        <v/>
      </c>
    </row>
    <row r="248">
      <c r="A248" t="inlineStr">
        <is>
          <t>ipack.com</t>
        </is>
      </c>
      <c r="B248">
        <f>HYPERLINK("https://www.ipack.com/shrinkfast-998-heat-gun-for-shrink-film-p-226543", "YES")</f>
        <v/>
      </c>
    </row>
    <row r="249">
      <c r="A249" t="inlineStr">
        <is>
          <t>usconec.com</t>
        </is>
      </c>
      <c r="B249">
        <f>HYPERLINK("https://www.google.com/search?q=inurl%3Ausconec.com+%28%22hose%22+OR+%22it+cooling%22+OR+%22it+cooling+hose%22+OR+%E2%80%9Ccooling+hose%E2%80%9D%29+%28products+OR+buy+OR+sales+OR+shops+OR+stores+OR+prices+OR+catalog+OR+specifications%29", "NO")</f>
        <v/>
      </c>
    </row>
    <row r="250">
      <c r="A250" t="inlineStr">
        <is>
          <t>uppi.com</t>
        </is>
      </c>
      <c r="B250">
        <f>HYPERLINK("https://www.google.com/search?q=inurl%3Auppi.com+%28%22hose%22+OR+%22it+cooling%22+OR+%22it+cooling+hose%22+OR+%E2%80%9Ccooling+hose%E2%80%9D%29+%28products+OR+buy+OR+sales+OR+shops+OR+stores+OR+prices+OR+catalog+OR+specifications%29", "NO")</f>
        <v/>
      </c>
    </row>
    <row r="251">
      <c r="A251" t="inlineStr">
        <is>
          <t>arnev.com</t>
        </is>
      </c>
      <c r="B251">
        <f>HYPERLINK("https://www.google.com/search?q=inurl%3Aarnev.com+%28%22hose%22+OR+%22it+cooling%22+OR+%22it+cooling+hose%22+OR+%E2%80%9Ccooling+hose%E2%80%9D%29+%28products+OR+buy+OR+sales+OR+shops+OR+stores+OR+prices+OR+catalog+OR+specifications%29", "NO")</f>
        <v/>
      </c>
    </row>
    <row r="252">
      <c r="A252" t="inlineStr">
        <is>
          <t>dynalabtesters.com</t>
        </is>
      </c>
      <c r="B252">
        <f>HYPERLINK("https://www.google.com/search?q=inurl%3Adynalabtesters.com+%28%22hose%22+OR+%22it+cooling%22+OR+%22it+cooling+hose%22+OR+%E2%80%9Ccooling+hose%E2%80%9D%29+%28products+OR+buy+OR+sales+OR+shops+OR+stores+OR+prices+OR+catalog+OR+specifications%29", "NO")</f>
        <v/>
      </c>
    </row>
    <row r="253">
      <c r="A253" t="inlineStr">
        <is>
          <t>ect-cpg.com</t>
        </is>
      </c>
      <c r="B253">
        <f>HYPERLINK("https://www.google.com/search?q=inurl%3Aect-cpg.com+%28%22hose%22+OR+%22it+cooling%22+OR+%22it+cooling+hose%22+OR+%E2%80%9Ccooling+hose%E2%80%9D%29+%28products+OR+buy+OR+sales+OR+shops+OR+stores+OR+prices+OR+catalog+OR+specifications%29", "NO")</f>
        <v/>
      </c>
    </row>
    <row r="254">
      <c r="A254" t="inlineStr">
        <is>
          <t>trimack.com</t>
        </is>
      </c>
      <c r="B254">
        <f>HYPERLINK("https://www.google.com/search?q=inurl%3Atrimack.com+%28%22hose%22+OR+%22it+cooling%22+OR+%22it+cooling+hose%22+OR+%E2%80%9Ccooling+hose%E2%80%9D%29+%28products+OR+buy+OR+sales+OR+shops+OR+stores+OR+prices+OR+catalog+OR+specifications%29", "NO")</f>
        <v/>
      </c>
    </row>
    <row r="255">
      <c r="A255" t="inlineStr">
        <is>
          <t>magnemotion.com</t>
        </is>
      </c>
      <c r="B255">
        <f>HYPERLINK("https://www.google.com/search?q=inurl%3Amagnemotion.com+%28%22hose%22+OR+%22it+cooling%22+OR+%22it+cooling+hose%22+OR+%E2%80%9Ccooling+hose%E2%80%9D%29+%28products+OR+buy+OR+sales+OR+shops+OR+stores+OR+prices+OR+catalog+OR+specifications%29", "NO")</f>
        <v/>
      </c>
    </row>
    <row r="256">
      <c r="A256" t="inlineStr">
        <is>
          <t>amphenolbroadband.com</t>
        </is>
      </c>
      <c r="B256">
        <f>HYPERLINK("https://www.google.com/search?q=inurl%3Aamphenolbroadband.com+%28%22hose%22+OR+%22it+cooling%22+OR+%22it+cooling+hose%22+OR+%E2%80%9Ccooling+hose%E2%80%9D%29+%28products+OR+buy+OR+sales+OR+shops+OR+stores+OR+prices+OR+catalog+OR+specifications%29", "NO")</f>
        <v/>
      </c>
    </row>
    <row r="257">
      <c r="A257" t="inlineStr">
        <is>
          <t>codecorp.com</t>
        </is>
      </c>
      <c r="B257">
        <f>HYPERLINK("https://www.google.com/search?q=inurl%3Acodecorp.com+%28%22hose%22+OR+%22it+cooling%22+OR+%22it+cooling+hose%22+OR+%E2%80%9Ccooling+hose%E2%80%9D%29+%28products+OR+buy+OR+sales+OR+shops+OR+stores+OR+prices+OR+catalog+OR+specifications%29", "NO")</f>
        <v/>
      </c>
    </row>
    <row r="258">
      <c r="A258" t="inlineStr">
        <is>
          <t>tellingindustries.com</t>
        </is>
      </c>
      <c r="B258">
        <f>HYPERLINK("https://www.google.com/search?q=inurl%3Atellingindustries.com+%28%22hose%22+OR+%22it+cooling%22+OR+%22it+cooling+hose%22+OR+%E2%80%9Ccooling+hose%E2%80%9D%29+%28products+OR+buy+OR+sales+OR+shops+OR+stores+OR+prices+OR+catalog+OR+specifications%29", "NO")</f>
        <v/>
      </c>
    </row>
    <row r="259">
      <c r="A259" t="inlineStr">
        <is>
          <t>deltarf.com</t>
        </is>
      </c>
      <c r="B259">
        <f>HYPERLINK("https://www.google.com/search?q=inurl%3Adeltarf.com+%28%22hose%22+OR+%22it+cooling%22+OR+%22it+cooling+hose%22+OR+%E2%80%9Ccooling+hose%E2%80%9D%29+%28products+OR+buy+OR+sales+OR+shops+OR+stores+OR+prices+OR+catalog+OR+specifications%29", "NO")</f>
        <v/>
      </c>
    </row>
    <row r="260">
      <c r="A260" t="inlineStr">
        <is>
          <t>kelcoind.com</t>
        </is>
      </c>
      <c r="B260">
        <f>HYPERLINK("https://www.kelcoind.com/product/308-311-series-expansion-joints/", "YES")</f>
        <v/>
      </c>
    </row>
    <row r="261">
      <c r="A261" t="inlineStr">
        <is>
          <t>cdmelectronics.com</t>
        </is>
      </c>
      <c r="B261">
        <f>HYPERLINK("https://www.cdmelectronics.com/product-category/cable-wire-and-assemblies/page/199/", "YES")</f>
        <v/>
      </c>
    </row>
    <row r="262">
      <c r="A262" t="inlineStr">
        <is>
          <t>rmhsystems.com</t>
        </is>
      </c>
      <c r="B262">
        <f>HYPERLINK("https://www.rmhsystems.com/conveyors/food-grade-conveyors/", "YES")</f>
        <v/>
      </c>
    </row>
    <row r="263">
      <c r="A263" t="inlineStr">
        <is>
          <t>processsolutions.com</t>
        </is>
      </c>
      <c r="B263">
        <f>HYPERLINK("https://www.google.com/search?q=inurl%3Aprocesssolutions.com+%28%22hose%22+OR+%22it+cooling%22+OR+%22it+cooling+hose%22+OR+%E2%80%9Ccooling+hose%E2%80%9D%29+%28products+OR+buy+OR+sales+OR+shops+OR+stores+OR+prices+OR+catalog+OR+specifications%29", "NO")</f>
        <v/>
      </c>
    </row>
    <row r="264">
      <c r="A264" t="inlineStr">
        <is>
          <t>cembreinc.com</t>
        </is>
      </c>
      <c r="B264">
        <f>HYPERLINK("https://www.cembreinc.com/product/details/39188", "YES")</f>
        <v/>
      </c>
    </row>
    <row r="265">
      <c r="A265" t="inlineStr">
        <is>
          <t>bertelkamp.com</t>
        </is>
      </c>
      <c r="B265">
        <f>HYPERLINK("https://www.google.com/search?q=inurl%3Abertelkamp.com+%28%22hose%22+OR+%22it+cooling%22+OR+%22it+cooling+hose%22+OR+%E2%80%9Ccooling+hose%E2%80%9D%29+%28products+OR+buy+OR+sales+OR+shops+OR+stores+OR+prices+OR+catalog+OR+specifications%29", "NO")</f>
        <v/>
      </c>
    </row>
    <row r="266">
      <c r="A266" t="inlineStr">
        <is>
          <t>sortingrobotics.com</t>
        </is>
      </c>
      <c r="B266">
        <f>HYPERLINK("https://www.google.com/search?q=inurl%3Asortingrobotics.com+%28%22hose%22+OR+%22it+cooling%22+OR+%22it+cooling+hose%22+OR+%E2%80%9Ccooling+hose%E2%80%9D%29+%28products+OR+buy+OR+sales+OR+shops+OR+stores+OR+prices+OR+catalog+OR+specifications%29", "NO")</f>
        <v/>
      </c>
    </row>
    <row r="267">
      <c r="A267" t="inlineStr">
        <is>
          <t>teledynedefenseelectronics.com</t>
        </is>
      </c>
      <c r="B267">
        <f>HYPERLINK("https://www.google.com/search?q=inurl%3Ateledynedefenseelectronics.com+%28%22hose%22+OR+%22it+cooling%22+OR+%22it+cooling+hose%22+OR+%E2%80%9Ccooling+hose%E2%80%9D%29+%28products+OR+buy+OR+sales+OR+shops+OR+stores+OR+prices+OR+catalog+OR+specifications%29", "NO")</f>
        <v/>
      </c>
    </row>
    <row r="268">
      <c r="A268" t="inlineStr">
        <is>
          <t>ametek-ecp.com</t>
        </is>
      </c>
      <c r="B268">
        <f>HYPERLINK("https://www.google.com/search?q=inurl%3Aametek-ecp.com+%28%22hose%22+OR+%22it+cooling%22+OR+%22it+cooling+hose%22+OR+%E2%80%9Ccooling+hose%E2%80%9D%29+%28products+OR+buy+OR+sales+OR+shops+OR+stores+OR+prices+OR+catalog+OR+specifications%29", "NO")</f>
        <v/>
      </c>
    </row>
    <row r="269">
      <c r="A269" t="inlineStr">
        <is>
          <t>cui.com</t>
        </is>
      </c>
      <c r="B269">
        <f>HYPERLINK("https://www.google.com/search?q=inurl%3Acui.com+%28%22hose%22+OR+%22it+cooling%22+OR+%22it+cooling+hose%22+OR+%E2%80%9Ccooling+hose%E2%80%9D%29+%28products+OR+buy+OR+sales+OR+shops+OR+stores+OR+prices+OR+catalog+OR+specifications%29", "NO")</f>
        <v/>
      </c>
    </row>
    <row r="270">
      <c r="A270" t="inlineStr">
        <is>
          <t>rockfordsystems.com</t>
        </is>
      </c>
      <c r="B270">
        <f>HYPERLINK("https://www.google.com/search?q=inurl%3Arockfordsystems.com+%28%22hose%22+OR+%22it+cooling%22+OR+%22it+cooling+hose%22+OR+%E2%80%9Ccooling+hose%E2%80%9D%29+%28products+OR+buy+OR+sales+OR+shops+OR+stores+OR+prices+OR+catalog+OR+specifications%29", "NO")</f>
        <v/>
      </c>
    </row>
    <row r="271">
      <c r="A271" t="inlineStr">
        <is>
          <t>microvu.com</t>
        </is>
      </c>
      <c r="B271">
        <f>HYPERLINK("https://www.google.com/search?q=inurl%3Amicrovu.com+%28%22hose%22+OR+%22it+cooling%22+OR+%22it+cooling+hose%22+OR+%E2%80%9Ccooling+hose%E2%80%9D%29+%28products+OR+buy+OR+sales+OR+shops+OR+stores+OR+prices+OR+catalog+OR+specifications%29", "NO")</f>
        <v/>
      </c>
    </row>
    <row r="272">
      <c r="A272" t="inlineStr">
        <is>
          <t>hamer-fischbein.com</t>
        </is>
      </c>
      <c r="B272">
        <f>HYPERLINK("https://www.google.com/search?q=inurl%3Ahamer-fischbein.com+%28%22hose%22+OR+%22it+cooling%22+OR+%22it+cooling+hose%22+OR+%E2%80%9Ccooling+hose%E2%80%9D%29+%28products+OR+buy+OR+sales+OR+shops+OR+stores+OR+prices+OR+catalog+OR+specifications%29", "NO")</f>
        <v/>
      </c>
    </row>
    <row r="273">
      <c r="A273" t="inlineStr">
        <is>
          <t>jhfoster.com</t>
        </is>
      </c>
      <c r="B273">
        <f>HYPERLINK("https://jhfoster.com/automation-blogs/pneumatic-system-components/", "YES")</f>
        <v/>
      </c>
    </row>
    <row r="274">
      <c r="A274" t="inlineStr">
        <is>
          <t>mceautomation.com</t>
        </is>
      </c>
      <c r="B274">
        <f>HYPERLINK("https://www.google.com/search?q=inurl%3Amceautomation.com+%28%22hose%22+OR+%22it+cooling%22+OR+%22it+cooling+hose%22+OR+%E2%80%9Ccooling+hose%E2%80%9D%29+%28products+OR+buy+OR+sales+OR+shops+OR+stores+OR+prices+OR+catalog+OR+specifications%29", "NO")</f>
        <v/>
      </c>
    </row>
    <row r="275">
      <c r="A275" t="inlineStr">
        <is>
          <t>acldigital.com</t>
        </is>
      </c>
      <c r="B275">
        <f>HYPERLINK("https://www.google.com/search?q=inurl%3Aacldigital.com+%28%22hose%22+OR+%22it+cooling%22+OR+%22it+cooling+hose%22+OR+%E2%80%9Ccooling+hose%E2%80%9D%29+%28products+OR+buy+OR+sales+OR+shops+OR+stores+OR+prices+OR+catalog+OR+specifications%29", "NO")</f>
        <v/>
      </c>
    </row>
    <row r="276">
      <c r="A276" t="inlineStr">
        <is>
          <t>connecticc.com</t>
        </is>
      </c>
      <c r="B276">
        <f>HYPERLINK("https://www.google.com/search?q=inurl%3Aconnecticc.com+%28%22hose%22+OR+%22it+cooling%22+OR+%22it+cooling+hose%22+OR+%E2%80%9Ccooling+hose%E2%80%9D%29+%28products+OR+buy+OR+sales+OR+shops+OR+stores+OR+prices+OR+catalog+OR+specifications%29", "NO")</f>
        <v/>
      </c>
    </row>
    <row r="277">
      <c r="A277" t="inlineStr">
        <is>
          <t>thelightconnection.com</t>
        </is>
      </c>
      <c r="B277">
        <f>HYPERLINK("https://www.google.com/search?q=inurl%3Athelightconnection.com+%28%22hose%22+OR+%22it+cooling%22+OR+%22it+cooling+hose%22+OR+%E2%80%9Ccooling+hose%E2%80%9D%29+%28products+OR+buy+OR+sales+OR+shops+OR+stores+OR+prices+OR+catalog+OR+specifications%29", "NO")</f>
        <v/>
      </c>
    </row>
    <row r="278">
      <c r="A278" t="inlineStr">
        <is>
          <t>coldwatermachine.com</t>
        </is>
      </c>
      <c r="B278">
        <f>HYPERLINK("https://www.google.com/search?q=inurl%3Acoldwatermachine.com+%28%22hose%22+OR+%22it+cooling%22+OR+%22it+cooling+hose%22+OR+%E2%80%9Ccooling+hose%E2%80%9D%29+%28products+OR+buy+OR+sales+OR+shops+OR+stores+OR+prices+OR+catalog+OR+specifications%29", "NO")</f>
        <v/>
      </c>
    </row>
    <row r="279">
      <c r="A279" t="inlineStr">
        <is>
          <t>haydonkerkpittman.com</t>
        </is>
      </c>
      <c r="B279">
        <f>HYPERLINK("https://www.google.com/search?q=inurl%3Ahaydonkerkpittman.com+%28%22hose%22+OR+%22it+cooling%22+OR+%22it+cooling+hose%22+OR+%E2%80%9Ccooling+hose%E2%80%9D%29+%28products+OR+buy+OR+sales+OR+shops+OR+stores+OR+prices+OR+catalog+OR+specifications%29", "NO")</f>
        <v/>
      </c>
    </row>
    <row r="280">
      <c r="A280" t="inlineStr">
        <is>
          <t>marchantschmidt.com</t>
        </is>
      </c>
      <c r="B280">
        <f>HYPERLINK("https://www.google.com/search?q=inurl%3Amarchantschmidt.com+%28%22hose%22+OR+%22it+cooling%22+OR+%22it+cooling+hose%22+OR+%E2%80%9Ccooling+hose%E2%80%9D%29+%28products+OR+buy+OR+sales+OR+shops+OR+stores+OR+prices+OR+catalog+OR+specifications%29", "NO")</f>
        <v/>
      </c>
    </row>
    <row r="281">
      <c r="A281" t="inlineStr">
        <is>
          <t>picarro.com</t>
        </is>
      </c>
      <c r="B281">
        <f>HYPERLINK("https://www.picarro.com/environmental/company/press-releases/2010/picarro_greenhouse_gas_measurements_theres_an_app_for", "YES")</f>
        <v/>
      </c>
    </row>
    <row r="282">
      <c r="A282" t="inlineStr">
        <is>
          <t>ikont.com</t>
        </is>
      </c>
      <c r="B282">
        <f>HYPERLINK("https://www.google.com/search?q=inurl%3Aikont.com+%28%22hose%22+OR+%22it+cooling%22+OR+%22it+cooling+hose%22+OR+%E2%80%9Ccooling+hose%E2%80%9D%29+%28products+OR+buy+OR+sales+OR+shops+OR+stores+OR+prices+OR+catalog+OR+specifications%29", "NO")</f>
        <v/>
      </c>
    </row>
    <row r="283">
      <c r="A283" t="inlineStr">
        <is>
          <t>procastparts.com</t>
        </is>
      </c>
      <c r="B283">
        <f>HYPERLINK("https://www.google.com/search?q=inurl%3Aprocastparts.com+%28%22hose%22+OR+%22it+cooling%22+OR+%22it+cooling+hose%22+OR+%E2%80%9Ccooling+hose%E2%80%9D%29+%28products+OR+buy+OR+sales+OR+shops+OR+stores+OR+prices+OR+catalog+OR+specifications%29", "NO")</f>
        <v/>
      </c>
    </row>
    <row r="284">
      <c r="A284" t="inlineStr">
        <is>
          <t>amphenolpcd.com</t>
        </is>
      </c>
      <c r="B284">
        <f>HYPERLINK("https://www.google.com/search?q=inurl%3Aamphenolpcd.com+%28%22hose%22+OR+%22it+cooling%22+OR+%22it+cooling+hose%22+OR+%E2%80%9Ccooling+hose%E2%80%9D%29+%28products+OR+buy+OR+sales+OR+shops+OR+stores+OR+prices+OR+catalog+OR+specifications%29", "NO")</f>
        <v/>
      </c>
    </row>
    <row r="285">
      <c r="A285" t="inlineStr">
        <is>
          <t>nsiindustries.com</t>
        </is>
      </c>
      <c r="B285">
        <f>HYPERLINK("https://www.nsiindustries.com/product/1-13-16-to-2-3-4-hose-clamp-st/", "YES")</f>
        <v/>
      </c>
    </row>
    <row r="286">
      <c r="A286" t="inlineStr">
        <is>
          <t>carolinaprecision.com</t>
        </is>
      </c>
      <c r="B286">
        <f>HYPERLINK("https://www.google.com/search?q=inurl%3Acarolinaprecision.com+%28%22hose%22+OR+%22it+cooling%22+OR+%22it+cooling+hose%22+OR+%E2%80%9Ccooling+hose%E2%80%9D%29+%28products+OR+buy+OR+sales+OR+shops+OR+stores+OR+prices+OR+catalog+OR+specifications%29", "NO")</f>
        <v/>
      </c>
    </row>
    <row r="287">
      <c r="A287" t="inlineStr">
        <is>
          <t>qosina.com</t>
        </is>
      </c>
      <c r="B287">
        <f>HYPERLINK("https://www.qosina.com/coupling-body-in-line-hose-barb-straight-thru-smfm3", "YES")</f>
        <v/>
      </c>
    </row>
    <row r="288">
      <c r="A288" t="inlineStr">
        <is>
          <t>genmarkautomation.com</t>
        </is>
      </c>
      <c r="B288">
        <f>HYPERLINK("https://www.google.com/search?q=inurl%3Agenmarkautomation.com+%28%22hose%22+OR+%22it+cooling%22+OR+%22it+cooling+hose%22+OR+%E2%80%9Ccooling+hose%E2%80%9D%29+%28products+OR+buy+OR+sales+OR+shops+OR+stores+OR+prices+OR+catalog+OR+specifications%29", "NO")</f>
        <v/>
      </c>
    </row>
    <row r="289">
      <c r="A289" t="inlineStr">
        <is>
          <t>triadtechnologies.com</t>
        </is>
      </c>
      <c r="B289">
        <f>HYPERLINK("https://www.triadtechnologies.com/fluid-connectors/hose-and-fitting-products/multi-purpose-air-hoses/multipurpose-hose.html", "YES")</f>
        <v/>
      </c>
    </row>
    <row r="290">
      <c r="A290" t="inlineStr">
        <is>
          <t>nelcoproducts.com</t>
        </is>
      </c>
      <c r="B290">
        <f>HYPERLINK("https://www.nelcoproducts.com/resources/", "YES")</f>
        <v/>
      </c>
    </row>
    <row r="291">
      <c r="A291" t="inlineStr">
        <is>
          <t>araymond-life.com</t>
        </is>
      </c>
      <c r="B291">
        <f>HYPERLINK("https://www.google.com/search?q=inurl%3Aaraymond-life.com+%28%22hose%22+OR+%22it+cooling%22+OR+%22it+cooling+hose%22+OR+%E2%80%9Ccooling+hose%E2%80%9D%29+%28products+OR+buy+OR+sales+OR+shops+OR+stores+OR+prices+OR+catalog+OR+specifications%29", "NO")</f>
        <v/>
      </c>
    </row>
    <row r="292">
      <c r="A292" t="inlineStr">
        <is>
          <t>qsr-inc.com</t>
        </is>
      </c>
      <c r="B292">
        <f>HYPERLINK("https://www.google.com/search?q=inurl%3Aqsr-inc.com+%28%22hose%22+OR+%22it+cooling%22+OR+%22it+cooling+hose%22+OR+%E2%80%9Ccooling+hose%E2%80%9D%29+%28products+OR+buy+OR+sales+OR+shops+OR+stores+OR+prices+OR+catalog+OR+specifications%29", "NO")</f>
        <v/>
      </c>
    </row>
    <row r="293">
      <c r="A293" t="inlineStr">
        <is>
          <t>rg-group.com</t>
        </is>
      </c>
      <c r="B293">
        <f>HYPERLINK("https://www.google.com/search?q=inurl%3Arg-group.com+%28%22hose%22+OR+%22it+cooling%22+OR+%22it+cooling+hose%22+OR+%E2%80%9Ccooling+hose%E2%80%9D%29+%28products+OR+buy+OR+sales+OR+shops+OR+stores+OR+prices+OR+catalog+OR+specifications%29", "NO")</f>
        <v/>
      </c>
    </row>
    <row r="294">
      <c r="A294" t="inlineStr">
        <is>
          <t>eurotherm.com</t>
        </is>
      </c>
      <c r="B294">
        <f>HYPERLINK("https://www.eurotherm.com/zh-hans/eurotherm-products-solutions-blog-zh-hans/temperature-control-zh-hans/thermocouples-part-1/", "YES")</f>
        <v/>
      </c>
    </row>
    <row r="295">
      <c r="A295" t="inlineStr">
        <is>
          <t>acrosser.com.tw</t>
        </is>
      </c>
      <c r="B295">
        <f>HYPERLINK("https://www.google.com/search?q=inurl%3Aacrosser.com.tw+%28%22hose%22+OR+%22it+cooling%22+OR+%22it+cooling+hose%22+OR+%E2%80%9Ccooling+hose%E2%80%9D%29+%28products+OR+buy+OR+sales+OR+shops+OR+stores+OR+prices+OR+catalog+OR+specifications%29", "NO")</f>
        <v/>
      </c>
    </row>
    <row r="296">
      <c r="A296" t="inlineStr">
        <is>
          <t>neodyn.com</t>
        </is>
      </c>
      <c r="B296">
        <f>HYPERLINK("https://www.google.com/search?q=inurl%3Aneodyn.com+%28%22hose%22+OR+%22it+cooling%22+OR+%22it+cooling+hose%22+OR+%E2%80%9Ccooling+hose%E2%80%9D%29+%28products+OR+buy+OR+sales+OR+shops+OR+stores+OR+prices+OR+catalog+OR+specifications%29", "NO")</f>
        <v/>
      </c>
    </row>
    <row r="297">
      <c r="A297" t="inlineStr">
        <is>
          <t>amphenol-industrial.com</t>
        </is>
      </c>
      <c r="B297">
        <f>HYPERLINK("https://www.google.com/search?q=inurl%3Aamphenol-industrial.com+%28%22hose%22+OR+%22it+cooling%22+OR+%22it+cooling+hose%22+OR+%E2%80%9Ccooling+hose%E2%80%9D%29+%28products+OR+buy+OR+sales+OR+shops+OR+stores+OR+prices+OR+catalog+OR+specifications%29", "NO")</f>
        <v/>
      </c>
    </row>
    <row r="298">
      <c r="A298" t="inlineStr">
        <is>
          <t>laron.com</t>
        </is>
      </c>
      <c r="B298">
        <f>HYPERLINK("https://www.laron.com/", "YES")</f>
        <v/>
      </c>
    </row>
    <row r="299">
      <c r="A299" t="inlineStr">
        <is>
          <t>svmicrowave.com</t>
        </is>
      </c>
      <c r="B299">
        <f>HYPERLINK("https://www.google.com/search?q=inurl%3Asvmicrowave.com+%28%22hose%22+OR+%22it+cooling%22+OR+%22it+cooling+hose%22+OR+%E2%80%9Ccooling+hose%E2%80%9D%29+%28products+OR+buy+OR+sales+OR+shops+OR+stores+OR+prices+OR+catalog+OR+specifications%29", "NO")</f>
        <v/>
      </c>
    </row>
    <row r="300">
      <c r="A300" t="inlineStr">
        <is>
          <t>therm-x.com</t>
        </is>
      </c>
      <c r="B300">
        <f>HYPERLINK("https://www.therm-x.com/therm-x-258-r-regulator.html", "YES")</f>
        <v/>
      </c>
    </row>
    <row r="301">
      <c r="A301" t="inlineStr">
        <is>
          <t>suncallamerica.com</t>
        </is>
      </c>
      <c r="B301">
        <f>HYPERLINK("https://www.google.com/search?q=inurl%3Asuncallamerica.com+%28%22hose%22+OR+%22it+cooling%22+OR+%22it+cooling+hose%22+OR+%E2%80%9Ccooling+hose%E2%80%9D%29+%28products+OR+buy+OR+sales+OR+shops+OR+stores+OR+prices+OR+catalog+OR+specifications%29", "NO")</f>
        <v/>
      </c>
    </row>
    <row r="302">
      <c r="A302" t="inlineStr">
        <is>
          <t>valin.com</t>
        </is>
      </c>
      <c r="B302">
        <f>HYPERLINK("https://www.valin.com/industries-we-serve/electronics", "YES")</f>
        <v/>
      </c>
    </row>
    <row r="303">
      <c r="A303" t="inlineStr">
        <is>
          <t>triotech.com</t>
        </is>
      </c>
      <c r="B303">
        <f>HYPERLINK("https://www.google.com/search?q=inurl%3Atriotech.com+%28%22hose%22+OR+%22it+cooling%22+OR+%22it+cooling+hose%22+OR+%E2%80%9Ccooling+hose%E2%80%9D%29+%28products+OR+buy+OR+sales+OR+shops+OR+stores+OR+prices+OR+catalog+OR+specifications%29", "NO")</f>
        <v/>
      </c>
    </row>
    <row r="304">
      <c r="A304" t="inlineStr">
        <is>
          <t>comnet.net</t>
        </is>
      </c>
      <c r="B304">
        <f>HYPERLINK("https://www.google.com/search?q=inurl%3Acomnet.net+%28%22hose%22+OR+%22it+cooling%22+OR+%22it+cooling+hose%22+OR+%E2%80%9Ccooling+hose%E2%80%9D%29+%28products+OR+buy+OR+sales+OR+shops+OR+stores+OR+prices+OR+catalog+OR+specifications%29", "NO")</f>
        <v/>
      </c>
    </row>
    <row r="305">
      <c r="A305" t="inlineStr">
        <is>
          <t>teknic.com</t>
        </is>
      </c>
      <c r="B305">
        <f>HYPERLINK("https://www.google.com/search?q=inurl%3Ateknic.com+%28%22hose%22+OR+%22it+cooling%22+OR+%22it+cooling+hose%22+OR+%E2%80%9Ccooling+hose%E2%80%9D%29+%28products+OR+buy+OR+sales+OR+shops+OR+stores+OR+prices+OR+catalog+OR+specifications%29", "NO")</f>
        <v/>
      </c>
    </row>
    <row r="306">
      <c r="A306" t="inlineStr">
        <is>
          <t>tolomatic.com</t>
        </is>
      </c>
      <c r="B306">
        <f>HYPERLINK("https://www.tolomatic.com/info-center/resource-details/a-technical-comparison-performance-of-pneumatic-cylinders-and-electric-rod-actuators/", "YES")</f>
        <v/>
      </c>
    </row>
    <row r="307">
      <c r="A307" t="inlineStr">
        <is>
          <t>ashleyward.com</t>
        </is>
      </c>
      <c r="B307">
        <f>HYPERLINK("https://www.ashleyward.com/spline-rolling-thread-rolling-services.html", "YES")</f>
        <v/>
      </c>
    </row>
    <row r="308">
      <c r="A308" t="inlineStr">
        <is>
          <t>dmctools.com</t>
        </is>
      </c>
      <c r="B308">
        <f>HYPERLINK("https://dmctools.com/hpu11m", "YES")</f>
        <v/>
      </c>
    </row>
    <row r="309">
      <c r="A309" t="inlineStr">
        <is>
          <t>penray.com</t>
        </is>
      </c>
      <c r="B309">
        <f>HYPERLINK("https://penray.com/news-article/biocide/", "YES")</f>
        <v/>
      </c>
    </row>
    <row r="310">
      <c r="A310" t="inlineStr">
        <is>
          <t>vertech.com</t>
        </is>
      </c>
      <c r="B310">
        <f>HYPERLINK("https://www.vertech.com.bd/product/baseus-comfort-reading-hose-desk-lamp", "YES")</f>
        <v/>
      </c>
    </row>
    <row r="311">
      <c r="A311" t="inlineStr">
        <is>
          <t>actlighting.com</t>
        </is>
      </c>
      <c r="B311">
        <f>HYPERLINK("https://www.google.com/search?q=inurl%3Aactlighting.com+%28%22hose%22+OR+%22it+cooling%22+OR+%22it+cooling+hose%22+OR+%E2%80%9Ccooling+hose%E2%80%9D%29+%28products+OR+buy+OR+sales+OR+shops+OR+stores+OR+prices+OR+catalog+OR+specifications%29", "NO")</f>
        <v/>
      </c>
    </row>
    <row r="312">
      <c r="A312" t="inlineStr">
        <is>
          <t>nexans.us</t>
        </is>
      </c>
      <c r="B312">
        <f>HYPERLINK("https://www.nexans.us/en/Products-Overview/power-generation-transmission/cryogenic-systems.html", "YES")</f>
        <v/>
      </c>
    </row>
    <row r="313">
      <c r="A313" t="inlineStr">
        <is>
          <t>douglaselectrical.com</t>
        </is>
      </c>
      <c r="B313">
        <f>HYPERLINK("https://www.google.com/search?q=inurl%3Adouglaselectrical.com+%28%22hose%22+OR+%22it+cooling%22+OR+%22it+cooling+hose%22+OR+%E2%80%9Ccooling+hose%E2%80%9D%29+%28products+OR+buy+OR+sales+OR+shops+OR+stores+OR+prices+OR+catalog+OR+specifications%29", "NO")</f>
        <v/>
      </c>
    </row>
    <row r="314">
      <c r="A314" t="inlineStr">
        <is>
          <t>osielectronics.com</t>
        </is>
      </c>
      <c r="B314">
        <f>HYPERLINK("https://www.google.com/search?q=inurl%3Aosielectronics.com+%28%22hose%22+OR+%22it+cooling%22+OR+%22it+cooling+hose%22+OR+%E2%80%9Ccooling+hose%E2%80%9D%29+%28products+OR+buy+OR+sales+OR+shops+OR+stores+OR+prices+OR+catalog+OR+specifications%29", "NO")</f>
        <v/>
      </c>
    </row>
    <row r="315">
      <c r="A315" t="inlineStr">
        <is>
          <t>coastalws.com</t>
        </is>
      </c>
      <c r="B315">
        <f>HYPERLINK("https://www.google.com/search?q=inurl%3Acoastalws.com+%28%22hose%22+OR+%22it+cooling%22+OR+%22it+cooling+hose%22+OR+%E2%80%9Ccooling+hose%E2%80%9D%29+%28products+OR+buy+OR+sales+OR+shops+OR+stores+OR+prices+OR+catalog+OR+specifications%29", "NO")</f>
        <v/>
      </c>
    </row>
    <row r="316">
      <c r="A316" t="inlineStr">
        <is>
          <t>axonep.com</t>
        </is>
      </c>
      <c r="B316">
        <f>HYPERLINK("https://www.axonep.com/multiplex-pod", "YES")</f>
        <v/>
      </c>
    </row>
    <row r="317">
      <c r="A317" t="inlineStr">
        <is>
          <t>messer-cutting.com</t>
        </is>
      </c>
      <c r="B317">
        <f>HYPERLINK("https://in.messer-cutting.com/products/oxyfuel-technology/oxyfuel-technology/handles-an-machine-shafts", "YES")</f>
        <v/>
      </c>
    </row>
    <row r="318">
      <c r="A318" t="inlineStr">
        <is>
          <t>diakont.com</t>
        </is>
      </c>
      <c r="B318">
        <f>HYPERLINK("https://diakont.com/case-studies/nuclear-solutions/reducing-dose-and-saving-time-with-robotic-cavity-decon/", "YES")</f>
        <v/>
      </c>
    </row>
    <row r="319">
      <c r="A319" t="inlineStr">
        <is>
          <t>ductmate.com</t>
        </is>
      </c>
      <c r="B319">
        <f>HYPERLINK("https://ductmate.com/proseal-spray-duct-sealant-shortens-application-time-by-50/", "YES")</f>
        <v/>
      </c>
    </row>
    <row r="320">
      <c r="A320" t="inlineStr">
        <is>
          <t>yujinrobot.com</t>
        </is>
      </c>
      <c r="B320">
        <f>HYPERLINK("https://www.google.com/search?q=inurl%3Ayujinrobot.com+%28%22hose%22+OR+%22it+cooling%22+OR+%22it+cooling+hose%22+OR+%E2%80%9Ccooling+hose%E2%80%9D%29+%28products+OR+buy+OR+sales+OR+shops+OR+stores+OR+prices+OR+catalog+OR+specifications%29", "NO")</f>
        <v/>
      </c>
    </row>
    <row r="321">
      <c r="A321" t="inlineStr">
        <is>
          <t>vinsonprocess.com</t>
        </is>
      </c>
      <c r="B321">
        <f>HYPERLINK("https://www.vinsonprocess.com/products/control-valves/bulk-storage-and-transport-equipment/excess-flow-valves/fisher-f-series-excess-flow-valves/", "YES")</f>
        <v/>
      </c>
    </row>
    <row r="322">
      <c r="A322" t="inlineStr">
        <is>
          <t>schneiderelectricrepair.com</t>
        </is>
      </c>
      <c r="B322">
        <f>HYPERLINK("https://www.google.com/search?q=inurl%3Aschneiderelectricrepair.com+%28%22hose%22+OR+%22it+cooling%22+OR+%22it+cooling+hose%22+OR+%E2%80%9Ccooling+hose%E2%80%9D%29+%28products+OR+buy+OR+sales+OR+shops+OR+stores+OR+prices+OR+catalog+OR+specifications%29", "NO")</f>
        <v/>
      </c>
    </row>
    <row r="323">
      <c r="A323" t="inlineStr">
        <is>
          <t>fralock.com</t>
        </is>
      </c>
      <c r="B323">
        <f>HYPERLINK("https://www.google.com/search?q=inurl%3Afralock.com+%28%22hose%22+OR+%22it+cooling%22+OR+%22it+cooling+hose%22+OR+%E2%80%9Ccooling+hose%E2%80%9D%29+%28products+OR+buy+OR+sales+OR+shops+OR+stores+OR+prices+OR+catalog+OR+specifications%29", "NO")</f>
        <v/>
      </c>
    </row>
    <row r="324">
      <c r="A324" t="inlineStr">
        <is>
          <t>carotek.com</t>
        </is>
      </c>
      <c r="B324">
        <f>HYPERLINK("https://www.carotek.com/Product/Strahman-Washdown-Equipment", "YES")</f>
        <v/>
      </c>
    </row>
    <row r="325">
      <c r="A325" t="inlineStr">
        <is>
          <t>tencarva.com</t>
        </is>
      </c>
      <c r="B325">
        <f>HYPERLINK("https://tencarva.com/md-kinney/", "YES")</f>
        <v/>
      </c>
    </row>
    <row r="326">
      <c r="A326" t="inlineStr">
        <is>
          <t>reverecontrol.com</t>
        </is>
      </c>
      <c r="B326">
        <f>HYPERLINK("https://www.google.com/search?q=inurl%3Areverecontrol.com+%28%22hose%22+OR+%22it+cooling%22+OR+%22it+cooling+hose%22+OR+%E2%80%9Ccooling+hose%E2%80%9D%29+%28products+OR+buy+OR+sales+OR+shops+OR+stores+OR+prices+OR+catalog+OR+specifications%29", "NO")</f>
        <v/>
      </c>
    </row>
    <row r="327">
      <c r="A327" t="inlineStr">
        <is>
          <t>dmcpower.com</t>
        </is>
      </c>
      <c r="B327">
        <f>HYPERLINK("https://dmcpower.com/catalog/dlt17mape1000", "YES")</f>
        <v/>
      </c>
    </row>
    <row r="328">
      <c r="A328" t="inlineStr">
        <is>
          <t>panconcorp.com</t>
        </is>
      </c>
      <c r="B328">
        <f>HYPERLINK("https://www.google.com/search?q=inurl%3Apanconcorp.com+%28%22hose%22+OR+%22it+cooling%22+OR+%22it+cooling+hose%22+OR+%E2%80%9Ccooling+hose%E2%80%9D%29+%28products+OR+buy+OR+sales+OR+shops+OR+stores+OR+prices+OR+catalog+OR+specifications%29", "NO")</f>
        <v/>
      </c>
    </row>
    <row r="329">
      <c r="A329" t="inlineStr">
        <is>
          <t>aecsinc.com</t>
        </is>
      </c>
      <c r="B329">
        <f>HYPERLINK("https://www.google.com/search?q=inurl%3Aaecsinc.com+%28%22hose%22+OR+%22it+cooling%22+OR+%22it+cooling+hose%22+OR+%E2%80%9Ccooling+hose%E2%80%9D%29+%28products+OR+buy+OR+sales+OR+shops+OR+stores+OR+prices+OR+catalog+OR+specifications%29", "NO")</f>
        <v/>
      </c>
    </row>
    <row r="330">
      <c r="A330" t="inlineStr">
        <is>
          <t>westfaliausa.com</t>
        </is>
      </c>
      <c r="B330">
        <f>HYPERLINK("https://www.westfaliausa.com/resources/projects/gehls", "YES")</f>
        <v/>
      </c>
    </row>
    <row r="331">
      <c r="A331" t="inlineStr">
        <is>
          <t>walkerindustrial.com</t>
        </is>
      </c>
      <c r="B331">
        <f>HYPERLINK("https://www.walkerindustrial.com/AFSB-1HD-Swivelink-p/afsb-1hd.htm", "YES")</f>
        <v/>
      </c>
    </row>
    <row r="332">
      <c r="A332" t="inlineStr">
        <is>
          <t>southwestmicrowave.com</t>
        </is>
      </c>
      <c r="B332">
        <f>HYPERLINK("https://www.google.com/search?q=inurl%3Asouthwestmicrowave.com+%28%22hose%22+OR+%22it+cooling%22+OR+%22it+cooling+hose%22+OR+%E2%80%9Ccooling+hose%E2%80%9D%29+%28products+OR+buy+OR+sales+OR+shops+OR+stores+OR+prices+OR+catalog+OR+specifications%29", "NO")</f>
        <v/>
      </c>
    </row>
    <row r="333">
      <c r="A333" t="inlineStr">
        <is>
          <t>livhaven.com</t>
        </is>
      </c>
      <c r="B333">
        <f>HYPERLINK("https://www.google.com/search?q=inurl%3Alivhaven.com+%28%22hose%22+OR+%22it+cooling%22+OR+%22it+cooling+hose%22+OR+%E2%80%9Ccooling+hose%E2%80%9D%29+%28products+OR+buy+OR+sales+OR+shops+OR+stores+OR+prices+OR+catalog+OR+specifications%29", "NO")</f>
        <v/>
      </c>
    </row>
    <row r="334">
      <c r="A334" t="inlineStr">
        <is>
          <t>advantech-bb.com</t>
        </is>
      </c>
      <c r="B334">
        <f>HYPERLINK("https://www.google.com/search?q=inurl%3Aadvantech-bb.com+%28%22hose%22+OR+%22it+cooling%22+OR+%22it+cooling+hose%22+OR+%E2%80%9Ccooling+hose%E2%80%9D%29+%28products+OR+buy+OR+sales+OR+shops+OR+stores+OR+prices+OR+catalog+OR+specifications%29", "NO")</f>
        <v/>
      </c>
    </row>
    <row r="335">
      <c r="A335" t="inlineStr">
        <is>
          <t>nyelubricants.com</t>
        </is>
      </c>
      <c r="B335">
        <f>HYPERLINK("https://www.google.com/search?q=inurl%3Anyelubricants.com+%28%22hose%22+OR+%22it+cooling%22+OR+%22it+cooling+hose%22+OR+%E2%80%9Ccooling+hose%E2%80%9D%29+%28products+OR+buy+OR+sales+OR+shops+OR+stores+OR+prices+OR+catalog+OR+specifications%29", "NO")</f>
        <v/>
      </c>
    </row>
    <row r="336">
      <c r="A336" t="inlineStr">
        <is>
          <t>turck.us</t>
        </is>
      </c>
      <c r="B336">
        <f>HYPERLINK("https://www.turck.us/en/product/00000023000287840005003a", "YES")</f>
        <v/>
      </c>
    </row>
    <row r="337">
      <c r="A337" t="inlineStr">
        <is>
          <t>eammosca.com</t>
        </is>
      </c>
      <c r="B337">
        <f>HYPERLINK("https://www.eammosca.com/blog/12-tips-for-choosing-the-right-bundler-for-your-application/", "YES")</f>
        <v/>
      </c>
    </row>
    <row r="338">
      <c r="A338" t="inlineStr">
        <is>
          <t>globtek.com</t>
        </is>
      </c>
      <c r="B338">
        <f>HYPERLINK("https://www.google.com/search?q=inurl%3Aglobtek.com+%28%22hose%22+OR+%22it+cooling%22+OR+%22it+cooling+hose%22+OR+%E2%80%9Ccooling+hose%E2%80%9D%29+%28products+OR+buy+OR+sales+OR+shops+OR+stores+OR+prices+OR+catalog+OR+specifications%29", "NO")</f>
        <v/>
      </c>
    </row>
    <row r="339">
      <c r="A339" t="inlineStr">
        <is>
          <t>engvalves.com</t>
        </is>
      </c>
      <c r="B339">
        <f>HYPERLINK("https://www.engvalves.com/en-US/Products/Sample-and-Bleed-Valves/", "YES")</f>
        <v/>
      </c>
    </row>
    <row r="340">
      <c r="A340" t="inlineStr">
        <is>
          <t>mill-max.com</t>
        </is>
      </c>
      <c r="B340">
        <f>HYPERLINK("https://www.google.com/search?q=inurl%3Amill-max.com+%28%22hose%22+OR+%22it+cooling%22+OR+%22it+cooling+hose%22+OR+%E2%80%9Ccooling+hose%E2%80%9D%29+%28products+OR+buy+OR+sales+OR+shops+OR+stores+OR+prices+OR+catalog+OR+specifications%29", "NO")</f>
        <v/>
      </c>
    </row>
    <row r="341">
      <c r="A341" t="inlineStr">
        <is>
          <t>caid.com</t>
        </is>
      </c>
      <c r="B341">
        <f>HYPERLINK("https://www.google.com/search?q=inurl%3Acaid.com+%28%22hose%22+OR+%22it+cooling%22+OR+%22it+cooling+hose%22+OR+%E2%80%9Ccooling+hose%E2%80%9D%29+%28products+OR+buy+OR+sales+OR+shops+OR+stores+OR+prices+OR+catalog+OR+specifications%29", "NO")</f>
        <v/>
      </c>
    </row>
    <row r="342">
      <c r="A342" t="inlineStr">
        <is>
          <t>jst.com</t>
        </is>
      </c>
      <c r="B342">
        <f>HYPERLINK("https://www.jst.com/products/insulation-displacement-connectors-wire-to-board-type/db-connector/", "YES")</f>
        <v/>
      </c>
    </row>
    <row r="343">
      <c r="A343" t="inlineStr">
        <is>
          <t>williamsform.com</t>
        </is>
      </c>
      <c r="B343">
        <f>HYPERLINK("https://www.williamsform.com/design/grouting/", "YES")</f>
        <v/>
      </c>
    </row>
    <row r="344">
      <c r="A344" t="inlineStr">
        <is>
          <t>cimon.com</t>
        </is>
      </c>
      <c r="B344">
        <f>HYPERLINK("https://www.google.com/search?q=inurl%3Acimon.com+%28%22hose%22+OR+%22it+cooling%22+OR+%22it+cooling+hose%22+OR+%E2%80%9Ccooling+hose%E2%80%9D%29+%28products+OR+buy+OR+sales+OR+shops+OR+stores+OR+prices+OR+catalog+OR+specifications%29", "NO")</f>
        <v/>
      </c>
    </row>
    <row r="345">
      <c r="A345" t="inlineStr">
        <is>
          <t>difacto.com</t>
        </is>
      </c>
      <c r="B345">
        <f>HYPERLINK("https://www.google.com/search?q=inurl%3Adifacto.com+%28%22hose%22+OR+%22it+cooling%22+OR+%22it+cooling+hose%22+OR+%E2%80%9Ccooling+hose%E2%80%9D%29+%28products+OR+buy+OR+sales+OR+shops+OR+stores+OR+prices+OR+catalog+OR+specifications%29", "NO")</f>
        <v/>
      </c>
    </row>
    <row r="346">
      <c r="A346" t="inlineStr">
        <is>
          <t>harpak-ulma.com</t>
        </is>
      </c>
      <c r="B346">
        <f>HYPERLINK("https://www.google.com/search?q=inurl%3Aharpak-ulma.com+%28%22hose%22+OR+%22it+cooling%22+OR+%22it+cooling+hose%22+OR+%E2%80%9Ccooling+hose%E2%80%9D%29+%28products+OR+buy+OR+sales+OR+shops+OR+stores+OR+prices+OR+catalog+OR+specifications%29", "NO")</f>
        <v/>
      </c>
    </row>
    <row r="347">
      <c r="A347" t="inlineStr">
        <is>
          <t>winn-marion.com</t>
        </is>
      </c>
      <c r="B347">
        <f>HYPERLINK("https://www.google.com/search?q=inurl%3Awinn-marion.com+%28%22hose%22+OR+%22it+cooling%22+OR+%22it+cooling+hose%22+OR+%E2%80%9Ccooling+hose%E2%80%9D%29+%28products+OR+buy+OR+sales+OR+shops+OR+stores+OR+prices+OR+catalog+OR+specifications%29", "NO")</f>
        <v/>
      </c>
    </row>
    <row r="348">
      <c r="A348" t="inlineStr">
        <is>
          <t>posital.com</t>
        </is>
      </c>
      <c r="B348">
        <f>HYPERLINK("https://www.posital.com/media/posital_media/press_1/kit_product_finder/PR-July-2022-ProductFinder-Kits-EN.docx", "YES")</f>
        <v/>
      </c>
    </row>
    <row r="349">
      <c r="A349" t="inlineStr">
        <is>
          <t>eastekinternational.com</t>
        </is>
      </c>
      <c r="B349">
        <f>HYPERLINK("https://www.google.com/search?q=inurl%3Aeastekinternational.com+%28%22hose%22+OR+%22it+cooling%22+OR+%22it+cooling+hose%22+OR+%E2%80%9Ccooling+hose%E2%80%9D%29+%28products+OR+buy+OR+sales+OR+shops+OR+stores+OR+prices+OR+catalog+OR+specifications%29", "NO")</f>
        <v/>
      </c>
    </row>
    <row r="350">
      <c r="A350" t="inlineStr">
        <is>
          <t>h-j.com</t>
        </is>
      </c>
      <c r="B350">
        <f>HYPERLINK("https://www.google.com/search?q=inurl%3Ah-j.com+%28%22hose%22+OR+%22it+cooling%22+OR+%22it+cooling+hose%22+OR+%E2%80%9Ccooling+hose%E2%80%9D%29+%28products+OR+buy+OR+sales+OR+shops+OR+stores+OR+prices+OR+catalog+OR+specifications%29", "NO")</f>
        <v/>
      </c>
    </row>
    <row r="351">
      <c r="A351" t="inlineStr">
        <is>
          <t>flexaust.com</t>
        </is>
      </c>
      <c r="B351">
        <f>HYPERLINK("https://www.flexaust.com/product/racecar-ventilation-hose/", "YES")</f>
        <v/>
      </c>
    </row>
    <row r="352">
      <c r="A352" t="inlineStr">
        <is>
          <t>bystronicusa.com</t>
        </is>
      </c>
      <c r="B352">
        <f>HYPERLINK("https://www.google.com/search?q=inurl%3Abystronicusa.com+%28%22hose%22+OR+%22it+cooling%22+OR+%22it+cooling+hose%22+OR+%E2%80%9Ccooling+hose%E2%80%9D%29+%28products+OR+buy+OR+sales+OR+shops+OR+stores+OR+prices+OR+catalog+OR+specifications%29", "NO")</f>
        <v/>
      </c>
    </row>
    <row r="353">
      <c r="A353" t="inlineStr">
        <is>
          <t>giadatech.com</t>
        </is>
      </c>
      <c r="B353">
        <f>HYPERLINK("https://www.google.com/search?q=inurl%3Agiadatech.com+%28%22hose%22+OR+%22it+cooling%22+OR+%22it+cooling+hose%22+OR+%E2%80%9Ccooling+hose%E2%80%9D%29+%28products+OR+buy+OR+sales+OR+shops+OR+stores+OR+prices+OR+catalog+OR+specifications%29", "NO")</f>
        <v/>
      </c>
    </row>
    <row r="354">
      <c r="A354" t="inlineStr">
        <is>
          <t>cypressindustries.com</t>
        </is>
      </c>
      <c r="B354">
        <f>HYPERLINK("https://www.cypressindustries.com/plastic-injection-molding-china.html", "YES")</f>
        <v/>
      </c>
    </row>
    <row r="355">
      <c r="A355" t="inlineStr">
        <is>
          <t>ksmelectronics.com</t>
        </is>
      </c>
      <c r="B355">
        <f>HYPERLINK("https://www.google.com/search?q=inurl%3Aksmelectronics.com+%28%22hose%22+OR+%22it+cooling%22+OR+%22it+cooling+hose%22+OR+%E2%80%9Ccooling+hose%E2%80%9D%29+%28products+OR+buy+OR+sales+OR+shops+OR+stores+OR+prices+OR+catalog+OR+specifications%29", "NO")</f>
        <v/>
      </c>
    </row>
    <row r="356">
      <c r="A356" t="inlineStr">
        <is>
          <t>switchcraft.com</t>
        </is>
      </c>
      <c r="B356">
        <f>HYPERLINK("https://www.google.com/search?q=inurl%3Aswitchcraft.com+%28%22hose%22+OR+%22it+cooling%22+OR+%22it+cooling+hose%22+OR+%E2%80%9Ccooling+hose%E2%80%9D%29+%28products+OR+buy+OR+sales+OR+shops+OR+stores+OR+prices+OR+catalog+OR+specifications%29", "NO")</f>
        <v/>
      </c>
    </row>
    <row r="357">
      <c r="A357" t="inlineStr">
        <is>
          <t>kellertechnology.com</t>
        </is>
      </c>
      <c r="B357">
        <f>HYPERLINK("https://www.google.com/search?q=inurl%3Akellertechnology.com+%28%22hose%22+OR+%22it+cooling%22+OR+%22it+cooling+hose%22+OR+%E2%80%9Ccooling+hose%E2%80%9D%29+%28products+OR+buy+OR+sales+OR+shops+OR+stores+OR+prices+OR+catalog+OR+specifications%29", "NO")</f>
        <v/>
      </c>
    </row>
    <row r="358">
      <c r="A358" t="inlineStr">
        <is>
          <t>opto22.com</t>
        </is>
      </c>
      <c r="B358">
        <f>HYPERLINK("https://www.google.com/search?q=inurl%3Aopto22.com+%28%22hose%22+OR+%22it+cooling%22+OR+%22it+cooling+hose%22+OR+%E2%80%9Ccooling+hose%E2%80%9D%29+%28products+OR+buy+OR+sales+OR+shops+OR+stores+OR+prices+OR+catalog+OR+specifications%29", "NO")</f>
        <v/>
      </c>
    </row>
    <row r="359">
      <c r="A359" t="inlineStr">
        <is>
          <t>rdaltanova.com</t>
        </is>
      </c>
      <c r="B359">
        <f>HYPERLINK("https://www.google.com/search?q=inurl%3Ardaltanova.com+%28%22hose%22+OR+%22it+cooling%22+OR+%22it+cooling+hose%22+OR+%E2%80%9Ccooling+hose%E2%80%9D%29+%28products+OR+buy+OR+sales+OR+shops+OR+stores+OR+prices+OR+catalog+OR+specifications%29", "NO")</f>
        <v/>
      </c>
    </row>
    <row r="360">
      <c r="A360" t="inlineStr">
        <is>
          <t>fraba.com</t>
        </is>
      </c>
      <c r="B360">
        <f>HYPERLINK("https://www.google.com/search?q=inurl%3Afraba.com+%28%22hose%22+OR+%22it+cooling%22+OR+%22it+cooling+hose%22+OR+%E2%80%9Ccooling+hose%E2%80%9D%29+%28products+OR+buy+OR+sales+OR+shops+OR+stores+OR+prices+OR+catalog+OR+specifications%29", "NO")</f>
        <v/>
      </c>
    </row>
    <row r="361">
      <c r="A361" t="inlineStr">
        <is>
          <t>murrayequipment.com</t>
        </is>
      </c>
      <c r="B361">
        <f>HYPERLINK("https://shop.murrayequipment.com/hose/epdm-hose-55/epdm-suction-and-discharge-hose-58/hos-wsd4r-detail.html", "YES")</f>
        <v/>
      </c>
    </row>
    <row r="362">
      <c r="A362" t="inlineStr">
        <is>
          <t>aepetsche.com</t>
        </is>
      </c>
      <c r="B362">
        <f>HYPERLINK("https://www.google.com/search?q=inurl%3Aaepetsche.com+%28%22hose%22+OR+%22it+cooling%22+OR+%22it+cooling+hose%22+OR+%E2%80%9Ccooling+hose%E2%80%9D%29+%28products+OR+buy+OR+sales+OR+shops+OR+stores+OR+prices+OR+catalog+OR+specifications%29", "NO")</f>
        <v/>
      </c>
    </row>
    <row r="363">
      <c r="A363" t="inlineStr">
        <is>
          <t>aircomfort.com</t>
        </is>
      </c>
      <c r="B363">
        <f>HYPERLINK("https://www.google.com/search?q=inurl%3Aaircomfort.com+%28%22hose%22+OR+%22it+cooling%22+OR+%22it+cooling+hose%22+OR+%E2%80%9Ccooling+hose%E2%80%9D%29+%28products+OR+buy+OR+sales+OR+shops+OR+stores+OR+prices+OR+catalog+OR+specifications%29", "NO")</f>
        <v/>
      </c>
    </row>
    <row r="364">
      <c r="A364" t="inlineStr">
        <is>
          <t>proconexdirect.com</t>
        </is>
      </c>
      <c r="B364">
        <f>HYPERLINK("https://www.proconexdirect.com/products/valves-actuators-regulators/regulators/laboratory-regulators/accessories/tescom-flowmeter-medical-air-oxygen/", "YES")</f>
        <v/>
      </c>
    </row>
    <row r="365">
      <c r="A365" t="inlineStr">
        <is>
          <t>matrixti.com</t>
        </is>
      </c>
      <c r="B365">
        <f>HYPERLINK("https://www.google.com/search?q=inurl%3Amatrixti.com+%28%22hose%22+OR+%22it+cooling%22+OR+%22it+cooling+hose%22+OR+%E2%80%9Ccooling+hose%E2%80%9D%29+%28products+OR+buy+OR+sales+OR+shops+OR+stores+OR+prices+OR+catalog+OR+specifications%29", "NO")</f>
        <v/>
      </c>
    </row>
    <row r="366">
      <c r="A366" t="inlineStr">
        <is>
          <t>ksaria.com</t>
        </is>
      </c>
      <c r="B366">
        <f>HYPERLINK("https://ksaria.com/conduit-duraflex-cab-4n/", "YES")</f>
        <v/>
      </c>
    </row>
    <row r="367">
      <c r="A367" t="inlineStr">
        <is>
          <t>neffautomation.com</t>
        </is>
      </c>
      <c r="B367">
        <f>HYPERLINK("https://neffautomation.com/blog/kawasakiba013narcweldingrobot", "YES")</f>
        <v/>
      </c>
    </row>
    <row r="368">
      <c r="A368" t="inlineStr">
        <is>
          <t>berkshiregrey.com</t>
        </is>
      </c>
      <c r="B368">
        <f>HYPERLINK("https://www.google.com/search?q=inurl%3Aberkshiregrey.com+%28%22hose%22+OR+%22it+cooling%22+OR+%22it+cooling+hose%22+OR+%E2%80%9Ccooling+hose%E2%80%9D%29+%28products+OR+buy+OR+sales+OR+shops+OR+stores+OR+prices+OR+catalog+OR+specifications%29", "NO")</f>
        <v/>
      </c>
    </row>
    <row r="369">
      <c r="A369" t="inlineStr">
        <is>
          <t>aciusa.org</t>
        </is>
      </c>
      <c r="B369">
        <f>HYPERLINK("https://www.google.com/search?q=inurl%3Aaciusa.org+%28%22hose%22+OR+%22it+cooling%22+OR+%22it+cooling+hose%22+OR+%E2%80%9Ccooling+hose%E2%80%9D%29+%28products+OR+buy+OR+sales+OR+shops+OR+stores+OR+prices+OR+catalog+OR+specifications%29", "NO")</f>
        <v/>
      </c>
    </row>
    <row r="370">
      <c r="A370" t="inlineStr">
        <is>
          <t>cates.com</t>
        </is>
      </c>
      <c r="B370">
        <f>HYPERLINK("https://www.cates.com/ul-508a-standard-for-industrial-control-panels/", "YES")</f>
        <v/>
      </c>
    </row>
    <row r="371">
      <c r="A371" t="inlineStr">
        <is>
          <t>facteon.global</t>
        </is>
      </c>
      <c r="B371">
        <f>HYPERLINK("https://facteon.global/news/the-pursuit-to-replace-hydraulics-part-1/", "YES")</f>
        <v/>
      </c>
    </row>
    <row r="372">
      <c r="A372" t="inlineStr">
        <is>
          <t>industrialcontrolsonline.com</t>
        </is>
      </c>
      <c r="B372">
        <f>HYPERLINK("https://www.google.com/search?q=inurl%3Aindustrialcontrolsonline.com+%28%22hose%22+OR+%22it+cooling%22+OR+%22it+cooling+hose%22+OR+%E2%80%9Ccooling+hose%E2%80%9D%29+%28products+OR+buy+OR+sales+OR+shops+OR+stores+OR+prices+OR+catalog+OR+specifications%29", "NO")</f>
        <v/>
      </c>
    </row>
    <row r="373">
      <c r="A373" t="inlineStr">
        <is>
          <t>kanawhascales.com</t>
        </is>
      </c>
      <c r="B373">
        <f>HYPERLINK("https://www.google.com/search?q=inurl%3Akanawhascales.com+%28%22hose%22+OR+%22it+cooling%22+OR+%22it+cooling+hose%22+OR+%E2%80%9Ccooling+hose%E2%80%9D%29+%28products+OR+buy+OR+sales+OR+shops+OR+stores+OR+prices+OR+catalog+OR+specifications%29", "NO")</f>
        <v/>
      </c>
    </row>
    <row r="374">
      <c r="A374" t="inlineStr">
        <is>
          <t>awcwire.com</t>
        </is>
      </c>
      <c r="B374">
        <f>HYPERLINK("https://www.awcwire.com/allied-university/informatic/underwater-cable", "YES")</f>
        <v/>
      </c>
    </row>
    <row r="375">
      <c r="A375" t="inlineStr">
        <is>
          <t>eagletechnologies.com</t>
        </is>
      </c>
      <c r="B375">
        <f>HYPERLINK("https://eagletechnologies.com/2022/06/29/6-ways-to-dispense-lubricants-in-factory-automation/", "YES")</f>
        <v/>
      </c>
    </row>
    <row r="376">
      <c r="A376" t="inlineStr">
        <is>
          <t>electro-matic.com</t>
        </is>
      </c>
      <c r="B376">
        <f>HYPERLINK("https://products.electro-matic.com/solutions/cat-track-assemblies/", "YES")</f>
        <v/>
      </c>
    </row>
    <row r="377">
      <c r="A377" t="inlineStr">
        <is>
          <t>rosslaresecurity.com</t>
        </is>
      </c>
      <c r="B377">
        <f>HYPERLINK("https://www.google.com/search?q=inurl%3Arosslaresecurity.com+%28%22hose%22+OR+%22it+cooling%22+OR+%22it+cooling+hose%22+OR+%E2%80%9Ccooling+hose%E2%80%9D%29+%28products+OR+buy+OR+sales+OR+shops+OR+stores+OR+prices+OR+catalog+OR+specifications%29", "NO")</f>
        <v/>
      </c>
    </row>
    <row r="378">
      <c r="A378" t="inlineStr">
        <is>
          <t>ittcannon.com</t>
        </is>
      </c>
      <c r="B378">
        <f>HYPERLINK("https://www.google.com/search?q=inurl%3Aittcannon.com+%28%22hose%22+OR+%22it+cooling%22+OR+%22it+cooling+hose%22+OR+%E2%80%9Ccooling+hose%E2%80%9D%29+%28products+OR+buy+OR+sales+OR+shops+OR+stores+OR+prices+OR+catalog+OR+specifications%29", "NO")</f>
        <v/>
      </c>
    </row>
    <row r="379">
      <c r="A379" t="inlineStr">
        <is>
          <t>occfiber.com</t>
        </is>
      </c>
      <c r="B379">
        <f>HYPERLINK("https://www.occfiber.com/category/harsh-environment/", "YES")</f>
        <v/>
      </c>
    </row>
    <row r="380">
      <c r="A380" t="inlineStr">
        <is>
          <t>ouster.com</t>
        </is>
      </c>
      <c r="B380">
        <f>HYPERLINK("https://www.google.com/search?q=inurl%3Aouster.com+%28%22hose%22+OR+%22it+cooling%22+OR+%22it+cooling+hose%22+OR+%E2%80%9Ccooling+hose%E2%80%9D%29+%28products+OR+buy+OR+sales+OR+shops+OR+stores+OR+prices+OR+catalog+OR+specifications%29", "NO")</f>
        <v/>
      </c>
    </row>
    <row r="381">
      <c r="A381" t="inlineStr">
        <is>
          <t>seegrid.com</t>
        </is>
      </c>
      <c r="B381">
        <f>HYPERLINK("https://www.google.com/search?q=inurl%3Aseegrid.com+%28%22hose%22+OR+%22it+cooling%22+OR+%22it+cooling+hose%22+OR+%E2%80%9Ccooling+hose%E2%80%9D%29+%28products+OR+buy+OR+sales+OR+shops+OR+stores+OR+prices+OR+catalog+OR+specifications%29", "NO")</f>
        <v/>
      </c>
    </row>
    <row r="382">
      <c r="A382" t="inlineStr">
        <is>
          <t>cbtcompany.com</t>
        </is>
      </c>
      <c r="B382">
        <f>HYPERLINK("https://www.google.com/search?q=inurl%3Acbtcompany.com+%28%22hose%22+OR+%22it+cooling%22+OR+%22it+cooling+hose%22+OR+%E2%80%9Ccooling+hose%E2%80%9D%29+%28products+OR+buy+OR+sales+OR+shops+OR+stores+OR+prices+OR+catalog+OR+specifications%29", "NO")</f>
        <v/>
      </c>
    </row>
    <row r="383">
      <c r="A383" t="inlineStr">
        <is>
          <t>stormpowercomponents.com</t>
        </is>
      </c>
      <c r="B383">
        <f>HYPERLINK("https://www.google.com/search?q=inurl%3Astormpowercomponents.com+%28%22hose%22+OR+%22it+cooling%22+OR+%22it+cooling+hose%22+OR+%E2%80%9Ccooling+hose%E2%80%9D%29+%28products+OR+buy+OR+sales+OR+shops+OR+stores+OR+prices+OR+catalog+OR+specifications%29", "NO")</f>
        <v/>
      </c>
    </row>
    <row r="384">
      <c r="A384" t="inlineStr">
        <is>
          <t>lexproducts.com</t>
        </is>
      </c>
      <c r="B384">
        <f>HYPERLINK("https://lexproducts.com/powerramp", "YES")</f>
        <v/>
      </c>
    </row>
    <row r="385">
      <c r="A385" t="inlineStr">
        <is>
          <t>brasscraft.com</t>
        </is>
      </c>
      <c r="B385">
        <f>HYPERLINK("https://www.brasscraft.com/product/34-in-male-hose-thread-x-34-in-mip-tapped-12-in-fip/", "YES")</f>
        <v/>
      </c>
    </row>
    <row r="386">
      <c r="A386" t="inlineStr">
        <is>
          <t>hyspeco.com</t>
        </is>
      </c>
      <c r="B386">
        <f>HYPERLINK("https://www.hyspeco.com/itemdetail/55LT-6", "YES")</f>
        <v/>
      </c>
    </row>
    <row r="387">
      <c r="A387" t="inlineStr">
        <is>
          <t>meltric.com</t>
        </is>
      </c>
      <c r="B387">
        <f>HYPERLINK("https://meltric.com/solutions/washdown-areas", "YES")</f>
        <v/>
      </c>
    </row>
    <row r="388">
      <c r="A388" t="inlineStr">
        <is>
          <t>sunbeltsupply.com</t>
        </is>
      </c>
      <c r="B388">
        <f>HYPERLINK("https://www.google.com/search?q=inurl%3Asunbeltsupply.com+%28%22hose%22+OR+%22it+cooling%22+OR+%22it+cooling+hose%22+OR+%E2%80%9Ccooling+hose%E2%80%9D%29+%28products+OR+buy+OR+sales+OR+shops+OR+stores+OR+prices+OR+catalog+OR+specifications%29", "NO")</f>
        <v/>
      </c>
    </row>
    <row r="389">
      <c r="A389" t="inlineStr">
        <is>
          <t>integra-tech.com</t>
        </is>
      </c>
      <c r="B389">
        <f>HYPERLINK("https://www.google.com/search?q=inurl%3Aintegra-tech.com+%28%22hose%22+OR+%22it+cooling%22+OR+%22it+cooling+hose%22+OR+%E2%80%9Ccooling+hose%E2%80%9D%29+%28products+OR+buy+OR+sales+OR+shops+OR+stores+OR+prices+OR+catalog+OR+specifications%29", "NO")</f>
        <v/>
      </c>
    </row>
    <row r="390">
      <c r="A390" t="inlineStr">
        <is>
          <t>parpro.com</t>
        </is>
      </c>
      <c r="B390">
        <f>HYPERLINK("https://www.google.com/search?q=inurl%3Aparpro.com+%28%22hose%22+OR+%22it+cooling%22+OR+%22it+cooling+hose%22+OR+%E2%80%9Ccooling+hose%E2%80%9D%29+%28products+OR+buy+OR+sales+OR+shops+OR+stores+OR+prices+OR+catalog+OR+specifications%29", "NO")</f>
        <v/>
      </c>
    </row>
    <row r="391">
      <c r="A391" t="inlineStr">
        <is>
          <t>heilindasia.com</t>
        </is>
      </c>
      <c r="B391">
        <f>HYPERLINK("https://www.heilindasia.com/products/te-connectivity/te_cm_nmx.asp", "YES")</f>
        <v/>
      </c>
    </row>
    <row r="392">
      <c r="A392" t="inlineStr">
        <is>
          <t>spectramedical.com</t>
        </is>
      </c>
      <c r="B392">
        <f>HYPERLINK("https://www.google.com/search?q=inurl%3Aspectramedical.com+%28%22hose%22+OR+%22it+cooling%22+OR+%22it+cooling+hose%22+OR+%E2%80%9Ccooling+hose%E2%80%9D%29+%28products+OR+buy+OR+sales+OR+shops+OR+stores+OR+prices+OR+catalog+OR+specifications%29", "NO")</f>
        <v/>
      </c>
    </row>
    <row r="393">
      <c r="A393" t="inlineStr">
        <is>
          <t>eckhartusa.com</t>
        </is>
      </c>
      <c r="B393">
        <f>HYPERLINK("https://www.google.com/search?q=inurl%3Aeckhartusa.com+%28%22hose%22+OR+%22it+cooling%22+OR+%22it+cooling+hose%22+OR+%E2%80%9Ccooling+hose%E2%80%9D%29+%28products+OR+buy+OR+sales+OR+shops+OR+stores+OR+prices+OR+catalog+OR+specifications%29", "NO")</f>
        <v/>
      </c>
    </row>
    <row r="394">
      <c r="A394" t="inlineStr">
        <is>
          <t>palpilot.com</t>
        </is>
      </c>
      <c r="B394">
        <f>HYPERLINK("https://www.google.com/search?q=inurl%3Apalpilot.com+%28%22hose%22+OR+%22it+cooling%22+OR+%22it+cooling+hose%22+OR+%E2%80%9Ccooling+hose%E2%80%9D%29+%28products+OR+buy+OR+sales+OR+shops+OR+stores+OR+prices+OR+catalog+OR+specifications%29", "NO")</f>
        <v/>
      </c>
    </row>
    <row r="395">
      <c r="A395" t="inlineStr">
        <is>
          <t>yeu.com</t>
        </is>
      </c>
      <c r="B395">
        <f>HYPERLINK("https://www.google.com/search?q=inurl%3Ayeu.com+%28%22hose%22+OR+%22it+cooling%22+OR+%22it+cooling+hose%22+OR+%E2%80%9Ccooling+hose%E2%80%9D%29+%28products+OR+buy+OR+sales+OR+shops+OR+stores+OR+prices+OR+catalog+OR+specifications%29", "NO")</f>
        <v/>
      </c>
    </row>
    <row r="396">
      <c r="A396" t="inlineStr">
        <is>
          <t>amphenol-icc.com</t>
        </is>
      </c>
      <c r="B396">
        <f>HYPERLINK("https://www.google.com/search?q=inurl%3Aamphenol-icc.com+%28%22hose%22+OR+%22it+cooling%22+OR+%22it+cooling+hose%22+OR+%E2%80%9Ccooling+hose%E2%80%9D%29+%28products+OR+buy+OR+sales+OR+shops+OR+stores+OR+prices+OR+catalog+OR+specifications%29", "NO")</f>
        <v/>
      </c>
    </row>
    <row r="397">
      <c r="A397" t="inlineStr">
        <is>
          <t>airhydropower.com</t>
        </is>
      </c>
      <c r="B397">
        <f>HYPERLINK("https://www.airhydropower.com/reelcraft", "YES")</f>
        <v/>
      </c>
    </row>
    <row r="398">
      <c r="A398" t="inlineStr">
        <is>
          <t>omnetics.com</t>
        </is>
      </c>
      <c r="B398">
        <f>HYPERLINK("https://www.google.com/search?q=inurl%3Aomnetics.com+%28%22hose%22+OR+%22it+cooling%22+OR+%22it+cooling+hose%22+OR+%E2%80%9Ccooling+hose%E2%80%9D%29+%28products+OR+buy+OR+sales+OR+shops+OR+stores+OR+prices+OR+catalog+OR+specifications%29", "NO")</f>
        <v/>
      </c>
    </row>
    <row r="399">
      <c r="A399" t="inlineStr">
        <is>
          <t>rfindustries.com</t>
        </is>
      </c>
      <c r="B399">
        <f>HYPERLINK("https://www.google.com/search?q=inurl%3Arfindustries.com+%28%22hose%22+OR+%22it+cooling%22+OR+%22it+cooling+hose%22+OR+%E2%80%9Ccooling+hose%E2%80%9D%29+%28products+OR+buy+OR+sales+OR+shops+OR+stores+OR+prices+OR+catalog+OR+specifications%29", "NO")</f>
        <v/>
      </c>
    </row>
    <row r="400">
      <c r="A400" t="inlineStr">
        <is>
          <t>ati-ia.com</t>
        </is>
      </c>
      <c r="B400">
        <f>HYPERLINK("https://www.google.com/search?q=inurl%3Aati-ia.com+%28%22hose%22+OR+%22it+cooling%22+OR+%22it+cooling+hose%22+OR+%E2%80%9Ccooling+hose%E2%80%9D%29+%28products+OR+buy+OR+sales+OR+shops+OR+stores+OR+prices+OR+catalog+OR+specifications%29", "NO")</f>
        <v/>
      </c>
    </row>
    <row r="401">
      <c r="A401" t="inlineStr">
        <is>
          <t>meritec.com</t>
        </is>
      </c>
      <c r="B401">
        <f>HYPERLINK("https://www.google.com/search?q=inurl%3Ameritec.com+%28%22hose%22+OR+%22it+cooling%22+OR+%22it+cooling+hose%22+OR+%E2%80%9Ccooling+hose%E2%80%9D%29+%28products+OR+buy+OR+sales+OR+shops+OR+stores+OR+prices+OR+catalog+OR+specifications%29", "NO")</f>
        <v/>
      </c>
    </row>
    <row r="402">
      <c r="A402" t="inlineStr">
        <is>
          <t>moreycorp.com</t>
        </is>
      </c>
      <c r="B402">
        <f>HYPERLINK("https://www.moreycorp.com/in-a-hyper-connected-world-iot-fatigue-is-real/", "YES")</f>
        <v/>
      </c>
    </row>
    <row r="403">
      <c r="A403" t="inlineStr">
        <is>
          <t>amphenol-ns.com</t>
        </is>
      </c>
      <c r="B403">
        <f>HYPERLINK("https://www.google.com/search?q=inurl%3Aamphenol-ns.com+%28%22hose%22+OR+%22it+cooling%22+OR+%22it+cooling+hose%22+OR+%E2%80%9Ccooling+hose%E2%80%9D%29+%28products+OR+buy+OR+sales+OR+shops+OR+stores+OR+prices+OR+catalog+OR+specifications%29", "NO")</f>
        <v/>
      </c>
    </row>
    <row r="404">
      <c r="A404" t="inlineStr">
        <is>
          <t>amprobotics.com</t>
        </is>
      </c>
      <c r="B404">
        <f>HYPERLINK("https://www.google.com/search?q=inurl%3Aamprobotics.com+%28%22hose%22+OR+%22it+cooling%22+OR+%22it+cooling+hose%22+OR+%E2%80%9Ccooling+hose%E2%80%9D%29+%28products+OR+buy+OR+sales+OR+shops+OR+stores+OR+prices+OR+catalog+OR+specifications%29", "NO")</f>
        <v/>
      </c>
    </row>
    <row r="405">
      <c r="A405" t="inlineStr">
        <is>
          <t>norco-group.com</t>
        </is>
      </c>
      <c r="B405">
        <f>HYPERLINK("https://www.google.com/search?q=inurl%3Anorco-group.com+%28%22hose%22+OR+%22it+cooling%22+OR+%22it+cooling+hose%22+OR+%E2%80%9Ccooling+hose%E2%80%9D%29+%28products+OR+buy+OR+sales+OR+shops+OR+stores+OR+prices+OR+catalog+OR+specifications%29", "NO")</f>
        <v/>
      </c>
    </row>
    <row r="406">
      <c r="A406" t="inlineStr">
        <is>
          <t>motoman.com</t>
        </is>
      </c>
      <c r="B406">
        <f>HYPERLINK("https://www.motoman.com/en-us/about/media-center/case-studies/the-value-of-robotic-paint-performance-testing", "YES")</f>
        <v/>
      </c>
    </row>
    <row r="407">
      <c r="A407" t="inlineStr">
        <is>
          <t>fogt.com</t>
        </is>
      </c>
      <c r="B407">
        <f>HYPERLINK("https://www.google.com/search?q=inurl%3Afogt.com+%28%22hose%22+OR+%22it+cooling%22+OR+%22it+cooling+hose%22+OR+%E2%80%9Ccooling+hose%E2%80%9D%29+%28products+OR+buy+OR+sales+OR+shops+OR+stores+OR+prices+OR+catalog+OR+specifications%29", "NO")</f>
        <v/>
      </c>
    </row>
    <row r="408">
      <c r="A408" t="inlineStr">
        <is>
          <t>mtecorp.com</t>
        </is>
      </c>
      <c r="B408">
        <f>HYPERLINK("https://www.google.com/search?q=inurl%3Amtecorp.com+%28%22hose%22+OR+%22it+cooling%22+OR+%22it+cooling+hose%22+OR+%E2%80%9Ccooling+hose%E2%80%9D%29+%28products+OR+buy+OR+sales+OR+shops+OR+stores+OR+prices+OR+catalog+OR+specifications%29", "NO")</f>
        <v/>
      </c>
    </row>
    <row r="409">
      <c r="A409" t="inlineStr">
        <is>
          <t>alco.com</t>
        </is>
      </c>
      <c r="B409">
        <f>HYPERLINK("https://alco.com.pl/en/elmasteam-8-basic-p-hs-dl-with-2-3-m-hose-steam-cleaner,id6979.html", "YES")</f>
        <v/>
      </c>
    </row>
    <row r="410">
      <c r="A410" t="inlineStr">
        <is>
          <t>jhf.com</t>
        </is>
      </c>
      <c r="B410">
        <f>HYPERLINK("https://store.jhf.com/industrial-hydraulic-hose/manufacturer=tpi-partners-inc/", "YES")</f>
        <v/>
      </c>
    </row>
    <row r="411">
      <c r="A411" t="inlineStr">
        <is>
          <t>veryxtech.com</t>
        </is>
      </c>
      <c r="B411">
        <f>HYPERLINK("https://www.google.com/search?q=inurl%3Averyxtech.com+%28%22hose%22+OR+%22it+cooling%22+OR+%22it+cooling+hose%22+OR+%E2%80%9Ccooling+hose%E2%80%9D%29+%28products+OR+buy+OR+sales+OR+shops+OR+stores+OR+prices+OR+catalog+OR+specifications%29", "NO")</f>
        <v/>
      </c>
    </row>
    <row r="412">
      <c r="A412" t="inlineStr">
        <is>
          <t>aflhyperscale.com</t>
        </is>
      </c>
      <c r="B412">
        <f>HYPERLINK("https://www.aflhyperscale.com/product/1728f-swr-breakout-box/", "YES")</f>
        <v/>
      </c>
    </row>
    <row r="413">
      <c r="A413" t="inlineStr">
        <is>
          <t>durexindustries.com</t>
        </is>
      </c>
      <c r="B413">
        <f>HYPERLINK("https://www.durexindustries.com/electric-heaters/tubular-heating-elements", "YES")</f>
        <v/>
      </c>
    </row>
    <row r="414">
      <c r="A414" t="inlineStr">
        <is>
          <t>swanhose.com</t>
        </is>
      </c>
      <c r="B414">
        <f>HYPERLINK("https://swanhose.com/products/swan-contractorplus-hose", "YES")</f>
        <v/>
      </c>
    </row>
    <row r="415">
      <c r="A415" t="inlineStr">
        <is>
          <t>marinoware.com</t>
        </is>
      </c>
      <c r="B415">
        <f>HYPERLINK("https://www.google.com/search?q=inurl%3Amarinoware.com+%28%22hose%22+OR+%22it+cooling%22+OR+%22it+cooling+hose%22+OR+%E2%80%9Ccooling+hose%E2%80%9D%29+%28products+OR+buy+OR+sales+OR+shops+OR+stores+OR+prices+OR+catalog+OR+specifications%29", "NO")</f>
        <v/>
      </c>
    </row>
    <row r="416">
      <c r="A416" t="inlineStr">
        <is>
          <t>adhq.com</t>
        </is>
      </c>
      <c r="B416">
        <f>HYPERLINK("https://www.google.com/search?q=inurl%3Aadhq.com+%28%22hose%22+OR+%22it+cooling%22+OR+%22it+cooling+hose%22+OR+%E2%80%9Ccooling+hose%E2%80%9D%29+%28products+OR+buy+OR+sales+OR+shops+OR+stores+OR+prices+OR+catalog+OR+specifications%29", "NO")</f>
        <v/>
      </c>
    </row>
    <row r="417">
      <c r="A417" t="inlineStr">
        <is>
          <t>rmenergy.com</t>
        </is>
      </c>
      <c r="B417">
        <f>HYPERLINK("https://www.google.com/search?q=inurl%3Armenergy.com+%28%22hose%22+OR+%22it+cooling%22+OR+%22it+cooling+hose%22+OR+%E2%80%9Ccooling+hose%E2%80%9D%29+%28products+OR+buy+OR+sales+OR+shops+OR+stores+OR+prices+OR+catalog+OR+specifications%29", "NO")</f>
        <v/>
      </c>
    </row>
    <row r="418">
      <c r="A418" t="inlineStr">
        <is>
          <t>phdinc.com</t>
        </is>
      </c>
      <c r="B418">
        <f>HYPERLINK("https://www.google.com/search?q=inurl%3Aphdinc.com+%28%22hose%22+OR+%22it+cooling%22+OR+%22it+cooling+hose%22+OR+%E2%80%9Ccooling+hose%E2%80%9D%29+%28products+OR+buy+OR+sales+OR+shops+OR+stores+OR+prices+OR+catalog+OR+specifications%29", "NO")</f>
        <v/>
      </c>
    </row>
    <row r="419">
      <c r="A419" t="inlineStr">
        <is>
          <t>cimtecautomation.com</t>
        </is>
      </c>
      <c r="B419">
        <f>HYPERLINK("https://www.google.com/search?q=inurl%3Acimtecautomation.com+%28%22hose%22+OR+%22it+cooling%22+OR+%22it+cooling+hose%22+OR+%E2%80%9Ccooling+hose%E2%80%9D%29+%28products+OR+buy+OR+sales+OR+shops+OR+stores+OR+prices+OR+catalog+OR+specifications%29", "NO")</f>
        <v/>
      </c>
    </row>
    <row r="420">
      <c r="A420" t="inlineStr">
        <is>
          <t>shuttle.com</t>
        </is>
      </c>
      <c r="B420">
        <f>HYPERLINK("https://www.google.com/search?q=inurl%3Ashuttle.com+%28%22hose%22+OR+%22it+cooling%22+OR+%22it+cooling+hose%22+OR+%E2%80%9Ccooling+hose%E2%80%9D%29+%28products+OR+buy+OR+sales+OR+shops+OR+stores+OR+prices+OR+catalog+OR+specifications%29", "NO")</f>
        <v/>
      </c>
    </row>
    <row r="421">
      <c r="A421" t="inlineStr">
        <is>
          <t>cct-inc.com</t>
        </is>
      </c>
      <c r="B421">
        <f>HYPERLINK("https://www.google.com/search?q=inurl%3Acct-inc.com+%28%22hose%22+OR+%22it+cooling%22+OR+%22it+cooling+hose%22+OR+%E2%80%9Ccooling+hose%E2%80%9D%29+%28products+OR+buy+OR+sales+OR+shops+OR+stores+OR+prices+OR+catalog+OR+specifications%29", "NO")</f>
        <v/>
      </c>
    </row>
    <row r="422">
      <c r="A422" t="inlineStr">
        <is>
          <t>connectpositronic.com</t>
        </is>
      </c>
      <c r="B422">
        <f>HYPERLINK("https://www.connectpositronic.com/en/2021/07/23/ruggedized-waterproof-connectors-for-secure-connections/", "YES")</f>
        <v/>
      </c>
    </row>
    <row r="423">
      <c r="A423" t="inlineStr">
        <is>
          <t>segue-mfg.com</t>
        </is>
      </c>
      <c r="B423">
        <f>HYPERLINK("https://www.google.com/search?q=inurl%3Asegue-mfg.com+%28%22hose%22+OR+%22it+cooling%22+OR+%22it+cooling+hose%22+OR+%E2%80%9Ccooling+hose%E2%80%9D%29+%28products+OR+buy+OR+sales+OR+shops+OR+stores+OR+prices+OR+catalog+OR+specifications%29", "NO")</f>
        <v/>
      </c>
    </row>
    <row r="424">
      <c r="A424" t="inlineStr">
        <is>
          <t>turntide.com</t>
        </is>
      </c>
      <c r="B424">
        <f>HYPERLINK("https://www.google.com/search?q=inurl%3Aturntide.com+%28%22hose%22+OR+%22it+cooling%22+OR+%22it+cooling+hose%22+OR+%E2%80%9Ccooling+hose%E2%80%9D%29+%28products+OR+buy+OR+sales+OR+shops+OR+stores+OR+prices+OR+catalog+OR+specifications%29", "NO")</f>
        <v/>
      </c>
    </row>
    <row r="425">
      <c r="A425" t="inlineStr">
        <is>
          <t>reflexallen.com</t>
        </is>
      </c>
      <c r="B425">
        <f>HYPERLINK("https://www.google.com/search?q=inurl%3Areflexallen.com+%28%22hose%22+OR+%22it+cooling%22+OR+%22it+cooling+hose%22+OR+%E2%80%9Ccooling+hose%E2%80%9D%29+%28products+OR+buy+OR+sales+OR+shops+OR+stores+OR+prices+OR+catalog+OR+specifications%29", "NO")</f>
        <v/>
      </c>
    </row>
    <row r="426">
      <c r="A426" t="inlineStr">
        <is>
          <t>pmeasuring.com</t>
        </is>
      </c>
      <c r="B426">
        <f>HYPERLINK("https://www.google.com/search?q=inurl%3Apmeasuring.com+%28%22hose%22+OR+%22it+cooling%22+OR+%22it+cooling+hose%22+OR+%E2%80%9Ccooling+hose%E2%80%9D%29+%28products+OR+buy+OR+sales+OR+shops+OR+stores+OR+prices+OR+catalog+OR+specifications%29", "NO")</f>
        <v/>
      </c>
    </row>
    <row r="427">
      <c r="A427" t="inlineStr">
        <is>
          <t>aerotech.com</t>
        </is>
      </c>
      <c r="B427">
        <f>HYPERLINK("https://www.aerotech.com/product/abrx-high-performance-rotary-air-bearing-stages/", "YES")</f>
        <v/>
      </c>
    </row>
    <row r="428">
      <c r="A428" t="inlineStr">
        <is>
          <t>easternia.com</t>
        </is>
      </c>
      <c r="B428">
        <f>HYPERLINK("https://www.easternia.com/terms-and-conditions-of-sales", "YES")</f>
        <v/>
      </c>
    </row>
    <row r="429">
      <c r="A429" t="inlineStr">
        <is>
          <t>aint.com</t>
        </is>
      </c>
      <c r="B429">
        <f>HYPERLINK("https://www.google.com/search?q=inurl%3Aaint.com+%28%22hose%22+OR+%22it+cooling%22+OR+%22it+cooling+hose%22+OR+%E2%80%9Ccooling+hose%E2%80%9D%29+%28products+OR+buy+OR+sales+OR+shops+OR+stores+OR+prices+OR+catalog+OR+specifications%29", "NO")</f>
        <v/>
      </c>
    </row>
    <row r="430">
      <c r="A430" t="inlineStr">
        <is>
          <t>hydraulic-supply.com</t>
        </is>
      </c>
      <c r="B430">
        <f>HYPERLINK("https://www.hydraulic-supply.com/locations/tacoma-washington/", "YES")</f>
        <v/>
      </c>
    </row>
    <row r="431">
      <c r="A431" t="inlineStr">
        <is>
          <t>timesmicrowave.com</t>
        </is>
      </c>
      <c r="B431">
        <f>HYPERLINK("https://timesmicrowave.com/making-the-connection-with-coaxial-cable/", "YES")</f>
        <v/>
      </c>
    </row>
    <row r="432">
      <c r="A432" t="inlineStr">
        <is>
          <t>axogeninc.com</t>
        </is>
      </c>
      <c r="B432">
        <f>HYPERLINK("https://www.google.com/search?q=inurl%3Aaxogeninc.com+%28%22hose%22+OR+%22it+cooling%22+OR+%22it+cooling+hose%22+OR+%E2%80%9Ccooling+hose%E2%80%9D%29+%28products+OR+buy+OR+sales+OR+shops+OR+stores+OR+prices+OR+catalog+OR+specifications%29", "NO")</f>
        <v/>
      </c>
    </row>
    <row r="433">
      <c r="A433" t="inlineStr">
        <is>
          <t>phoenixmecano.com</t>
        </is>
      </c>
      <c r="B433">
        <f>HYPERLINK("https://www.phoenixmecano.com/en/enclosure-technology/product/cable-glands-general-accessories/accessories-cable-glands.html", "YES")</f>
        <v/>
      </c>
    </row>
    <row r="434">
      <c r="A434" t="inlineStr">
        <is>
          <t>kurt.com</t>
        </is>
      </c>
      <c r="B434">
        <f>HYPERLINK("https://www.kurt.com/news/2021/06/09/15-an-hour-minimum-starting-pay-announced-for-unskilled-positions-on-the-job-training-available-for-most-jobs/", "YES")</f>
        <v/>
      </c>
    </row>
    <row r="435">
      <c r="A435" t="inlineStr">
        <is>
          <t>ctcglobal.com</t>
        </is>
      </c>
      <c r="B435">
        <f>HYPERLINK("https://www.google.com/search?q=inurl%3Actcglobal.com+%28%22hose%22+OR+%22it+cooling%22+OR+%22it+cooling+hose%22+OR+%E2%80%9Ccooling+hose%E2%80%9D%29+%28products+OR+buy+OR+sales+OR+shops+OR+stores+OR+prices+OR+catalog+OR+specifications%29", "NO")</f>
        <v/>
      </c>
    </row>
    <row r="436">
      <c r="A436" t="inlineStr">
        <is>
          <t>deshazo.com</t>
        </is>
      </c>
      <c r="B436">
        <f>HYPERLINK("https://www.google.com/search?q=inurl%3Adeshazo.com+%28%22hose%22+OR+%22it+cooling%22+OR+%22it+cooling+hose%22+OR+%E2%80%9Ccooling+hose%E2%80%9D%29+%28products+OR+buy+OR+sales+OR+shops+OR+stores+OR+prices+OR+catalog+OR+specifications%29", "NO")</f>
        <v/>
      </c>
    </row>
    <row r="437">
      <c r="A437" t="inlineStr">
        <is>
          <t>hermeticsolutions.com</t>
        </is>
      </c>
      <c r="B437">
        <f>HYPERLINK("https://www.google.com/search?q=inurl%3Ahermeticsolutions.com+%28%22hose%22+OR+%22it+cooling%22+OR+%22it+cooling+hose%22+OR+%E2%80%9Ccooling+hose%E2%80%9D%29+%28products+OR+buy+OR+sales+OR+shops+OR+stores+OR+prices+OR+catalog+OR+specifications%29", "NO")</f>
        <v/>
      </c>
    </row>
    <row r="438">
      <c r="A438" t="inlineStr">
        <is>
          <t>hosemaster.com</t>
        </is>
      </c>
      <c r="B438">
        <f>HYPERLINK("https://www.hosemaster.com/product/pressuremax-hp/", "YES")</f>
        <v/>
      </c>
    </row>
    <row r="439">
      <c r="A439" t="inlineStr">
        <is>
          <t>pca-llc.com</t>
        </is>
      </c>
      <c r="B439">
        <f>HYPERLINK("https://www.google.com/search?q=inurl%3Apca-llc.com+%28%22hose%22+OR+%22it+cooling%22+OR+%22it+cooling+hose%22+OR+%E2%80%9Ccooling+hose%E2%80%9D%29+%28products+OR+buy+OR+sales+OR+shops+OR+stores+OR+prices+OR+catalog+OR+specifications%29", "NO")</f>
        <v/>
      </c>
    </row>
    <row r="440">
      <c r="A440" t="inlineStr">
        <is>
          <t>visionnav.com</t>
        </is>
      </c>
      <c r="B440">
        <f>HYPERLINK("https://www.visionnav.com/news/detail246.html", "YES")</f>
        <v/>
      </c>
    </row>
    <row r="441">
      <c r="A441" t="inlineStr">
        <is>
          <t>emc-machinery.com</t>
        </is>
      </c>
      <c r="B441">
        <f>HYPERLINK("https://www.emc-machinery.com/products_page/59.html", "YES")</f>
        <v/>
      </c>
    </row>
    <row r="442">
      <c r="A442" t="inlineStr">
        <is>
          <t>ecmindustries.com</t>
        </is>
      </c>
      <c r="B442">
        <f>HYPERLINK("https://www.ecmindustries.com/news/d/King-top-product-2018", "YES")</f>
        <v/>
      </c>
    </row>
    <row r="443">
      <c r="A443" t="inlineStr">
        <is>
          <t>elcam-medical.com</t>
        </is>
      </c>
      <c r="B443">
        <f>HYPERLINK("https://www.google.com/search?q=inurl%3Aelcam-medical.com+%28%22hose%22+OR+%22it+cooling%22+OR+%22it+cooling+hose%22+OR+%E2%80%9Ccooling+hose%E2%80%9D%29+%28products+OR+buy+OR+sales+OR+shops+OR+stores+OR+prices+OR+catalog+OR+specifications%29", "NO")</f>
        <v/>
      </c>
    </row>
    <row r="444">
      <c r="A444" t="inlineStr">
        <is>
          <t>geospace.com</t>
        </is>
      </c>
      <c r="B444">
        <f>HYPERLINK("https://www.google.com/search?q=inurl%3Ageospace.com+%28%22hose%22+OR+%22it+cooling%22+OR+%22it+cooling+hose%22+OR+%E2%80%9Ccooling+hose%E2%80%9D%29+%28products+OR+buy+OR+sales+OR+shops+OR+stores+OR+prices+OR+catalog+OR+specifications%29", "NO")</f>
        <v/>
      </c>
    </row>
    <row r="445">
      <c r="A445" t="inlineStr">
        <is>
          <t>yamazen.com</t>
        </is>
      </c>
      <c r="B445">
        <f>HYPERLINK("https://www.yamazen.com.mx/en/product/tool-holder/kyocera-precision-tools/porta-insertos-kyocera-series-jct-coolant-through-tool-holders", "YES")</f>
        <v/>
      </c>
    </row>
    <row r="446">
      <c r="A446" t="inlineStr">
        <is>
          <t>wolterinc.com</t>
        </is>
      </c>
      <c r="B446">
        <f>HYPERLINK("https://www.wolterinc.com/blogs/how-to-avoid-generator-installation-pitfalls/", "YES")</f>
        <v/>
      </c>
    </row>
    <row r="447">
      <c r="A447" t="inlineStr">
        <is>
          <t>process-insights.com</t>
        </is>
      </c>
      <c r="B447">
        <f>HYPERLINK("https://www.process-insights.com/products-3/products-industrial/chilled-mirror-hygrometers/973-model/973ca-model/", "YES")</f>
        <v/>
      </c>
    </row>
    <row r="448">
      <c r="A448" t="inlineStr">
        <is>
          <t>hartfiel.com</t>
        </is>
      </c>
      <c r="B448">
        <f>HYPERLINK("https://www.hartfiel.com/products/pneumatics/accessories/", "YES")</f>
        <v/>
      </c>
    </row>
    <row r="449">
      <c r="A449" t="inlineStr">
        <is>
          <t>senco.com</t>
        </is>
      </c>
      <c r="B449">
        <f>HYPERLINK("https://www.senco.com/senco-accessory/hybrid-hose/hybrid-hose-pc1319/", "YES")</f>
        <v/>
      </c>
    </row>
    <row r="450">
      <c r="A450" t="inlineStr">
        <is>
          <t>atltechnology.com</t>
        </is>
      </c>
      <c r="B450">
        <f>HYPERLINK("https://www.google.com/search?q=inurl%3Aatltechnology.com+%28%22hose%22+OR+%22it+cooling%22+OR+%22it+cooling+hose%22+OR+%E2%80%9Ccooling+hose%E2%80%9D%29+%28products+OR+buy+OR+sales+OR+shops+OR+stores+OR+prices+OR+catalog+OR+specifications%29", "NO")</f>
        <v/>
      </c>
    </row>
    <row r="451">
      <c r="A451" t="inlineStr">
        <is>
          <t>etechgroup.com</t>
        </is>
      </c>
      <c r="B451">
        <f>HYPERLINK("https://www.google.com/search?q=inurl%3Aetechgroup.com+%28%22hose%22+OR+%22it+cooling%22+OR+%22it+cooling+hose%22+OR+%E2%80%9Ccooling+hose%E2%80%9D%29+%28products+OR+buy+OR+sales+OR+shops+OR+stores+OR+prices+OR+catalog+OR+specifications%29", "NO")</f>
        <v/>
      </c>
    </row>
    <row r="452">
      <c r="A452" t="inlineStr">
        <is>
          <t>xencor.com</t>
        </is>
      </c>
      <c r="B452">
        <f>HYPERLINK("https://www.google.com/search?q=inurl%3Axencor.com+%28%22hose%22+OR+%22it+cooling%22+OR+%22it+cooling+hose%22+OR+%E2%80%9Ccooling+hose%E2%80%9D%29+%28products+OR+buy+OR+sales+OR+shops+OR+stores+OR+prices+OR+catalog+OR+specifications%29", "NO")</f>
        <v/>
      </c>
    </row>
    <row r="453">
      <c r="A453" t="inlineStr">
        <is>
          <t>rgausa.com</t>
        </is>
      </c>
      <c r="B453">
        <f>HYPERLINK("https://rgausa.com/tag/hose-assemblies/", "YES")</f>
        <v/>
      </c>
    </row>
    <row r="454">
      <c r="A454" t="inlineStr">
        <is>
          <t>cnlinko.com</t>
        </is>
      </c>
      <c r="B454">
        <f>HYPERLINK("https://www.google.com/search?q=inurl%3Acnlinko.com+%28%22hose%22+OR+%22it+cooling%22+OR+%22it+cooling+hose%22+OR+%E2%80%9Ccooling+hose%E2%80%9D%29+%28products+OR+buy+OR+sales+OR+shops+OR+stores+OR+prices+OR+catalog+OR+specifications%29", "NO")</f>
        <v/>
      </c>
    </row>
    <row r="455">
      <c r="A455" t="inlineStr">
        <is>
          <t>inprocorp.com</t>
        </is>
      </c>
      <c r="B455">
        <f>HYPERLINK("https://www.inprocorp.com/GLOBALASSETS/RESOURCE-DOCUMENTS/JOINTMASTER_MASTER-SPECIFICATIONS.DOC", "YES")</f>
        <v/>
      </c>
    </row>
    <row r="456">
      <c r="A456" t="inlineStr">
        <is>
          <t>marshelectronics.com</t>
        </is>
      </c>
      <c r="B456">
        <f>HYPERLINK("https://www.google.com/search?q=inurl%3Amarshelectronics.com+%28%22hose%22+OR+%22it+cooling%22+OR+%22it+cooling+hose%22+OR+%E2%80%9Ccooling+hose%E2%80%9D%29+%28products+OR+buy+OR+sales+OR+shops+OR+stores+OR+prices+OR+catalog+OR+specifications%29", "NO")</f>
        <v/>
      </c>
    </row>
    <row r="457">
      <c r="A457" t="inlineStr">
        <is>
          <t>erich-jaeger.com</t>
        </is>
      </c>
      <c r="B457">
        <f>HYPERLINK("https://www.google.com/search?q=inurl%3Aerich-jaeger.com+%28%22hose%22+OR+%22it+cooling%22+OR+%22it+cooling+hose%22+OR+%E2%80%9Ccooling+hose%E2%80%9D%29+%28products+OR+buy+OR+sales+OR+shops+OR+stores+OR+prices+OR+catalog+OR+specifications%29", "NO")</f>
        <v/>
      </c>
    </row>
    <row r="458">
      <c r="A458" t="inlineStr">
        <is>
          <t>ilsco.com</t>
        </is>
      </c>
      <c r="B458">
        <f>HYPERLINK("https://www.ilsco.com/Ilsco/ccrz__ProductDetails?sku=HSA-10-ILSM-ILS&amp;cclcl=en_US", "YES")</f>
        <v/>
      </c>
    </row>
    <row r="459">
      <c r="A459" t="inlineStr">
        <is>
          <t>peigenesis.com</t>
        </is>
      </c>
      <c r="B459">
        <f>HYPERLINK("http://www.peigenesis.com/images/products/pdf/fullspec_sou_utl.pdf?srsltid=AfmBOopW4O5M1uTZSx3m1kEDYyiHE-RxlOaXad__C8YOMxT71zC2_job", "YES")</f>
        <v/>
      </c>
    </row>
    <row r="460">
      <c r="A460" t="inlineStr">
        <is>
          <t>chatsworth.com</t>
        </is>
      </c>
      <c r="B460">
        <f>HYPERLINK("https://www.chatsworth.com/en-us/products/enclosures/disconnect-enclosures/free-standing-enclosure/rmr-free-standing-disconnect-enclosure,-type-4,-wi", "YES")</f>
        <v/>
      </c>
    </row>
    <row r="461">
      <c r="A461" t="inlineStr">
        <is>
          <t>cpcworldwide.com</t>
        </is>
      </c>
      <c r="B461">
        <f>HYPERLINK("https://www.cpcworldwide.com/Liquid-Cooling/Products/Latched/Everis-LQ4S/ID/LQ4SD17004", "YES")</f>
        <v/>
      </c>
    </row>
    <row r="462">
      <c r="A462" t="inlineStr">
        <is>
          <t>dornerconveyors.com</t>
        </is>
      </c>
      <c r="B462">
        <f>HYPERLINK("https://www.google.com/search?q=inurl%3Adornerconveyors.com+%28%22hose%22+OR+%22it+cooling%22+OR+%22it+cooling+hose%22+OR+%E2%80%9Ccooling+hose%E2%80%9D%29+%28products+OR+buy+OR+sales+OR+shops+OR+stores+OR+prices+OR+catalog+OR+specifications%29", "NO")</f>
        <v/>
      </c>
    </row>
    <row r="463">
      <c r="A463" t="inlineStr">
        <is>
          <t>knfilters.com</t>
        </is>
      </c>
      <c r="B463">
        <f>HYPERLINK("https://www.knfilters.com/08756-rubber-hose?srsltid=AfmBOoowr3rUwrQhEDpbpZCca05hNayAMUOu2SRF0QOBUDEKxCnGmdX0", "YES")</f>
        <v/>
      </c>
    </row>
    <row r="464">
      <c r="A464" t="inlineStr">
        <is>
          <t>baldwintech.com</t>
        </is>
      </c>
      <c r="B464">
        <f>HYPERLINK("https://baldwintech.com/plasma-3d", "YES")</f>
        <v/>
      </c>
    </row>
    <row r="465">
      <c r="A465" t="inlineStr">
        <is>
          <t>amphenolrf.com</t>
        </is>
      </c>
      <c r="B465">
        <f>HYPERLINK("https://www.google.com/search?q=inurl%3Aamphenolrf.com+%28%22hose%22+OR+%22it+cooling%22+OR+%22it+cooling+hose%22+OR+%E2%80%9Ccooling+hose%E2%80%9D%29+%28products+OR+buy+OR+sales+OR+shops+OR+stores+OR+prices+OR+catalog+OR+specifications%29", "NO")</f>
        <v/>
      </c>
    </row>
    <row r="466">
      <c r="A466" t="inlineStr">
        <is>
          <t>setpointis.com</t>
        </is>
      </c>
      <c r="B466">
        <f>HYPERLINK("https://www.google.com/search?q=inurl%3Asetpointis.com+%28%22hose%22+OR+%22it+cooling%22+OR+%22it+cooling+hose%22+OR+%E2%80%9Ccooling+hose%E2%80%9D%29+%28products+OR+buy+OR+sales+OR+shops+OR+stores+OR+prices+OR+catalog+OR+specifications%29", "NO")</f>
        <v/>
      </c>
    </row>
    <row r="467">
      <c r="A467" t="inlineStr">
        <is>
          <t>heubelshaw.com</t>
        </is>
      </c>
      <c r="B467">
        <f>HYPERLINK("https://www.google.com/search?q=inurl%3Aheubelshaw.com+%28%22hose%22+OR+%22it+cooling%22+OR+%22it+cooling+hose%22+OR+%E2%80%9Ccooling+hose%E2%80%9D%29+%28products+OR+buy+OR+sales+OR+shops+OR+stores+OR+prices+OR+catalog+OR+specifications%29", "NO")</f>
        <v/>
      </c>
    </row>
    <row r="468">
      <c r="A468" t="inlineStr">
        <is>
          <t>airlinehyd.com</t>
        </is>
      </c>
      <c r="B468">
        <f>HYPERLINK("https://blog.airlinehyd.com/", "YES")</f>
        <v/>
      </c>
    </row>
    <row r="469">
      <c r="A469" t="inlineStr">
        <is>
          <t>hurco.com</t>
        </is>
      </c>
      <c r="B469">
        <f>HYPERLINK("https://blog.hurco.com/flood-warning-a-fantastic-aftermarket-coolant-ring-for-hurco-vm-machines", "YES")</f>
        <v/>
      </c>
    </row>
    <row r="470">
      <c r="A470" t="inlineStr">
        <is>
          <t>powermation.com</t>
        </is>
      </c>
      <c r="B470">
        <f>HYPERLINK("https://www.google.com/search?q=inurl%3Apowermation.com+%28%22hose%22+OR+%22it+cooling%22+OR+%22it+cooling+hose%22+OR+%E2%80%9Ccooling+hose%E2%80%9D%29+%28products+OR+buy+OR+sales+OR+shops+OR+stores+OR+prices+OR+catalog+OR+specifications%29", "NO")</f>
        <v/>
      </c>
    </row>
    <row r="471">
      <c r="A471" t="inlineStr">
        <is>
          <t>novaspect.com</t>
        </is>
      </c>
      <c r="B471">
        <f>HYPERLINK("https://www.novaspect.com/products/asset-reliability/machinery-health-management/machinery-health-sensors/mpt064-eddy-current-sensor-cable-armored-jacket/", "YES")</f>
        <v/>
      </c>
    </row>
    <row r="472">
      <c r="A472" t="inlineStr">
        <is>
          <t>hisco.com</t>
        </is>
      </c>
      <c r="B472">
        <f>HYPERLINK("https://www.google.com/search?q=inurl%3Ahisco.com+%28%22hose%22+OR+%22it+cooling%22+OR+%22it+cooling+hose%22+OR+%E2%80%9Ccooling+hose%E2%80%9D%29+%28products+OR+buy+OR+sales+OR+shops+OR+stores+OR+prices+OR+catalog+OR+specifications%29", "NO")</f>
        <v/>
      </c>
    </row>
    <row r="473">
      <c r="A473" t="inlineStr">
        <is>
          <t>bray.com</t>
        </is>
      </c>
      <c r="B473">
        <f>HYPERLINK("https://www.renaud-bray.com/books_catalog_categories.aspx?wbgc_iNo=887&amp;cPage=1226&amp;page=26", "YES")</f>
        <v/>
      </c>
    </row>
    <row r="474">
      <c r="A474" t="inlineStr">
        <is>
          <t>zollner-electronics.com</t>
        </is>
      </c>
      <c r="B474">
        <f>HYPERLINK("https://www.google.com/search?q=inurl%3Azollner-electronics.com+%28%22hose%22+OR+%22it+cooling%22+OR+%22it+cooling+hose%22+OR+%E2%80%9Ccooling+hose%E2%80%9D%29+%28products+OR+buy+OR+sales+OR+shops+OR+stores+OR+prices+OR+catalog+OR+specifications%29", "NO")</f>
        <v/>
      </c>
    </row>
    <row r="475">
      <c r="A475" t="inlineStr">
        <is>
          <t>crossco.com</t>
        </is>
      </c>
      <c r="B475">
        <f>HYPERLINK("https://www.crossco.com/locations/hose-and-fittings-stores/greensboro/", "YES")</f>
        <v/>
      </c>
    </row>
    <row r="476">
      <c r="A476" t="inlineStr">
        <is>
          <t>gofloworks.com</t>
        </is>
      </c>
      <c r="B476">
        <f>HYPERLINK("https://www.google.com/search?q=inurl%3Agofloworks.com+%28%22hose%22+OR+%22it+cooling%22+OR+%22it+cooling+hose%22+OR+%E2%80%9Ccooling+hose%E2%80%9D%29+%28products+OR+buy+OR+sales+OR+shops+OR+stores+OR+prices+OR+catalog+OR+specifications%29", "NO")</f>
        <v/>
      </c>
    </row>
    <row r="477">
      <c r="A477" t="inlineStr">
        <is>
          <t>flexfab.com</t>
        </is>
      </c>
      <c r="B477">
        <f>HYPERLINK("https://flexfab.com/standard-product/silicone-coolant-hose/coolant-elbow", "YES")</f>
        <v/>
      </c>
    </row>
    <row r="478">
      <c r="A478" t="inlineStr">
        <is>
          <t>mfcp.com</t>
        </is>
      </c>
      <c r="B478">
        <f>HYPERLINK("https://www.mfcp.com/services/hose-assemblies", "YES")</f>
        <v/>
      </c>
    </row>
    <row r="479">
      <c r="A479" t="inlineStr">
        <is>
          <t>siemon.com</t>
        </is>
      </c>
      <c r="B479">
        <f>HYPERLINK("https://go.siemon.com/cim-award-wellstar", "YES")</f>
        <v/>
      </c>
    </row>
    <row r="480">
      <c r="A480" t="inlineStr">
        <is>
          <t>generalfinance.com</t>
        </is>
      </c>
      <c r="B480">
        <f>HYPERLINK("https://www.google.com/search?q=inurl%3Ageneralfinance.com+%28%22hose%22+OR+%22it+cooling%22+OR+%22it+cooling+hose%22+OR+%E2%80%9Ccooling+hose%E2%80%9D%29+%28products+OR+buy+OR+sales+OR+shops+OR+stores+OR+prices+OR+catalog+OR+specifications%29", "NO")</f>
        <v/>
      </c>
    </row>
    <row r="481">
      <c r="A481" t="inlineStr">
        <is>
          <t>the-sunlight-group.com</t>
        </is>
      </c>
      <c r="B481">
        <f>HYPERLINK("https://www.the-sunlight-group.com/en/germany/products/aquapoint/", "YES")</f>
        <v/>
      </c>
    </row>
    <row r="482">
      <c r="A482" t="inlineStr">
        <is>
          <t>kyocera-avx.com</t>
        </is>
      </c>
      <c r="B482">
        <f>HYPERLINK("https://sc.kyocera-avx.com/products/sensing/standard-products/standard-sensors-2/", "YES")</f>
        <v/>
      </c>
    </row>
    <row r="483">
      <c r="A483" t="inlineStr">
        <is>
          <t>flandersinc.com</t>
        </is>
      </c>
      <c r="B483">
        <f>HYPERLINK("https://www.google.com/search?q=inurl%3Aflandersinc.com+%28%22hose%22+OR+%22it+cooling%22+OR+%22it+cooling+hose%22+OR+%E2%80%9Ccooling+hose%E2%80%9D%29+%28products+OR+buy+OR+sales+OR+shops+OR+stores+OR+prices+OR+catalog+OR+specifications%29", "NO")</f>
        <v/>
      </c>
    </row>
    <row r="484">
      <c r="A484" t="inlineStr">
        <is>
          <t>theleeco.com</t>
        </is>
      </c>
      <c r="B484">
        <f>HYPERLINK("https://www.theleeco.com/insights/eliminating-pressure-pulsations-and-nvh-issues-in-gdi-engines/", "YES")</f>
        <v/>
      </c>
    </row>
    <row r="485">
      <c r="A485" t="inlineStr">
        <is>
          <t>caplugs.com</t>
        </is>
      </c>
      <c r="B485">
        <f>HYPERLINK("https://www.caplugs.com/c/hose-guard-spiral-wrap", "YES")</f>
        <v/>
      </c>
    </row>
    <row r="486">
      <c r="A486" t="inlineStr">
        <is>
          <t>turtle.com</t>
        </is>
      </c>
      <c r="B486">
        <f>HYPERLINK("http://cable-turtle.com/", "YES")</f>
        <v/>
      </c>
    </row>
    <row r="487">
      <c r="A487" t="n">
        <v/>
      </c>
      <c r="B487">
        <f>HYPERLINK("https://www.google.com/search?q=inurl%3Anan+%28%22hose%22+OR+%22it+cooling%22+OR+%22it+cooling+hose%22+OR+%E2%80%9Ccooling+hose%E2%80%9D%29+%28products+OR+buy+OR+sales+OR+shops+OR+stores+OR+prices+OR+catalog+OR+specifications%29", "NO")</f>
        <v/>
      </c>
    </row>
    <row r="488">
      <c r="A488" t="inlineStr">
        <is>
          <t>smtllcgroup.com</t>
        </is>
      </c>
      <c r="B488">
        <f>HYPERLINK("https://www.google.com/search?q=inurl%3Asmtllcgroup.com+%28%22hose%22+OR+%22it+cooling%22+OR+%22it+cooling+hose%22+OR+%E2%80%9Ccooling+hose%E2%80%9D%29+%28products+OR+buy+OR+sales+OR+shops+OR+stores+OR+prices+OR+catalog+OR+specifications%29", "NO")</f>
        <v/>
      </c>
    </row>
    <row r="489">
      <c r="A489" t="inlineStr">
        <is>
          <t>amphenol.com</t>
        </is>
      </c>
      <c r="B489">
        <f>HYPERLINK("https://www.amphenol.com/search/seal%2006?pagenumber=35", "YES")</f>
        <v/>
      </c>
    </row>
    <row r="490">
      <c r="A490" t="inlineStr">
        <is>
          <t>galaxywire.com</t>
        </is>
      </c>
      <c r="B490">
        <f>HYPERLINK("https://www.google.com/search?q=inurl%3Agalaxywire.com+%28%22hose%22+OR+%22it+cooling%22+OR+%22it+cooling+hose%22+OR+%E2%80%9Ccooling+hose%E2%80%9D%29+%28products+OR+buy+OR+sales+OR+shops+OR+stores+OR+prices+OR+catalog+OR+specifications%29", "NO")</f>
        <v/>
      </c>
    </row>
    <row r="491">
      <c r="A491" t="inlineStr">
        <is>
          <t>smcelectric.com</t>
        </is>
      </c>
      <c r="B491">
        <f>HYPERLINK("https://www.smcelectric.com/products/prevost-prepus2610/", "YES")</f>
        <v/>
      </c>
    </row>
    <row r="492">
      <c r="A492" t="inlineStr">
        <is>
          <t>empirewc.com</t>
        </is>
      </c>
      <c r="B492">
        <f>HYPERLINK("https://www.empirewc.com/pages/robot-dress", "YES")</f>
        <v/>
      </c>
    </row>
    <row r="493">
      <c r="A493" t="inlineStr">
        <is>
          <t>pcb.com</t>
        </is>
      </c>
      <c r="B493">
        <f>HYPERLINK("https://www.pcb.com/products?m=1515-110-05a", "YES")</f>
        <v/>
      </c>
    </row>
    <row r="494">
      <c r="A494" t="inlineStr">
        <is>
          <t>interconind.com</t>
        </is>
      </c>
      <c r="B494">
        <f>HYPERLINK("https://www.google.com/search?q=inurl%3Ainterconind.com+%28%22hose%22+OR+%22it+cooling%22+OR+%22it+cooling+hose%22+OR+%E2%80%9Ccooling+hose%E2%80%9D%29+%28products+OR+buy+OR+sales+OR+shops+OR+stores+OR+prices+OR+catalog+OR+specifications%29", "NO")</f>
        <v/>
      </c>
    </row>
    <row r="495">
      <c r="A495" t="inlineStr">
        <is>
          <t>johnsonoutdoors.com</t>
        </is>
      </c>
      <c r="B495">
        <f>HYPERLINK("https://eurekacamping.johnsonoutdoors.com/us/shop/cook/stoves/ignite-plus-camp-stove?bvroute=Review%2F205743316&amp;bvstate=pg:3/ct:r", "YES")</f>
        <v/>
      </c>
    </row>
    <row r="496">
      <c r="A496" t="inlineStr">
        <is>
          <t>stantek-us.com</t>
        </is>
      </c>
      <c r="B496">
        <f>HYPERLINK("https://www.google.com/search?q=inurl%3Astantek-us.com+%28%22hose%22+OR+%22it+cooling%22+OR+%22it+cooling+hose%22+OR+%E2%80%9Ccooling+hose%E2%80%9D%29+%28products+OR+buy+OR+sales+OR+shops+OR+stores+OR+prices+OR+catalog+OR+specifications%29", "NO")</f>
        <v/>
      </c>
    </row>
    <row r="497">
      <c r="A497" t="inlineStr">
        <is>
          <t>avinpower.com</t>
        </is>
      </c>
      <c r="B497">
        <f>HYPERLINK("https://www.google.com/search?q=inurl%3Aavinpower.com+%28%22hose%22+OR+%22it+cooling%22+OR+%22it+cooling+hose%22+OR+%E2%80%9Ccooling+hose%E2%80%9D%29+%28products+OR+buy+OR+sales+OR+shops+OR+stores+OR+prices+OR+catalog+OR+specifications%29", "NO")</f>
        <v/>
      </c>
    </row>
    <row r="498">
      <c r="A498" t="inlineStr">
        <is>
          <t>liquidindustryllc.com</t>
        </is>
      </c>
      <c r="B498">
        <f>HYPERLINK("https://www.google.com/search?q=inurl%3Aliquidindustryllc.com+%28%22hose%22+OR+%22it+cooling%22+OR+%22it+cooling+hose%22+OR+%E2%80%9Ccooling+hose%E2%80%9D%29+%28products+OR+buy+OR+sales+OR+shops+OR+stores+OR+prices+OR+catalog+OR+specifications%29", "NO")</f>
        <v/>
      </c>
    </row>
    <row r="499">
      <c r="A499" t="inlineStr">
        <is>
          <t>progressiveimage.com</t>
        </is>
      </c>
      <c r="B499">
        <f>HYPERLINK("https://www.google.com/search?q=inurl%3Aprogressiveimage.com+%28%22hose%22+OR+%22it+cooling%22+OR+%22it+cooling+hose%22+OR+%E2%80%9Ccooling+hose%E2%80%9D%29+%28products+OR+buy+OR+sales+OR+shops+OR+stores+OR+prices+OR+catalog+OR+specifications%29", "NO")</f>
        <v/>
      </c>
    </row>
    <row r="500">
      <c r="A500" t="inlineStr">
        <is>
          <t>gswiring.com</t>
        </is>
      </c>
      <c r="B500">
        <f>HYPERLINK("https://gswiring.com/solutions/automotive/", "YES")</f>
        <v/>
      </c>
    </row>
    <row r="501">
      <c r="A501" t="inlineStr">
        <is>
          <t>hughespeters.com</t>
        </is>
      </c>
      <c r="B501">
        <f>HYPERLINK("https://hughespeters.com/product-category/switches/page/11/", "YES")</f>
        <v/>
      </c>
    </row>
    <row r="502">
      <c r="A502" t="inlineStr">
        <is>
          <t>obmfg.com</t>
        </is>
      </c>
      <c r="B502">
        <f>HYPERLINK("https://www.google.com/search?q=inurl%3Aobmfg.com+%28%22hose%22+OR+%22it+cooling%22+OR+%22it+cooling+hose%22+OR+%E2%80%9Ccooling+hose%E2%80%9D%29+%28products+OR+buy+OR+sales+OR+shops+OR+stores+OR+prices+OR+catalog+OR+specifications%29", "NO")</f>
        <v/>
      </c>
    </row>
    <row r="503">
      <c r="A503" t="inlineStr">
        <is>
          <t>l2aviation.com</t>
        </is>
      </c>
      <c r="B503">
        <f>HYPERLINK("https://www.google.com/search?q=inurl%3Al2aviation.com+%28%22hose%22+OR+%22it+cooling%22+OR+%22it+cooling+hose%22+OR+%E2%80%9Ccooling+hose%E2%80%9D%29+%28products+OR+buy+OR+sales+OR+shops+OR+stores+OR+prices+OR+catalog+OR+specifications%29", "NO")</f>
        <v/>
      </c>
    </row>
    <row r="504">
      <c r="A504" t="inlineStr">
        <is>
          <t>integralcomponents.com</t>
        </is>
      </c>
      <c r="B504">
        <f>HYPERLINK("https://www.google.com/search?q=inurl%3Aintegralcomponents.com+%28%22hose%22+OR+%22it+cooling%22+OR+%22it+cooling+hose%22+OR+%E2%80%9Ccooling+hose%E2%80%9D%29+%28products+OR+buy+OR+sales+OR+shops+OR+stores+OR+prices+OR+catalog+OR+specifications%29", "NO")</f>
        <v/>
      </c>
    </row>
    <row r="505">
      <c r="A505" t="inlineStr">
        <is>
          <t>glenair.com</t>
        </is>
      </c>
      <c r="B505">
        <f>HYPERLINK("https://www.glenair.com/circular-connector-backshells-and-accessories/series-33-npt-pipe-thread-adapter/index.htm", "YES")</f>
        <v/>
      </c>
    </row>
    <row r="506">
      <c r="A506" t="inlineStr">
        <is>
          <t>qdmfg.com</t>
        </is>
      </c>
      <c r="B506">
        <f>HYPERLINK("https://www.google.com/search?q=inurl%3Aqdmfg.com+%28%22hose%22+OR+%22it+cooling%22+OR+%22it+cooling+hose%22+OR+%E2%80%9Ccooling+hose%E2%80%9D%29+%28products+OR+buy+OR+sales+OR+shops+OR+stores+OR+prices+OR+catalog+OR+specifications%29", "NO")</f>
        <v/>
      </c>
    </row>
    <row r="507">
      <c r="A507" t="inlineStr">
        <is>
          <t>altec.com</t>
        </is>
      </c>
      <c r="B507">
        <f>HYPERLINK("https://www.altec.com/products/spray-equipment/st550/", "YES")</f>
        <v/>
      </c>
    </row>
    <row r="508">
      <c r="A508" t="inlineStr">
        <is>
          <t>epectec.com</t>
        </is>
      </c>
      <c r="B508">
        <f>HYPERLINK("https://www.google.com/search?q=inurl%3Aepectec.com+%28%22hose%22+OR+%22it+cooling%22+OR+%22it+cooling+hose%22+OR+%E2%80%9Ccooling+hose%E2%80%9D%29+%28products+OR+buy+OR+sales+OR+shops+OR+stores+OR+prices+OR+catalog+OR+specifications%29", "NO")</f>
        <v/>
      </c>
    </row>
    <row r="509">
      <c r="A509" t="inlineStr">
        <is>
          <t>ascentron.com</t>
        </is>
      </c>
      <c r="B509">
        <f>HYPERLINK("https://www.google.com/search?q=inurl%3Aascentron.com+%28%22hose%22+OR+%22it+cooling%22+OR+%22it+cooling+hose%22+OR+%E2%80%9Ccooling+hose%E2%80%9D%29+%28products+OR+buy+OR+sales+OR+shops+OR+stores+OR+prices+OR+catalog+OR+specifications%29", "NO")</f>
        <v/>
      </c>
    </row>
    <row r="510">
      <c r="A510" t="inlineStr">
        <is>
          <t>impea.com</t>
        </is>
      </c>
      <c r="B510">
        <f>HYPERLINK("https://www.google.com/search?q=inurl%3Aimpea.com+%28%22hose%22+OR+%22it+cooling%22+OR+%22it+cooling+hose%22+OR+%E2%80%9Ccooling+hose%E2%80%9D%29+%28products+OR+buy+OR+sales+OR+shops+OR+stores+OR+prices+OR+catalog+OR+specifications%29", "NO")</f>
        <v/>
      </c>
    </row>
    <row r="511">
      <c r="A511" t="inlineStr">
        <is>
          <t>567itg.com</t>
        </is>
      </c>
      <c r="B511">
        <f>HYPERLINK("https://www.google.com/search?q=inurl%3A567itg.com+%28%22hose%22+OR+%22it+cooling%22+OR+%22it+cooling+hose%22+OR+%E2%80%9Ccooling+hose%E2%80%9D%29+%28products+OR+buy+OR+sales+OR+shops+OR+stores+OR+prices+OR+catalog+OR+specifications%29", "NO")</f>
        <v/>
      </c>
    </row>
    <row r="512">
      <c r="A512" t="inlineStr">
        <is>
          <t>electrowire.com</t>
        </is>
      </c>
      <c r="B512">
        <f>HYPERLINK("https://www.google.com/search?q=inurl%3Aelectrowire.com+%28%22hose%22+OR+%22it+cooling%22+OR+%22it+cooling+hose%22+OR+%E2%80%9Ccooling+hose%E2%80%9D%29+%28products+OR+buy+OR+sales+OR+shops+OR+stores+OR+prices+OR+catalog+OR+specifications%29", "NO")</f>
        <v/>
      </c>
    </row>
    <row r="513">
      <c r="A513" t="inlineStr">
        <is>
          <t>customcable.com</t>
        </is>
      </c>
      <c r="B513">
        <f>HYPERLINK("https://www.google.com/search?q=inurl%3Acustomcable.com+%28%22hose%22+OR+%22it+cooling%22+OR+%22it+cooling+hose%22+OR+%E2%80%9Ccooling+hose%E2%80%9D%29+%28products+OR+buy+OR+sales+OR+shops+OR+stores+OR+prices+OR+catalog+OR+specifications%29", "NO")</f>
        <v/>
      </c>
    </row>
    <row r="514">
      <c r="A514" t="inlineStr">
        <is>
          <t>whitneyblake.com</t>
        </is>
      </c>
      <c r="B514">
        <f>HYPERLINK("https://www.google.com/search?q=inurl%3Awhitneyblake.com+%28%22hose%22+OR+%22it+cooling%22+OR+%22it+cooling+hose%22+OR+%E2%80%9Ccooling+hose%E2%80%9D%29+%28products+OR+buy+OR+sales+OR+shops+OR+stores+OR+prices+OR+catalog+OR+specifications%29", "NO")</f>
        <v/>
      </c>
    </row>
    <row r="515">
      <c r="A515" t="inlineStr">
        <is>
          <t>dcxchol.com</t>
        </is>
      </c>
      <c r="B515">
        <f>HYPERLINK("https://www.google.com/search?q=inurl%3Adcxchol.com+%28%22hose%22+OR+%22it+cooling%22+OR+%22it+cooling+hose%22+OR+%E2%80%9Ccooling+hose%E2%80%9D%29+%28products+OR+buy+OR+sales+OR+shops+OR+stores+OR+prices+OR+catalog+OR+specifications%29", "NO")</f>
        <v/>
      </c>
    </row>
    <row r="516">
      <c r="A516" t="inlineStr">
        <is>
          <t>nortra-cables.com</t>
        </is>
      </c>
      <c r="B516">
        <f>HYPERLINK("https://www.google.com/search?q=inurl%3Anortra-cables.com+%28%22hose%22+OR+%22it+cooling%22+OR+%22it+cooling+hose%22+OR+%E2%80%9Ccooling+hose%E2%80%9D%29+%28products+OR+buy+OR+sales+OR+shops+OR+stores+OR+prices+OR+catalog+OR+specifications%29", "NO")</f>
        <v/>
      </c>
    </row>
    <row r="517">
      <c r="A517" t="inlineStr">
        <is>
          <t>americor-usa.com</t>
        </is>
      </c>
      <c r="B517">
        <f>HYPERLINK("https://www.google.com/search?q=inurl%3Aamericor-usa.com+%28%22hose%22+OR+%22it+cooling%22+OR+%22it+cooling+hose%22+OR+%E2%80%9Ccooling+hose%E2%80%9D%29+%28products+OR+buy+OR+sales+OR+shops+OR+stores+OR+prices+OR+catalog+OR+specifications%29", "NO")</f>
        <v/>
      </c>
    </row>
    <row r="518">
      <c r="A518" t="inlineStr">
        <is>
          <t>interlnx.com</t>
        </is>
      </c>
      <c r="B518">
        <f>HYPERLINK("https://www.google.com/search?q=inurl%3Ainterlnx.com+%28%22hose%22+OR+%22it+cooling%22+OR+%22it+cooling+hose%22+OR+%E2%80%9Ccooling+hose%E2%80%9D%29+%28products+OR+buy+OR+sales+OR+shops+OR+stores+OR+prices+OR+catalog+OR+specifications%29", "NO")</f>
        <v/>
      </c>
    </row>
    <row r="519">
      <c r="A519" t="inlineStr">
        <is>
          <t>mercuryelectronics.com</t>
        </is>
      </c>
      <c r="B519">
        <f>HYPERLINK("https://www.google.com/search?q=inurl%3Amercuryelectronics.com+%28%22hose%22+OR+%22it+cooling%22+OR+%22it+cooling+hose%22+OR+%E2%80%9Ccooling+hose%E2%80%9D%29+%28products+OR+buy+OR+sales+OR+shops+OR+stores+OR+prices+OR+catalog+OR+specifications%29", "NO")</f>
        <v/>
      </c>
    </row>
    <row r="520">
      <c r="A520" t="inlineStr">
        <is>
          <t>saltlakecable.com</t>
        </is>
      </c>
      <c r="B520">
        <f>HYPERLINK("https://www.google.com/search?q=inurl%3Asaltlakecable.com+%28%22hose%22+OR+%22it+cooling%22+OR+%22it+cooling+hose%22+OR+%E2%80%9Ccooling+hose%E2%80%9D%29+%28products+OR+buy+OR+sales+OR+shops+OR+stores+OR+prices+OR+catalog+OR+specifications%29", "NO")</f>
        <v/>
      </c>
    </row>
    <row r="521">
      <c r="A521" t="inlineStr">
        <is>
          <t>trekconnect.com</t>
        </is>
      </c>
      <c r="B521">
        <f>HYPERLINK("https://www.google.com/search?q=inurl%3Atrekconnect.com+%28%22hose%22+OR+%22it+cooling%22+OR+%22it+cooling+hose%22+OR+%E2%80%9Ccooling+hose%E2%80%9D%29+%28products+OR+buy+OR+sales+OR+shops+OR+stores+OR+prices+OR+catalog+OR+specifications%29", "NO")</f>
        <v/>
      </c>
    </row>
    <row r="522">
      <c r="A522" t="inlineStr">
        <is>
          <t>rvi-inc.com</t>
        </is>
      </c>
      <c r="B522">
        <f>HYPERLINK("https://www.google.com/search?q=inurl%3Arvi-inc.com+%28%22hose%22+OR+%22it+cooling%22+OR+%22it+cooling+hose%22+OR+%E2%80%9Ccooling+hose%E2%80%9D%29+%28products+OR+buy+OR+sales+OR+shops+OR+stores+OR+prices+OR+catalog+OR+specifications%29", "NO")</f>
        <v/>
      </c>
    </row>
    <row r="523">
      <c r="A523" t="inlineStr">
        <is>
          <t>globaltec.com</t>
        </is>
      </c>
      <c r="B523">
        <f>HYPERLINK("https://www.google.com/search?q=inurl%3Aglobaltec.com+%28%22hose%22+OR+%22it+cooling%22+OR+%22it+cooling+hose%22+OR+%E2%80%9Ccooling+hose%E2%80%9D%29+%28products+OR+buy+OR+sales+OR+shops+OR+stores+OR+prices+OR+catalog+OR+specifications%29", "NO")</f>
        <v/>
      </c>
    </row>
    <row r="524">
      <c r="A524" t="inlineStr">
        <is>
          <t>nai-group.com</t>
        </is>
      </c>
      <c r="B524">
        <f>HYPERLINK("https://www.google.com/search?q=inurl%3Anai-group.com+%28%22hose%22+OR+%22it+cooling%22+OR+%22it+cooling+hose%22+OR+%E2%80%9Ccooling+hose%E2%80%9D%29+%28products+OR+buy+OR+sales+OR+shops+OR+stores+OR+prices+OR+catalog+OR+specifications%29", "NO")</f>
        <v/>
      </c>
    </row>
    <row r="525">
      <c r="A525" t="inlineStr">
        <is>
          <t>hstproducts.net</t>
        </is>
      </c>
      <c r="B525">
        <f>HYPERLINK("https://www.hstproducts.net/product/expandable-sleeving/", "YES")</f>
        <v/>
      </c>
    </row>
    <row r="526">
      <c r="A526" t="inlineStr">
        <is>
          <t>matric.com</t>
        </is>
      </c>
      <c r="B526">
        <f>HYPERLINK("https://www.google.com/search?q=inurl%3Amatric.com+%28%22hose%22+OR+%22it+cooling%22+OR+%22it+cooling+hose%22+OR+%E2%80%9Ccooling+hose%E2%80%9D%29+%28products+OR+buy+OR+sales+OR+shops+OR+stores+OR+prices+OR+catalog+OR+specifications%29", "NO")</f>
        <v/>
      </c>
    </row>
    <row r="527">
      <c r="A527" t="inlineStr">
        <is>
          <t>interconnectinc.com</t>
        </is>
      </c>
      <c r="B527">
        <f>HYPERLINK("https://www.google.com/search?q=inurl%3Ainterconnectinc.com+%28%22hose%22+OR+%22it+cooling%22+OR+%22it+cooling+hose%22+OR+%E2%80%9Ccooling+hose%E2%80%9D%29+%28products+OR+buy+OR+sales+OR+shops+OR+stores+OR+prices+OR+catalog+OR+specifications%29", "NO")</f>
        <v/>
      </c>
    </row>
    <row r="528">
      <c r="A528" t="inlineStr">
        <is>
          <t>microconnex.com</t>
        </is>
      </c>
      <c r="B528">
        <f>HYPERLINK("https://www.google.com/search?q=inurl%3Amicroconnex.com+%28%22hose%22+OR+%22it+cooling%22+OR+%22it+cooling+hose%22+OR+%E2%80%9Ccooling+hose%E2%80%9D%29+%28products+OR+buy+OR+sales+OR+shops+OR+stores+OR+prices+OR+catalog+OR+specifications%29", "NO")</f>
        <v/>
      </c>
    </row>
    <row r="529">
      <c r="A529" t="inlineStr">
        <is>
          <t>pui.com</t>
        </is>
      </c>
      <c r="B529">
        <f>HYPERLINK("https://www.google.com/search?q=inurl%3Apui.com+%28%22hose%22+OR+%22it+cooling%22+OR+%22it+cooling+hose%22+OR+%E2%80%9Ccooling+hose%E2%80%9D%29+%28products+OR+buy+OR+sales+OR+shops+OR+stores+OR+prices+OR+catalog+OR+specifications%29", "NO")</f>
        <v/>
      </c>
    </row>
    <row r="530">
      <c r="A530" t="inlineStr">
        <is>
          <t>saricamfg.com</t>
        </is>
      </c>
      <c r="B530">
        <f>HYPERLINK("https://www.google.com/search?q=inurl%3Asaricamfg.com+%28%22hose%22+OR+%22it+cooling%22+OR+%22it+cooling+hose%22+OR+%E2%80%9Ccooling+hose%E2%80%9D%29+%28products+OR+buy+OR+sales+OR+shops+OR+stores+OR+prices+OR+catalog+OR+specifications%29", "NO")</f>
        <v/>
      </c>
    </row>
    <row r="531">
      <c r="A531" t="inlineStr">
        <is>
          <t>cascomanufacturing.com</t>
        </is>
      </c>
      <c r="B531">
        <f>HYPERLINK("https://www.google.com/search?q=inurl%3Acascomanufacturing.com+%28%22hose%22+OR+%22it+cooling%22+OR+%22it+cooling+hose%22+OR+%E2%80%9Ccooling+hose%E2%80%9D%29+%28products+OR+buy+OR+sales+OR+shops+OR+stores+OR+prices+OR+catalog+OR+specifications%29", "NO")</f>
        <v/>
      </c>
    </row>
    <row r="532">
      <c r="A532" t="inlineStr">
        <is>
          <t>autacusa.com</t>
        </is>
      </c>
      <c r="B532">
        <f>HYPERLINK("https://www.google.com/search?q=inurl%3Aautacusa.com+%28%22hose%22+OR+%22it+cooling%22+OR+%22it+cooling+hose%22+OR+%E2%80%9Ccooling+hose%E2%80%9D%29+%28products+OR+buy+OR+sales+OR+shops+OR+stores+OR+prices+OR+catalog+OR+specifications%29", "NO")</f>
        <v/>
      </c>
    </row>
    <row r="533">
      <c r="A533" t="inlineStr">
        <is>
          <t>healemfg.com</t>
        </is>
      </c>
      <c r="B533">
        <f>HYPERLINK("https://www.google.com/search?q=inurl%3Ahealemfg.com+%28%22hose%22+OR+%22it+cooling%22+OR+%22it+cooling+hose%22+OR+%E2%80%9Ccooling+hose%E2%80%9D%29+%28products+OR+buy+OR+sales+OR+shops+OR+stores+OR+prices+OR+catalog+OR+specifications%29", "NO")</f>
        <v/>
      </c>
    </row>
    <row r="534">
      <c r="A534" t="inlineStr">
        <is>
          <t>genisco.com</t>
        </is>
      </c>
      <c r="B534">
        <f>HYPERLINK("https://www.google.com/search?q=inurl%3Agenisco.com+%28%22hose%22+OR+%22it+cooling%22+OR+%22it+cooling+hose%22+OR+%E2%80%9Ccooling+hose%E2%80%9D%29+%28products+OR+buy+OR+sales+OR+shops+OR+stores+OR+prices+OR+catalog+OR+specifications%29", "NO")</f>
        <v/>
      </c>
    </row>
    <row r="535">
      <c r="A535" t="inlineStr">
        <is>
          <t>sundownco.com</t>
        </is>
      </c>
      <c r="B535">
        <f>HYPERLINK("https://www.google.com/search?q=inurl%3Asundownco.com+%28%22hose%22+OR+%22it+cooling%22+OR+%22it+cooling+hose%22+OR+%E2%80%9Ccooling+hose%E2%80%9D%29+%28products+OR+buy+OR+sales+OR+shops+OR+stores+OR+prices+OR+catalog+OR+specifications%29", "NO")</f>
        <v/>
      </c>
    </row>
    <row r="536">
      <c r="A536" t="inlineStr">
        <is>
          <t>huppaerospace.com</t>
        </is>
      </c>
      <c r="B536">
        <f>HYPERLINK("https://www.google.com/search?q=inurl%3Ahuppaerospace.com+%28%22hose%22+OR+%22it+cooling%22+OR+%22it+cooling+hose%22+OR+%E2%80%9Ccooling+hose%E2%80%9D%29+%28products+OR+buy+OR+sales+OR+shops+OR+stores+OR+prices+OR+catalog+OR+specifications%29", "NO")</f>
        <v/>
      </c>
    </row>
    <row r="537">
      <c r="A537" t="inlineStr">
        <is>
          <t>interconinc.com</t>
        </is>
      </c>
      <c r="B537">
        <f>HYPERLINK("https://www.google.com/search?q=inurl%3Ainterconinc.com+%28%22hose%22+OR+%22it+cooling%22+OR+%22it+cooling+hose%22+OR+%E2%80%9Ccooling+hose%E2%80%9D%29+%28products+OR+buy+OR+sales+OR+shops+OR+stores+OR+prices+OR+catalog+OR+specifications%29", "NO")</f>
        <v/>
      </c>
    </row>
    <row r="538">
      <c r="A538" t="inlineStr">
        <is>
          <t>cascoauto.com</t>
        </is>
      </c>
      <c r="B538">
        <f>HYPERLINK("https://www.google.com/search?q=inurl%3Acascoauto.com+%28%22hose%22+OR+%22it+cooling%22+OR+%22it+cooling+hose%22+OR+%E2%80%9Ccooling+hose%E2%80%9D%29+%28products+OR+buy+OR+sales+OR+shops+OR+stores+OR+prices+OR+catalog+OR+specifications%29", "NO")</f>
        <v/>
      </c>
    </row>
    <row r="539">
      <c r="A539" t="inlineStr">
        <is>
          <t>axoncable.com</t>
        </is>
      </c>
      <c r="B539">
        <f>HYPERLINK("https://www.google.com/search?q=inurl%3Aaxoncable.com+%28%22hose%22+OR+%22it+cooling%22+OR+%22it+cooling+hose%22+OR+%E2%80%9Ccooling+hose%E2%80%9D%29+%28products+OR+buy+OR+sales+OR+shops+OR+stores+OR+prices+OR+catalog+OR+specifications%29", "NO")</f>
        <v/>
      </c>
    </row>
    <row r="540">
      <c r="A540" t="inlineStr">
        <is>
          <t>winconn.com</t>
        </is>
      </c>
      <c r="B540">
        <f>HYPERLINK("https://www.google.com/search?q=inurl%3Awinconn.com+%28%22hose%22+OR+%22it+cooling%22+OR+%22it+cooling+hose%22+OR+%E2%80%9Ccooling+hose%E2%80%9D%29+%28products+OR+buy+OR+sales+OR+shops+OR+stores+OR+prices+OR+catalog+OR+specifications%29", "NO")</f>
        <v/>
      </c>
    </row>
    <row r="541">
      <c r="A541" t="inlineStr">
        <is>
          <t>insource-tech.com</t>
        </is>
      </c>
      <c r="B541">
        <f>HYPERLINK("https://www.google.com/search?q=inurl%3Ainsource-tech.com+%28%22hose%22+OR+%22it+cooling%22+OR+%22it+cooling+hose%22+OR+%E2%80%9Ccooling+hose%E2%80%9D%29+%28products+OR+buy+OR+sales+OR+shops+OR+stores+OR+prices+OR+catalog+OR+specifications%29", "NO")</f>
        <v/>
      </c>
    </row>
    <row r="542">
      <c r="A542" t="inlineStr">
        <is>
          <t>coaxinc.com</t>
        </is>
      </c>
      <c r="B542">
        <f>HYPERLINK("https://www.google.com/search?q=inurl%3Acoaxinc.com+%28%22hose%22+OR+%22it+cooling%22+OR+%22it+cooling+hose%22+OR+%E2%80%9Ccooling+hose%E2%80%9D%29+%28products+OR+buy+OR+sales+OR+shops+OR+stores+OR+prices+OR+catalog+OR+specifications%29", "NO")</f>
        <v/>
      </c>
    </row>
    <row r="543">
      <c r="A543" t="inlineStr">
        <is>
          <t>arimon.com</t>
        </is>
      </c>
      <c r="B543">
        <f>HYPERLINK("https://www.google.com/search?q=inurl%3Aarimon.com+%28%22hose%22+OR+%22it+cooling%22+OR+%22it+cooling+hose%22+OR+%E2%80%9Ccooling+hose%E2%80%9D%29+%28products+OR+buy+OR+sales+OR+shops+OR+stores+OR+prices+OR+catalog+OR+specifications%29", "NO")</f>
        <v/>
      </c>
    </row>
    <row r="544">
      <c r="A544" t="inlineStr">
        <is>
          <t>timberlinemfg.com</t>
        </is>
      </c>
      <c r="B544">
        <f>HYPERLINK("https://www.google.com/search?q=inurl%3Atimberlinemfg.com+%28%22hose%22+OR+%22it+cooling%22+OR+%22it+cooling+hose%22+OR+%E2%80%9Ccooling+hose%E2%80%9D%29+%28products+OR+buy+OR+sales+OR+shops+OR+stores+OR+prices+OR+catalog+OR+specifications%29", "NO")</f>
        <v/>
      </c>
    </row>
    <row r="545">
      <c r="A545" t="inlineStr">
        <is>
          <t>uniqueelectronics.com</t>
        </is>
      </c>
      <c r="B545">
        <f>HYPERLINK("https://www.google.com/search?q=inurl%3Auniqueelectronics.com+%28%22hose%22+OR+%22it+cooling%22+OR+%22it+cooling+hose%22+OR+%E2%80%9Ccooling+hose%E2%80%9D%29+%28products+OR+buy+OR+sales+OR+shops+OR+stores+OR+prices+OR+catalog+OR+specifications%29", "NO")</f>
        <v/>
      </c>
    </row>
    <row r="546">
      <c r="A546" t="inlineStr">
        <is>
          <t>channercorp.com</t>
        </is>
      </c>
      <c r="B546">
        <f>HYPERLINK("https://www.google.com/search?q=inurl%3Achannercorp.com+%28%22hose%22+OR+%22it+cooling%22+OR+%22it+cooling+hose%22+OR+%E2%80%9Ccooling+hose%E2%80%9D%29+%28products+OR+buy+OR+sales+OR+shops+OR+stores+OR+prices+OR+catalog+OR+specifications%29", "NO")</f>
        <v/>
      </c>
    </row>
    <row r="547">
      <c r="A547" t="inlineStr">
        <is>
          <t>mmsolutions.biz</t>
        </is>
      </c>
      <c r="B547">
        <f>HYPERLINK("https://www.google.com/search?q=inurl%3Ammsolutions.biz+%28%22hose%22+OR+%22it+cooling%22+OR+%22it+cooling+hose%22+OR+%E2%80%9Ccooling+hose%E2%80%9D%29+%28products+OR+buy+OR+sales+OR+shops+OR+stores+OR+prices+OR+catalog+OR+specifications%29", "NO")</f>
        <v/>
      </c>
    </row>
    <row r="548">
      <c r="A548" t="inlineStr">
        <is>
          <t>baycable.com</t>
        </is>
      </c>
      <c r="B548">
        <f>HYPERLINK("https://www.google.com/search?q=inurl%3Abaycable.com+%28%22hose%22+OR+%22it+cooling%22+OR+%22it+cooling+hose%22+OR+%E2%80%9Ccooling+hose%E2%80%9D%29+%28products+OR+buy+OR+sales+OR+shops+OR+stores+OR+prices+OR+catalog+OR+specifications%29", "NO")</f>
        <v/>
      </c>
    </row>
    <row r="549">
      <c r="A549" t="inlineStr">
        <is>
          <t>trsintl.com</t>
        </is>
      </c>
      <c r="B549">
        <f>HYPERLINK("https://www.google.com/search?q=inurl%3Atrsintl.com+%28%22hose%22+OR+%22it+cooling%22+OR+%22it+cooling+hose%22+OR+%E2%80%9Ccooling+hose%E2%80%9D%29+%28products+OR+buy+OR+sales+OR+shops+OR+stores+OR+prices+OR+catalog+OR+specifications%29", "NO")</f>
        <v/>
      </c>
    </row>
    <row r="550">
      <c r="A550" t="inlineStr">
        <is>
          <t>amscous.com</t>
        </is>
      </c>
      <c r="B550">
        <f>HYPERLINK("https://www.google.com/search?q=inurl%3Aamscous.com+%28%22hose%22+OR+%22it+cooling%22+OR+%22it+cooling+hose%22+OR+%E2%80%9Ccooling+hose%E2%80%9D%29+%28products+OR+buy+OR+sales+OR+shops+OR+stores+OR+prices+OR+catalog+OR+specifications%29", "NO")</f>
        <v/>
      </c>
    </row>
    <row r="551">
      <c r="A551" t="inlineStr">
        <is>
          <t>esam.com</t>
        </is>
      </c>
      <c r="B551">
        <f>HYPERLINK("https://www.google.com/search?q=inurl%3Aesam.com+%28%22hose%22+OR+%22it+cooling%22+OR+%22it+cooling+hose%22+OR+%E2%80%9Ccooling+hose%E2%80%9D%29+%28products+OR+buy+OR+sales+OR+shops+OR+stores+OR+prices+OR+catalog+OR+specifications%29", "NO")</f>
        <v/>
      </c>
    </row>
    <row r="552">
      <c r="A552" t="inlineStr">
        <is>
          <t>leemah.com</t>
        </is>
      </c>
      <c r="B552">
        <f>HYPERLINK("https://www.google.com/search?q=inurl%3Aleemah.com+%28%22hose%22+OR+%22it+cooling%22+OR+%22it+cooling+hose%22+OR+%E2%80%9Ccooling+hose%E2%80%9D%29+%28products+OR+buy+OR+sales+OR+shops+OR+stores+OR+prices+OR+catalog+OR+specifications%29", "NO")</f>
        <v/>
      </c>
    </row>
    <row r="553">
      <c r="A553" t="inlineStr">
        <is>
          <t>sourceeng.com</t>
        </is>
      </c>
      <c r="B553">
        <f>HYPERLINK("https://www.google.com/search?q=inurl%3Asourceeng.com+%28%22hose%22+OR+%22it+cooling%22+OR+%22it+cooling+hose%22+OR+%E2%80%9Ccooling+hose%E2%80%9D%29+%28products+OR+buy+OR+sales+OR+shops+OR+stores+OR+prices+OR+catalog+OR+specifications%29", "NO")</f>
        <v/>
      </c>
    </row>
    <row r="554">
      <c r="A554" t="inlineStr">
        <is>
          <t>ictcusa.com</t>
        </is>
      </c>
      <c r="B554">
        <f>HYPERLINK("https://www.google.com/search?q=inurl%3Aictcusa.com+%28%22hose%22+OR+%22it+cooling%22+OR+%22it+cooling+hose%22+OR+%E2%80%9Ccooling+hose%E2%80%9D%29+%28products+OR+buy+OR+sales+OR+shops+OR+stores+OR+prices+OR+catalog+OR+specifications%29", "NO")</f>
        <v/>
      </c>
    </row>
    <row r="555">
      <c r="A555" t="inlineStr">
        <is>
          <t>pcs-wi.com</t>
        </is>
      </c>
      <c r="B555">
        <f>HYPERLINK("https://www.google.com/search?q=inurl%3Apcs-wi.com+%28%22hose%22+OR+%22it+cooling%22+OR+%22it+cooling+hose%22+OR+%E2%80%9Ccooling+hose%E2%80%9D%29+%28products+OR+buy+OR+sales+OR+shops+OR+stores+OR+prices+OR+catalog+OR+specifications%29", "NO")</f>
        <v/>
      </c>
    </row>
    <row r="556">
      <c r="A556" t="inlineStr">
        <is>
          <t>ne-electronics.com</t>
        </is>
      </c>
      <c r="B556">
        <f>HYPERLINK("https://www.google.com/search?q=inurl%3Ane-electronics.com+%28%22hose%22+OR+%22it+cooling%22+OR+%22it+cooling+hose%22+OR+%E2%80%9Ccooling+hose%E2%80%9D%29+%28products+OR+buy+OR+sales+OR+shops+OR+stores+OR+prices+OR+catalog+OR+specifications%29", "NO")</f>
        <v/>
      </c>
    </row>
    <row r="557">
      <c r="A557" t="inlineStr">
        <is>
          <t>dcelectronics.com</t>
        </is>
      </c>
      <c r="B557">
        <f>HYPERLINK("https://www.google.com/search?q=inurl%3Adcelectronics.com+%28%22hose%22+OR+%22it+cooling%22+OR+%22it+cooling+hose%22+OR+%E2%80%9Ccooling+hose%E2%80%9D%29+%28products+OR+buy+OR+sales+OR+shops+OR+stores+OR+prices+OR+catalog+OR+specifications%29", "NO")</f>
        <v/>
      </c>
    </row>
    <row r="558">
      <c r="A558" t="inlineStr">
        <is>
          <t>conexsmart.com</t>
        </is>
      </c>
      <c r="B558">
        <f>HYPERLINK("https://www.google.com/search?q=inurl%3Aconexsmart.com+%28%22hose%22+OR+%22it+cooling%22+OR+%22it+cooling+hose%22+OR+%E2%80%9Ccooling+hose%E2%80%9D%29+%28products+OR+buy+OR+sales+OR+shops+OR+stores+OR+prices+OR+catalog+OR+specifications%29", "NO")</f>
        <v/>
      </c>
    </row>
    <row r="559">
      <c r="A559" t="inlineStr">
        <is>
          <t>wallace-elec.com</t>
        </is>
      </c>
      <c r="B559">
        <f>HYPERLINK("https://www.google.com/search?q=inurl%3Awallace-elec.com+%28%22hose%22+OR+%22it+cooling%22+OR+%22it+cooling+hose%22+OR+%E2%80%9Ccooling+hose%E2%80%9D%29+%28products+OR+buy+OR+sales+OR+shops+OR+stores+OR+prices+OR+catalog+OR+specifications%29", "NO")</f>
        <v/>
      </c>
    </row>
    <row r="560">
      <c r="A560" t="inlineStr">
        <is>
          <t>cableassociates.com</t>
        </is>
      </c>
      <c r="B560">
        <f>HYPERLINK("https://www.google.com/search?q=inurl%3Acableassociates.com+%28%22hose%22+OR+%22it+cooling%22+OR+%22it+cooling+hose%22+OR+%E2%80%9Ccooling+hose%E2%80%9D%29+%28products+OR+buy+OR+sales+OR+shops+OR+stores+OR+prices+OR+catalog+OR+specifications%29", "NO")</f>
        <v/>
      </c>
    </row>
    <row r="561">
      <c r="A561" t="inlineStr">
        <is>
          <t>etronsystems.com</t>
        </is>
      </c>
      <c r="B561">
        <f>HYPERLINK("https://www.google.com/search?q=inurl%3Aetronsystems.com+%28%22hose%22+OR+%22it+cooling%22+OR+%22it+cooling+hose%22+OR+%E2%80%9Ccooling+hose%E2%80%9D%29+%28products+OR+buy+OR+sales+OR+shops+OR+stores+OR+prices+OR+catalog+OR+specifications%29", "NO")</f>
        <v/>
      </c>
    </row>
    <row r="562">
      <c r="A562" t="inlineStr">
        <is>
          <t>wotkollc.com</t>
        </is>
      </c>
      <c r="B562">
        <f>HYPERLINK("https://www.google.com/search?q=inurl%3Awotkollc.com+%28%22hose%22+OR+%22it+cooling%22+OR+%22it+cooling+hose%22+OR+%E2%80%9Ccooling+hose%E2%80%9D%29+%28products+OR+buy+OR+sales+OR+shops+OR+stores+OR+prices+OR+catalog+OR+specifications%29", "NO")</f>
        <v/>
      </c>
    </row>
    <row r="563">
      <c r="A563" t="inlineStr">
        <is>
          <t>cordmaster.com</t>
        </is>
      </c>
      <c r="B563">
        <f>HYPERLINK("https://www.google.com/search?q=inurl%3Acordmaster.com+%28%22hose%22+OR+%22it+cooling%22+OR+%22it+cooling+hose%22+OR+%E2%80%9Ccooling+hose%E2%80%9D%29+%28products+OR+buy+OR+sales+OR+shops+OR+stores+OR+prices+OR+catalog+OR+specifications%29", "NO")</f>
        <v/>
      </c>
    </row>
    <row r="564">
      <c r="A564" t="inlineStr">
        <is>
          <t>meehanelectronics.com</t>
        </is>
      </c>
      <c r="B564">
        <f>HYPERLINK("https://www.google.com/search?q=inurl%3Ameehanelectronics.com+%28%22hose%22+OR+%22it+cooling%22+OR+%22it+cooling+hose%22+OR+%E2%80%9Ccooling+hose%E2%80%9D%29+%28products+OR+buy+OR+sales+OR+shops+OR+stores+OR+prices+OR+catalog+OR+specifications%29", "NO")</f>
        <v/>
      </c>
    </row>
    <row r="565">
      <c r="A565" t="inlineStr">
        <is>
          <t>heltronics.com</t>
        </is>
      </c>
      <c r="B565">
        <f>HYPERLINK("https://www.google.com/search?q=inurl%3Aheltronics.com+%28%22hose%22+OR+%22it+cooling%22+OR+%22it+cooling+hose%22+OR+%E2%80%9Ccooling+hose%E2%80%9D%29+%28products+OR+buy+OR+sales+OR+shops+OR+stores+OR+prices+OR+catalog+OR+specifications%29", "NO")</f>
        <v/>
      </c>
    </row>
    <row r="566">
      <c r="A566" t="inlineStr">
        <is>
          <t>apavionics.com</t>
        </is>
      </c>
      <c r="B566">
        <f>HYPERLINK("https://www.google.com/search?q=inurl%3Aapavionics.com+%28%22hose%22+OR+%22it+cooling%22+OR+%22it+cooling+hose%22+OR+%E2%80%9Ccooling+hose%E2%80%9D%29+%28products+OR+buy+OR+sales+OR+shops+OR+stores+OR+prices+OR+catalog+OR+specifications%29", "NO")</f>
        <v/>
      </c>
    </row>
    <row r="567">
      <c r="A567" t="inlineStr">
        <is>
          <t>parkmfg.com</t>
        </is>
      </c>
      <c r="B567">
        <f>HYPERLINK("https://www.google.com/search?q=inurl%3Aparkmfg.com+%28%22hose%22+OR+%22it+cooling%22+OR+%22it+cooling+hose%22+OR+%E2%80%9Ccooling+hose%E2%80%9D%29+%28products+OR+buy+OR+sales+OR+shops+OR+stores+OR+prices+OR+catalog+OR+specifications%29", "NO")</f>
        <v/>
      </c>
    </row>
    <row r="568">
      <c r="A568" t="inlineStr">
        <is>
          <t>absoluteq.com</t>
        </is>
      </c>
      <c r="B568">
        <f>HYPERLINK("https://www.google.com/search?q=inurl%3Aabsoluteq.com+%28%22hose%22+OR+%22it+cooling%22+OR+%22it+cooling+hose%22+OR+%E2%80%9Ccooling+hose%E2%80%9D%29+%28products+OR+buy+OR+sales+OR+shops+OR+stores+OR+prices+OR+catalog+OR+specifications%29", "NO")</f>
        <v/>
      </c>
    </row>
    <row r="569">
      <c r="A569" t="inlineStr">
        <is>
          <t>el-comsystems.com</t>
        </is>
      </c>
      <c r="B569">
        <f>HYPERLINK("https://www.google.com/search?q=inurl%3Ael-comsystems.com+%28%22hose%22+OR+%22it+cooling%22+OR+%22it+cooling+hose%22+OR+%E2%80%9Ccooling+hose%E2%80%9D%29+%28products+OR+buy+OR+sales+OR+shops+OR+stores+OR+prices+OR+catalog+OR+specifications%29", "NO")</f>
        <v/>
      </c>
    </row>
    <row r="570">
      <c r="A570" t="inlineStr">
        <is>
          <t>mnstar.com</t>
        </is>
      </c>
      <c r="B570">
        <f>HYPERLINK("https://www.google.com/search?q=inurl%3Amnstar.com+%28%22hose%22+OR+%22it+cooling%22+OR+%22it+cooling+hose%22+OR+%E2%80%9Ccooling+hose%E2%80%9D%29+%28products+OR+buy+OR+sales+OR+shops+OR+stores+OR+prices+OR+catalog+OR+specifications%29", "NO")</f>
        <v/>
      </c>
    </row>
    <row r="571">
      <c r="A571" t="inlineStr">
        <is>
          <t>agexpress.com</t>
        </is>
      </c>
      <c r="B571">
        <f>HYPERLINK("https://www.agexpress.com/1-inch-dickey-john-vigilense-seed-sensor/", "YES")</f>
        <v/>
      </c>
    </row>
    <row r="572">
      <c r="A572" t="inlineStr">
        <is>
          <t>ssi-sensors.com</t>
        </is>
      </c>
      <c r="B572">
        <f>HYPERLINK("https://www.google.com/search?q=inurl%3Assi-sensors.com+%28%22hose%22+OR+%22it+cooling%22+OR+%22it+cooling+hose%22+OR+%E2%80%9Ccooling+hose%E2%80%9D%29+%28products+OR+buy+OR+sales+OR+shops+OR+stores+OR+prices+OR+catalog+OR+specifications%29", "NO")</f>
        <v/>
      </c>
    </row>
    <row r="573">
      <c r="A573" t="inlineStr">
        <is>
          <t>electrolmfg.com</t>
        </is>
      </c>
      <c r="B573">
        <f>HYPERLINK("https://www.google.com/search?q=inurl%3Aelectrolmfg.com+%28%22hose%22+OR+%22it+cooling%22+OR+%22it+cooling+hose%22+OR+%E2%80%9Ccooling+hose%E2%80%9D%29+%28products+OR+buy+OR+sales+OR+shops+OR+stores+OR+prices+OR+catalog+OR+specifications%29", "NO")</f>
        <v/>
      </c>
    </row>
    <row r="574">
      <c r="A574" t="inlineStr">
        <is>
          <t>omniks.com</t>
        </is>
      </c>
      <c r="B574">
        <f>HYPERLINK("https://www.google.com/search?q=inurl%3Aomniks.com+%28%22hose%22+OR+%22it+cooling%22+OR+%22it+cooling+hose%22+OR+%E2%80%9Ccooling+hose%E2%80%9D%29+%28products+OR+buy+OR+sales+OR+shops+OR+stores+OR+prices+OR+catalog+OR+specifications%29", "NO")</f>
        <v/>
      </c>
    </row>
    <row r="575">
      <c r="A575" t="inlineStr">
        <is>
          <t>interconnect-wiring.com</t>
        </is>
      </c>
      <c r="B575">
        <f>HYPERLINK("https://www.interconnect-wiring.com/engineering/spring-series-what-is-insulation-resistance-testing/", "YES")</f>
        <v/>
      </c>
    </row>
    <row r="576">
      <c r="A576" t="inlineStr">
        <is>
          <t>federalelec.com</t>
        </is>
      </c>
      <c r="B576">
        <f>HYPERLINK("https://www.google.com/search?q=inurl%3Afederalelec.com+%28%22hose%22+OR+%22it+cooling%22+OR+%22it+cooling+hose%22+OR+%E2%80%9Ccooling+hose%E2%80%9D%29+%28products+OR+buy+OR+sales+OR+shops+OR+stores+OR+prices+OR+catalog+OR+specifications%29", "NO")</f>
        <v/>
      </c>
    </row>
    <row r="577">
      <c r="A577" t="inlineStr">
        <is>
          <t>borisch.com</t>
        </is>
      </c>
      <c r="B577">
        <f>HYPERLINK("https://www.google.com/search?q=inurl%3Aborisch.com+%28%22hose%22+OR+%22it+cooling%22+OR+%22it+cooling+hose%22+OR+%E2%80%9Ccooling+hose%E2%80%9D%29+%28products+OR+buy+OR+sales+OR+shops+OR+stores+OR+prices+OR+catalog+OR+specifications%29", "NO")</f>
        <v/>
      </c>
    </row>
    <row r="578">
      <c r="A578" t="inlineStr">
        <is>
          <t>aceelectronics.com</t>
        </is>
      </c>
      <c r="B578">
        <f>HYPERLINK("https://www.google.com/search?q=inurl%3Aaceelectronics.com+%28%22hose%22+OR+%22it+cooling%22+OR+%22it+cooling+hose%22+OR+%E2%80%9Ccooling+hose%E2%80%9D%29+%28products+OR+buy+OR+sales+OR+shops+OR+stores+OR+prices+OR+catalog+OR+specifications%29", "NO")</f>
        <v/>
      </c>
    </row>
    <row r="579">
      <c r="A579" t="inlineStr">
        <is>
          <t>lonestarindustrial.com</t>
        </is>
      </c>
      <c r="B579">
        <f>HYPERLINK("https://www.google.com/search?q=inurl%3Alonestarindustrial.com+%28%22hose%22+OR+%22it+cooling%22+OR+%22it+cooling+hose%22+OR+%E2%80%9Ccooling+hose%E2%80%9D%29+%28products+OR+buy+OR+sales+OR+shops+OR+stores+OR+prices+OR+catalog+OR+specifications%29", "NO")</f>
        <v/>
      </c>
    </row>
    <row r="580">
      <c r="A580" t="inlineStr">
        <is>
          <t>bccelectronicsabq.com</t>
        </is>
      </c>
      <c r="B580">
        <f>HYPERLINK("https://www.google.com/search?q=inurl%3Abccelectronicsabq.com+%28%22hose%22+OR+%22it+cooling%22+OR+%22it+cooling+hose%22+OR+%E2%80%9Ccooling+hose%E2%80%9D%29+%28products+OR+buy+OR+sales+OR+shops+OR+stores+OR+prices+OR+catalog+OR+specifications%29", "NO")</f>
        <v/>
      </c>
    </row>
    <row r="581">
      <c r="A581" t="inlineStr">
        <is>
          <t>megatechway.com</t>
        </is>
      </c>
      <c r="B581">
        <f>HYPERLINK("https://www.google.com/search?q=inurl%3Amegatechway.com+%28%22hose%22+OR+%22it+cooling%22+OR+%22it+cooling+hose%22+OR+%E2%80%9Ccooling+hose%E2%80%9D%29+%28products+OR+buy+OR+sales+OR+shops+OR+stores+OR+prices+OR+catalog+OR+specifications%29", "NO")</f>
        <v/>
      </c>
    </row>
    <row r="582">
      <c r="A582" t="inlineStr">
        <is>
          <t>microtek.org</t>
        </is>
      </c>
      <c r="B582">
        <f>HYPERLINK("https://www.google.com/search?q=inurl%3Amicrotek.org+%28%22hose%22+OR+%22it+cooling%22+OR+%22it+cooling+hose%22+OR+%E2%80%9Ccooling+hose%E2%80%9D%29+%28products+OR+buy+OR+sales+OR+shops+OR+stores+OR+prices+OR+catalog+OR+specifications%29", "NO")</f>
        <v/>
      </c>
    </row>
    <row r="583">
      <c r="A583" t="inlineStr">
        <is>
          <t>dynalabems.com</t>
        </is>
      </c>
      <c r="B583">
        <f>HYPERLINK("https://www.google.com/search?q=inurl%3Adynalabems.com+%28%22hose%22+OR+%22it+cooling%22+OR+%22it+cooling+hose%22+OR+%E2%80%9Ccooling+hose%E2%80%9D%29+%28products+OR+buy+OR+sales+OR+shops+OR+stores+OR+prices+OR+catalog+OR+specifications%29", "NO")</f>
        <v/>
      </c>
    </row>
    <row r="584">
      <c r="A584" t="inlineStr">
        <is>
          <t>ddhent.com</t>
        </is>
      </c>
      <c r="B584">
        <f>HYPERLINK("https://www.google.com/search?q=inurl%3Addhent.com+%28%22hose%22+OR+%22it+cooling%22+OR+%22it+cooling+hose%22+OR+%E2%80%9Ccooling+hose%E2%80%9D%29+%28products+OR+buy+OR+sales+OR+shops+OR+stores+OR+prices+OR+catalog+OR+specifications%29", "NO")</f>
        <v/>
      </c>
    </row>
    <row r="585">
      <c r="A585" t="inlineStr">
        <is>
          <t>midconcables.com</t>
        </is>
      </c>
      <c r="B585">
        <f>HYPERLINK("https://www.google.com/search?q=inurl%3Amidconcables.com+%28%22hose%22+OR+%22it+cooling%22+OR+%22it+cooling+hose%22+OR+%E2%80%9Ccooling+hose%E2%80%9D%29+%28products+OR+buy+OR+sales+OR+shops+OR+stores+OR+prices+OR+catalog+OR+specifications%29", "NO")</f>
        <v/>
      </c>
    </row>
    <row r="586">
      <c r="A586" t="inlineStr">
        <is>
          <t>kihomac.com</t>
        </is>
      </c>
      <c r="B586">
        <f>HYPERLINK("https://www.google.com/search?q=inurl%3Akihomac.com+%28%22hose%22+OR+%22it+cooling%22+OR+%22it+cooling+hose%22+OR+%E2%80%9Ccooling+hose%E2%80%9D%29+%28products+OR+buy+OR+sales+OR+shops+OR+stores+OR+prices+OR+catalog+OR+specifications%29", "NO")</f>
        <v/>
      </c>
    </row>
    <row r="587">
      <c r="A587" t="inlineStr">
        <is>
          <t>cobointernational.com</t>
        </is>
      </c>
      <c r="B587">
        <f>HYPERLINK("https://www.google.com/search?q=inurl%3Acobointernational.com+%28%22hose%22+OR+%22it+cooling%22+OR+%22it+cooling+hose%22+OR+%E2%80%9Ccooling+hose%E2%80%9D%29+%28products+OR+buy+OR+sales+OR+shops+OR+stores+OR+prices+OR+catalog+OR+specifications%29", "NO")</f>
        <v/>
      </c>
    </row>
    <row r="588">
      <c r="A588" t="inlineStr">
        <is>
          <t>byrne.com</t>
        </is>
      </c>
      <c r="B588">
        <f>HYPERLINK("https://www.google.com/search?q=inurl%3Abyrne.com+%28%22hose%22+OR+%22it+cooling%22+OR+%22it+cooling+hose%22+OR+%E2%80%9Ccooling+hose%E2%80%9D%29+%28products+OR+buy+OR+sales+OR+shops+OR+stores+OR+prices+OR+catalog+OR+specifications%29", "NO")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2024-08-08T11:34:50Z</dcterms:created>
  <dcterms:modified xmlns:dcterms="http://purl.org/dc/terms/" xmlns:xsi="http://www.w3.org/2001/XMLSchema-instance" xsi:type="dcterms:W3CDTF">2024-08-08T11:34:50Z</dcterms:modified>
</cp:coreProperties>
</file>