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hidePivotFieldList="1" defaultThemeVersion="166925"/>
  <mc:AlternateContent xmlns:mc="http://schemas.openxmlformats.org/markup-compatibility/2006">
    <mc:Choice Requires="x15">
      <x15ac:absPath xmlns:x15ac="http://schemas.microsoft.com/office/spreadsheetml/2010/11/ac" url="C:\Users\voted\eclipse-workspace\webScraperJava\"/>
    </mc:Choice>
  </mc:AlternateContent>
  <xr:revisionPtr revIDLastSave="0" documentId="13_ncr:1_{64FC4659-1AC5-4D11-BC68-22793C238781}" xr6:coauthVersionLast="47" xr6:coauthVersionMax="47" xr10:uidLastSave="{00000000-0000-0000-0000-000000000000}"/>
  <bookViews>
    <workbookView xWindow="0" yWindow="120" windowWidth="22440" windowHeight="15360" xr2:uid="{0F40638C-9E63-4124-9647-C6041AC7BE78}"/>
  </bookViews>
  <sheets>
    <sheet name="DATA" sheetId="1" r:id="rId1"/>
  </sheets>
  <externalReferences>
    <externalReference r:id="rId2"/>
  </externalReferences>
  <definedNames>
    <definedName name="_xlnm._FilterDatabase" localSheetId="0" hidden="1">DATA!$A$3:$AH$505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 i="1" l="1"/>
  <c r="L5" i="1"/>
  <c r="S5" i="1" l="1"/>
  <c r="T5" i="1"/>
  <c r="U5" i="1"/>
  <c r="V5" i="1"/>
  <c r="W5" i="1"/>
  <c r="X5" i="1"/>
  <c r="S6" i="1"/>
  <c r="T6" i="1"/>
  <c r="U6" i="1"/>
  <c r="V6" i="1"/>
  <c r="W6" i="1"/>
  <c r="X6" i="1"/>
  <c r="S7" i="1"/>
  <c r="T7" i="1"/>
  <c r="U7" i="1"/>
  <c r="V7" i="1"/>
  <c r="W7" i="1"/>
  <c r="X7" i="1"/>
  <c r="S8" i="1"/>
  <c r="T8" i="1"/>
  <c r="U8" i="1"/>
  <c r="V8" i="1"/>
  <c r="W8" i="1"/>
  <c r="X8" i="1"/>
  <c r="S9" i="1"/>
  <c r="T9" i="1"/>
  <c r="U9" i="1"/>
  <c r="V9" i="1"/>
  <c r="W9" i="1"/>
  <c r="X9" i="1"/>
  <c r="S10" i="1"/>
  <c r="T10" i="1"/>
  <c r="U10" i="1"/>
  <c r="V10" i="1"/>
  <c r="W10" i="1"/>
  <c r="X10" i="1"/>
  <c r="S11" i="1"/>
  <c r="T11" i="1"/>
  <c r="U11" i="1"/>
  <c r="V11" i="1"/>
  <c r="W11" i="1"/>
  <c r="X11" i="1"/>
  <c r="S12" i="1"/>
  <c r="T12" i="1"/>
  <c r="U12" i="1"/>
  <c r="V12" i="1"/>
  <c r="W12" i="1"/>
  <c r="X12" i="1"/>
  <c r="S13" i="1"/>
  <c r="T13" i="1"/>
  <c r="U13" i="1"/>
  <c r="V13" i="1"/>
  <c r="W13" i="1"/>
  <c r="X13" i="1"/>
  <c r="S14" i="1"/>
  <c r="T14" i="1"/>
  <c r="U14" i="1"/>
  <c r="V14" i="1"/>
  <c r="W14" i="1"/>
  <c r="X14" i="1"/>
  <c r="S15" i="1"/>
  <c r="T15" i="1"/>
  <c r="U15" i="1"/>
  <c r="V15" i="1"/>
  <c r="W15" i="1"/>
  <c r="X15" i="1"/>
  <c r="S16" i="1"/>
  <c r="T16" i="1"/>
  <c r="U16" i="1"/>
  <c r="V16" i="1"/>
  <c r="W16" i="1"/>
  <c r="X16" i="1"/>
  <c r="S17" i="1"/>
  <c r="T17" i="1"/>
  <c r="U17" i="1"/>
  <c r="V17" i="1"/>
  <c r="W17" i="1"/>
  <c r="X17" i="1"/>
  <c r="S18" i="1"/>
  <c r="T18" i="1"/>
  <c r="U18" i="1"/>
  <c r="V18" i="1"/>
  <c r="W18" i="1"/>
  <c r="X18" i="1"/>
  <c r="S19" i="1"/>
  <c r="T19" i="1"/>
  <c r="U19" i="1"/>
  <c r="V19" i="1"/>
  <c r="W19" i="1"/>
  <c r="X19" i="1"/>
  <c r="S20" i="1"/>
  <c r="T20" i="1"/>
  <c r="U20" i="1"/>
  <c r="V20" i="1"/>
  <c r="W20" i="1"/>
  <c r="X20" i="1"/>
  <c r="S21" i="1"/>
  <c r="T21" i="1"/>
  <c r="U21" i="1"/>
  <c r="V21" i="1"/>
  <c r="W21" i="1"/>
  <c r="X21" i="1"/>
  <c r="S22" i="1"/>
  <c r="T22" i="1"/>
  <c r="U22" i="1"/>
  <c r="V22" i="1"/>
  <c r="W22" i="1"/>
  <c r="X22" i="1"/>
  <c r="S23" i="1"/>
  <c r="T23" i="1"/>
  <c r="U23" i="1"/>
  <c r="V23" i="1"/>
  <c r="W23" i="1"/>
  <c r="X23" i="1"/>
  <c r="S24" i="1"/>
  <c r="T24" i="1"/>
  <c r="U24" i="1"/>
  <c r="V24" i="1"/>
  <c r="W24" i="1"/>
  <c r="X24" i="1"/>
  <c r="S25" i="1"/>
  <c r="T25" i="1"/>
  <c r="U25" i="1"/>
  <c r="V25" i="1"/>
  <c r="W25" i="1"/>
  <c r="X25" i="1"/>
  <c r="S26" i="1"/>
  <c r="T26" i="1"/>
  <c r="U26" i="1"/>
  <c r="V26" i="1"/>
  <c r="W26" i="1"/>
  <c r="X26" i="1"/>
  <c r="S27" i="1"/>
  <c r="T27" i="1"/>
  <c r="U27" i="1"/>
  <c r="V27" i="1"/>
  <c r="W27" i="1"/>
  <c r="X27" i="1"/>
  <c r="S28" i="1"/>
  <c r="T28" i="1"/>
  <c r="U28" i="1"/>
  <c r="V28" i="1"/>
  <c r="W28" i="1"/>
  <c r="X28" i="1"/>
  <c r="S29" i="1"/>
  <c r="T29" i="1"/>
  <c r="U29" i="1"/>
  <c r="V29" i="1"/>
  <c r="W29" i="1"/>
  <c r="X29" i="1"/>
  <c r="S30" i="1"/>
  <c r="T30" i="1"/>
  <c r="U30" i="1"/>
  <c r="V30" i="1"/>
  <c r="W30" i="1"/>
  <c r="X30" i="1"/>
  <c r="S31" i="1"/>
  <c r="T31" i="1"/>
  <c r="U31" i="1"/>
  <c r="V31" i="1"/>
  <c r="W31" i="1"/>
  <c r="X31" i="1"/>
  <c r="S32" i="1"/>
  <c r="T32" i="1"/>
  <c r="U32" i="1"/>
  <c r="V32" i="1"/>
  <c r="W32" i="1"/>
  <c r="X32" i="1"/>
  <c r="S33" i="1"/>
  <c r="T33" i="1"/>
  <c r="U33" i="1"/>
  <c r="V33" i="1"/>
  <c r="W33" i="1"/>
  <c r="X33" i="1"/>
  <c r="S34" i="1"/>
  <c r="T34" i="1"/>
  <c r="U34" i="1"/>
  <c r="V34" i="1"/>
  <c r="W34" i="1"/>
  <c r="X34" i="1"/>
  <c r="S35" i="1"/>
  <c r="T35" i="1"/>
  <c r="U35" i="1"/>
  <c r="V35" i="1"/>
  <c r="W35" i="1"/>
  <c r="X35" i="1"/>
  <c r="S36" i="1"/>
  <c r="T36" i="1"/>
  <c r="U36" i="1"/>
  <c r="V36" i="1"/>
  <c r="W36" i="1"/>
  <c r="X36" i="1"/>
  <c r="S37" i="1"/>
  <c r="T37" i="1"/>
  <c r="U37" i="1"/>
  <c r="V37" i="1"/>
  <c r="W37" i="1"/>
  <c r="X37" i="1"/>
  <c r="S38" i="1"/>
  <c r="T38" i="1"/>
  <c r="U38" i="1"/>
  <c r="V38" i="1"/>
  <c r="W38" i="1"/>
  <c r="X38" i="1"/>
  <c r="S39" i="1"/>
  <c r="T39" i="1"/>
  <c r="U39" i="1"/>
  <c r="V39" i="1"/>
  <c r="W39" i="1"/>
  <c r="X39" i="1"/>
  <c r="S40" i="1"/>
  <c r="T40" i="1"/>
  <c r="U40" i="1"/>
  <c r="V40" i="1"/>
  <c r="W40" i="1"/>
  <c r="X40" i="1"/>
  <c r="S41" i="1"/>
  <c r="T41" i="1"/>
  <c r="U41" i="1"/>
  <c r="V41" i="1"/>
  <c r="W41" i="1"/>
  <c r="X41" i="1"/>
  <c r="S42" i="1"/>
  <c r="T42" i="1"/>
  <c r="U42" i="1"/>
  <c r="V42" i="1"/>
  <c r="W42" i="1"/>
  <c r="X42" i="1"/>
  <c r="S43" i="1"/>
  <c r="T43" i="1"/>
  <c r="U43" i="1"/>
  <c r="V43" i="1"/>
  <c r="W43" i="1"/>
  <c r="X43" i="1"/>
  <c r="S44" i="1"/>
  <c r="T44" i="1"/>
  <c r="U44" i="1"/>
  <c r="V44" i="1"/>
  <c r="W44" i="1"/>
  <c r="X44" i="1"/>
  <c r="S45" i="1"/>
  <c r="T45" i="1"/>
  <c r="U45" i="1"/>
  <c r="V45" i="1"/>
  <c r="W45" i="1"/>
  <c r="X45" i="1"/>
  <c r="S46" i="1"/>
  <c r="T46" i="1"/>
  <c r="U46" i="1"/>
  <c r="V46" i="1"/>
  <c r="W46" i="1"/>
  <c r="X46" i="1"/>
  <c r="S47" i="1"/>
  <c r="T47" i="1"/>
  <c r="U47" i="1"/>
  <c r="V47" i="1"/>
  <c r="W47" i="1"/>
  <c r="X47" i="1"/>
  <c r="S48" i="1"/>
  <c r="T48" i="1"/>
  <c r="U48" i="1"/>
  <c r="V48" i="1"/>
  <c r="W48" i="1"/>
  <c r="X48" i="1"/>
  <c r="S49" i="1"/>
  <c r="T49" i="1"/>
  <c r="U49" i="1"/>
  <c r="V49" i="1"/>
  <c r="W49" i="1"/>
  <c r="X49" i="1"/>
  <c r="S50" i="1"/>
  <c r="T50" i="1"/>
  <c r="U50" i="1"/>
  <c r="V50" i="1"/>
  <c r="W50" i="1"/>
  <c r="X50" i="1"/>
  <c r="S51" i="1"/>
  <c r="T51" i="1"/>
  <c r="U51" i="1"/>
  <c r="V51" i="1"/>
  <c r="W51" i="1"/>
  <c r="X51" i="1"/>
  <c r="S52" i="1"/>
  <c r="T52" i="1"/>
  <c r="U52" i="1"/>
  <c r="V52" i="1"/>
  <c r="W52" i="1"/>
  <c r="X52" i="1"/>
  <c r="S53" i="1"/>
  <c r="T53" i="1"/>
  <c r="U53" i="1"/>
  <c r="V53" i="1"/>
  <c r="W53" i="1"/>
  <c r="X53" i="1"/>
  <c r="S54" i="1"/>
  <c r="T54" i="1"/>
  <c r="U54" i="1"/>
  <c r="V54" i="1"/>
  <c r="W54" i="1"/>
  <c r="X54" i="1"/>
  <c r="S55" i="1"/>
  <c r="T55" i="1"/>
  <c r="U55" i="1"/>
  <c r="V55" i="1"/>
  <c r="W55" i="1"/>
  <c r="X55" i="1"/>
  <c r="S56" i="1"/>
  <c r="T56" i="1"/>
  <c r="U56" i="1"/>
  <c r="V56" i="1"/>
  <c r="W56" i="1"/>
  <c r="X56" i="1"/>
  <c r="S57" i="1"/>
  <c r="T57" i="1"/>
  <c r="U57" i="1"/>
  <c r="V57" i="1"/>
  <c r="W57" i="1"/>
  <c r="X57" i="1"/>
  <c r="S58" i="1"/>
  <c r="T58" i="1"/>
  <c r="U58" i="1"/>
  <c r="V58" i="1"/>
  <c r="W58" i="1"/>
  <c r="X58" i="1"/>
  <c r="S59" i="1"/>
  <c r="T59" i="1"/>
  <c r="U59" i="1"/>
  <c r="V59" i="1"/>
  <c r="W59" i="1"/>
  <c r="X59" i="1"/>
  <c r="S60" i="1"/>
  <c r="T60" i="1"/>
  <c r="U60" i="1"/>
  <c r="V60" i="1"/>
  <c r="W60" i="1"/>
  <c r="X60" i="1"/>
  <c r="S61" i="1"/>
  <c r="T61" i="1"/>
  <c r="U61" i="1"/>
  <c r="V61" i="1"/>
  <c r="W61" i="1"/>
  <c r="X61" i="1"/>
  <c r="S62" i="1"/>
  <c r="T62" i="1"/>
  <c r="U62" i="1"/>
  <c r="V62" i="1"/>
  <c r="W62" i="1"/>
  <c r="X62" i="1"/>
  <c r="S63" i="1"/>
  <c r="T63" i="1"/>
  <c r="U63" i="1"/>
  <c r="V63" i="1"/>
  <c r="W63" i="1"/>
  <c r="X63" i="1"/>
  <c r="S64" i="1"/>
  <c r="T64" i="1"/>
  <c r="U64" i="1"/>
  <c r="V64" i="1"/>
  <c r="W64" i="1"/>
  <c r="X64" i="1"/>
  <c r="S65" i="1"/>
  <c r="T65" i="1"/>
  <c r="U65" i="1"/>
  <c r="V65" i="1"/>
  <c r="W65" i="1"/>
  <c r="X65" i="1"/>
  <c r="S66" i="1"/>
  <c r="T66" i="1"/>
  <c r="U66" i="1"/>
  <c r="V66" i="1"/>
  <c r="W66" i="1"/>
  <c r="X66" i="1"/>
  <c r="S67" i="1"/>
  <c r="T67" i="1"/>
  <c r="U67" i="1"/>
  <c r="V67" i="1"/>
  <c r="W67" i="1"/>
  <c r="X67" i="1"/>
  <c r="S68" i="1"/>
  <c r="T68" i="1"/>
  <c r="U68" i="1"/>
  <c r="V68" i="1"/>
  <c r="W68" i="1"/>
  <c r="X68" i="1"/>
  <c r="S69" i="1"/>
  <c r="T69" i="1"/>
  <c r="U69" i="1"/>
  <c r="V69" i="1"/>
  <c r="W69" i="1"/>
  <c r="X69" i="1"/>
  <c r="S70" i="1"/>
  <c r="T70" i="1"/>
  <c r="U70" i="1"/>
  <c r="V70" i="1"/>
  <c r="W70" i="1"/>
  <c r="X70" i="1"/>
  <c r="S71" i="1"/>
  <c r="T71" i="1"/>
  <c r="U71" i="1"/>
  <c r="V71" i="1"/>
  <c r="W71" i="1"/>
  <c r="X71" i="1"/>
  <c r="S72" i="1"/>
  <c r="T72" i="1"/>
  <c r="U72" i="1"/>
  <c r="V72" i="1"/>
  <c r="W72" i="1"/>
  <c r="X72" i="1"/>
  <c r="S73" i="1"/>
  <c r="T73" i="1"/>
  <c r="U73" i="1"/>
  <c r="V73" i="1"/>
  <c r="W73" i="1"/>
  <c r="X73" i="1"/>
  <c r="S74" i="1"/>
  <c r="T74" i="1"/>
  <c r="U74" i="1"/>
  <c r="V74" i="1"/>
  <c r="W74" i="1"/>
  <c r="X74" i="1"/>
  <c r="S75" i="1"/>
  <c r="T75" i="1"/>
  <c r="U75" i="1"/>
  <c r="V75" i="1"/>
  <c r="W75" i="1"/>
  <c r="X75" i="1"/>
  <c r="S76" i="1"/>
  <c r="T76" i="1"/>
  <c r="U76" i="1"/>
  <c r="V76" i="1"/>
  <c r="W76" i="1"/>
  <c r="X76" i="1"/>
  <c r="S77" i="1"/>
  <c r="T77" i="1"/>
  <c r="U77" i="1"/>
  <c r="V77" i="1"/>
  <c r="W77" i="1"/>
  <c r="X77" i="1"/>
  <c r="S78" i="1"/>
  <c r="T78" i="1"/>
  <c r="U78" i="1"/>
  <c r="V78" i="1"/>
  <c r="W78" i="1"/>
  <c r="X78" i="1"/>
  <c r="S79" i="1"/>
  <c r="T79" i="1"/>
  <c r="U79" i="1"/>
  <c r="V79" i="1"/>
  <c r="W79" i="1"/>
  <c r="X79" i="1"/>
  <c r="S80" i="1"/>
  <c r="T80" i="1"/>
  <c r="U80" i="1"/>
  <c r="V80" i="1"/>
  <c r="W80" i="1"/>
  <c r="X80" i="1"/>
  <c r="S81" i="1"/>
  <c r="T81" i="1"/>
  <c r="U81" i="1"/>
  <c r="V81" i="1"/>
  <c r="W81" i="1"/>
  <c r="X81" i="1"/>
  <c r="S82" i="1"/>
  <c r="T82" i="1"/>
  <c r="U82" i="1"/>
  <c r="V82" i="1"/>
  <c r="W82" i="1"/>
  <c r="X82" i="1"/>
  <c r="S83" i="1"/>
  <c r="T83" i="1"/>
  <c r="U83" i="1"/>
  <c r="V83" i="1"/>
  <c r="W83" i="1"/>
  <c r="X83" i="1"/>
  <c r="S84" i="1"/>
  <c r="T84" i="1"/>
  <c r="U84" i="1"/>
  <c r="V84" i="1"/>
  <c r="W84" i="1"/>
  <c r="X84" i="1"/>
  <c r="S85" i="1"/>
  <c r="T85" i="1"/>
  <c r="U85" i="1"/>
  <c r="V85" i="1"/>
  <c r="W85" i="1"/>
  <c r="X85" i="1"/>
  <c r="S86" i="1"/>
  <c r="T86" i="1"/>
  <c r="U86" i="1"/>
  <c r="V86" i="1"/>
  <c r="W86" i="1"/>
  <c r="X86" i="1"/>
  <c r="S87" i="1"/>
  <c r="T87" i="1"/>
  <c r="U87" i="1"/>
  <c r="V87" i="1"/>
  <c r="W87" i="1"/>
  <c r="X87" i="1"/>
  <c r="S88" i="1"/>
  <c r="T88" i="1"/>
  <c r="U88" i="1"/>
  <c r="V88" i="1"/>
  <c r="W88" i="1"/>
  <c r="X88" i="1"/>
  <c r="S89" i="1"/>
  <c r="T89" i="1"/>
  <c r="U89" i="1"/>
  <c r="V89" i="1"/>
  <c r="W89" i="1"/>
  <c r="X89" i="1"/>
  <c r="S90" i="1"/>
  <c r="T90" i="1"/>
  <c r="U90" i="1"/>
  <c r="V90" i="1"/>
  <c r="W90" i="1"/>
  <c r="X90" i="1"/>
  <c r="S91" i="1"/>
  <c r="T91" i="1"/>
  <c r="U91" i="1"/>
  <c r="V91" i="1"/>
  <c r="W91" i="1"/>
  <c r="X91" i="1"/>
  <c r="S92" i="1"/>
  <c r="T92" i="1"/>
  <c r="U92" i="1"/>
  <c r="V92" i="1"/>
  <c r="W92" i="1"/>
  <c r="X92" i="1"/>
  <c r="S93" i="1"/>
  <c r="T93" i="1"/>
  <c r="U93" i="1"/>
  <c r="V93" i="1"/>
  <c r="W93" i="1"/>
  <c r="X93" i="1"/>
  <c r="S94" i="1"/>
  <c r="T94" i="1"/>
  <c r="U94" i="1"/>
  <c r="V94" i="1"/>
  <c r="W94" i="1"/>
  <c r="X94" i="1"/>
  <c r="S95" i="1"/>
  <c r="T95" i="1"/>
  <c r="U95" i="1"/>
  <c r="V95" i="1"/>
  <c r="W95" i="1"/>
  <c r="X95" i="1"/>
  <c r="S96" i="1"/>
  <c r="T96" i="1"/>
  <c r="U96" i="1"/>
  <c r="V96" i="1"/>
  <c r="W96" i="1"/>
  <c r="X96" i="1"/>
  <c r="S97" i="1"/>
  <c r="T97" i="1"/>
  <c r="U97" i="1"/>
  <c r="V97" i="1"/>
  <c r="W97" i="1"/>
  <c r="X97" i="1"/>
  <c r="S98" i="1"/>
  <c r="T98" i="1"/>
  <c r="U98" i="1"/>
  <c r="V98" i="1"/>
  <c r="W98" i="1"/>
  <c r="X98" i="1"/>
  <c r="S99" i="1"/>
  <c r="T99" i="1"/>
  <c r="U99" i="1"/>
  <c r="V99" i="1"/>
  <c r="W99" i="1"/>
  <c r="X99" i="1"/>
  <c r="S100" i="1"/>
  <c r="T100" i="1"/>
  <c r="U100" i="1"/>
  <c r="V100" i="1"/>
  <c r="W100" i="1"/>
  <c r="X100" i="1"/>
  <c r="S101" i="1"/>
  <c r="T101" i="1"/>
  <c r="U101" i="1"/>
  <c r="V101" i="1"/>
  <c r="W101" i="1"/>
  <c r="X101" i="1"/>
  <c r="S102" i="1"/>
  <c r="T102" i="1"/>
  <c r="U102" i="1"/>
  <c r="V102" i="1"/>
  <c r="W102" i="1"/>
  <c r="X102" i="1"/>
  <c r="S103" i="1"/>
  <c r="T103" i="1"/>
  <c r="U103" i="1"/>
  <c r="V103" i="1"/>
  <c r="W103" i="1"/>
  <c r="X103" i="1"/>
  <c r="S104" i="1"/>
  <c r="T104" i="1"/>
  <c r="U104" i="1"/>
  <c r="V104" i="1"/>
  <c r="W104" i="1"/>
  <c r="X104" i="1"/>
  <c r="S105" i="1"/>
  <c r="T105" i="1"/>
  <c r="U105" i="1"/>
  <c r="V105" i="1"/>
  <c r="W105" i="1"/>
  <c r="X105" i="1"/>
  <c r="S106" i="1"/>
  <c r="T106" i="1"/>
  <c r="U106" i="1"/>
  <c r="V106" i="1"/>
  <c r="W106" i="1"/>
  <c r="X106" i="1"/>
  <c r="S107" i="1"/>
  <c r="T107" i="1"/>
  <c r="U107" i="1"/>
  <c r="V107" i="1"/>
  <c r="W107" i="1"/>
  <c r="X107" i="1"/>
  <c r="S108" i="1"/>
  <c r="T108" i="1"/>
  <c r="U108" i="1"/>
  <c r="V108" i="1"/>
  <c r="W108" i="1"/>
  <c r="X108" i="1"/>
  <c r="S109" i="1"/>
  <c r="T109" i="1"/>
  <c r="U109" i="1"/>
  <c r="V109" i="1"/>
  <c r="W109" i="1"/>
  <c r="X109" i="1"/>
  <c r="S110" i="1"/>
  <c r="T110" i="1"/>
  <c r="U110" i="1"/>
  <c r="V110" i="1"/>
  <c r="W110" i="1"/>
  <c r="X110" i="1"/>
  <c r="S111" i="1"/>
  <c r="T111" i="1"/>
  <c r="U111" i="1"/>
  <c r="V111" i="1"/>
  <c r="W111" i="1"/>
  <c r="X111" i="1"/>
  <c r="S112" i="1"/>
  <c r="T112" i="1"/>
  <c r="U112" i="1"/>
  <c r="V112" i="1"/>
  <c r="W112" i="1"/>
  <c r="X112" i="1"/>
  <c r="S113" i="1"/>
  <c r="T113" i="1"/>
  <c r="U113" i="1"/>
  <c r="V113" i="1"/>
  <c r="W113" i="1"/>
  <c r="X113" i="1"/>
  <c r="S114" i="1"/>
  <c r="T114" i="1"/>
  <c r="U114" i="1"/>
  <c r="V114" i="1"/>
  <c r="W114" i="1"/>
  <c r="X114" i="1"/>
  <c r="S115" i="1"/>
  <c r="T115" i="1"/>
  <c r="U115" i="1"/>
  <c r="V115" i="1"/>
  <c r="W115" i="1"/>
  <c r="X115" i="1"/>
  <c r="S116" i="1"/>
  <c r="T116" i="1"/>
  <c r="U116" i="1"/>
  <c r="V116" i="1"/>
  <c r="W116" i="1"/>
  <c r="X116" i="1"/>
  <c r="S117" i="1"/>
  <c r="T117" i="1"/>
  <c r="U117" i="1"/>
  <c r="V117" i="1"/>
  <c r="W117" i="1"/>
  <c r="X117" i="1"/>
  <c r="S118" i="1"/>
  <c r="T118" i="1"/>
  <c r="U118" i="1"/>
  <c r="V118" i="1"/>
  <c r="W118" i="1"/>
  <c r="X118" i="1"/>
  <c r="S119" i="1"/>
  <c r="T119" i="1"/>
  <c r="U119" i="1"/>
  <c r="V119" i="1"/>
  <c r="W119" i="1"/>
  <c r="X119" i="1"/>
  <c r="S120" i="1"/>
  <c r="T120" i="1"/>
  <c r="U120" i="1"/>
  <c r="V120" i="1"/>
  <c r="W120" i="1"/>
  <c r="X120" i="1"/>
  <c r="S121" i="1"/>
  <c r="T121" i="1"/>
  <c r="U121" i="1"/>
  <c r="V121" i="1"/>
  <c r="W121" i="1"/>
  <c r="X121" i="1"/>
  <c r="S122" i="1"/>
  <c r="T122" i="1"/>
  <c r="U122" i="1"/>
  <c r="V122" i="1"/>
  <c r="W122" i="1"/>
  <c r="X122" i="1"/>
  <c r="S123" i="1"/>
  <c r="T123" i="1"/>
  <c r="U123" i="1"/>
  <c r="V123" i="1"/>
  <c r="W123" i="1"/>
  <c r="X123" i="1"/>
  <c r="S124" i="1"/>
  <c r="T124" i="1"/>
  <c r="U124" i="1"/>
  <c r="V124" i="1"/>
  <c r="W124" i="1"/>
  <c r="X124" i="1"/>
  <c r="S125" i="1"/>
  <c r="T125" i="1"/>
  <c r="U125" i="1"/>
  <c r="V125" i="1"/>
  <c r="W125" i="1"/>
  <c r="X125" i="1"/>
  <c r="S126" i="1"/>
  <c r="T126" i="1"/>
  <c r="U126" i="1"/>
  <c r="V126" i="1"/>
  <c r="W126" i="1"/>
  <c r="X126" i="1"/>
  <c r="S127" i="1"/>
  <c r="T127" i="1"/>
  <c r="U127" i="1"/>
  <c r="V127" i="1"/>
  <c r="W127" i="1"/>
  <c r="X127" i="1"/>
  <c r="S128" i="1"/>
  <c r="T128" i="1"/>
  <c r="U128" i="1"/>
  <c r="V128" i="1"/>
  <c r="W128" i="1"/>
  <c r="X128" i="1"/>
  <c r="S129" i="1"/>
  <c r="T129" i="1"/>
  <c r="U129" i="1"/>
  <c r="V129" i="1"/>
  <c r="W129" i="1"/>
  <c r="X129" i="1"/>
  <c r="S130" i="1"/>
  <c r="T130" i="1"/>
  <c r="U130" i="1"/>
  <c r="V130" i="1"/>
  <c r="W130" i="1"/>
  <c r="X130" i="1"/>
  <c r="S131" i="1"/>
  <c r="T131" i="1"/>
  <c r="U131" i="1"/>
  <c r="V131" i="1"/>
  <c r="W131" i="1"/>
  <c r="X131" i="1"/>
  <c r="S132" i="1"/>
  <c r="T132" i="1"/>
  <c r="U132" i="1"/>
  <c r="V132" i="1"/>
  <c r="W132" i="1"/>
  <c r="X132" i="1"/>
  <c r="S133" i="1"/>
  <c r="T133" i="1"/>
  <c r="U133" i="1"/>
  <c r="V133" i="1"/>
  <c r="W133" i="1"/>
  <c r="X133" i="1"/>
  <c r="S134" i="1"/>
  <c r="T134" i="1"/>
  <c r="U134" i="1"/>
  <c r="V134" i="1"/>
  <c r="W134" i="1"/>
  <c r="X134" i="1"/>
  <c r="S135" i="1"/>
  <c r="T135" i="1"/>
  <c r="U135" i="1"/>
  <c r="V135" i="1"/>
  <c r="W135" i="1"/>
  <c r="X135" i="1"/>
  <c r="S136" i="1"/>
  <c r="T136" i="1"/>
  <c r="U136" i="1"/>
  <c r="V136" i="1"/>
  <c r="W136" i="1"/>
  <c r="X136" i="1"/>
  <c r="S137" i="1"/>
  <c r="T137" i="1"/>
  <c r="U137" i="1"/>
  <c r="V137" i="1"/>
  <c r="W137" i="1"/>
  <c r="X137" i="1"/>
  <c r="S138" i="1"/>
  <c r="T138" i="1"/>
  <c r="U138" i="1"/>
  <c r="V138" i="1"/>
  <c r="W138" i="1"/>
  <c r="X138" i="1"/>
  <c r="S139" i="1"/>
  <c r="T139" i="1"/>
  <c r="U139" i="1"/>
  <c r="V139" i="1"/>
  <c r="W139" i="1"/>
  <c r="X139" i="1"/>
  <c r="S140" i="1"/>
  <c r="T140" i="1"/>
  <c r="U140" i="1"/>
  <c r="V140" i="1"/>
  <c r="W140" i="1"/>
  <c r="X140" i="1"/>
  <c r="S141" i="1"/>
  <c r="T141" i="1"/>
  <c r="U141" i="1"/>
  <c r="V141" i="1"/>
  <c r="W141" i="1"/>
  <c r="X141" i="1"/>
  <c r="S142" i="1"/>
  <c r="T142" i="1"/>
  <c r="U142" i="1"/>
  <c r="V142" i="1"/>
  <c r="W142" i="1"/>
  <c r="X142" i="1"/>
  <c r="S143" i="1"/>
  <c r="T143" i="1"/>
  <c r="U143" i="1"/>
  <c r="V143" i="1"/>
  <c r="W143" i="1"/>
  <c r="X143" i="1"/>
  <c r="S144" i="1"/>
  <c r="T144" i="1"/>
  <c r="U144" i="1"/>
  <c r="V144" i="1"/>
  <c r="W144" i="1"/>
  <c r="X144" i="1"/>
  <c r="S145" i="1"/>
  <c r="T145" i="1"/>
  <c r="U145" i="1"/>
  <c r="V145" i="1"/>
  <c r="W145" i="1"/>
  <c r="X145" i="1"/>
  <c r="S146" i="1"/>
  <c r="T146" i="1"/>
  <c r="U146" i="1"/>
  <c r="V146" i="1"/>
  <c r="W146" i="1"/>
  <c r="X146" i="1"/>
  <c r="S147" i="1"/>
  <c r="T147" i="1"/>
  <c r="U147" i="1"/>
  <c r="V147" i="1"/>
  <c r="W147" i="1"/>
  <c r="X147" i="1"/>
  <c r="S148" i="1"/>
  <c r="T148" i="1"/>
  <c r="U148" i="1"/>
  <c r="V148" i="1"/>
  <c r="W148" i="1"/>
  <c r="X148" i="1"/>
  <c r="S149" i="1"/>
  <c r="T149" i="1"/>
  <c r="U149" i="1"/>
  <c r="V149" i="1"/>
  <c r="W149" i="1"/>
  <c r="X149" i="1"/>
  <c r="S150" i="1"/>
  <c r="T150" i="1"/>
  <c r="U150" i="1"/>
  <c r="V150" i="1"/>
  <c r="W150" i="1"/>
  <c r="X150" i="1"/>
  <c r="S151" i="1"/>
  <c r="T151" i="1"/>
  <c r="U151" i="1"/>
  <c r="V151" i="1"/>
  <c r="W151" i="1"/>
  <c r="X151" i="1"/>
  <c r="S152" i="1"/>
  <c r="T152" i="1"/>
  <c r="U152" i="1"/>
  <c r="V152" i="1"/>
  <c r="W152" i="1"/>
  <c r="X152" i="1"/>
  <c r="S153" i="1"/>
  <c r="T153" i="1"/>
  <c r="U153" i="1"/>
  <c r="V153" i="1"/>
  <c r="W153" i="1"/>
  <c r="X153" i="1"/>
  <c r="S154" i="1"/>
  <c r="T154" i="1"/>
  <c r="U154" i="1"/>
  <c r="V154" i="1"/>
  <c r="W154" i="1"/>
  <c r="X154" i="1"/>
  <c r="S155" i="1"/>
  <c r="T155" i="1"/>
  <c r="U155" i="1"/>
  <c r="V155" i="1"/>
  <c r="W155" i="1"/>
  <c r="X155" i="1"/>
  <c r="S156" i="1"/>
  <c r="T156" i="1"/>
  <c r="U156" i="1"/>
  <c r="V156" i="1"/>
  <c r="W156" i="1"/>
  <c r="X156" i="1"/>
  <c r="S157" i="1"/>
  <c r="T157" i="1"/>
  <c r="U157" i="1"/>
  <c r="V157" i="1"/>
  <c r="W157" i="1"/>
  <c r="X157" i="1"/>
  <c r="S158" i="1"/>
  <c r="T158" i="1"/>
  <c r="U158" i="1"/>
  <c r="V158" i="1"/>
  <c r="W158" i="1"/>
  <c r="X158" i="1"/>
  <c r="S159" i="1"/>
  <c r="T159" i="1"/>
  <c r="U159" i="1"/>
  <c r="V159" i="1"/>
  <c r="W159" i="1"/>
  <c r="X159" i="1"/>
  <c r="S160" i="1"/>
  <c r="T160" i="1"/>
  <c r="U160" i="1"/>
  <c r="V160" i="1"/>
  <c r="W160" i="1"/>
  <c r="X160" i="1"/>
  <c r="S161" i="1"/>
  <c r="T161" i="1"/>
  <c r="U161" i="1"/>
  <c r="V161" i="1"/>
  <c r="W161" i="1"/>
  <c r="X161" i="1"/>
  <c r="S162" i="1"/>
  <c r="T162" i="1"/>
  <c r="U162" i="1"/>
  <c r="V162" i="1"/>
  <c r="W162" i="1"/>
  <c r="X162" i="1"/>
  <c r="S163" i="1"/>
  <c r="T163" i="1"/>
  <c r="U163" i="1"/>
  <c r="V163" i="1"/>
  <c r="W163" i="1"/>
  <c r="X163" i="1"/>
  <c r="S164" i="1"/>
  <c r="T164" i="1"/>
  <c r="U164" i="1"/>
  <c r="V164" i="1"/>
  <c r="W164" i="1"/>
  <c r="X164" i="1"/>
  <c r="S165" i="1"/>
  <c r="T165" i="1"/>
  <c r="U165" i="1"/>
  <c r="V165" i="1"/>
  <c r="W165" i="1"/>
  <c r="X165" i="1"/>
  <c r="S166" i="1"/>
  <c r="T166" i="1"/>
  <c r="U166" i="1"/>
  <c r="V166" i="1"/>
  <c r="W166" i="1"/>
  <c r="X166" i="1"/>
  <c r="S167" i="1"/>
  <c r="T167" i="1"/>
  <c r="U167" i="1"/>
  <c r="V167" i="1"/>
  <c r="W167" i="1"/>
  <c r="X167" i="1"/>
  <c r="S168" i="1"/>
  <c r="T168" i="1"/>
  <c r="U168" i="1"/>
  <c r="V168" i="1"/>
  <c r="W168" i="1"/>
  <c r="X168" i="1"/>
  <c r="S169" i="1"/>
  <c r="T169" i="1"/>
  <c r="U169" i="1"/>
  <c r="V169" i="1"/>
  <c r="W169" i="1"/>
  <c r="X169" i="1"/>
  <c r="S170" i="1"/>
  <c r="T170" i="1"/>
  <c r="U170" i="1"/>
  <c r="V170" i="1"/>
  <c r="W170" i="1"/>
  <c r="X170" i="1"/>
  <c r="S171" i="1"/>
  <c r="T171" i="1"/>
  <c r="U171" i="1"/>
  <c r="V171" i="1"/>
  <c r="W171" i="1"/>
  <c r="X171" i="1"/>
  <c r="S172" i="1"/>
  <c r="T172" i="1"/>
  <c r="U172" i="1"/>
  <c r="V172" i="1"/>
  <c r="W172" i="1"/>
  <c r="X172" i="1"/>
  <c r="S173" i="1"/>
  <c r="T173" i="1"/>
  <c r="U173" i="1"/>
  <c r="V173" i="1"/>
  <c r="W173" i="1"/>
  <c r="X173" i="1"/>
  <c r="S174" i="1"/>
  <c r="T174" i="1"/>
  <c r="U174" i="1"/>
  <c r="V174" i="1"/>
  <c r="W174" i="1"/>
  <c r="X174" i="1"/>
  <c r="S175" i="1"/>
  <c r="T175" i="1"/>
  <c r="U175" i="1"/>
  <c r="V175" i="1"/>
  <c r="W175" i="1"/>
  <c r="X175" i="1"/>
  <c r="S176" i="1"/>
  <c r="T176" i="1"/>
  <c r="U176" i="1"/>
  <c r="V176" i="1"/>
  <c r="W176" i="1"/>
  <c r="X176" i="1"/>
  <c r="S177" i="1"/>
  <c r="T177" i="1"/>
  <c r="U177" i="1"/>
  <c r="V177" i="1"/>
  <c r="W177" i="1"/>
  <c r="X177" i="1"/>
  <c r="S178" i="1"/>
  <c r="T178" i="1"/>
  <c r="U178" i="1"/>
  <c r="V178" i="1"/>
  <c r="W178" i="1"/>
  <c r="X178" i="1"/>
  <c r="S179" i="1"/>
  <c r="T179" i="1"/>
  <c r="U179" i="1"/>
  <c r="V179" i="1"/>
  <c r="W179" i="1"/>
  <c r="X179" i="1"/>
  <c r="S180" i="1"/>
  <c r="T180" i="1"/>
  <c r="U180" i="1"/>
  <c r="V180" i="1"/>
  <c r="W180" i="1"/>
  <c r="X180" i="1"/>
  <c r="S181" i="1"/>
  <c r="T181" i="1"/>
  <c r="U181" i="1"/>
  <c r="V181" i="1"/>
  <c r="W181" i="1"/>
  <c r="X181" i="1"/>
  <c r="S182" i="1"/>
  <c r="T182" i="1"/>
  <c r="U182" i="1"/>
  <c r="V182" i="1"/>
  <c r="W182" i="1"/>
  <c r="X182" i="1"/>
  <c r="S183" i="1"/>
  <c r="T183" i="1"/>
  <c r="U183" i="1"/>
  <c r="V183" i="1"/>
  <c r="W183" i="1"/>
  <c r="X183" i="1"/>
  <c r="S184" i="1"/>
  <c r="T184" i="1"/>
  <c r="U184" i="1"/>
  <c r="V184" i="1"/>
  <c r="W184" i="1"/>
  <c r="X184" i="1"/>
  <c r="S185" i="1"/>
  <c r="T185" i="1"/>
  <c r="U185" i="1"/>
  <c r="V185" i="1"/>
  <c r="W185" i="1"/>
  <c r="X185" i="1"/>
  <c r="S186" i="1"/>
  <c r="T186" i="1"/>
  <c r="U186" i="1"/>
  <c r="V186" i="1"/>
  <c r="W186" i="1"/>
  <c r="X186" i="1"/>
  <c r="S187" i="1"/>
  <c r="T187" i="1"/>
  <c r="U187" i="1"/>
  <c r="V187" i="1"/>
  <c r="W187" i="1"/>
  <c r="X187" i="1"/>
  <c r="S188" i="1"/>
  <c r="T188" i="1"/>
  <c r="U188" i="1"/>
  <c r="V188" i="1"/>
  <c r="W188" i="1"/>
  <c r="X188" i="1"/>
  <c r="S189" i="1"/>
  <c r="T189" i="1"/>
  <c r="U189" i="1"/>
  <c r="V189" i="1"/>
  <c r="W189" i="1"/>
  <c r="X189" i="1"/>
  <c r="S190" i="1"/>
  <c r="T190" i="1"/>
  <c r="U190" i="1"/>
  <c r="V190" i="1"/>
  <c r="W190" i="1"/>
  <c r="X190" i="1"/>
  <c r="S191" i="1"/>
  <c r="T191" i="1"/>
  <c r="U191" i="1"/>
  <c r="V191" i="1"/>
  <c r="W191" i="1"/>
  <c r="X191" i="1"/>
  <c r="S192" i="1"/>
  <c r="T192" i="1"/>
  <c r="U192" i="1"/>
  <c r="V192" i="1"/>
  <c r="W192" i="1"/>
  <c r="X192" i="1"/>
  <c r="S193" i="1"/>
  <c r="T193" i="1"/>
  <c r="U193" i="1"/>
  <c r="V193" i="1"/>
  <c r="W193" i="1"/>
  <c r="X193" i="1"/>
  <c r="S194" i="1"/>
  <c r="T194" i="1"/>
  <c r="U194" i="1"/>
  <c r="V194" i="1"/>
  <c r="W194" i="1"/>
  <c r="X194" i="1"/>
  <c r="S195" i="1"/>
  <c r="T195" i="1"/>
  <c r="U195" i="1"/>
  <c r="V195" i="1"/>
  <c r="W195" i="1"/>
  <c r="X195" i="1"/>
  <c r="S196" i="1"/>
  <c r="T196" i="1"/>
  <c r="U196" i="1"/>
  <c r="V196" i="1"/>
  <c r="W196" i="1"/>
  <c r="X196" i="1"/>
  <c r="S197" i="1"/>
  <c r="T197" i="1"/>
  <c r="U197" i="1"/>
  <c r="V197" i="1"/>
  <c r="W197" i="1"/>
  <c r="X197" i="1"/>
  <c r="S198" i="1"/>
  <c r="T198" i="1"/>
  <c r="U198" i="1"/>
  <c r="V198" i="1"/>
  <c r="W198" i="1"/>
  <c r="X198" i="1"/>
  <c r="S199" i="1"/>
  <c r="T199" i="1"/>
  <c r="U199" i="1"/>
  <c r="V199" i="1"/>
  <c r="W199" i="1"/>
  <c r="X199" i="1"/>
  <c r="S200" i="1"/>
  <c r="T200" i="1"/>
  <c r="U200" i="1"/>
  <c r="V200" i="1"/>
  <c r="W200" i="1"/>
  <c r="X200" i="1"/>
  <c r="S201" i="1"/>
  <c r="T201" i="1"/>
  <c r="U201" i="1"/>
  <c r="V201" i="1"/>
  <c r="W201" i="1"/>
  <c r="X201" i="1"/>
  <c r="S202" i="1"/>
  <c r="T202" i="1"/>
  <c r="U202" i="1"/>
  <c r="V202" i="1"/>
  <c r="W202" i="1"/>
  <c r="X202" i="1"/>
  <c r="S203" i="1"/>
  <c r="T203" i="1"/>
  <c r="U203" i="1"/>
  <c r="V203" i="1"/>
  <c r="W203" i="1"/>
  <c r="X203" i="1"/>
  <c r="S204" i="1"/>
  <c r="T204" i="1"/>
  <c r="U204" i="1"/>
  <c r="V204" i="1"/>
  <c r="W204" i="1"/>
  <c r="X204" i="1"/>
  <c r="S205" i="1"/>
  <c r="T205" i="1"/>
  <c r="U205" i="1"/>
  <c r="V205" i="1"/>
  <c r="W205" i="1"/>
  <c r="X205" i="1"/>
  <c r="S206" i="1"/>
  <c r="T206" i="1"/>
  <c r="U206" i="1"/>
  <c r="V206" i="1"/>
  <c r="W206" i="1"/>
  <c r="X206" i="1"/>
  <c r="S207" i="1"/>
  <c r="T207" i="1"/>
  <c r="U207" i="1"/>
  <c r="V207" i="1"/>
  <c r="W207" i="1"/>
  <c r="X207" i="1"/>
  <c r="S208" i="1"/>
  <c r="T208" i="1"/>
  <c r="U208" i="1"/>
  <c r="V208" i="1"/>
  <c r="W208" i="1"/>
  <c r="X208" i="1"/>
  <c r="S209" i="1"/>
  <c r="T209" i="1"/>
  <c r="U209" i="1"/>
  <c r="V209" i="1"/>
  <c r="W209" i="1"/>
  <c r="X209" i="1"/>
  <c r="S210" i="1"/>
  <c r="T210" i="1"/>
  <c r="U210" i="1"/>
  <c r="V210" i="1"/>
  <c r="W210" i="1"/>
  <c r="X210" i="1"/>
  <c r="S211" i="1"/>
  <c r="T211" i="1"/>
  <c r="U211" i="1"/>
  <c r="V211" i="1"/>
  <c r="W211" i="1"/>
  <c r="X211" i="1"/>
  <c r="S212" i="1"/>
  <c r="T212" i="1"/>
  <c r="U212" i="1"/>
  <c r="V212" i="1"/>
  <c r="W212" i="1"/>
  <c r="X212" i="1"/>
  <c r="S213" i="1"/>
  <c r="T213" i="1"/>
  <c r="U213" i="1"/>
  <c r="V213" i="1"/>
  <c r="W213" i="1"/>
  <c r="X213" i="1"/>
  <c r="S214" i="1"/>
  <c r="T214" i="1"/>
  <c r="U214" i="1"/>
  <c r="V214" i="1"/>
  <c r="W214" i="1"/>
  <c r="X214" i="1"/>
  <c r="S215" i="1"/>
  <c r="T215" i="1"/>
  <c r="U215" i="1"/>
  <c r="V215" i="1"/>
  <c r="W215" i="1"/>
  <c r="X215" i="1"/>
  <c r="S216" i="1"/>
  <c r="T216" i="1"/>
  <c r="U216" i="1"/>
  <c r="V216" i="1"/>
  <c r="W216" i="1"/>
  <c r="X216" i="1"/>
  <c r="S217" i="1"/>
  <c r="T217" i="1"/>
  <c r="U217" i="1"/>
  <c r="V217" i="1"/>
  <c r="W217" i="1"/>
  <c r="X217" i="1"/>
  <c r="S218" i="1"/>
  <c r="T218" i="1"/>
  <c r="U218" i="1"/>
  <c r="V218" i="1"/>
  <c r="W218" i="1"/>
  <c r="X218" i="1"/>
  <c r="S219" i="1"/>
  <c r="T219" i="1"/>
  <c r="U219" i="1"/>
  <c r="V219" i="1"/>
  <c r="W219" i="1"/>
  <c r="X219" i="1"/>
  <c r="S220" i="1"/>
  <c r="T220" i="1"/>
  <c r="U220" i="1"/>
  <c r="V220" i="1"/>
  <c r="W220" i="1"/>
  <c r="X220" i="1"/>
  <c r="S221" i="1"/>
  <c r="T221" i="1"/>
  <c r="U221" i="1"/>
  <c r="V221" i="1"/>
  <c r="W221" i="1"/>
  <c r="X221" i="1"/>
  <c r="S222" i="1"/>
  <c r="T222" i="1"/>
  <c r="U222" i="1"/>
  <c r="V222" i="1"/>
  <c r="W222" i="1"/>
  <c r="X222" i="1"/>
  <c r="S223" i="1"/>
  <c r="T223" i="1"/>
  <c r="U223" i="1"/>
  <c r="V223" i="1"/>
  <c r="W223" i="1"/>
  <c r="X223" i="1"/>
  <c r="S224" i="1"/>
  <c r="T224" i="1"/>
  <c r="U224" i="1"/>
  <c r="V224" i="1"/>
  <c r="W224" i="1"/>
  <c r="X224" i="1"/>
  <c r="S225" i="1"/>
  <c r="T225" i="1"/>
  <c r="U225" i="1"/>
  <c r="V225" i="1"/>
  <c r="W225" i="1"/>
  <c r="X225" i="1"/>
  <c r="S226" i="1"/>
  <c r="T226" i="1"/>
  <c r="U226" i="1"/>
  <c r="V226" i="1"/>
  <c r="W226" i="1"/>
  <c r="X226" i="1"/>
  <c r="S227" i="1"/>
  <c r="T227" i="1"/>
  <c r="U227" i="1"/>
  <c r="V227" i="1"/>
  <c r="W227" i="1"/>
  <c r="X227" i="1"/>
  <c r="S228" i="1"/>
  <c r="T228" i="1"/>
  <c r="U228" i="1"/>
  <c r="V228" i="1"/>
  <c r="W228" i="1"/>
  <c r="X228" i="1"/>
  <c r="S229" i="1"/>
  <c r="T229" i="1"/>
  <c r="U229" i="1"/>
  <c r="V229" i="1"/>
  <c r="W229" i="1"/>
  <c r="X229" i="1"/>
  <c r="S230" i="1"/>
  <c r="T230" i="1"/>
  <c r="U230" i="1"/>
  <c r="V230" i="1"/>
  <c r="W230" i="1"/>
  <c r="X230" i="1"/>
  <c r="S231" i="1"/>
  <c r="T231" i="1"/>
  <c r="U231" i="1"/>
  <c r="V231" i="1"/>
  <c r="W231" i="1"/>
  <c r="X231" i="1"/>
  <c r="S232" i="1"/>
  <c r="T232" i="1"/>
  <c r="U232" i="1"/>
  <c r="V232" i="1"/>
  <c r="W232" i="1"/>
  <c r="X232" i="1"/>
  <c r="S233" i="1"/>
  <c r="T233" i="1"/>
  <c r="U233" i="1"/>
  <c r="V233" i="1"/>
  <c r="W233" i="1"/>
  <c r="X233" i="1"/>
  <c r="S234" i="1"/>
  <c r="T234" i="1"/>
  <c r="U234" i="1"/>
  <c r="V234" i="1"/>
  <c r="W234" i="1"/>
  <c r="X234" i="1"/>
  <c r="S235" i="1"/>
  <c r="T235" i="1"/>
  <c r="U235" i="1"/>
  <c r="V235" i="1"/>
  <c r="W235" i="1"/>
  <c r="X235" i="1"/>
  <c r="S236" i="1"/>
  <c r="T236" i="1"/>
  <c r="U236" i="1"/>
  <c r="V236" i="1"/>
  <c r="W236" i="1"/>
  <c r="X236" i="1"/>
  <c r="S237" i="1"/>
  <c r="T237" i="1"/>
  <c r="U237" i="1"/>
  <c r="V237" i="1"/>
  <c r="W237" i="1"/>
  <c r="X237" i="1"/>
  <c r="S238" i="1"/>
  <c r="T238" i="1"/>
  <c r="U238" i="1"/>
  <c r="V238" i="1"/>
  <c r="W238" i="1"/>
  <c r="X238" i="1"/>
  <c r="S239" i="1"/>
  <c r="T239" i="1"/>
  <c r="U239" i="1"/>
  <c r="V239" i="1"/>
  <c r="W239" i="1"/>
  <c r="X239" i="1"/>
  <c r="S240" i="1"/>
  <c r="T240" i="1"/>
  <c r="U240" i="1"/>
  <c r="V240" i="1"/>
  <c r="W240" i="1"/>
  <c r="X240" i="1"/>
  <c r="S241" i="1"/>
  <c r="T241" i="1"/>
  <c r="U241" i="1"/>
  <c r="V241" i="1"/>
  <c r="W241" i="1"/>
  <c r="X241" i="1"/>
  <c r="S242" i="1"/>
  <c r="T242" i="1"/>
  <c r="U242" i="1"/>
  <c r="V242" i="1"/>
  <c r="W242" i="1"/>
  <c r="X242" i="1"/>
  <c r="S243" i="1"/>
  <c r="T243" i="1"/>
  <c r="U243" i="1"/>
  <c r="V243" i="1"/>
  <c r="W243" i="1"/>
  <c r="X243" i="1"/>
  <c r="S244" i="1"/>
  <c r="T244" i="1"/>
  <c r="U244" i="1"/>
  <c r="V244" i="1"/>
  <c r="W244" i="1"/>
  <c r="X244" i="1"/>
  <c r="S245" i="1"/>
  <c r="T245" i="1"/>
  <c r="U245" i="1"/>
  <c r="V245" i="1"/>
  <c r="W245" i="1"/>
  <c r="X245" i="1"/>
  <c r="S246" i="1"/>
  <c r="T246" i="1"/>
  <c r="U246" i="1"/>
  <c r="V246" i="1"/>
  <c r="W246" i="1"/>
  <c r="X246" i="1"/>
  <c r="S247" i="1"/>
  <c r="T247" i="1"/>
  <c r="U247" i="1"/>
  <c r="V247" i="1"/>
  <c r="W247" i="1"/>
  <c r="X247" i="1"/>
  <c r="S248" i="1"/>
  <c r="T248" i="1"/>
  <c r="U248" i="1"/>
  <c r="V248" i="1"/>
  <c r="W248" i="1"/>
  <c r="X248" i="1"/>
  <c r="S249" i="1"/>
  <c r="T249" i="1"/>
  <c r="U249" i="1"/>
  <c r="V249" i="1"/>
  <c r="W249" i="1"/>
  <c r="X249" i="1"/>
  <c r="S250" i="1"/>
  <c r="T250" i="1"/>
  <c r="U250" i="1"/>
  <c r="V250" i="1"/>
  <c r="W250" i="1"/>
  <c r="X250" i="1"/>
  <c r="S251" i="1"/>
  <c r="T251" i="1"/>
  <c r="U251" i="1"/>
  <c r="V251" i="1"/>
  <c r="W251" i="1"/>
  <c r="X251" i="1"/>
  <c r="S252" i="1"/>
  <c r="T252" i="1"/>
  <c r="U252" i="1"/>
  <c r="V252" i="1"/>
  <c r="W252" i="1"/>
  <c r="X252" i="1"/>
  <c r="S253" i="1"/>
  <c r="T253" i="1"/>
  <c r="U253" i="1"/>
  <c r="V253" i="1"/>
  <c r="W253" i="1"/>
  <c r="X253" i="1"/>
  <c r="S254" i="1"/>
  <c r="T254" i="1"/>
  <c r="U254" i="1"/>
  <c r="V254" i="1"/>
  <c r="W254" i="1"/>
  <c r="X254" i="1"/>
  <c r="S255" i="1"/>
  <c r="T255" i="1"/>
  <c r="U255" i="1"/>
  <c r="V255" i="1"/>
  <c r="W255" i="1"/>
  <c r="X255" i="1"/>
  <c r="S256" i="1"/>
  <c r="T256" i="1"/>
  <c r="U256" i="1"/>
  <c r="V256" i="1"/>
  <c r="W256" i="1"/>
  <c r="X256" i="1"/>
  <c r="S257" i="1"/>
  <c r="T257" i="1"/>
  <c r="U257" i="1"/>
  <c r="V257" i="1"/>
  <c r="W257" i="1"/>
  <c r="X257" i="1"/>
  <c r="S258" i="1"/>
  <c r="T258" i="1"/>
  <c r="U258" i="1"/>
  <c r="V258" i="1"/>
  <c r="W258" i="1"/>
  <c r="X258" i="1"/>
  <c r="S259" i="1"/>
  <c r="T259" i="1"/>
  <c r="U259" i="1"/>
  <c r="V259" i="1"/>
  <c r="W259" i="1"/>
  <c r="X259" i="1"/>
  <c r="S260" i="1"/>
  <c r="T260" i="1"/>
  <c r="U260" i="1"/>
  <c r="V260" i="1"/>
  <c r="W260" i="1"/>
  <c r="X260" i="1"/>
  <c r="S261" i="1"/>
  <c r="T261" i="1"/>
  <c r="U261" i="1"/>
  <c r="V261" i="1"/>
  <c r="W261" i="1"/>
  <c r="X261" i="1"/>
  <c r="S262" i="1"/>
  <c r="T262" i="1"/>
  <c r="U262" i="1"/>
  <c r="V262" i="1"/>
  <c r="W262" i="1"/>
  <c r="X262" i="1"/>
  <c r="S263" i="1"/>
  <c r="T263" i="1"/>
  <c r="U263" i="1"/>
  <c r="V263" i="1"/>
  <c r="W263" i="1"/>
  <c r="X263" i="1"/>
  <c r="S264" i="1"/>
  <c r="T264" i="1"/>
  <c r="U264" i="1"/>
  <c r="V264" i="1"/>
  <c r="W264" i="1"/>
  <c r="X264" i="1"/>
  <c r="S265" i="1"/>
  <c r="T265" i="1"/>
  <c r="U265" i="1"/>
  <c r="V265" i="1"/>
  <c r="W265" i="1"/>
  <c r="X265" i="1"/>
  <c r="S266" i="1"/>
  <c r="T266" i="1"/>
  <c r="U266" i="1"/>
  <c r="V266" i="1"/>
  <c r="W266" i="1"/>
  <c r="X266" i="1"/>
  <c r="S267" i="1"/>
  <c r="T267" i="1"/>
  <c r="U267" i="1"/>
  <c r="V267" i="1"/>
  <c r="W267" i="1"/>
  <c r="X267" i="1"/>
  <c r="S268" i="1"/>
  <c r="T268" i="1"/>
  <c r="U268" i="1"/>
  <c r="V268" i="1"/>
  <c r="W268" i="1"/>
  <c r="X268" i="1"/>
  <c r="S269" i="1"/>
  <c r="T269" i="1"/>
  <c r="U269" i="1"/>
  <c r="V269" i="1"/>
  <c r="W269" i="1"/>
  <c r="X269" i="1"/>
  <c r="S270" i="1"/>
  <c r="T270" i="1"/>
  <c r="U270" i="1"/>
  <c r="V270" i="1"/>
  <c r="W270" i="1"/>
  <c r="X270" i="1"/>
  <c r="S271" i="1"/>
  <c r="T271" i="1"/>
  <c r="U271" i="1"/>
  <c r="V271" i="1"/>
  <c r="W271" i="1"/>
  <c r="X271" i="1"/>
  <c r="S272" i="1"/>
  <c r="T272" i="1"/>
  <c r="U272" i="1"/>
  <c r="V272" i="1"/>
  <c r="W272" i="1"/>
  <c r="X272" i="1"/>
  <c r="S273" i="1"/>
  <c r="T273" i="1"/>
  <c r="U273" i="1"/>
  <c r="V273" i="1"/>
  <c r="W273" i="1"/>
  <c r="X273" i="1"/>
  <c r="S274" i="1"/>
  <c r="T274" i="1"/>
  <c r="U274" i="1"/>
  <c r="V274" i="1"/>
  <c r="W274" i="1"/>
  <c r="X274" i="1"/>
  <c r="S275" i="1"/>
  <c r="T275" i="1"/>
  <c r="U275" i="1"/>
  <c r="V275" i="1"/>
  <c r="W275" i="1"/>
  <c r="X275" i="1"/>
  <c r="S276" i="1"/>
  <c r="T276" i="1"/>
  <c r="U276" i="1"/>
  <c r="V276" i="1"/>
  <c r="W276" i="1"/>
  <c r="X276" i="1"/>
  <c r="S277" i="1"/>
  <c r="T277" i="1"/>
  <c r="U277" i="1"/>
  <c r="V277" i="1"/>
  <c r="W277" i="1"/>
  <c r="X277" i="1"/>
  <c r="S278" i="1"/>
  <c r="T278" i="1"/>
  <c r="U278" i="1"/>
  <c r="V278" i="1"/>
  <c r="W278" i="1"/>
  <c r="X278" i="1"/>
  <c r="S279" i="1"/>
  <c r="T279" i="1"/>
  <c r="U279" i="1"/>
  <c r="V279" i="1"/>
  <c r="W279" i="1"/>
  <c r="X279" i="1"/>
  <c r="S280" i="1"/>
  <c r="T280" i="1"/>
  <c r="U280" i="1"/>
  <c r="V280" i="1"/>
  <c r="W280" i="1"/>
  <c r="X280" i="1"/>
  <c r="S281" i="1"/>
  <c r="T281" i="1"/>
  <c r="U281" i="1"/>
  <c r="V281" i="1"/>
  <c r="W281" i="1"/>
  <c r="X281" i="1"/>
  <c r="S282" i="1"/>
  <c r="T282" i="1"/>
  <c r="U282" i="1"/>
  <c r="V282" i="1"/>
  <c r="W282" i="1"/>
  <c r="X282" i="1"/>
  <c r="S283" i="1"/>
  <c r="T283" i="1"/>
  <c r="U283" i="1"/>
  <c r="V283" i="1"/>
  <c r="W283" i="1"/>
  <c r="X283" i="1"/>
  <c r="S284" i="1"/>
  <c r="T284" i="1"/>
  <c r="U284" i="1"/>
  <c r="V284" i="1"/>
  <c r="W284" i="1"/>
  <c r="X284" i="1"/>
  <c r="S285" i="1"/>
  <c r="T285" i="1"/>
  <c r="U285" i="1"/>
  <c r="V285" i="1"/>
  <c r="W285" i="1"/>
  <c r="X285" i="1"/>
  <c r="S286" i="1"/>
  <c r="T286" i="1"/>
  <c r="U286" i="1"/>
  <c r="V286" i="1"/>
  <c r="W286" i="1"/>
  <c r="X286" i="1"/>
  <c r="S287" i="1"/>
  <c r="T287" i="1"/>
  <c r="U287" i="1"/>
  <c r="V287" i="1"/>
  <c r="W287" i="1"/>
  <c r="X287" i="1"/>
  <c r="S288" i="1"/>
  <c r="T288" i="1"/>
  <c r="U288" i="1"/>
  <c r="V288" i="1"/>
  <c r="W288" i="1"/>
  <c r="X288" i="1"/>
  <c r="S289" i="1"/>
  <c r="T289" i="1"/>
  <c r="U289" i="1"/>
  <c r="V289" i="1"/>
  <c r="W289" i="1"/>
  <c r="X289" i="1"/>
  <c r="S290" i="1"/>
  <c r="T290" i="1"/>
  <c r="U290" i="1"/>
  <c r="V290" i="1"/>
  <c r="W290" i="1"/>
  <c r="X290" i="1"/>
  <c r="S291" i="1"/>
  <c r="T291" i="1"/>
  <c r="U291" i="1"/>
  <c r="V291" i="1"/>
  <c r="W291" i="1"/>
  <c r="X291" i="1"/>
  <c r="S292" i="1"/>
  <c r="T292" i="1"/>
  <c r="U292" i="1"/>
  <c r="V292" i="1"/>
  <c r="W292" i="1"/>
  <c r="X292" i="1"/>
  <c r="S293" i="1"/>
  <c r="T293" i="1"/>
  <c r="U293" i="1"/>
  <c r="V293" i="1"/>
  <c r="W293" i="1"/>
  <c r="X293" i="1"/>
  <c r="S294" i="1"/>
  <c r="T294" i="1"/>
  <c r="U294" i="1"/>
  <c r="V294" i="1"/>
  <c r="W294" i="1"/>
  <c r="X294" i="1"/>
  <c r="S295" i="1"/>
  <c r="T295" i="1"/>
  <c r="U295" i="1"/>
  <c r="V295" i="1"/>
  <c r="W295" i="1"/>
  <c r="X295" i="1"/>
  <c r="S296" i="1"/>
  <c r="T296" i="1"/>
  <c r="U296" i="1"/>
  <c r="V296" i="1"/>
  <c r="W296" i="1"/>
  <c r="X296" i="1"/>
  <c r="S297" i="1"/>
  <c r="T297" i="1"/>
  <c r="U297" i="1"/>
  <c r="V297" i="1"/>
  <c r="W297" i="1"/>
  <c r="X297" i="1"/>
  <c r="S298" i="1"/>
  <c r="T298" i="1"/>
  <c r="U298" i="1"/>
  <c r="V298" i="1"/>
  <c r="W298" i="1"/>
  <c r="X298" i="1"/>
  <c r="S299" i="1"/>
  <c r="T299" i="1"/>
  <c r="U299" i="1"/>
  <c r="V299" i="1"/>
  <c r="W299" i="1"/>
  <c r="X299" i="1"/>
  <c r="S300" i="1"/>
  <c r="T300" i="1"/>
  <c r="U300" i="1"/>
  <c r="V300" i="1"/>
  <c r="W300" i="1"/>
  <c r="X300" i="1"/>
  <c r="S301" i="1"/>
  <c r="T301" i="1"/>
  <c r="U301" i="1"/>
  <c r="V301" i="1"/>
  <c r="W301" i="1"/>
  <c r="X301" i="1"/>
  <c r="S302" i="1"/>
  <c r="T302" i="1"/>
  <c r="U302" i="1"/>
  <c r="V302" i="1"/>
  <c r="W302" i="1"/>
  <c r="X302" i="1"/>
  <c r="S303" i="1"/>
  <c r="T303" i="1"/>
  <c r="U303" i="1"/>
  <c r="V303" i="1"/>
  <c r="W303" i="1"/>
  <c r="X303" i="1"/>
  <c r="S304" i="1"/>
  <c r="T304" i="1"/>
  <c r="U304" i="1"/>
  <c r="V304" i="1"/>
  <c r="W304" i="1"/>
  <c r="X304" i="1"/>
  <c r="S305" i="1"/>
  <c r="T305" i="1"/>
  <c r="U305" i="1"/>
  <c r="V305" i="1"/>
  <c r="W305" i="1"/>
  <c r="X305" i="1"/>
  <c r="S306" i="1"/>
  <c r="T306" i="1"/>
  <c r="U306" i="1"/>
  <c r="V306" i="1"/>
  <c r="W306" i="1"/>
  <c r="X306" i="1"/>
  <c r="S307" i="1"/>
  <c r="T307" i="1"/>
  <c r="U307" i="1"/>
  <c r="V307" i="1"/>
  <c r="W307" i="1"/>
  <c r="X307" i="1"/>
  <c r="S308" i="1"/>
  <c r="T308" i="1"/>
  <c r="U308" i="1"/>
  <c r="V308" i="1"/>
  <c r="W308" i="1"/>
  <c r="X308" i="1"/>
  <c r="S309" i="1"/>
  <c r="T309" i="1"/>
  <c r="U309" i="1"/>
  <c r="V309" i="1"/>
  <c r="W309" i="1"/>
  <c r="X309" i="1"/>
  <c r="S310" i="1"/>
  <c r="T310" i="1"/>
  <c r="U310" i="1"/>
  <c r="V310" i="1"/>
  <c r="W310" i="1"/>
  <c r="X310" i="1"/>
  <c r="S311" i="1"/>
  <c r="T311" i="1"/>
  <c r="U311" i="1"/>
  <c r="V311" i="1"/>
  <c r="W311" i="1"/>
  <c r="X311" i="1"/>
  <c r="S312" i="1"/>
  <c r="T312" i="1"/>
  <c r="U312" i="1"/>
  <c r="V312" i="1"/>
  <c r="W312" i="1"/>
  <c r="X312" i="1"/>
  <c r="S313" i="1"/>
  <c r="T313" i="1"/>
  <c r="U313" i="1"/>
  <c r="V313" i="1"/>
  <c r="W313" i="1"/>
  <c r="X313" i="1"/>
  <c r="S314" i="1"/>
  <c r="T314" i="1"/>
  <c r="U314" i="1"/>
  <c r="V314" i="1"/>
  <c r="W314" i="1"/>
  <c r="X314" i="1"/>
  <c r="S315" i="1"/>
  <c r="T315" i="1"/>
  <c r="U315" i="1"/>
  <c r="V315" i="1"/>
  <c r="W315" i="1"/>
  <c r="X315" i="1"/>
  <c r="S316" i="1"/>
  <c r="T316" i="1"/>
  <c r="U316" i="1"/>
  <c r="V316" i="1"/>
  <c r="W316" i="1"/>
  <c r="X316" i="1"/>
  <c r="S317" i="1"/>
  <c r="T317" i="1"/>
  <c r="U317" i="1"/>
  <c r="V317" i="1"/>
  <c r="W317" i="1"/>
  <c r="X317" i="1"/>
  <c r="S318" i="1"/>
  <c r="T318" i="1"/>
  <c r="U318" i="1"/>
  <c r="V318" i="1"/>
  <c r="W318" i="1"/>
  <c r="X318" i="1"/>
  <c r="S319" i="1"/>
  <c r="T319" i="1"/>
  <c r="U319" i="1"/>
  <c r="V319" i="1"/>
  <c r="W319" i="1"/>
  <c r="X319" i="1"/>
  <c r="S320" i="1"/>
  <c r="T320" i="1"/>
  <c r="U320" i="1"/>
  <c r="V320" i="1"/>
  <c r="W320" i="1"/>
  <c r="X320" i="1"/>
  <c r="S321" i="1"/>
  <c r="T321" i="1"/>
  <c r="U321" i="1"/>
  <c r="V321" i="1"/>
  <c r="W321" i="1"/>
  <c r="X321" i="1"/>
  <c r="S322" i="1"/>
  <c r="T322" i="1"/>
  <c r="U322" i="1"/>
  <c r="V322" i="1"/>
  <c r="W322" i="1"/>
  <c r="X322" i="1"/>
  <c r="S323" i="1"/>
  <c r="T323" i="1"/>
  <c r="U323" i="1"/>
  <c r="V323" i="1"/>
  <c r="W323" i="1"/>
  <c r="X323" i="1"/>
  <c r="S324" i="1"/>
  <c r="T324" i="1"/>
  <c r="U324" i="1"/>
  <c r="V324" i="1"/>
  <c r="W324" i="1"/>
  <c r="X324" i="1"/>
  <c r="S325" i="1"/>
  <c r="T325" i="1"/>
  <c r="U325" i="1"/>
  <c r="V325" i="1"/>
  <c r="W325" i="1"/>
  <c r="X325" i="1"/>
  <c r="S326" i="1"/>
  <c r="T326" i="1"/>
  <c r="U326" i="1"/>
  <c r="V326" i="1"/>
  <c r="W326" i="1"/>
  <c r="X326" i="1"/>
  <c r="S327" i="1"/>
  <c r="T327" i="1"/>
  <c r="U327" i="1"/>
  <c r="V327" i="1"/>
  <c r="W327" i="1"/>
  <c r="X327" i="1"/>
  <c r="S328" i="1"/>
  <c r="T328" i="1"/>
  <c r="U328" i="1"/>
  <c r="V328" i="1"/>
  <c r="W328" i="1"/>
  <c r="X328" i="1"/>
  <c r="S329" i="1"/>
  <c r="T329" i="1"/>
  <c r="U329" i="1"/>
  <c r="V329" i="1"/>
  <c r="W329" i="1"/>
  <c r="X329" i="1"/>
  <c r="S330" i="1"/>
  <c r="T330" i="1"/>
  <c r="U330" i="1"/>
  <c r="V330" i="1"/>
  <c r="W330" i="1"/>
  <c r="X330" i="1"/>
  <c r="S331" i="1"/>
  <c r="T331" i="1"/>
  <c r="U331" i="1"/>
  <c r="V331" i="1"/>
  <c r="W331" i="1"/>
  <c r="X331" i="1"/>
  <c r="S332" i="1"/>
  <c r="T332" i="1"/>
  <c r="U332" i="1"/>
  <c r="V332" i="1"/>
  <c r="W332" i="1"/>
  <c r="X332" i="1"/>
  <c r="S333" i="1"/>
  <c r="T333" i="1"/>
  <c r="U333" i="1"/>
  <c r="V333" i="1"/>
  <c r="W333" i="1"/>
  <c r="X333" i="1"/>
  <c r="S334" i="1"/>
  <c r="T334" i="1"/>
  <c r="U334" i="1"/>
  <c r="V334" i="1"/>
  <c r="W334" i="1"/>
  <c r="X334" i="1"/>
  <c r="S335" i="1"/>
  <c r="T335" i="1"/>
  <c r="U335" i="1"/>
  <c r="V335" i="1"/>
  <c r="W335" i="1"/>
  <c r="X335" i="1"/>
  <c r="S336" i="1"/>
  <c r="T336" i="1"/>
  <c r="U336" i="1"/>
  <c r="V336" i="1"/>
  <c r="W336" i="1"/>
  <c r="X336" i="1"/>
  <c r="S337" i="1"/>
  <c r="T337" i="1"/>
  <c r="U337" i="1"/>
  <c r="V337" i="1"/>
  <c r="W337" i="1"/>
  <c r="X337" i="1"/>
  <c r="S338" i="1"/>
  <c r="T338" i="1"/>
  <c r="U338" i="1"/>
  <c r="V338" i="1"/>
  <c r="W338" i="1"/>
  <c r="X338" i="1"/>
  <c r="S339" i="1"/>
  <c r="T339" i="1"/>
  <c r="U339" i="1"/>
  <c r="V339" i="1"/>
  <c r="W339" i="1"/>
  <c r="X339" i="1"/>
  <c r="S340" i="1"/>
  <c r="T340" i="1"/>
  <c r="U340" i="1"/>
  <c r="V340" i="1"/>
  <c r="W340" i="1"/>
  <c r="X340" i="1"/>
  <c r="S341" i="1"/>
  <c r="T341" i="1"/>
  <c r="U341" i="1"/>
  <c r="V341" i="1"/>
  <c r="W341" i="1"/>
  <c r="X341" i="1"/>
  <c r="S342" i="1"/>
  <c r="T342" i="1"/>
  <c r="U342" i="1"/>
  <c r="V342" i="1"/>
  <c r="W342" i="1"/>
  <c r="X342" i="1"/>
  <c r="S343" i="1"/>
  <c r="T343" i="1"/>
  <c r="U343" i="1"/>
  <c r="V343" i="1"/>
  <c r="W343" i="1"/>
  <c r="X343" i="1"/>
  <c r="S344" i="1"/>
  <c r="T344" i="1"/>
  <c r="U344" i="1"/>
  <c r="V344" i="1"/>
  <c r="W344" i="1"/>
  <c r="X344" i="1"/>
  <c r="S345" i="1"/>
  <c r="T345" i="1"/>
  <c r="U345" i="1"/>
  <c r="V345" i="1"/>
  <c r="W345" i="1"/>
  <c r="X345" i="1"/>
  <c r="S346" i="1"/>
  <c r="T346" i="1"/>
  <c r="U346" i="1"/>
  <c r="V346" i="1"/>
  <c r="W346" i="1"/>
  <c r="X346" i="1"/>
  <c r="S347" i="1"/>
  <c r="T347" i="1"/>
  <c r="U347" i="1"/>
  <c r="V347" i="1"/>
  <c r="W347" i="1"/>
  <c r="X347" i="1"/>
  <c r="S348" i="1"/>
  <c r="T348" i="1"/>
  <c r="U348" i="1"/>
  <c r="V348" i="1"/>
  <c r="W348" i="1"/>
  <c r="X348" i="1"/>
  <c r="S349" i="1"/>
  <c r="T349" i="1"/>
  <c r="U349" i="1"/>
  <c r="V349" i="1"/>
  <c r="W349" i="1"/>
  <c r="X349" i="1"/>
  <c r="S350" i="1"/>
  <c r="T350" i="1"/>
  <c r="U350" i="1"/>
  <c r="V350" i="1"/>
  <c r="W350" i="1"/>
  <c r="X350" i="1"/>
  <c r="S351" i="1"/>
  <c r="T351" i="1"/>
  <c r="U351" i="1"/>
  <c r="V351" i="1"/>
  <c r="W351" i="1"/>
  <c r="X351" i="1"/>
  <c r="S352" i="1"/>
  <c r="T352" i="1"/>
  <c r="U352" i="1"/>
  <c r="V352" i="1"/>
  <c r="W352" i="1"/>
  <c r="X352" i="1"/>
  <c r="S353" i="1"/>
  <c r="T353" i="1"/>
  <c r="U353" i="1"/>
  <c r="V353" i="1"/>
  <c r="W353" i="1"/>
  <c r="X353" i="1"/>
  <c r="S354" i="1"/>
  <c r="T354" i="1"/>
  <c r="U354" i="1"/>
  <c r="V354" i="1"/>
  <c r="W354" i="1"/>
  <c r="X354" i="1"/>
  <c r="S355" i="1"/>
  <c r="T355" i="1"/>
  <c r="U355" i="1"/>
  <c r="V355" i="1"/>
  <c r="W355" i="1"/>
  <c r="X355" i="1"/>
  <c r="S356" i="1"/>
  <c r="T356" i="1"/>
  <c r="U356" i="1"/>
  <c r="V356" i="1"/>
  <c r="W356" i="1"/>
  <c r="X356" i="1"/>
  <c r="S357" i="1"/>
  <c r="T357" i="1"/>
  <c r="U357" i="1"/>
  <c r="V357" i="1"/>
  <c r="W357" i="1"/>
  <c r="X357" i="1"/>
  <c r="S358" i="1"/>
  <c r="T358" i="1"/>
  <c r="U358" i="1"/>
  <c r="V358" i="1"/>
  <c r="W358" i="1"/>
  <c r="X358" i="1"/>
  <c r="S359" i="1"/>
  <c r="T359" i="1"/>
  <c r="U359" i="1"/>
  <c r="V359" i="1"/>
  <c r="W359" i="1"/>
  <c r="X359" i="1"/>
  <c r="S360" i="1"/>
  <c r="T360" i="1"/>
  <c r="U360" i="1"/>
  <c r="V360" i="1"/>
  <c r="W360" i="1"/>
  <c r="X360" i="1"/>
  <c r="S361" i="1"/>
  <c r="T361" i="1"/>
  <c r="U361" i="1"/>
  <c r="V361" i="1"/>
  <c r="W361" i="1"/>
  <c r="X361" i="1"/>
  <c r="S362" i="1"/>
  <c r="T362" i="1"/>
  <c r="U362" i="1"/>
  <c r="V362" i="1"/>
  <c r="W362" i="1"/>
  <c r="X362" i="1"/>
  <c r="S363" i="1"/>
  <c r="T363" i="1"/>
  <c r="U363" i="1"/>
  <c r="V363" i="1"/>
  <c r="W363" i="1"/>
  <c r="X363" i="1"/>
  <c r="S364" i="1"/>
  <c r="T364" i="1"/>
  <c r="U364" i="1"/>
  <c r="V364" i="1"/>
  <c r="W364" i="1"/>
  <c r="X364" i="1"/>
  <c r="S365" i="1"/>
  <c r="T365" i="1"/>
  <c r="U365" i="1"/>
  <c r="V365" i="1"/>
  <c r="W365" i="1"/>
  <c r="X365" i="1"/>
  <c r="S366" i="1"/>
  <c r="T366" i="1"/>
  <c r="U366" i="1"/>
  <c r="V366" i="1"/>
  <c r="W366" i="1"/>
  <c r="X366" i="1"/>
  <c r="S367" i="1"/>
  <c r="T367" i="1"/>
  <c r="U367" i="1"/>
  <c r="V367" i="1"/>
  <c r="W367" i="1"/>
  <c r="X367" i="1"/>
  <c r="S368" i="1"/>
  <c r="T368" i="1"/>
  <c r="U368" i="1"/>
  <c r="V368" i="1"/>
  <c r="W368" i="1"/>
  <c r="X368" i="1"/>
  <c r="S369" i="1"/>
  <c r="T369" i="1"/>
  <c r="U369" i="1"/>
  <c r="V369" i="1"/>
  <c r="W369" i="1"/>
  <c r="X369" i="1"/>
  <c r="S370" i="1"/>
  <c r="T370" i="1"/>
  <c r="U370" i="1"/>
  <c r="V370" i="1"/>
  <c r="W370" i="1"/>
  <c r="X370" i="1"/>
  <c r="S371" i="1"/>
  <c r="T371" i="1"/>
  <c r="U371" i="1"/>
  <c r="V371" i="1"/>
  <c r="W371" i="1"/>
  <c r="X371" i="1"/>
  <c r="S372" i="1"/>
  <c r="T372" i="1"/>
  <c r="U372" i="1"/>
  <c r="V372" i="1"/>
  <c r="W372" i="1"/>
  <c r="X372" i="1"/>
  <c r="S373" i="1"/>
  <c r="T373" i="1"/>
  <c r="U373" i="1"/>
  <c r="V373" i="1"/>
  <c r="W373" i="1"/>
  <c r="X373" i="1"/>
  <c r="S374" i="1"/>
  <c r="T374" i="1"/>
  <c r="U374" i="1"/>
  <c r="V374" i="1"/>
  <c r="W374" i="1"/>
  <c r="X374" i="1"/>
  <c r="S375" i="1"/>
  <c r="T375" i="1"/>
  <c r="U375" i="1"/>
  <c r="V375" i="1"/>
  <c r="W375" i="1"/>
  <c r="X375" i="1"/>
  <c r="S376" i="1"/>
  <c r="T376" i="1"/>
  <c r="U376" i="1"/>
  <c r="V376" i="1"/>
  <c r="W376" i="1"/>
  <c r="X376" i="1"/>
  <c r="S377" i="1"/>
  <c r="T377" i="1"/>
  <c r="U377" i="1"/>
  <c r="V377" i="1"/>
  <c r="W377" i="1"/>
  <c r="X377" i="1"/>
  <c r="S378" i="1"/>
  <c r="T378" i="1"/>
  <c r="U378" i="1"/>
  <c r="V378" i="1"/>
  <c r="W378" i="1"/>
  <c r="X378" i="1"/>
  <c r="S379" i="1"/>
  <c r="T379" i="1"/>
  <c r="U379" i="1"/>
  <c r="V379" i="1"/>
  <c r="W379" i="1"/>
  <c r="X379" i="1"/>
  <c r="S380" i="1"/>
  <c r="T380" i="1"/>
  <c r="U380" i="1"/>
  <c r="V380" i="1"/>
  <c r="W380" i="1"/>
  <c r="X380" i="1"/>
  <c r="S381" i="1"/>
  <c r="T381" i="1"/>
  <c r="U381" i="1"/>
  <c r="V381" i="1"/>
  <c r="W381" i="1"/>
  <c r="X381" i="1"/>
  <c r="S382" i="1"/>
  <c r="T382" i="1"/>
  <c r="U382" i="1"/>
  <c r="V382" i="1"/>
  <c r="W382" i="1"/>
  <c r="X382" i="1"/>
  <c r="S383" i="1"/>
  <c r="T383" i="1"/>
  <c r="U383" i="1"/>
  <c r="V383" i="1"/>
  <c r="W383" i="1"/>
  <c r="X383" i="1"/>
  <c r="S384" i="1"/>
  <c r="T384" i="1"/>
  <c r="U384" i="1"/>
  <c r="V384" i="1"/>
  <c r="W384" i="1"/>
  <c r="X384" i="1"/>
  <c r="S385" i="1"/>
  <c r="T385" i="1"/>
  <c r="U385" i="1"/>
  <c r="V385" i="1"/>
  <c r="W385" i="1"/>
  <c r="X385" i="1"/>
  <c r="S386" i="1"/>
  <c r="T386" i="1"/>
  <c r="U386" i="1"/>
  <c r="V386" i="1"/>
  <c r="W386" i="1"/>
  <c r="X386" i="1"/>
  <c r="S387" i="1"/>
  <c r="T387" i="1"/>
  <c r="U387" i="1"/>
  <c r="V387" i="1"/>
  <c r="W387" i="1"/>
  <c r="X387" i="1"/>
  <c r="S388" i="1"/>
  <c r="T388" i="1"/>
  <c r="U388" i="1"/>
  <c r="V388" i="1"/>
  <c r="W388" i="1"/>
  <c r="X388" i="1"/>
  <c r="S389" i="1"/>
  <c r="T389" i="1"/>
  <c r="U389" i="1"/>
  <c r="V389" i="1"/>
  <c r="W389" i="1"/>
  <c r="X389" i="1"/>
  <c r="S390" i="1"/>
  <c r="T390" i="1"/>
  <c r="U390" i="1"/>
  <c r="V390" i="1"/>
  <c r="W390" i="1"/>
  <c r="X390" i="1"/>
  <c r="S391" i="1"/>
  <c r="T391" i="1"/>
  <c r="U391" i="1"/>
  <c r="V391" i="1"/>
  <c r="W391" i="1"/>
  <c r="X391" i="1"/>
  <c r="S392" i="1"/>
  <c r="T392" i="1"/>
  <c r="U392" i="1"/>
  <c r="V392" i="1"/>
  <c r="W392" i="1"/>
  <c r="X392" i="1"/>
  <c r="S393" i="1"/>
  <c r="T393" i="1"/>
  <c r="U393" i="1"/>
  <c r="V393" i="1"/>
  <c r="W393" i="1"/>
  <c r="X393" i="1"/>
  <c r="S394" i="1"/>
  <c r="T394" i="1"/>
  <c r="U394" i="1"/>
  <c r="V394" i="1"/>
  <c r="W394" i="1"/>
  <c r="X394" i="1"/>
  <c r="S395" i="1"/>
  <c r="T395" i="1"/>
  <c r="U395" i="1"/>
  <c r="V395" i="1"/>
  <c r="W395" i="1"/>
  <c r="X395" i="1"/>
  <c r="S396" i="1"/>
  <c r="T396" i="1"/>
  <c r="U396" i="1"/>
  <c r="V396" i="1"/>
  <c r="W396" i="1"/>
  <c r="X396" i="1"/>
  <c r="S397" i="1"/>
  <c r="T397" i="1"/>
  <c r="U397" i="1"/>
  <c r="V397" i="1"/>
  <c r="W397" i="1"/>
  <c r="X397" i="1"/>
  <c r="S398" i="1"/>
  <c r="T398" i="1"/>
  <c r="U398" i="1"/>
  <c r="V398" i="1"/>
  <c r="W398" i="1"/>
  <c r="X398" i="1"/>
  <c r="S399" i="1"/>
  <c r="T399" i="1"/>
  <c r="U399" i="1"/>
  <c r="V399" i="1"/>
  <c r="W399" i="1"/>
  <c r="X399" i="1"/>
  <c r="S400" i="1"/>
  <c r="T400" i="1"/>
  <c r="U400" i="1"/>
  <c r="V400" i="1"/>
  <c r="W400" i="1"/>
  <c r="X400" i="1"/>
  <c r="S401" i="1"/>
  <c r="T401" i="1"/>
  <c r="U401" i="1"/>
  <c r="V401" i="1"/>
  <c r="W401" i="1"/>
  <c r="X401" i="1"/>
  <c r="S402" i="1"/>
  <c r="T402" i="1"/>
  <c r="U402" i="1"/>
  <c r="V402" i="1"/>
  <c r="W402" i="1"/>
  <c r="X402" i="1"/>
  <c r="S403" i="1"/>
  <c r="T403" i="1"/>
  <c r="U403" i="1"/>
  <c r="V403" i="1"/>
  <c r="W403" i="1"/>
  <c r="X403" i="1"/>
  <c r="S404" i="1"/>
  <c r="T404" i="1"/>
  <c r="U404" i="1"/>
  <c r="V404" i="1"/>
  <c r="W404" i="1"/>
  <c r="X404" i="1"/>
  <c r="S405" i="1"/>
  <c r="T405" i="1"/>
  <c r="U405" i="1"/>
  <c r="V405" i="1"/>
  <c r="W405" i="1"/>
  <c r="X405" i="1"/>
  <c r="S406" i="1"/>
  <c r="T406" i="1"/>
  <c r="U406" i="1"/>
  <c r="V406" i="1"/>
  <c r="W406" i="1"/>
  <c r="X406" i="1"/>
  <c r="S407" i="1"/>
  <c r="T407" i="1"/>
  <c r="U407" i="1"/>
  <c r="V407" i="1"/>
  <c r="W407" i="1"/>
  <c r="X407" i="1"/>
  <c r="S408" i="1"/>
  <c r="T408" i="1"/>
  <c r="U408" i="1"/>
  <c r="V408" i="1"/>
  <c r="W408" i="1"/>
  <c r="X408" i="1"/>
  <c r="S409" i="1"/>
  <c r="T409" i="1"/>
  <c r="U409" i="1"/>
  <c r="V409" i="1"/>
  <c r="W409" i="1"/>
  <c r="X409" i="1"/>
  <c r="S410" i="1"/>
  <c r="T410" i="1"/>
  <c r="U410" i="1"/>
  <c r="V410" i="1"/>
  <c r="W410" i="1"/>
  <c r="X410" i="1"/>
  <c r="S411" i="1"/>
  <c r="T411" i="1"/>
  <c r="U411" i="1"/>
  <c r="V411" i="1"/>
  <c r="W411" i="1"/>
  <c r="X411" i="1"/>
  <c r="S412" i="1"/>
  <c r="T412" i="1"/>
  <c r="U412" i="1"/>
  <c r="V412" i="1"/>
  <c r="W412" i="1"/>
  <c r="X412" i="1"/>
  <c r="S413" i="1"/>
  <c r="T413" i="1"/>
  <c r="U413" i="1"/>
  <c r="V413" i="1"/>
  <c r="W413" i="1"/>
  <c r="X413" i="1"/>
  <c r="S414" i="1"/>
  <c r="T414" i="1"/>
  <c r="U414" i="1"/>
  <c r="V414" i="1"/>
  <c r="W414" i="1"/>
  <c r="X414" i="1"/>
  <c r="S415" i="1"/>
  <c r="T415" i="1"/>
  <c r="U415" i="1"/>
  <c r="V415" i="1"/>
  <c r="W415" i="1"/>
  <c r="X415" i="1"/>
  <c r="S416" i="1"/>
  <c r="T416" i="1"/>
  <c r="U416" i="1"/>
  <c r="V416" i="1"/>
  <c r="W416" i="1"/>
  <c r="X416" i="1"/>
  <c r="S417" i="1"/>
  <c r="T417" i="1"/>
  <c r="U417" i="1"/>
  <c r="V417" i="1"/>
  <c r="W417" i="1"/>
  <c r="X417" i="1"/>
  <c r="S418" i="1"/>
  <c r="T418" i="1"/>
  <c r="U418" i="1"/>
  <c r="V418" i="1"/>
  <c r="W418" i="1"/>
  <c r="X418" i="1"/>
  <c r="S419" i="1"/>
  <c r="T419" i="1"/>
  <c r="U419" i="1"/>
  <c r="V419" i="1"/>
  <c r="W419" i="1"/>
  <c r="X419" i="1"/>
  <c r="S420" i="1"/>
  <c r="T420" i="1"/>
  <c r="U420" i="1"/>
  <c r="V420" i="1"/>
  <c r="W420" i="1"/>
  <c r="X420" i="1"/>
  <c r="S421" i="1"/>
  <c r="T421" i="1"/>
  <c r="U421" i="1"/>
  <c r="V421" i="1"/>
  <c r="W421" i="1"/>
  <c r="X421" i="1"/>
  <c r="S422" i="1"/>
  <c r="T422" i="1"/>
  <c r="U422" i="1"/>
  <c r="V422" i="1"/>
  <c r="W422" i="1"/>
  <c r="X422" i="1"/>
  <c r="S423" i="1"/>
  <c r="T423" i="1"/>
  <c r="U423" i="1"/>
  <c r="V423" i="1"/>
  <c r="W423" i="1"/>
  <c r="X423" i="1"/>
  <c r="S424" i="1"/>
  <c r="T424" i="1"/>
  <c r="U424" i="1"/>
  <c r="V424" i="1"/>
  <c r="W424" i="1"/>
  <c r="X424" i="1"/>
  <c r="S425" i="1"/>
  <c r="T425" i="1"/>
  <c r="U425" i="1"/>
  <c r="V425" i="1"/>
  <c r="W425" i="1"/>
  <c r="X425" i="1"/>
  <c r="S426" i="1"/>
  <c r="T426" i="1"/>
  <c r="U426" i="1"/>
  <c r="V426" i="1"/>
  <c r="W426" i="1"/>
  <c r="X426" i="1"/>
  <c r="S427" i="1"/>
  <c r="T427" i="1"/>
  <c r="U427" i="1"/>
  <c r="V427" i="1"/>
  <c r="W427" i="1"/>
  <c r="X427" i="1"/>
  <c r="S428" i="1"/>
  <c r="T428" i="1"/>
  <c r="U428" i="1"/>
  <c r="V428" i="1"/>
  <c r="W428" i="1"/>
  <c r="X428" i="1"/>
  <c r="S429" i="1"/>
  <c r="T429" i="1"/>
  <c r="U429" i="1"/>
  <c r="V429" i="1"/>
  <c r="W429" i="1"/>
  <c r="X429" i="1"/>
  <c r="S430" i="1"/>
  <c r="T430" i="1"/>
  <c r="U430" i="1"/>
  <c r="V430" i="1"/>
  <c r="W430" i="1"/>
  <c r="X430" i="1"/>
  <c r="S431" i="1"/>
  <c r="T431" i="1"/>
  <c r="U431" i="1"/>
  <c r="V431" i="1"/>
  <c r="W431" i="1"/>
  <c r="X431" i="1"/>
  <c r="S432" i="1"/>
  <c r="T432" i="1"/>
  <c r="U432" i="1"/>
  <c r="V432" i="1"/>
  <c r="W432" i="1"/>
  <c r="X432" i="1"/>
  <c r="S433" i="1"/>
  <c r="T433" i="1"/>
  <c r="U433" i="1"/>
  <c r="V433" i="1"/>
  <c r="W433" i="1"/>
  <c r="X433" i="1"/>
  <c r="S434" i="1"/>
  <c r="T434" i="1"/>
  <c r="U434" i="1"/>
  <c r="V434" i="1"/>
  <c r="W434" i="1"/>
  <c r="X434" i="1"/>
  <c r="S435" i="1"/>
  <c r="T435" i="1"/>
  <c r="U435" i="1"/>
  <c r="V435" i="1"/>
  <c r="W435" i="1"/>
  <c r="X435" i="1"/>
  <c r="S436" i="1"/>
  <c r="T436" i="1"/>
  <c r="U436" i="1"/>
  <c r="V436" i="1"/>
  <c r="W436" i="1"/>
  <c r="X436" i="1"/>
  <c r="S437" i="1"/>
  <c r="T437" i="1"/>
  <c r="U437" i="1"/>
  <c r="V437" i="1"/>
  <c r="W437" i="1"/>
  <c r="X437" i="1"/>
  <c r="S438" i="1"/>
  <c r="T438" i="1"/>
  <c r="U438" i="1"/>
  <c r="V438" i="1"/>
  <c r="W438" i="1"/>
  <c r="X438" i="1"/>
  <c r="S439" i="1"/>
  <c r="T439" i="1"/>
  <c r="U439" i="1"/>
  <c r="V439" i="1"/>
  <c r="W439" i="1"/>
  <c r="X439" i="1"/>
  <c r="S440" i="1"/>
  <c r="T440" i="1"/>
  <c r="U440" i="1"/>
  <c r="V440" i="1"/>
  <c r="W440" i="1"/>
  <c r="X440" i="1"/>
  <c r="S441" i="1"/>
  <c r="T441" i="1"/>
  <c r="U441" i="1"/>
  <c r="V441" i="1"/>
  <c r="W441" i="1"/>
  <c r="X441" i="1"/>
  <c r="S442" i="1"/>
  <c r="T442" i="1"/>
  <c r="U442" i="1"/>
  <c r="V442" i="1"/>
  <c r="W442" i="1"/>
  <c r="X442" i="1"/>
  <c r="S443" i="1"/>
  <c r="T443" i="1"/>
  <c r="U443" i="1"/>
  <c r="V443" i="1"/>
  <c r="W443" i="1"/>
  <c r="X443" i="1"/>
  <c r="S444" i="1"/>
  <c r="T444" i="1"/>
  <c r="U444" i="1"/>
  <c r="V444" i="1"/>
  <c r="W444" i="1"/>
  <c r="X444" i="1"/>
  <c r="S445" i="1"/>
  <c r="T445" i="1"/>
  <c r="U445" i="1"/>
  <c r="V445" i="1"/>
  <c r="W445" i="1"/>
  <c r="X445" i="1"/>
  <c r="S446" i="1"/>
  <c r="T446" i="1"/>
  <c r="U446" i="1"/>
  <c r="V446" i="1"/>
  <c r="W446" i="1"/>
  <c r="X446" i="1"/>
  <c r="S447" i="1"/>
  <c r="T447" i="1"/>
  <c r="U447" i="1"/>
  <c r="V447" i="1"/>
  <c r="W447" i="1"/>
  <c r="X447" i="1"/>
  <c r="S448" i="1"/>
  <c r="T448" i="1"/>
  <c r="U448" i="1"/>
  <c r="V448" i="1"/>
  <c r="W448" i="1"/>
  <c r="X448" i="1"/>
  <c r="S449" i="1"/>
  <c r="T449" i="1"/>
  <c r="U449" i="1"/>
  <c r="V449" i="1"/>
  <c r="W449" i="1"/>
  <c r="X449" i="1"/>
  <c r="S450" i="1"/>
  <c r="T450" i="1"/>
  <c r="U450" i="1"/>
  <c r="V450" i="1"/>
  <c r="W450" i="1"/>
  <c r="X450" i="1"/>
  <c r="S451" i="1"/>
  <c r="T451" i="1"/>
  <c r="U451" i="1"/>
  <c r="V451" i="1"/>
  <c r="W451" i="1"/>
  <c r="X451" i="1"/>
  <c r="S452" i="1"/>
  <c r="T452" i="1"/>
  <c r="U452" i="1"/>
  <c r="V452" i="1"/>
  <c r="W452" i="1"/>
  <c r="X452" i="1"/>
  <c r="S453" i="1"/>
  <c r="T453" i="1"/>
  <c r="U453" i="1"/>
  <c r="V453" i="1"/>
  <c r="W453" i="1"/>
  <c r="X453" i="1"/>
  <c r="S454" i="1"/>
  <c r="T454" i="1"/>
  <c r="U454" i="1"/>
  <c r="V454" i="1"/>
  <c r="W454" i="1"/>
  <c r="X454" i="1"/>
  <c r="S455" i="1"/>
  <c r="T455" i="1"/>
  <c r="U455" i="1"/>
  <c r="V455" i="1"/>
  <c r="W455" i="1"/>
  <c r="X455" i="1"/>
  <c r="S456" i="1"/>
  <c r="T456" i="1"/>
  <c r="U456" i="1"/>
  <c r="V456" i="1"/>
  <c r="W456" i="1"/>
  <c r="X456" i="1"/>
  <c r="S457" i="1"/>
  <c r="T457" i="1"/>
  <c r="U457" i="1"/>
  <c r="V457" i="1"/>
  <c r="W457" i="1"/>
  <c r="X457" i="1"/>
  <c r="S458" i="1"/>
  <c r="T458" i="1"/>
  <c r="U458" i="1"/>
  <c r="V458" i="1"/>
  <c r="W458" i="1"/>
  <c r="X458" i="1"/>
  <c r="S459" i="1"/>
  <c r="T459" i="1"/>
  <c r="U459" i="1"/>
  <c r="V459" i="1"/>
  <c r="W459" i="1"/>
  <c r="X459" i="1"/>
  <c r="S460" i="1"/>
  <c r="T460" i="1"/>
  <c r="U460" i="1"/>
  <c r="V460" i="1"/>
  <c r="W460" i="1"/>
  <c r="X460" i="1"/>
  <c r="S461" i="1"/>
  <c r="T461" i="1"/>
  <c r="U461" i="1"/>
  <c r="V461" i="1"/>
  <c r="W461" i="1"/>
  <c r="X461" i="1"/>
  <c r="S462" i="1"/>
  <c r="T462" i="1"/>
  <c r="U462" i="1"/>
  <c r="V462" i="1"/>
  <c r="W462" i="1"/>
  <c r="X462" i="1"/>
  <c r="S463" i="1"/>
  <c r="T463" i="1"/>
  <c r="U463" i="1"/>
  <c r="V463" i="1"/>
  <c r="W463" i="1"/>
  <c r="X463" i="1"/>
  <c r="S464" i="1"/>
  <c r="T464" i="1"/>
  <c r="U464" i="1"/>
  <c r="V464" i="1"/>
  <c r="W464" i="1"/>
  <c r="X464" i="1"/>
  <c r="S465" i="1"/>
  <c r="T465" i="1"/>
  <c r="U465" i="1"/>
  <c r="V465" i="1"/>
  <c r="W465" i="1"/>
  <c r="X465" i="1"/>
  <c r="S466" i="1"/>
  <c r="T466" i="1"/>
  <c r="U466" i="1"/>
  <c r="V466" i="1"/>
  <c r="W466" i="1"/>
  <c r="X466" i="1"/>
  <c r="S467" i="1"/>
  <c r="T467" i="1"/>
  <c r="U467" i="1"/>
  <c r="V467" i="1"/>
  <c r="W467" i="1"/>
  <c r="X467" i="1"/>
  <c r="S468" i="1"/>
  <c r="T468" i="1"/>
  <c r="U468" i="1"/>
  <c r="V468" i="1"/>
  <c r="W468" i="1"/>
  <c r="X468" i="1"/>
  <c r="S469" i="1"/>
  <c r="T469" i="1"/>
  <c r="U469" i="1"/>
  <c r="V469" i="1"/>
  <c r="W469" i="1"/>
  <c r="X469" i="1"/>
  <c r="S470" i="1"/>
  <c r="T470" i="1"/>
  <c r="U470" i="1"/>
  <c r="V470" i="1"/>
  <c r="W470" i="1"/>
  <c r="X470" i="1"/>
  <c r="S471" i="1"/>
  <c r="T471" i="1"/>
  <c r="U471" i="1"/>
  <c r="V471" i="1"/>
  <c r="W471" i="1"/>
  <c r="X471" i="1"/>
  <c r="S472" i="1"/>
  <c r="T472" i="1"/>
  <c r="U472" i="1"/>
  <c r="V472" i="1"/>
  <c r="W472" i="1"/>
  <c r="X472" i="1"/>
  <c r="S473" i="1"/>
  <c r="T473" i="1"/>
  <c r="U473" i="1"/>
  <c r="V473" i="1"/>
  <c r="W473" i="1"/>
  <c r="X473" i="1"/>
  <c r="S474" i="1"/>
  <c r="T474" i="1"/>
  <c r="U474" i="1"/>
  <c r="V474" i="1"/>
  <c r="W474" i="1"/>
  <c r="X474" i="1"/>
  <c r="S475" i="1"/>
  <c r="T475" i="1"/>
  <c r="U475" i="1"/>
  <c r="V475" i="1"/>
  <c r="W475" i="1"/>
  <c r="X475" i="1"/>
  <c r="S476" i="1"/>
  <c r="T476" i="1"/>
  <c r="U476" i="1"/>
  <c r="V476" i="1"/>
  <c r="W476" i="1"/>
  <c r="X476" i="1"/>
  <c r="S477" i="1"/>
  <c r="T477" i="1"/>
  <c r="U477" i="1"/>
  <c r="V477" i="1"/>
  <c r="W477" i="1"/>
  <c r="X477" i="1"/>
  <c r="S478" i="1"/>
  <c r="T478" i="1"/>
  <c r="U478" i="1"/>
  <c r="V478" i="1"/>
  <c r="W478" i="1"/>
  <c r="X478" i="1"/>
  <c r="S479" i="1"/>
  <c r="T479" i="1"/>
  <c r="U479" i="1"/>
  <c r="V479" i="1"/>
  <c r="W479" i="1"/>
  <c r="X479" i="1"/>
  <c r="S480" i="1"/>
  <c r="T480" i="1"/>
  <c r="U480" i="1"/>
  <c r="V480" i="1"/>
  <c r="W480" i="1"/>
  <c r="X480" i="1"/>
  <c r="S481" i="1"/>
  <c r="T481" i="1"/>
  <c r="U481" i="1"/>
  <c r="V481" i="1"/>
  <c r="W481" i="1"/>
  <c r="X481" i="1"/>
  <c r="S482" i="1"/>
  <c r="T482" i="1"/>
  <c r="U482" i="1"/>
  <c r="V482" i="1"/>
  <c r="W482" i="1"/>
  <c r="X482" i="1"/>
  <c r="S483" i="1"/>
  <c r="T483" i="1"/>
  <c r="U483" i="1"/>
  <c r="V483" i="1"/>
  <c r="W483" i="1"/>
  <c r="X483" i="1"/>
  <c r="S484" i="1"/>
  <c r="T484" i="1"/>
  <c r="U484" i="1"/>
  <c r="V484" i="1"/>
  <c r="W484" i="1"/>
  <c r="X484" i="1"/>
  <c r="S485" i="1"/>
  <c r="T485" i="1"/>
  <c r="U485" i="1"/>
  <c r="V485" i="1"/>
  <c r="W485" i="1"/>
  <c r="X485" i="1"/>
  <c r="S486" i="1"/>
  <c r="T486" i="1"/>
  <c r="U486" i="1"/>
  <c r="V486" i="1"/>
  <c r="W486" i="1"/>
  <c r="X486" i="1"/>
  <c r="S487" i="1"/>
  <c r="T487" i="1"/>
  <c r="U487" i="1"/>
  <c r="V487" i="1"/>
  <c r="W487" i="1"/>
  <c r="X487" i="1"/>
  <c r="S488" i="1"/>
  <c r="T488" i="1"/>
  <c r="U488" i="1"/>
  <c r="V488" i="1"/>
  <c r="W488" i="1"/>
  <c r="X488" i="1"/>
  <c r="S489" i="1"/>
  <c r="T489" i="1"/>
  <c r="U489" i="1"/>
  <c r="V489" i="1"/>
  <c r="W489" i="1"/>
  <c r="X489" i="1"/>
  <c r="S490" i="1"/>
  <c r="T490" i="1"/>
  <c r="U490" i="1"/>
  <c r="V490" i="1"/>
  <c r="W490" i="1"/>
  <c r="X490" i="1"/>
  <c r="S491" i="1"/>
  <c r="T491" i="1"/>
  <c r="U491" i="1"/>
  <c r="V491" i="1"/>
  <c r="W491" i="1"/>
  <c r="X491" i="1"/>
  <c r="S492" i="1"/>
  <c r="T492" i="1"/>
  <c r="U492" i="1"/>
  <c r="V492" i="1"/>
  <c r="W492" i="1"/>
  <c r="X492" i="1"/>
  <c r="S493" i="1"/>
  <c r="T493" i="1"/>
  <c r="U493" i="1"/>
  <c r="V493" i="1"/>
  <c r="W493" i="1"/>
  <c r="X493" i="1"/>
  <c r="S494" i="1"/>
  <c r="T494" i="1"/>
  <c r="U494" i="1"/>
  <c r="V494" i="1"/>
  <c r="W494" i="1"/>
  <c r="X494" i="1"/>
  <c r="S495" i="1"/>
  <c r="T495" i="1"/>
  <c r="U495" i="1"/>
  <c r="V495" i="1"/>
  <c r="W495" i="1"/>
  <c r="X495" i="1"/>
  <c r="S496" i="1"/>
  <c r="T496" i="1"/>
  <c r="U496" i="1"/>
  <c r="V496" i="1"/>
  <c r="W496" i="1"/>
  <c r="X496" i="1"/>
  <c r="S497" i="1"/>
  <c r="T497" i="1"/>
  <c r="U497" i="1"/>
  <c r="V497" i="1"/>
  <c r="W497" i="1"/>
  <c r="X497" i="1"/>
  <c r="S498" i="1"/>
  <c r="T498" i="1"/>
  <c r="U498" i="1"/>
  <c r="V498" i="1"/>
  <c r="W498" i="1"/>
  <c r="X498" i="1"/>
  <c r="S499" i="1"/>
  <c r="T499" i="1"/>
  <c r="U499" i="1"/>
  <c r="V499" i="1"/>
  <c r="W499" i="1"/>
  <c r="X499" i="1"/>
  <c r="S500" i="1"/>
  <c r="T500" i="1"/>
  <c r="U500" i="1"/>
  <c r="V500" i="1"/>
  <c r="W500" i="1"/>
  <c r="X500" i="1"/>
  <c r="S501" i="1"/>
  <c r="T501" i="1"/>
  <c r="U501" i="1"/>
  <c r="V501" i="1"/>
  <c r="W501" i="1"/>
  <c r="X501" i="1"/>
  <c r="S502" i="1"/>
  <c r="T502" i="1"/>
  <c r="U502" i="1"/>
  <c r="V502" i="1"/>
  <c r="W502" i="1"/>
  <c r="X502" i="1"/>
  <c r="S503" i="1"/>
  <c r="T503" i="1"/>
  <c r="U503" i="1"/>
  <c r="V503" i="1"/>
  <c r="W503" i="1"/>
  <c r="X503" i="1"/>
  <c r="S504" i="1"/>
  <c r="T504" i="1"/>
  <c r="U504" i="1"/>
  <c r="V504" i="1"/>
  <c r="W504" i="1"/>
  <c r="X504" i="1"/>
  <c r="S505" i="1"/>
  <c r="T505" i="1"/>
  <c r="U505" i="1"/>
  <c r="V505" i="1"/>
  <c r="W505" i="1"/>
  <c r="X505" i="1"/>
  <c r="M5" i="1"/>
  <c r="N5" i="1"/>
  <c r="O5" i="1"/>
  <c r="P5" i="1"/>
  <c r="Q5" i="1"/>
  <c r="M6" i="1"/>
  <c r="N6" i="1"/>
  <c r="O6" i="1"/>
  <c r="P6" i="1"/>
  <c r="Q6" i="1"/>
  <c r="M7" i="1"/>
  <c r="N7" i="1"/>
  <c r="O7" i="1"/>
  <c r="P7" i="1"/>
  <c r="Q7" i="1"/>
  <c r="M8" i="1"/>
  <c r="N8" i="1"/>
  <c r="O8" i="1"/>
  <c r="P8" i="1"/>
  <c r="Q8" i="1"/>
  <c r="M9" i="1"/>
  <c r="N9" i="1"/>
  <c r="O9" i="1"/>
  <c r="P9" i="1"/>
  <c r="Q9" i="1"/>
  <c r="M10" i="1"/>
  <c r="N10" i="1"/>
  <c r="O10" i="1"/>
  <c r="P10" i="1"/>
  <c r="Q10" i="1"/>
  <c r="M11" i="1"/>
  <c r="N11" i="1"/>
  <c r="O11" i="1"/>
  <c r="P11" i="1"/>
  <c r="Q11" i="1"/>
  <c r="M12" i="1"/>
  <c r="N12" i="1"/>
  <c r="O12" i="1"/>
  <c r="P12" i="1"/>
  <c r="Q12" i="1"/>
  <c r="M13" i="1"/>
  <c r="N13" i="1"/>
  <c r="O13" i="1"/>
  <c r="P13" i="1"/>
  <c r="Q13" i="1"/>
  <c r="M14" i="1"/>
  <c r="N14" i="1"/>
  <c r="O14" i="1"/>
  <c r="P14" i="1"/>
  <c r="Q14" i="1"/>
  <c r="M15" i="1"/>
  <c r="N15" i="1"/>
  <c r="O15" i="1"/>
  <c r="P15" i="1"/>
  <c r="Q15" i="1"/>
  <c r="M16" i="1"/>
  <c r="N16" i="1"/>
  <c r="O16" i="1"/>
  <c r="P16" i="1"/>
  <c r="Q16" i="1"/>
  <c r="M17" i="1"/>
  <c r="N17" i="1"/>
  <c r="O17" i="1"/>
  <c r="P17" i="1"/>
  <c r="Q17" i="1"/>
  <c r="M18" i="1"/>
  <c r="N18" i="1"/>
  <c r="O18" i="1"/>
  <c r="P18" i="1"/>
  <c r="Q18" i="1"/>
  <c r="M19" i="1"/>
  <c r="N19" i="1"/>
  <c r="O19" i="1"/>
  <c r="P19" i="1"/>
  <c r="Q19" i="1"/>
  <c r="M20" i="1"/>
  <c r="N20" i="1"/>
  <c r="O20" i="1"/>
  <c r="P20" i="1"/>
  <c r="Q20" i="1"/>
  <c r="M21" i="1"/>
  <c r="N21" i="1"/>
  <c r="O21" i="1"/>
  <c r="P21" i="1"/>
  <c r="Q21" i="1"/>
  <c r="M22" i="1"/>
  <c r="N22" i="1"/>
  <c r="O22" i="1"/>
  <c r="P22" i="1"/>
  <c r="Q22" i="1"/>
  <c r="M23" i="1"/>
  <c r="N23" i="1"/>
  <c r="O23" i="1"/>
  <c r="P23" i="1"/>
  <c r="Q23" i="1"/>
  <c r="M24" i="1"/>
  <c r="N24" i="1"/>
  <c r="O24" i="1"/>
  <c r="P24" i="1"/>
  <c r="Q24" i="1"/>
  <c r="M25" i="1"/>
  <c r="N25" i="1"/>
  <c r="O25" i="1"/>
  <c r="P25" i="1"/>
  <c r="Q25" i="1"/>
  <c r="M26" i="1"/>
  <c r="N26" i="1"/>
  <c r="O26" i="1"/>
  <c r="P26" i="1"/>
  <c r="Q26" i="1"/>
  <c r="M27" i="1"/>
  <c r="N27" i="1"/>
  <c r="O27" i="1"/>
  <c r="P27" i="1"/>
  <c r="Q27" i="1"/>
  <c r="M28" i="1"/>
  <c r="N28" i="1"/>
  <c r="O28" i="1"/>
  <c r="P28" i="1"/>
  <c r="Q28" i="1"/>
  <c r="M29" i="1"/>
  <c r="N29" i="1"/>
  <c r="O29" i="1"/>
  <c r="P29" i="1"/>
  <c r="Q29" i="1"/>
  <c r="M30" i="1"/>
  <c r="N30" i="1"/>
  <c r="O30" i="1"/>
  <c r="P30" i="1"/>
  <c r="Q30" i="1"/>
  <c r="M31" i="1"/>
  <c r="N31" i="1"/>
  <c r="O31" i="1"/>
  <c r="P31" i="1"/>
  <c r="Q31" i="1"/>
  <c r="M32" i="1"/>
  <c r="N32" i="1"/>
  <c r="O32" i="1"/>
  <c r="P32" i="1"/>
  <c r="Q32" i="1"/>
  <c r="M33" i="1"/>
  <c r="N33" i="1"/>
  <c r="O33" i="1"/>
  <c r="P33" i="1"/>
  <c r="Q33" i="1"/>
  <c r="M34" i="1"/>
  <c r="N34" i="1"/>
  <c r="O34" i="1"/>
  <c r="P34" i="1"/>
  <c r="Q34" i="1"/>
  <c r="M35" i="1"/>
  <c r="N35" i="1"/>
  <c r="O35" i="1"/>
  <c r="P35" i="1"/>
  <c r="Q35" i="1"/>
  <c r="M36" i="1"/>
  <c r="N36" i="1"/>
  <c r="O36" i="1"/>
  <c r="P36" i="1"/>
  <c r="Q36" i="1"/>
  <c r="M37" i="1"/>
  <c r="N37" i="1"/>
  <c r="O37" i="1"/>
  <c r="P37" i="1"/>
  <c r="Q37" i="1"/>
  <c r="M38" i="1"/>
  <c r="N38" i="1"/>
  <c r="O38" i="1"/>
  <c r="P38" i="1"/>
  <c r="Q38" i="1"/>
  <c r="M39" i="1"/>
  <c r="N39" i="1"/>
  <c r="O39" i="1"/>
  <c r="P39" i="1"/>
  <c r="Q39" i="1"/>
  <c r="M40" i="1"/>
  <c r="N40" i="1"/>
  <c r="O40" i="1"/>
  <c r="P40" i="1"/>
  <c r="Q40" i="1"/>
  <c r="M41" i="1"/>
  <c r="N41" i="1"/>
  <c r="O41" i="1"/>
  <c r="P41" i="1"/>
  <c r="Q41" i="1"/>
  <c r="M42" i="1"/>
  <c r="N42" i="1"/>
  <c r="O42" i="1"/>
  <c r="P42" i="1"/>
  <c r="Q42" i="1"/>
  <c r="M43" i="1"/>
  <c r="N43" i="1"/>
  <c r="O43" i="1"/>
  <c r="P43" i="1"/>
  <c r="Q43" i="1"/>
  <c r="M44" i="1"/>
  <c r="N44" i="1"/>
  <c r="O44" i="1"/>
  <c r="P44" i="1"/>
  <c r="Q44" i="1"/>
  <c r="M45" i="1"/>
  <c r="N45" i="1"/>
  <c r="O45" i="1"/>
  <c r="P45" i="1"/>
  <c r="Q45" i="1"/>
  <c r="M46" i="1"/>
  <c r="N46" i="1"/>
  <c r="O46" i="1"/>
  <c r="P46" i="1"/>
  <c r="Q46" i="1"/>
  <c r="M47" i="1"/>
  <c r="N47" i="1"/>
  <c r="O47" i="1"/>
  <c r="P47" i="1"/>
  <c r="Q47" i="1"/>
  <c r="M48" i="1"/>
  <c r="N48" i="1"/>
  <c r="O48" i="1"/>
  <c r="P48" i="1"/>
  <c r="Q48" i="1"/>
  <c r="M49" i="1"/>
  <c r="N49" i="1"/>
  <c r="O49" i="1"/>
  <c r="P49" i="1"/>
  <c r="Q49" i="1"/>
  <c r="M50" i="1"/>
  <c r="N50" i="1"/>
  <c r="O50" i="1"/>
  <c r="P50" i="1"/>
  <c r="Q50" i="1"/>
  <c r="M51" i="1"/>
  <c r="N51" i="1"/>
  <c r="O51" i="1"/>
  <c r="P51" i="1"/>
  <c r="Q51" i="1"/>
  <c r="M52" i="1"/>
  <c r="N52" i="1"/>
  <c r="O52" i="1"/>
  <c r="P52" i="1"/>
  <c r="Q52" i="1"/>
  <c r="M53" i="1"/>
  <c r="N53" i="1"/>
  <c r="O53" i="1"/>
  <c r="P53" i="1"/>
  <c r="Q53" i="1"/>
  <c r="M54" i="1"/>
  <c r="N54" i="1"/>
  <c r="O54" i="1"/>
  <c r="P54" i="1"/>
  <c r="Q54" i="1"/>
  <c r="M55" i="1"/>
  <c r="N55" i="1"/>
  <c r="O55" i="1"/>
  <c r="P55" i="1"/>
  <c r="Q55" i="1"/>
  <c r="M56" i="1"/>
  <c r="N56" i="1"/>
  <c r="O56" i="1"/>
  <c r="P56" i="1"/>
  <c r="Q56" i="1"/>
  <c r="M57" i="1"/>
  <c r="N57" i="1"/>
  <c r="O57" i="1"/>
  <c r="P57" i="1"/>
  <c r="Q57" i="1"/>
  <c r="M58" i="1"/>
  <c r="N58" i="1"/>
  <c r="O58" i="1"/>
  <c r="P58" i="1"/>
  <c r="Q58" i="1"/>
  <c r="M59" i="1"/>
  <c r="N59" i="1"/>
  <c r="O59" i="1"/>
  <c r="P59" i="1"/>
  <c r="Q59" i="1"/>
  <c r="M60" i="1"/>
  <c r="N60" i="1"/>
  <c r="O60" i="1"/>
  <c r="P60" i="1"/>
  <c r="Q60" i="1"/>
  <c r="M61" i="1"/>
  <c r="N61" i="1"/>
  <c r="O61" i="1"/>
  <c r="P61" i="1"/>
  <c r="Q61" i="1"/>
  <c r="M62" i="1"/>
  <c r="N62" i="1"/>
  <c r="O62" i="1"/>
  <c r="P62" i="1"/>
  <c r="Q62" i="1"/>
  <c r="M63" i="1"/>
  <c r="N63" i="1"/>
  <c r="O63" i="1"/>
  <c r="P63" i="1"/>
  <c r="Q63" i="1"/>
  <c r="M64" i="1"/>
  <c r="N64" i="1"/>
  <c r="O64" i="1"/>
  <c r="P64" i="1"/>
  <c r="Q64" i="1"/>
  <c r="M65" i="1"/>
  <c r="N65" i="1"/>
  <c r="O65" i="1"/>
  <c r="P65" i="1"/>
  <c r="Q65" i="1"/>
  <c r="M66" i="1"/>
  <c r="N66" i="1"/>
  <c r="O66" i="1"/>
  <c r="P66" i="1"/>
  <c r="Q66" i="1"/>
  <c r="M67" i="1"/>
  <c r="N67" i="1"/>
  <c r="O67" i="1"/>
  <c r="P67" i="1"/>
  <c r="Q67" i="1"/>
  <c r="M68" i="1"/>
  <c r="N68" i="1"/>
  <c r="O68" i="1"/>
  <c r="P68" i="1"/>
  <c r="Q68" i="1"/>
  <c r="M69" i="1"/>
  <c r="N69" i="1"/>
  <c r="O69" i="1"/>
  <c r="P69" i="1"/>
  <c r="Q69" i="1"/>
  <c r="M70" i="1"/>
  <c r="N70" i="1"/>
  <c r="O70" i="1"/>
  <c r="P70" i="1"/>
  <c r="Q70" i="1"/>
  <c r="M71" i="1"/>
  <c r="N71" i="1"/>
  <c r="O71" i="1"/>
  <c r="P71" i="1"/>
  <c r="Q71" i="1"/>
  <c r="M72" i="1"/>
  <c r="N72" i="1"/>
  <c r="O72" i="1"/>
  <c r="P72" i="1"/>
  <c r="Q72" i="1"/>
  <c r="M73" i="1"/>
  <c r="N73" i="1"/>
  <c r="O73" i="1"/>
  <c r="P73" i="1"/>
  <c r="Q73" i="1"/>
  <c r="M74" i="1"/>
  <c r="N74" i="1"/>
  <c r="O74" i="1"/>
  <c r="P74" i="1"/>
  <c r="Q74" i="1"/>
  <c r="M75" i="1"/>
  <c r="N75" i="1"/>
  <c r="O75" i="1"/>
  <c r="P75" i="1"/>
  <c r="Q75" i="1"/>
  <c r="M76" i="1"/>
  <c r="N76" i="1"/>
  <c r="O76" i="1"/>
  <c r="P76" i="1"/>
  <c r="Q76" i="1"/>
  <c r="M77" i="1"/>
  <c r="N77" i="1"/>
  <c r="O77" i="1"/>
  <c r="P77" i="1"/>
  <c r="Q77" i="1"/>
  <c r="M78" i="1"/>
  <c r="N78" i="1"/>
  <c r="O78" i="1"/>
  <c r="P78" i="1"/>
  <c r="Q78" i="1"/>
  <c r="M79" i="1"/>
  <c r="N79" i="1"/>
  <c r="O79" i="1"/>
  <c r="P79" i="1"/>
  <c r="Q79" i="1"/>
  <c r="M80" i="1"/>
  <c r="N80" i="1"/>
  <c r="O80" i="1"/>
  <c r="P80" i="1"/>
  <c r="Q80" i="1"/>
  <c r="M81" i="1"/>
  <c r="N81" i="1"/>
  <c r="O81" i="1"/>
  <c r="P81" i="1"/>
  <c r="Q81" i="1"/>
  <c r="M82" i="1"/>
  <c r="N82" i="1"/>
  <c r="O82" i="1"/>
  <c r="P82" i="1"/>
  <c r="Q82" i="1"/>
  <c r="M83" i="1"/>
  <c r="N83" i="1"/>
  <c r="O83" i="1"/>
  <c r="P83" i="1"/>
  <c r="Q83" i="1"/>
  <c r="M84" i="1"/>
  <c r="N84" i="1"/>
  <c r="O84" i="1"/>
  <c r="P84" i="1"/>
  <c r="Q84" i="1"/>
  <c r="M85" i="1"/>
  <c r="N85" i="1"/>
  <c r="O85" i="1"/>
  <c r="P85" i="1"/>
  <c r="Q85" i="1"/>
  <c r="M86" i="1"/>
  <c r="N86" i="1"/>
  <c r="O86" i="1"/>
  <c r="P86" i="1"/>
  <c r="Q86" i="1"/>
  <c r="M87" i="1"/>
  <c r="N87" i="1"/>
  <c r="O87" i="1"/>
  <c r="P87" i="1"/>
  <c r="Q87" i="1"/>
  <c r="M88" i="1"/>
  <c r="N88" i="1"/>
  <c r="O88" i="1"/>
  <c r="P88" i="1"/>
  <c r="Q88" i="1"/>
  <c r="M89" i="1"/>
  <c r="N89" i="1"/>
  <c r="O89" i="1"/>
  <c r="P89" i="1"/>
  <c r="Q89" i="1"/>
  <c r="M90" i="1"/>
  <c r="N90" i="1"/>
  <c r="O90" i="1"/>
  <c r="P90" i="1"/>
  <c r="Q90" i="1"/>
  <c r="M91" i="1"/>
  <c r="N91" i="1"/>
  <c r="O91" i="1"/>
  <c r="P91" i="1"/>
  <c r="Q91" i="1"/>
  <c r="M92" i="1"/>
  <c r="N92" i="1"/>
  <c r="O92" i="1"/>
  <c r="P92" i="1"/>
  <c r="Q92" i="1"/>
  <c r="M93" i="1"/>
  <c r="N93" i="1"/>
  <c r="O93" i="1"/>
  <c r="P93" i="1"/>
  <c r="Q93" i="1"/>
  <c r="M94" i="1"/>
  <c r="N94" i="1"/>
  <c r="O94" i="1"/>
  <c r="P94" i="1"/>
  <c r="Q94" i="1"/>
  <c r="M95" i="1"/>
  <c r="N95" i="1"/>
  <c r="O95" i="1"/>
  <c r="P95" i="1"/>
  <c r="Q95" i="1"/>
  <c r="M96" i="1"/>
  <c r="N96" i="1"/>
  <c r="O96" i="1"/>
  <c r="P96" i="1"/>
  <c r="Q96" i="1"/>
  <c r="M97" i="1"/>
  <c r="N97" i="1"/>
  <c r="O97" i="1"/>
  <c r="P97" i="1"/>
  <c r="Q97" i="1"/>
  <c r="M98" i="1"/>
  <c r="N98" i="1"/>
  <c r="O98" i="1"/>
  <c r="P98" i="1"/>
  <c r="Q98" i="1"/>
  <c r="M99" i="1"/>
  <c r="N99" i="1"/>
  <c r="O99" i="1"/>
  <c r="P99" i="1"/>
  <c r="Q99" i="1"/>
  <c r="M100" i="1"/>
  <c r="N100" i="1"/>
  <c r="O100" i="1"/>
  <c r="P100" i="1"/>
  <c r="Q100" i="1"/>
  <c r="M101" i="1"/>
  <c r="N101" i="1"/>
  <c r="O101" i="1"/>
  <c r="P101" i="1"/>
  <c r="Q101" i="1"/>
  <c r="M102" i="1"/>
  <c r="N102" i="1"/>
  <c r="O102" i="1"/>
  <c r="P102" i="1"/>
  <c r="Q102" i="1"/>
  <c r="M103" i="1"/>
  <c r="N103" i="1"/>
  <c r="O103" i="1"/>
  <c r="P103" i="1"/>
  <c r="Q103" i="1"/>
  <c r="M104" i="1"/>
  <c r="N104" i="1"/>
  <c r="O104" i="1"/>
  <c r="P104" i="1"/>
  <c r="Q104" i="1"/>
  <c r="M105" i="1"/>
  <c r="N105" i="1"/>
  <c r="O105" i="1"/>
  <c r="P105" i="1"/>
  <c r="Q105" i="1"/>
  <c r="M106" i="1"/>
  <c r="N106" i="1"/>
  <c r="O106" i="1"/>
  <c r="P106" i="1"/>
  <c r="Q106" i="1"/>
  <c r="M107" i="1"/>
  <c r="N107" i="1"/>
  <c r="O107" i="1"/>
  <c r="P107" i="1"/>
  <c r="Q107" i="1"/>
  <c r="M108" i="1"/>
  <c r="N108" i="1"/>
  <c r="O108" i="1"/>
  <c r="P108" i="1"/>
  <c r="Q108" i="1"/>
  <c r="M109" i="1"/>
  <c r="N109" i="1"/>
  <c r="O109" i="1"/>
  <c r="P109" i="1"/>
  <c r="Q109" i="1"/>
  <c r="M110" i="1"/>
  <c r="N110" i="1"/>
  <c r="O110" i="1"/>
  <c r="P110" i="1"/>
  <c r="Q110" i="1"/>
  <c r="M111" i="1"/>
  <c r="N111" i="1"/>
  <c r="O111" i="1"/>
  <c r="P111" i="1"/>
  <c r="Q111" i="1"/>
  <c r="M112" i="1"/>
  <c r="N112" i="1"/>
  <c r="O112" i="1"/>
  <c r="P112" i="1"/>
  <c r="Q112" i="1"/>
  <c r="M113" i="1"/>
  <c r="N113" i="1"/>
  <c r="O113" i="1"/>
  <c r="P113" i="1"/>
  <c r="Q113" i="1"/>
  <c r="M114" i="1"/>
  <c r="N114" i="1"/>
  <c r="O114" i="1"/>
  <c r="P114" i="1"/>
  <c r="Q114" i="1"/>
  <c r="M115" i="1"/>
  <c r="N115" i="1"/>
  <c r="O115" i="1"/>
  <c r="P115" i="1"/>
  <c r="Q115" i="1"/>
  <c r="M116" i="1"/>
  <c r="N116" i="1"/>
  <c r="O116" i="1"/>
  <c r="P116" i="1"/>
  <c r="Q116" i="1"/>
  <c r="M117" i="1"/>
  <c r="N117" i="1"/>
  <c r="O117" i="1"/>
  <c r="P117" i="1"/>
  <c r="Q117" i="1"/>
  <c r="M118" i="1"/>
  <c r="N118" i="1"/>
  <c r="O118" i="1"/>
  <c r="P118" i="1"/>
  <c r="Q118" i="1"/>
  <c r="M119" i="1"/>
  <c r="N119" i="1"/>
  <c r="O119" i="1"/>
  <c r="P119" i="1"/>
  <c r="Q119" i="1"/>
  <c r="M120" i="1"/>
  <c r="N120" i="1"/>
  <c r="O120" i="1"/>
  <c r="P120" i="1"/>
  <c r="Q120" i="1"/>
  <c r="M121" i="1"/>
  <c r="N121" i="1"/>
  <c r="O121" i="1"/>
  <c r="P121" i="1"/>
  <c r="Q121" i="1"/>
  <c r="M122" i="1"/>
  <c r="N122" i="1"/>
  <c r="O122" i="1"/>
  <c r="P122" i="1"/>
  <c r="Q122" i="1"/>
  <c r="M123" i="1"/>
  <c r="N123" i="1"/>
  <c r="O123" i="1"/>
  <c r="P123" i="1"/>
  <c r="Q123" i="1"/>
  <c r="M124" i="1"/>
  <c r="N124" i="1"/>
  <c r="O124" i="1"/>
  <c r="P124" i="1"/>
  <c r="Q124" i="1"/>
  <c r="M125" i="1"/>
  <c r="N125" i="1"/>
  <c r="O125" i="1"/>
  <c r="P125" i="1"/>
  <c r="Q125" i="1"/>
  <c r="M126" i="1"/>
  <c r="N126" i="1"/>
  <c r="O126" i="1"/>
  <c r="P126" i="1"/>
  <c r="Q126" i="1"/>
  <c r="M127" i="1"/>
  <c r="N127" i="1"/>
  <c r="O127" i="1"/>
  <c r="P127" i="1"/>
  <c r="Q127" i="1"/>
  <c r="M128" i="1"/>
  <c r="N128" i="1"/>
  <c r="O128" i="1"/>
  <c r="P128" i="1"/>
  <c r="Q128" i="1"/>
  <c r="M129" i="1"/>
  <c r="N129" i="1"/>
  <c r="O129" i="1"/>
  <c r="P129" i="1"/>
  <c r="Q129" i="1"/>
  <c r="M130" i="1"/>
  <c r="N130" i="1"/>
  <c r="O130" i="1"/>
  <c r="P130" i="1"/>
  <c r="Q130" i="1"/>
  <c r="M131" i="1"/>
  <c r="N131" i="1"/>
  <c r="O131" i="1"/>
  <c r="P131" i="1"/>
  <c r="Q131" i="1"/>
  <c r="M132" i="1"/>
  <c r="N132" i="1"/>
  <c r="O132" i="1"/>
  <c r="P132" i="1"/>
  <c r="Q132" i="1"/>
  <c r="M133" i="1"/>
  <c r="N133" i="1"/>
  <c r="O133" i="1"/>
  <c r="P133" i="1"/>
  <c r="Q133" i="1"/>
  <c r="M134" i="1"/>
  <c r="N134" i="1"/>
  <c r="O134" i="1"/>
  <c r="P134" i="1"/>
  <c r="Q134" i="1"/>
  <c r="M135" i="1"/>
  <c r="N135" i="1"/>
  <c r="O135" i="1"/>
  <c r="P135" i="1"/>
  <c r="Q135" i="1"/>
  <c r="M136" i="1"/>
  <c r="N136" i="1"/>
  <c r="O136" i="1"/>
  <c r="P136" i="1"/>
  <c r="Q136" i="1"/>
  <c r="M137" i="1"/>
  <c r="N137" i="1"/>
  <c r="O137" i="1"/>
  <c r="P137" i="1"/>
  <c r="Q137" i="1"/>
  <c r="M138" i="1"/>
  <c r="N138" i="1"/>
  <c r="O138" i="1"/>
  <c r="P138" i="1"/>
  <c r="Q138" i="1"/>
  <c r="M139" i="1"/>
  <c r="N139" i="1"/>
  <c r="O139" i="1"/>
  <c r="P139" i="1"/>
  <c r="Q139" i="1"/>
  <c r="M140" i="1"/>
  <c r="N140" i="1"/>
  <c r="O140" i="1"/>
  <c r="P140" i="1"/>
  <c r="Q140" i="1"/>
  <c r="M141" i="1"/>
  <c r="N141" i="1"/>
  <c r="O141" i="1"/>
  <c r="P141" i="1"/>
  <c r="Q141" i="1"/>
  <c r="M142" i="1"/>
  <c r="N142" i="1"/>
  <c r="O142" i="1"/>
  <c r="P142" i="1"/>
  <c r="Q142" i="1"/>
  <c r="M143" i="1"/>
  <c r="N143" i="1"/>
  <c r="O143" i="1"/>
  <c r="P143" i="1"/>
  <c r="Q143" i="1"/>
  <c r="M144" i="1"/>
  <c r="N144" i="1"/>
  <c r="O144" i="1"/>
  <c r="P144" i="1"/>
  <c r="Q144" i="1"/>
  <c r="M145" i="1"/>
  <c r="N145" i="1"/>
  <c r="O145" i="1"/>
  <c r="P145" i="1"/>
  <c r="Q145" i="1"/>
  <c r="M146" i="1"/>
  <c r="N146" i="1"/>
  <c r="O146" i="1"/>
  <c r="P146" i="1"/>
  <c r="Q146" i="1"/>
  <c r="M147" i="1"/>
  <c r="N147" i="1"/>
  <c r="O147" i="1"/>
  <c r="P147" i="1"/>
  <c r="Q147" i="1"/>
  <c r="M148" i="1"/>
  <c r="N148" i="1"/>
  <c r="O148" i="1"/>
  <c r="P148" i="1"/>
  <c r="Q148" i="1"/>
  <c r="M149" i="1"/>
  <c r="N149" i="1"/>
  <c r="O149" i="1"/>
  <c r="P149" i="1"/>
  <c r="Q149" i="1"/>
  <c r="M150" i="1"/>
  <c r="N150" i="1"/>
  <c r="O150" i="1"/>
  <c r="P150" i="1"/>
  <c r="Q150" i="1"/>
  <c r="M151" i="1"/>
  <c r="N151" i="1"/>
  <c r="O151" i="1"/>
  <c r="P151" i="1"/>
  <c r="Q151" i="1"/>
  <c r="M152" i="1"/>
  <c r="N152" i="1"/>
  <c r="O152" i="1"/>
  <c r="P152" i="1"/>
  <c r="Q152" i="1"/>
  <c r="M153" i="1"/>
  <c r="N153" i="1"/>
  <c r="O153" i="1"/>
  <c r="P153" i="1"/>
  <c r="Q153" i="1"/>
  <c r="M154" i="1"/>
  <c r="N154" i="1"/>
  <c r="O154" i="1"/>
  <c r="P154" i="1"/>
  <c r="Q154" i="1"/>
  <c r="M155" i="1"/>
  <c r="N155" i="1"/>
  <c r="O155" i="1"/>
  <c r="P155" i="1"/>
  <c r="Q155" i="1"/>
  <c r="M156" i="1"/>
  <c r="N156" i="1"/>
  <c r="O156" i="1"/>
  <c r="P156" i="1"/>
  <c r="Q156" i="1"/>
  <c r="M157" i="1"/>
  <c r="N157" i="1"/>
  <c r="O157" i="1"/>
  <c r="P157" i="1"/>
  <c r="Q157" i="1"/>
  <c r="M158" i="1"/>
  <c r="N158" i="1"/>
  <c r="O158" i="1"/>
  <c r="P158" i="1"/>
  <c r="Q158" i="1"/>
  <c r="M159" i="1"/>
  <c r="N159" i="1"/>
  <c r="O159" i="1"/>
  <c r="P159" i="1"/>
  <c r="Q159" i="1"/>
  <c r="M160" i="1"/>
  <c r="N160" i="1"/>
  <c r="O160" i="1"/>
  <c r="P160" i="1"/>
  <c r="Q160" i="1"/>
  <c r="M161" i="1"/>
  <c r="N161" i="1"/>
  <c r="O161" i="1"/>
  <c r="P161" i="1"/>
  <c r="Q161" i="1"/>
  <c r="M162" i="1"/>
  <c r="N162" i="1"/>
  <c r="O162" i="1"/>
  <c r="P162" i="1"/>
  <c r="Q162" i="1"/>
  <c r="M163" i="1"/>
  <c r="N163" i="1"/>
  <c r="O163" i="1"/>
  <c r="P163" i="1"/>
  <c r="Q163" i="1"/>
  <c r="M164" i="1"/>
  <c r="N164" i="1"/>
  <c r="O164" i="1"/>
  <c r="P164" i="1"/>
  <c r="Q164" i="1"/>
  <c r="M165" i="1"/>
  <c r="N165" i="1"/>
  <c r="O165" i="1"/>
  <c r="P165" i="1"/>
  <c r="Q165" i="1"/>
  <c r="M166" i="1"/>
  <c r="N166" i="1"/>
  <c r="O166" i="1"/>
  <c r="P166" i="1"/>
  <c r="Q166" i="1"/>
  <c r="M167" i="1"/>
  <c r="N167" i="1"/>
  <c r="O167" i="1"/>
  <c r="P167" i="1"/>
  <c r="Q167" i="1"/>
  <c r="M168" i="1"/>
  <c r="N168" i="1"/>
  <c r="O168" i="1"/>
  <c r="P168" i="1"/>
  <c r="Q168" i="1"/>
  <c r="M169" i="1"/>
  <c r="N169" i="1"/>
  <c r="O169" i="1"/>
  <c r="P169" i="1"/>
  <c r="Q169" i="1"/>
  <c r="M170" i="1"/>
  <c r="N170" i="1"/>
  <c r="O170" i="1"/>
  <c r="P170" i="1"/>
  <c r="Q170" i="1"/>
  <c r="M171" i="1"/>
  <c r="N171" i="1"/>
  <c r="O171" i="1"/>
  <c r="P171" i="1"/>
  <c r="Q171" i="1"/>
  <c r="M172" i="1"/>
  <c r="N172" i="1"/>
  <c r="O172" i="1"/>
  <c r="P172" i="1"/>
  <c r="Q172" i="1"/>
  <c r="M173" i="1"/>
  <c r="N173" i="1"/>
  <c r="O173" i="1"/>
  <c r="P173" i="1"/>
  <c r="Q173" i="1"/>
  <c r="M174" i="1"/>
  <c r="N174" i="1"/>
  <c r="O174" i="1"/>
  <c r="P174" i="1"/>
  <c r="Q174" i="1"/>
  <c r="M175" i="1"/>
  <c r="N175" i="1"/>
  <c r="O175" i="1"/>
  <c r="P175" i="1"/>
  <c r="Q175" i="1"/>
  <c r="M176" i="1"/>
  <c r="N176" i="1"/>
  <c r="O176" i="1"/>
  <c r="P176" i="1"/>
  <c r="Q176" i="1"/>
  <c r="M177" i="1"/>
  <c r="N177" i="1"/>
  <c r="O177" i="1"/>
  <c r="P177" i="1"/>
  <c r="Q177" i="1"/>
  <c r="M178" i="1"/>
  <c r="N178" i="1"/>
  <c r="O178" i="1"/>
  <c r="P178" i="1"/>
  <c r="Q178" i="1"/>
  <c r="M179" i="1"/>
  <c r="N179" i="1"/>
  <c r="O179" i="1"/>
  <c r="P179" i="1"/>
  <c r="Q179" i="1"/>
  <c r="M180" i="1"/>
  <c r="N180" i="1"/>
  <c r="O180" i="1"/>
  <c r="P180" i="1"/>
  <c r="Q180" i="1"/>
  <c r="M181" i="1"/>
  <c r="N181" i="1"/>
  <c r="O181" i="1"/>
  <c r="P181" i="1"/>
  <c r="Q181" i="1"/>
  <c r="M182" i="1"/>
  <c r="N182" i="1"/>
  <c r="O182" i="1"/>
  <c r="P182" i="1"/>
  <c r="Q182" i="1"/>
  <c r="M183" i="1"/>
  <c r="N183" i="1"/>
  <c r="O183" i="1"/>
  <c r="P183" i="1"/>
  <c r="Q183" i="1"/>
  <c r="M184" i="1"/>
  <c r="N184" i="1"/>
  <c r="O184" i="1"/>
  <c r="P184" i="1"/>
  <c r="Q184" i="1"/>
  <c r="M185" i="1"/>
  <c r="N185" i="1"/>
  <c r="O185" i="1"/>
  <c r="P185" i="1"/>
  <c r="Q185" i="1"/>
  <c r="M186" i="1"/>
  <c r="N186" i="1"/>
  <c r="O186" i="1"/>
  <c r="P186" i="1"/>
  <c r="Q186" i="1"/>
  <c r="M187" i="1"/>
  <c r="N187" i="1"/>
  <c r="O187" i="1"/>
  <c r="P187" i="1"/>
  <c r="Q187" i="1"/>
  <c r="M188" i="1"/>
  <c r="N188" i="1"/>
  <c r="O188" i="1"/>
  <c r="P188" i="1"/>
  <c r="Q188" i="1"/>
  <c r="M189" i="1"/>
  <c r="N189" i="1"/>
  <c r="O189" i="1"/>
  <c r="P189" i="1"/>
  <c r="Q189" i="1"/>
  <c r="M190" i="1"/>
  <c r="N190" i="1"/>
  <c r="O190" i="1"/>
  <c r="P190" i="1"/>
  <c r="Q190" i="1"/>
  <c r="M191" i="1"/>
  <c r="N191" i="1"/>
  <c r="O191" i="1"/>
  <c r="P191" i="1"/>
  <c r="Q191" i="1"/>
  <c r="M192" i="1"/>
  <c r="N192" i="1"/>
  <c r="O192" i="1"/>
  <c r="P192" i="1"/>
  <c r="Q192" i="1"/>
  <c r="M193" i="1"/>
  <c r="N193" i="1"/>
  <c r="O193" i="1"/>
  <c r="P193" i="1"/>
  <c r="Q193" i="1"/>
  <c r="M194" i="1"/>
  <c r="N194" i="1"/>
  <c r="O194" i="1"/>
  <c r="P194" i="1"/>
  <c r="Q194" i="1"/>
  <c r="M195" i="1"/>
  <c r="N195" i="1"/>
  <c r="O195" i="1"/>
  <c r="P195" i="1"/>
  <c r="Q195" i="1"/>
  <c r="M196" i="1"/>
  <c r="N196" i="1"/>
  <c r="O196" i="1"/>
  <c r="P196" i="1"/>
  <c r="Q196" i="1"/>
  <c r="M197" i="1"/>
  <c r="N197" i="1"/>
  <c r="O197" i="1"/>
  <c r="P197" i="1"/>
  <c r="Q197" i="1"/>
  <c r="M198" i="1"/>
  <c r="N198" i="1"/>
  <c r="O198" i="1"/>
  <c r="P198" i="1"/>
  <c r="Q198" i="1"/>
  <c r="M199" i="1"/>
  <c r="N199" i="1"/>
  <c r="O199" i="1"/>
  <c r="P199" i="1"/>
  <c r="Q199" i="1"/>
  <c r="M200" i="1"/>
  <c r="N200" i="1"/>
  <c r="O200" i="1"/>
  <c r="P200" i="1"/>
  <c r="Q200" i="1"/>
  <c r="M201" i="1"/>
  <c r="N201" i="1"/>
  <c r="O201" i="1"/>
  <c r="P201" i="1"/>
  <c r="Q201" i="1"/>
  <c r="M202" i="1"/>
  <c r="N202" i="1"/>
  <c r="O202" i="1"/>
  <c r="P202" i="1"/>
  <c r="Q202" i="1"/>
  <c r="M203" i="1"/>
  <c r="N203" i="1"/>
  <c r="O203" i="1"/>
  <c r="P203" i="1"/>
  <c r="Q203" i="1"/>
  <c r="M204" i="1"/>
  <c r="N204" i="1"/>
  <c r="O204" i="1"/>
  <c r="P204" i="1"/>
  <c r="Q204" i="1"/>
  <c r="M205" i="1"/>
  <c r="N205" i="1"/>
  <c r="O205" i="1"/>
  <c r="P205" i="1"/>
  <c r="Q205" i="1"/>
  <c r="M206" i="1"/>
  <c r="N206" i="1"/>
  <c r="O206" i="1"/>
  <c r="P206" i="1"/>
  <c r="Q206" i="1"/>
  <c r="M207" i="1"/>
  <c r="N207" i="1"/>
  <c r="O207" i="1"/>
  <c r="P207" i="1"/>
  <c r="Q207" i="1"/>
  <c r="M208" i="1"/>
  <c r="N208" i="1"/>
  <c r="O208" i="1"/>
  <c r="P208" i="1"/>
  <c r="Q208" i="1"/>
  <c r="M209" i="1"/>
  <c r="N209" i="1"/>
  <c r="O209" i="1"/>
  <c r="P209" i="1"/>
  <c r="Q209" i="1"/>
  <c r="M210" i="1"/>
  <c r="N210" i="1"/>
  <c r="O210" i="1"/>
  <c r="P210" i="1"/>
  <c r="Q210" i="1"/>
  <c r="M211" i="1"/>
  <c r="N211" i="1"/>
  <c r="O211" i="1"/>
  <c r="P211" i="1"/>
  <c r="Q211" i="1"/>
  <c r="M212" i="1"/>
  <c r="N212" i="1"/>
  <c r="O212" i="1"/>
  <c r="P212" i="1"/>
  <c r="Q212" i="1"/>
  <c r="M213" i="1"/>
  <c r="N213" i="1"/>
  <c r="O213" i="1"/>
  <c r="P213" i="1"/>
  <c r="Q213" i="1"/>
  <c r="M214" i="1"/>
  <c r="N214" i="1"/>
  <c r="O214" i="1"/>
  <c r="P214" i="1"/>
  <c r="Q214" i="1"/>
  <c r="M215" i="1"/>
  <c r="N215" i="1"/>
  <c r="O215" i="1"/>
  <c r="P215" i="1"/>
  <c r="Q215" i="1"/>
  <c r="M216" i="1"/>
  <c r="N216" i="1"/>
  <c r="O216" i="1"/>
  <c r="P216" i="1"/>
  <c r="Q216" i="1"/>
  <c r="M217" i="1"/>
  <c r="N217" i="1"/>
  <c r="O217" i="1"/>
  <c r="P217" i="1"/>
  <c r="Q217" i="1"/>
  <c r="M218" i="1"/>
  <c r="N218" i="1"/>
  <c r="O218" i="1"/>
  <c r="P218" i="1"/>
  <c r="Q218" i="1"/>
  <c r="M219" i="1"/>
  <c r="N219" i="1"/>
  <c r="O219" i="1"/>
  <c r="P219" i="1"/>
  <c r="Q219" i="1"/>
  <c r="M220" i="1"/>
  <c r="N220" i="1"/>
  <c r="O220" i="1"/>
  <c r="P220" i="1"/>
  <c r="Q220" i="1"/>
  <c r="M221" i="1"/>
  <c r="N221" i="1"/>
  <c r="O221" i="1"/>
  <c r="P221" i="1"/>
  <c r="Q221" i="1"/>
  <c r="M222" i="1"/>
  <c r="N222" i="1"/>
  <c r="O222" i="1"/>
  <c r="P222" i="1"/>
  <c r="Q222" i="1"/>
  <c r="M223" i="1"/>
  <c r="N223" i="1"/>
  <c r="O223" i="1"/>
  <c r="P223" i="1"/>
  <c r="Q223" i="1"/>
  <c r="M224" i="1"/>
  <c r="N224" i="1"/>
  <c r="O224" i="1"/>
  <c r="P224" i="1"/>
  <c r="Q224" i="1"/>
  <c r="M225" i="1"/>
  <c r="N225" i="1"/>
  <c r="O225" i="1"/>
  <c r="P225" i="1"/>
  <c r="Q225" i="1"/>
  <c r="M226" i="1"/>
  <c r="N226" i="1"/>
  <c r="O226" i="1"/>
  <c r="P226" i="1"/>
  <c r="Q226" i="1"/>
  <c r="M227" i="1"/>
  <c r="N227" i="1"/>
  <c r="O227" i="1"/>
  <c r="P227" i="1"/>
  <c r="Q227" i="1"/>
  <c r="M228" i="1"/>
  <c r="N228" i="1"/>
  <c r="O228" i="1"/>
  <c r="P228" i="1"/>
  <c r="Q228" i="1"/>
  <c r="M229" i="1"/>
  <c r="N229" i="1"/>
  <c r="O229" i="1"/>
  <c r="P229" i="1"/>
  <c r="Q229" i="1"/>
  <c r="M230" i="1"/>
  <c r="N230" i="1"/>
  <c r="O230" i="1"/>
  <c r="P230" i="1"/>
  <c r="Q230" i="1"/>
  <c r="M231" i="1"/>
  <c r="N231" i="1"/>
  <c r="O231" i="1"/>
  <c r="P231" i="1"/>
  <c r="Q231" i="1"/>
  <c r="M232" i="1"/>
  <c r="N232" i="1"/>
  <c r="O232" i="1"/>
  <c r="P232" i="1"/>
  <c r="Q232" i="1"/>
  <c r="M233" i="1"/>
  <c r="N233" i="1"/>
  <c r="O233" i="1"/>
  <c r="P233" i="1"/>
  <c r="Q233" i="1"/>
  <c r="M234" i="1"/>
  <c r="N234" i="1"/>
  <c r="O234" i="1"/>
  <c r="P234" i="1"/>
  <c r="Q234" i="1"/>
  <c r="M235" i="1"/>
  <c r="N235" i="1"/>
  <c r="O235" i="1"/>
  <c r="P235" i="1"/>
  <c r="Q235" i="1"/>
  <c r="M236" i="1"/>
  <c r="N236" i="1"/>
  <c r="O236" i="1"/>
  <c r="P236" i="1"/>
  <c r="Q236" i="1"/>
  <c r="M237" i="1"/>
  <c r="N237" i="1"/>
  <c r="O237" i="1"/>
  <c r="P237" i="1"/>
  <c r="Q237" i="1"/>
  <c r="M238" i="1"/>
  <c r="N238" i="1"/>
  <c r="O238" i="1"/>
  <c r="P238" i="1"/>
  <c r="Q238" i="1"/>
  <c r="M239" i="1"/>
  <c r="N239" i="1"/>
  <c r="O239" i="1"/>
  <c r="P239" i="1"/>
  <c r="Q239" i="1"/>
  <c r="M240" i="1"/>
  <c r="N240" i="1"/>
  <c r="O240" i="1"/>
  <c r="P240" i="1"/>
  <c r="Q240" i="1"/>
  <c r="M241" i="1"/>
  <c r="N241" i="1"/>
  <c r="O241" i="1"/>
  <c r="P241" i="1"/>
  <c r="Q241" i="1"/>
  <c r="M242" i="1"/>
  <c r="N242" i="1"/>
  <c r="O242" i="1"/>
  <c r="P242" i="1"/>
  <c r="Q242" i="1"/>
  <c r="M243" i="1"/>
  <c r="N243" i="1"/>
  <c r="O243" i="1"/>
  <c r="P243" i="1"/>
  <c r="Q243" i="1"/>
  <c r="M244" i="1"/>
  <c r="N244" i="1"/>
  <c r="O244" i="1"/>
  <c r="P244" i="1"/>
  <c r="Q244" i="1"/>
  <c r="M245" i="1"/>
  <c r="N245" i="1"/>
  <c r="O245" i="1"/>
  <c r="P245" i="1"/>
  <c r="Q245" i="1"/>
  <c r="M246" i="1"/>
  <c r="N246" i="1"/>
  <c r="O246" i="1"/>
  <c r="P246" i="1"/>
  <c r="Q246" i="1"/>
  <c r="M247" i="1"/>
  <c r="N247" i="1"/>
  <c r="O247" i="1"/>
  <c r="P247" i="1"/>
  <c r="Q247" i="1"/>
  <c r="M248" i="1"/>
  <c r="N248" i="1"/>
  <c r="O248" i="1"/>
  <c r="P248" i="1"/>
  <c r="Q248" i="1"/>
  <c r="M249" i="1"/>
  <c r="N249" i="1"/>
  <c r="O249" i="1"/>
  <c r="P249" i="1"/>
  <c r="Q249" i="1"/>
  <c r="M250" i="1"/>
  <c r="N250" i="1"/>
  <c r="O250" i="1"/>
  <c r="P250" i="1"/>
  <c r="Q250" i="1"/>
  <c r="M251" i="1"/>
  <c r="N251" i="1"/>
  <c r="O251" i="1"/>
  <c r="P251" i="1"/>
  <c r="Q251" i="1"/>
  <c r="M252" i="1"/>
  <c r="N252" i="1"/>
  <c r="O252" i="1"/>
  <c r="P252" i="1"/>
  <c r="Q252" i="1"/>
  <c r="M253" i="1"/>
  <c r="N253" i="1"/>
  <c r="O253" i="1"/>
  <c r="P253" i="1"/>
  <c r="Q253" i="1"/>
  <c r="M254" i="1"/>
  <c r="N254" i="1"/>
  <c r="O254" i="1"/>
  <c r="P254" i="1"/>
  <c r="Q254" i="1"/>
  <c r="M255" i="1"/>
  <c r="N255" i="1"/>
  <c r="O255" i="1"/>
  <c r="P255" i="1"/>
  <c r="Q255" i="1"/>
  <c r="M256" i="1"/>
  <c r="N256" i="1"/>
  <c r="O256" i="1"/>
  <c r="P256" i="1"/>
  <c r="Q256" i="1"/>
  <c r="M257" i="1"/>
  <c r="N257" i="1"/>
  <c r="O257" i="1"/>
  <c r="P257" i="1"/>
  <c r="Q257" i="1"/>
  <c r="M258" i="1"/>
  <c r="N258" i="1"/>
  <c r="O258" i="1"/>
  <c r="P258" i="1"/>
  <c r="Q258" i="1"/>
  <c r="M259" i="1"/>
  <c r="N259" i="1"/>
  <c r="O259" i="1"/>
  <c r="P259" i="1"/>
  <c r="Q259" i="1"/>
  <c r="M260" i="1"/>
  <c r="N260" i="1"/>
  <c r="O260" i="1"/>
  <c r="P260" i="1"/>
  <c r="Q260" i="1"/>
  <c r="M261" i="1"/>
  <c r="N261" i="1"/>
  <c r="O261" i="1"/>
  <c r="P261" i="1"/>
  <c r="Q261" i="1"/>
  <c r="M262" i="1"/>
  <c r="N262" i="1"/>
  <c r="O262" i="1"/>
  <c r="P262" i="1"/>
  <c r="Q262" i="1"/>
  <c r="M263" i="1"/>
  <c r="N263" i="1"/>
  <c r="O263" i="1"/>
  <c r="P263" i="1"/>
  <c r="Q263" i="1"/>
  <c r="M264" i="1"/>
  <c r="N264" i="1"/>
  <c r="O264" i="1"/>
  <c r="P264" i="1"/>
  <c r="Q264" i="1"/>
  <c r="M265" i="1"/>
  <c r="N265" i="1"/>
  <c r="O265" i="1"/>
  <c r="P265" i="1"/>
  <c r="Q265" i="1"/>
  <c r="M266" i="1"/>
  <c r="N266" i="1"/>
  <c r="O266" i="1"/>
  <c r="P266" i="1"/>
  <c r="Q266" i="1"/>
  <c r="M267" i="1"/>
  <c r="N267" i="1"/>
  <c r="O267" i="1"/>
  <c r="P267" i="1"/>
  <c r="Q267" i="1"/>
  <c r="M268" i="1"/>
  <c r="N268" i="1"/>
  <c r="O268" i="1"/>
  <c r="P268" i="1"/>
  <c r="Q268" i="1"/>
  <c r="M269" i="1"/>
  <c r="N269" i="1"/>
  <c r="O269" i="1"/>
  <c r="P269" i="1"/>
  <c r="Q269" i="1"/>
  <c r="M270" i="1"/>
  <c r="N270" i="1"/>
  <c r="O270" i="1"/>
  <c r="P270" i="1"/>
  <c r="Q270" i="1"/>
  <c r="M271" i="1"/>
  <c r="N271" i="1"/>
  <c r="O271" i="1"/>
  <c r="P271" i="1"/>
  <c r="Q271" i="1"/>
  <c r="M272" i="1"/>
  <c r="N272" i="1"/>
  <c r="O272" i="1"/>
  <c r="P272" i="1"/>
  <c r="Q272" i="1"/>
  <c r="M273" i="1"/>
  <c r="N273" i="1"/>
  <c r="O273" i="1"/>
  <c r="P273" i="1"/>
  <c r="Q273" i="1"/>
  <c r="M274" i="1"/>
  <c r="N274" i="1"/>
  <c r="O274" i="1"/>
  <c r="P274" i="1"/>
  <c r="Q274" i="1"/>
  <c r="M275" i="1"/>
  <c r="N275" i="1"/>
  <c r="O275" i="1"/>
  <c r="P275" i="1"/>
  <c r="Q275" i="1"/>
  <c r="M276" i="1"/>
  <c r="N276" i="1"/>
  <c r="O276" i="1"/>
  <c r="P276" i="1"/>
  <c r="Q276" i="1"/>
  <c r="M277" i="1"/>
  <c r="N277" i="1"/>
  <c r="O277" i="1"/>
  <c r="P277" i="1"/>
  <c r="Q277" i="1"/>
  <c r="M278" i="1"/>
  <c r="N278" i="1"/>
  <c r="O278" i="1"/>
  <c r="P278" i="1"/>
  <c r="Q278" i="1"/>
  <c r="M279" i="1"/>
  <c r="N279" i="1"/>
  <c r="O279" i="1"/>
  <c r="P279" i="1"/>
  <c r="Q279" i="1"/>
  <c r="M280" i="1"/>
  <c r="N280" i="1"/>
  <c r="O280" i="1"/>
  <c r="P280" i="1"/>
  <c r="Q280" i="1"/>
  <c r="M281" i="1"/>
  <c r="N281" i="1"/>
  <c r="O281" i="1"/>
  <c r="P281" i="1"/>
  <c r="Q281" i="1"/>
  <c r="M282" i="1"/>
  <c r="N282" i="1"/>
  <c r="O282" i="1"/>
  <c r="P282" i="1"/>
  <c r="Q282" i="1"/>
  <c r="M283" i="1"/>
  <c r="N283" i="1"/>
  <c r="O283" i="1"/>
  <c r="P283" i="1"/>
  <c r="Q283" i="1"/>
  <c r="M284" i="1"/>
  <c r="N284" i="1"/>
  <c r="O284" i="1"/>
  <c r="P284" i="1"/>
  <c r="Q284" i="1"/>
  <c r="M285" i="1"/>
  <c r="N285" i="1"/>
  <c r="O285" i="1"/>
  <c r="P285" i="1"/>
  <c r="Q285" i="1"/>
  <c r="M286" i="1"/>
  <c r="N286" i="1"/>
  <c r="O286" i="1"/>
  <c r="P286" i="1"/>
  <c r="Q286" i="1"/>
  <c r="M287" i="1"/>
  <c r="N287" i="1"/>
  <c r="O287" i="1"/>
  <c r="P287" i="1"/>
  <c r="Q287" i="1"/>
  <c r="M288" i="1"/>
  <c r="N288" i="1"/>
  <c r="O288" i="1"/>
  <c r="P288" i="1"/>
  <c r="Q288" i="1"/>
  <c r="M289" i="1"/>
  <c r="N289" i="1"/>
  <c r="O289" i="1"/>
  <c r="P289" i="1"/>
  <c r="Q289" i="1"/>
  <c r="M290" i="1"/>
  <c r="N290" i="1"/>
  <c r="O290" i="1"/>
  <c r="P290" i="1"/>
  <c r="Q290" i="1"/>
  <c r="M291" i="1"/>
  <c r="N291" i="1"/>
  <c r="O291" i="1"/>
  <c r="P291" i="1"/>
  <c r="Q291" i="1"/>
  <c r="M292" i="1"/>
  <c r="N292" i="1"/>
  <c r="O292" i="1"/>
  <c r="P292" i="1"/>
  <c r="Q292" i="1"/>
  <c r="M293" i="1"/>
  <c r="N293" i="1"/>
  <c r="O293" i="1"/>
  <c r="P293" i="1"/>
  <c r="Q293" i="1"/>
  <c r="M294" i="1"/>
  <c r="N294" i="1"/>
  <c r="O294" i="1"/>
  <c r="P294" i="1"/>
  <c r="Q294" i="1"/>
  <c r="M295" i="1"/>
  <c r="N295" i="1"/>
  <c r="O295" i="1"/>
  <c r="P295" i="1"/>
  <c r="Q295" i="1"/>
  <c r="M296" i="1"/>
  <c r="N296" i="1"/>
  <c r="O296" i="1"/>
  <c r="P296" i="1"/>
  <c r="Q296" i="1"/>
  <c r="M297" i="1"/>
  <c r="N297" i="1"/>
  <c r="O297" i="1"/>
  <c r="P297" i="1"/>
  <c r="Q297" i="1"/>
  <c r="M298" i="1"/>
  <c r="N298" i="1"/>
  <c r="O298" i="1"/>
  <c r="P298" i="1"/>
  <c r="Q298" i="1"/>
  <c r="M299" i="1"/>
  <c r="N299" i="1"/>
  <c r="O299" i="1"/>
  <c r="P299" i="1"/>
  <c r="Q299" i="1"/>
  <c r="M300" i="1"/>
  <c r="N300" i="1"/>
  <c r="O300" i="1"/>
  <c r="P300" i="1"/>
  <c r="Q300" i="1"/>
  <c r="M301" i="1"/>
  <c r="N301" i="1"/>
  <c r="O301" i="1"/>
  <c r="P301" i="1"/>
  <c r="Q301" i="1"/>
  <c r="M302" i="1"/>
  <c r="N302" i="1"/>
  <c r="O302" i="1"/>
  <c r="P302" i="1"/>
  <c r="Q302" i="1"/>
  <c r="M303" i="1"/>
  <c r="N303" i="1"/>
  <c r="O303" i="1"/>
  <c r="P303" i="1"/>
  <c r="Q303" i="1"/>
  <c r="M304" i="1"/>
  <c r="N304" i="1"/>
  <c r="O304" i="1"/>
  <c r="P304" i="1"/>
  <c r="Q304" i="1"/>
  <c r="M305" i="1"/>
  <c r="N305" i="1"/>
  <c r="O305" i="1"/>
  <c r="P305" i="1"/>
  <c r="Q305" i="1"/>
  <c r="M306" i="1"/>
  <c r="N306" i="1"/>
  <c r="O306" i="1"/>
  <c r="P306" i="1"/>
  <c r="Q306" i="1"/>
  <c r="M307" i="1"/>
  <c r="N307" i="1"/>
  <c r="O307" i="1"/>
  <c r="P307" i="1"/>
  <c r="Q307" i="1"/>
  <c r="M308" i="1"/>
  <c r="N308" i="1"/>
  <c r="O308" i="1"/>
  <c r="P308" i="1"/>
  <c r="Q308" i="1"/>
  <c r="M309" i="1"/>
  <c r="N309" i="1"/>
  <c r="O309" i="1"/>
  <c r="P309" i="1"/>
  <c r="Q309" i="1"/>
  <c r="M310" i="1"/>
  <c r="N310" i="1"/>
  <c r="O310" i="1"/>
  <c r="P310" i="1"/>
  <c r="Q310" i="1"/>
  <c r="M311" i="1"/>
  <c r="N311" i="1"/>
  <c r="O311" i="1"/>
  <c r="P311" i="1"/>
  <c r="Q311" i="1"/>
  <c r="M312" i="1"/>
  <c r="N312" i="1"/>
  <c r="O312" i="1"/>
  <c r="P312" i="1"/>
  <c r="Q312" i="1"/>
  <c r="M313" i="1"/>
  <c r="N313" i="1"/>
  <c r="O313" i="1"/>
  <c r="P313" i="1"/>
  <c r="Q313" i="1"/>
  <c r="M314" i="1"/>
  <c r="N314" i="1"/>
  <c r="O314" i="1"/>
  <c r="P314" i="1"/>
  <c r="Q314" i="1"/>
  <c r="M315" i="1"/>
  <c r="N315" i="1"/>
  <c r="O315" i="1"/>
  <c r="P315" i="1"/>
  <c r="Q315" i="1"/>
  <c r="M316" i="1"/>
  <c r="N316" i="1"/>
  <c r="O316" i="1"/>
  <c r="P316" i="1"/>
  <c r="Q316" i="1"/>
  <c r="M317" i="1"/>
  <c r="N317" i="1"/>
  <c r="O317" i="1"/>
  <c r="P317" i="1"/>
  <c r="Q317" i="1"/>
  <c r="M318" i="1"/>
  <c r="N318" i="1"/>
  <c r="O318" i="1"/>
  <c r="P318" i="1"/>
  <c r="Q318" i="1"/>
  <c r="M319" i="1"/>
  <c r="N319" i="1"/>
  <c r="O319" i="1"/>
  <c r="P319" i="1"/>
  <c r="Q319" i="1"/>
  <c r="M320" i="1"/>
  <c r="N320" i="1"/>
  <c r="O320" i="1"/>
  <c r="P320" i="1"/>
  <c r="Q320" i="1"/>
  <c r="M321" i="1"/>
  <c r="N321" i="1"/>
  <c r="O321" i="1"/>
  <c r="P321" i="1"/>
  <c r="Q321" i="1"/>
  <c r="M322" i="1"/>
  <c r="N322" i="1"/>
  <c r="O322" i="1"/>
  <c r="P322" i="1"/>
  <c r="Q322" i="1"/>
  <c r="M323" i="1"/>
  <c r="N323" i="1"/>
  <c r="O323" i="1"/>
  <c r="P323" i="1"/>
  <c r="Q323" i="1"/>
  <c r="M324" i="1"/>
  <c r="N324" i="1"/>
  <c r="O324" i="1"/>
  <c r="P324" i="1"/>
  <c r="Q324" i="1"/>
  <c r="M325" i="1"/>
  <c r="N325" i="1"/>
  <c r="O325" i="1"/>
  <c r="P325" i="1"/>
  <c r="Q325" i="1"/>
  <c r="M326" i="1"/>
  <c r="N326" i="1"/>
  <c r="O326" i="1"/>
  <c r="P326" i="1"/>
  <c r="Q326" i="1"/>
  <c r="M327" i="1"/>
  <c r="N327" i="1"/>
  <c r="O327" i="1"/>
  <c r="P327" i="1"/>
  <c r="Q327" i="1"/>
  <c r="M328" i="1"/>
  <c r="N328" i="1"/>
  <c r="O328" i="1"/>
  <c r="P328" i="1"/>
  <c r="Q328" i="1"/>
  <c r="M329" i="1"/>
  <c r="N329" i="1"/>
  <c r="O329" i="1"/>
  <c r="P329" i="1"/>
  <c r="Q329" i="1"/>
  <c r="M330" i="1"/>
  <c r="N330" i="1"/>
  <c r="O330" i="1"/>
  <c r="P330" i="1"/>
  <c r="Q330" i="1"/>
  <c r="M331" i="1"/>
  <c r="N331" i="1"/>
  <c r="O331" i="1"/>
  <c r="P331" i="1"/>
  <c r="Q331" i="1"/>
  <c r="M332" i="1"/>
  <c r="N332" i="1"/>
  <c r="O332" i="1"/>
  <c r="P332" i="1"/>
  <c r="Q332" i="1"/>
  <c r="M333" i="1"/>
  <c r="N333" i="1"/>
  <c r="O333" i="1"/>
  <c r="P333" i="1"/>
  <c r="Q333" i="1"/>
  <c r="M334" i="1"/>
  <c r="N334" i="1"/>
  <c r="O334" i="1"/>
  <c r="P334" i="1"/>
  <c r="Q334" i="1"/>
  <c r="M335" i="1"/>
  <c r="N335" i="1"/>
  <c r="O335" i="1"/>
  <c r="P335" i="1"/>
  <c r="Q335" i="1"/>
  <c r="M336" i="1"/>
  <c r="N336" i="1"/>
  <c r="O336" i="1"/>
  <c r="P336" i="1"/>
  <c r="Q336" i="1"/>
  <c r="M337" i="1"/>
  <c r="N337" i="1"/>
  <c r="O337" i="1"/>
  <c r="P337" i="1"/>
  <c r="Q337" i="1"/>
  <c r="M338" i="1"/>
  <c r="N338" i="1"/>
  <c r="O338" i="1"/>
  <c r="P338" i="1"/>
  <c r="Q338" i="1"/>
  <c r="M339" i="1"/>
  <c r="N339" i="1"/>
  <c r="O339" i="1"/>
  <c r="P339" i="1"/>
  <c r="Q339" i="1"/>
  <c r="M340" i="1"/>
  <c r="N340" i="1"/>
  <c r="O340" i="1"/>
  <c r="P340" i="1"/>
  <c r="Q340" i="1"/>
  <c r="M341" i="1"/>
  <c r="N341" i="1"/>
  <c r="O341" i="1"/>
  <c r="P341" i="1"/>
  <c r="Q341" i="1"/>
  <c r="M342" i="1"/>
  <c r="N342" i="1"/>
  <c r="O342" i="1"/>
  <c r="P342" i="1"/>
  <c r="Q342" i="1"/>
  <c r="M343" i="1"/>
  <c r="N343" i="1"/>
  <c r="O343" i="1"/>
  <c r="P343" i="1"/>
  <c r="Q343" i="1"/>
  <c r="M344" i="1"/>
  <c r="N344" i="1"/>
  <c r="O344" i="1"/>
  <c r="P344" i="1"/>
  <c r="Q344" i="1"/>
  <c r="M345" i="1"/>
  <c r="N345" i="1"/>
  <c r="O345" i="1"/>
  <c r="P345" i="1"/>
  <c r="Q345" i="1"/>
  <c r="M346" i="1"/>
  <c r="N346" i="1"/>
  <c r="O346" i="1"/>
  <c r="P346" i="1"/>
  <c r="Q346" i="1"/>
  <c r="M347" i="1"/>
  <c r="N347" i="1"/>
  <c r="O347" i="1"/>
  <c r="P347" i="1"/>
  <c r="Q347" i="1"/>
  <c r="M348" i="1"/>
  <c r="N348" i="1"/>
  <c r="O348" i="1"/>
  <c r="P348" i="1"/>
  <c r="Q348" i="1"/>
  <c r="M349" i="1"/>
  <c r="N349" i="1"/>
  <c r="O349" i="1"/>
  <c r="P349" i="1"/>
  <c r="Q349" i="1"/>
  <c r="M350" i="1"/>
  <c r="N350" i="1"/>
  <c r="O350" i="1"/>
  <c r="P350" i="1"/>
  <c r="Q350" i="1"/>
  <c r="M351" i="1"/>
  <c r="N351" i="1"/>
  <c r="O351" i="1"/>
  <c r="P351" i="1"/>
  <c r="Q351" i="1"/>
  <c r="M352" i="1"/>
  <c r="N352" i="1"/>
  <c r="O352" i="1"/>
  <c r="P352" i="1"/>
  <c r="Q352" i="1"/>
  <c r="M353" i="1"/>
  <c r="N353" i="1"/>
  <c r="O353" i="1"/>
  <c r="P353" i="1"/>
  <c r="Q353" i="1"/>
  <c r="M354" i="1"/>
  <c r="N354" i="1"/>
  <c r="O354" i="1"/>
  <c r="P354" i="1"/>
  <c r="Q354" i="1"/>
  <c r="M355" i="1"/>
  <c r="N355" i="1"/>
  <c r="O355" i="1"/>
  <c r="P355" i="1"/>
  <c r="Q355" i="1"/>
  <c r="M356" i="1"/>
  <c r="N356" i="1"/>
  <c r="O356" i="1"/>
  <c r="P356" i="1"/>
  <c r="Q356" i="1"/>
  <c r="M357" i="1"/>
  <c r="N357" i="1"/>
  <c r="O357" i="1"/>
  <c r="P357" i="1"/>
  <c r="Q357" i="1"/>
  <c r="M358" i="1"/>
  <c r="N358" i="1"/>
  <c r="O358" i="1"/>
  <c r="P358" i="1"/>
  <c r="Q358" i="1"/>
  <c r="M359" i="1"/>
  <c r="N359" i="1"/>
  <c r="O359" i="1"/>
  <c r="P359" i="1"/>
  <c r="Q359" i="1"/>
  <c r="M360" i="1"/>
  <c r="N360" i="1"/>
  <c r="O360" i="1"/>
  <c r="P360" i="1"/>
  <c r="Q360" i="1"/>
  <c r="M361" i="1"/>
  <c r="N361" i="1"/>
  <c r="O361" i="1"/>
  <c r="P361" i="1"/>
  <c r="Q361" i="1"/>
  <c r="M362" i="1"/>
  <c r="N362" i="1"/>
  <c r="O362" i="1"/>
  <c r="P362" i="1"/>
  <c r="Q362" i="1"/>
  <c r="M363" i="1"/>
  <c r="N363" i="1"/>
  <c r="O363" i="1"/>
  <c r="P363" i="1"/>
  <c r="Q363" i="1"/>
  <c r="M364" i="1"/>
  <c r="N364" i="1"/>
  <c r="O364" i="1"/>
  <c r="P364" i="1"/>
  <c r="Q364" i="1"/>
  <c r="M365" i="1"/>
  <c r="N365" i="1"/>
  <c r="O365" i="1"/>
  <c r="P365" i="1"/>
  <c r="Q365" i="1"/>
  <c r="M366" i="1"/>
  <c r="N366" i="1"/>
  <c r="O366" i="1"/>
  <c r="P366" i="1"/>
  <c r="Q366" i="1"/>
  <c r="M367" i="1"/>
  <c r="N367" i="1"/>
  <c r="O367" i="1"/>
  <c r="P367" i="1"/>
  <c r="Q367" i="1"/>
  <c r="M368" i="1"/>
  <c r="N368" i="1"/>
  <c r="O368" i="1"/>
  <c r="P368" i="1"/>
  <c r="Q368" i="1"/>
  <c r="M369" i="1"/>
  <c r="N369" i="1"/>
  <c r="O369" i="1"/>
  <c r="P369" i="1"/>
  <c r="Q369" i="1"/>
  <c r="M370" i="1"/>
  <c r="N370" i="1"/>
  <c r="O370" i="1"/>
  <c r="P370" i="1"/>
  <c r="Q370" i="1"/>
  <c r="M371" i="1"/>
  <c r="N371" i="1"/>
  <c r="O371" i="1"/>
  <c r="P371" i="1"/>
  <c r="Q371" i="1"/>
  <c r="M372" i="1"/>
  <c r="N372" i="1"/>
  <c r="O372" i="1"/>
  <c r="P372" i="1"/>
  <c r="Q372" i="1"/>
  <c r="M373" i="1"/>
  <c r="N373" i="1"/>
  <c r="O373" i="1"/>
  <c r="P373" i="1"/>
  <c r="Q373" i="1"/>
  <c r="M374" i="1"/>
  <c r="N374" i="1"/>
  <c r="O374" i="1"/>
  <c r="P374" i="1"/>
  <c r="Q374" i="1"/>
  <c r="M375" i="1"/>
  <c r="N375" i="1"/>
  <c r="O375" i="1"/>
  <c r="P375" i="1"/>
  <c r="Q375" i="1"/>
  <c r="M376" i="1"/>
  <c r="N376" i="1"/>
  <c r="O376" i="1"/>
  <c r="P376" i="1"/>
  <c r="Q376" i="1"/>
  <c r="M377" i="1"/>
  <c r="N377" i="1"/>
  <c r="O377" i="1"/>
  <c r="P377" i="1"/>
  <c r="Q377" i="1"/>
  <c r="M378" i="1"/>
  <c r="N378" i="1"/>
  <c r="O378" i="1"/>
  <c r="P378" i="1"/>
  <c r="Q378" i="1"/>
  <c r="M379" i="1"/>
  <c r="N379" i="1"/>
  <c r="O379" i="1"/>
  <c r="P379" i="1"/>
  <c r="Q379" i="1"/>
  <c r="M380" i="1"/>
  <c r="N380" i="1"/>
  <c r="O380" i="1"/>
  <c r="P380" i="1"/>
  <c r="Q380" i="1"/>
  <c r="M381" i="1"/>
  <c r="N381" i="1"/>
  <c r="O381" i="1"/>
  <c r="P381" i="1"/>
  <c r="Q381" i="1"/>
  <c r="M382" i="1"/>
  <c r="N382" i="1"/>
  <c r="O382" i="1"/>
  <c r="P382" i="1"/>
  <c r="Q382" i="1"/>
  <c r="M383" i="1"/>
  <c r="N383" i="1"/>
  <c r="O383" i="1"/>
  <c r="P383" i="1"/>
  <c r="Q383" i="1"/>
  <c r="M384" i="1"/>
  <c r="N384" i="1"/>
  <c r="O384" i="1"/>
  <c r="P384" i="1"/>
  <c r="Q384" i="1"/>
  <c r="M385" i="1"/>
  <c r="N385" i="1"/>
  <c r="O385" i="1"/>
  <c r="P385" i="1"/>
  <c r="Q385" i="1"/>
  <c r="M386" i="1"/>
  <c r="N386" i="1"/>
  <c r="O386" i="1"/>
  <c r="P386" i="1"/>
  <c r="Q386" i="1"/>
  <c r="M387" i="1"/>
  <c r="N387" i="1"/>
  <c r="O387" i="1"/>
  <c r="P387" i="1"/>
  <c r="Q387" i="1"/>
  <c r="M388" i="1"/>
  <c r="N388" i="1"/>
  <c r="O388" i="1"/>
  <c r="P388" i="1"/>
  <c r="Q388" i="1"/>
  <c r="M389" i="1"/>
  <c r="N389" i="1"/>
  <c r="O389" i="1"/>
  <c r="P389" i="1"/>
  <c r="Q389" i="1"/>
  <c r="M390" i="1"/>
  <c r="N390" i="1"/>
  <c r="O390" i="1"/>
  <c r="P390" i="1"/>
  <c r="Q390" i="1"/>
  <c r="M391" i="1"/>
  <c r="N391" i="1"/>
  <c r="O391" i="1"/>
  <c r="P391" i="1"/>
  <c r="Q391" i="1"/>
  <c r="M392" i="1"/>
  <c r="N392" i="1"/>
  <c r="O392" i="1"/>
  <c r="P392" i="1"/>
  <c r="Q392" i="1"/>
  <c r="M393" i="1"/>
  <c r="N393" i="1"/>
  <c r="O393" i="1"/>
  <c r="P393" i="1"/>
  <c r="Q393" i="1"/>
  <c r="M394" i="1"/>
  <c r="N394" i="1"/>
  <c r="O394" i="1"/>
  <c r="P394" i="1"/>
  <c r="Q394" i="1"/>
  <c r="M395" i="1"/>
  <c r="N395" i="1"/>
  <c r="O395" i="1"/>
  <c r="P395" i="1"/>
  <c r="Q395" i="1"/>
  <c r="M396" i="1"/>
  <c r="N396" i="1"/>
  <c r="O396" i="1"/>
  <c r="P396" i="1"/>
  <c r="Q396" i="1"/>
  <c r="M397" i="1"/>
  <c r="N397" i="1"/>
  <c r="O397" i="1"/>
  <c r="P397" i="1"/>
  <c r="Q397" i="1"/>
  <c r="M398" i="1"/>
  <c r="N398" i="1"/>
  <c r="O398" i="1"/>
  <c r="P398" i="1"/>
  <c r="Q398" i="1"/>
  <c r="M399" i="1"/>
  <c r="N399" i="1"/>
  <c r="O399" i="1"/>
  <c r="P399" i="1"/>
  <c r="Q399" i="1"/>
  <c r="M400" i="1"/>
  <c r="N400" i="1"/>
  <c r="O400" i="1"/>
  <c r="P400" i="1"/>
  <c r="Q400" i="1"/>
  <c r="M401" i="1"/>
  <c r="N401" i="1"/>
  <c r="O401" i="1"/>
  <c r="P401" i="1"/>
  <c r="Q401" i="1"/>
  <c r="M402" i="1"/>
  <c r="N402" i="1"/>
  <c r="O402" i="1"/>
  <c r="P402" i="1"/>
  <c r="Q402" i="1"/>
  <c r="M403" i="1"/>
  <c r="N403" i="1"/>
  <c r="O403" i="1"/>
  <c r="P403" i="1"/>
  <c r="Q403" i="1"/>
  <c r="M404" i="1"/>
  <c r="N404" i="1"/>
  <c r="O404" i="1"/>
  <c r="P404" i="1"/>
  <c r="Q404" i="1"/>
  <c r="M405" i="1"/>
  <c r="N405" i="1"/>
  <c r="O405" i="1"/>
  <c r="P405" i="1"/>
  <c r="Q405" i="1"/>
  <c r="M406" i="1"/>
  <c r="N406" i="1"/>
  <c r="O406" i="1"/>
  <c r="P406" i="1"/>
  <c r="Q406" i="1"/>
  <c r="M407" i="1"/>
  <c r="N407" i="1"/>
  <c r="O407" i="1"/>
  <c r="P407" i="1"/>
  <c r="Q407" i="1"/>
  <c r="M408" i="1"/>
  <c r="N408" i="1"/>
  <c r="O408" i="1"/>
  <c r="P408" i="1"/>
  <c r="Q408" i="1"/>
  <c r="M409" i="1"/>
  <c r="N409" i="1"/>
  <c r="O409" i="1"/>
  <c r="P409" i="1"/>
  <c r="Q409" i="1"/>
  <c r="M410" i="1"/>
  <c r="N410" i="1"/>
  <c r="O410" i="1"/>
  <c r="P410" i="1"/>
  <c r="Q410" i="1"/>
  <c r="M411" i="1"/>
  <c r="N411" i="1"/>
  <c r="O411" i="1"/>
  <c r="P411" i="1"/>
  <c r="Q411" i="1"/>
  <c r="M412" i="1"/>
  <c r="N412" i="1"/>
  <c r="O412" i="1"/>
  <c r="P412" i="1"/>
  <c r="Q412" i="1"/>
  <c r="M413" i="1"/>
  <c r="N413" i="1"/>
  <c r="O413" i="1"/>
  <c r="P413" i="1"/>
  <c r="Q413" i="1"/>
  <c r="M414" i="1"/>
  <c r="N414" i="1"/>
  <c r="O414" i="1"/>
  <c r="P414" i="1"/>
  <c r="Q414" i="1"/>
  <c r="M415" i="1"/>
  <c r="N415" i="1"/>
  <c r="O415" i="1"/>
  <c r="P415" i="1"/>
  <c r="Q415" i="1"/>
  <c r="M416" i="1"/>
  <c r="N416" i="1"/>
  <c r="O416" i="1"/>
  <c r="P416" i="1"/>
  <c r="Q416" i="1"/>
  <c r="M417" i="1"/>
  <c r="N417" i="1"/>
  <c r="O417" i="1"/>
  <c r="P417" i="1"/>
  <c r="Q417" i="1"/>
  <c r="M418" i="1"/>
  <c r="N418" i="1"/>
  <c r="O418" i="1"/>
  <c r="P418" i="1"/>
  <c r="Q418" i="1"/>
  <c r="M419" i="1"/>
  <c r="N419" i="1"/>
  <c r="O419" i="1"/>
  <c r="P419" i="1"/>
  <c r="Q419" i="1"/>
  <c r="M420" i="1"/>
  <c r="N420" i="1"/>
  <c r="O420" i="1"/>
  <c r="P420" i="1"/>
  <c r="Q420" i="1"/>
  <c r="M421" i="1"/>
  <c r="N421" i="1"/>
  <c r="O421" i="1"/>
  <c r="P421" i="1"/>
  <c r="Q421" i="1"/>
  <c r="M422" i="1"/>
  <c r="N422" i="1"/>
  <c r="O422" i="1"/>
  <c r="P422" i="1"/>
  <c r="Q422" i="1"/>
  <c r="M423" i="1"/>
  <c r="N423" i="1"/>
  <c r="O423" i="1"/>
  <c r="P423" i="1"/>
  <c r="Q423" i="1"/>
  <c r="M424" i="1"/>
  <c r="N424" i="1"/>
  <c r="O424" i="1"/>
  <c r="P424" i="1"/>
  <c r="Q424" i="1"/>
  <c r="M425" i="1"/>
  <c r="N425" i="1"/>
  <c r="O425" i="1"/>
  <c r="P425" i="1"/>
  <c r="Q425" i="1"/>
  <c r="M426" i="1"/>
  <c r="N426" i="1"/>
  <c r="O426" i="1"/>
  <c r="P426" i="1"/>
  <c r="Q426" i="1"/>
  <c r="M427" i="1"/>
  <c r="N427" i="1"/>
  <c r="O427" i="1"/>
  <c r="P427" i="1"/>
  <c r="Q427" i="1"/>
  <c r="M428" i="1"/>
  <c r="N428" i="1"/>
  <c r="O428" i="1"/>
  <c r="P428" i="1"/>
  <c r="Q428" i="1"/>
  <c r="M429" i="1"/>
  <c r="N429" i="1"/>
  <c r="O429" i="1"/>
  <c r="P429" i="1"/>
  <c r="Q429" i="1"/>
  <c r="M430" i="1"/>
  <c r="N430" i="1"/>
  <c r="O430" i="1"/>
  <c r="P430" i="1"/>
  <c r="Q430" i="1"/>
  <c r="M431" i="1"/>
  <c r="N431" i="1"/>
  <c r="O431" i="1"/>
  <c r="P431" i="1"/>
  <c r="Q431" i="1"/>
  <c r="M432" i="1"/>
  <c r="N432" i="1"/>
  <c r="O432" i="1"/>
  <c r="P432" i="1"/>
  <c r="Q432" i="1"/>
  <c r="M433" i="1"/>
  <c r="N433" i="1"/>
  <c r="O433" i="1"/>
  <c r="P433" i="1"/>
  <c r="Q433" i="1"/>
  <c r="M434" i="1"/>
  <c r="N434" i="1"/>
  <c r="O434" i="1"/>
  <c r="P434" i="1"/>
  <c r="Q434" i="1"/>
  <c r="M435" i="1"/>
  <c r="N435" i="1"/>
  <c r="O435" i="1"/>
  <c r="P435" i="1"/>
  <c r="Q435" i="1"/>
  <c r="M436" i="1"/>
  <c r="N436" i="1"/>
  <c r="O436" i="1"/>
  <c r="P436" i="1"/>
  <c r="Q436" i="1"/>
  <c r="M437" i="1"/>
  <c r="N437" i="1"/>
  <c r="O437" i="1"/>
  <c r="P437" i="1"/>
  <c r="Q437" i="1"/>
  <c r="M438" i="1"/>
  <c r="N438" i="1"/>
  <c r="O438" i="1"/>
  <c r="P438" i="1"/>
  <c r="Q438" i="1"/>
  <c r="M439" i="1"/>
  <c r="N439" i="1"/>
  <c r="O439" i="1"/>
  <c r="P439" i="1"/>
  <c r="Q439" i="1"/>
  <c r="M440" i="1"/>
  <c r="N440" i="1"/>
  <c r="O440" i="1"/>
  <c r="P440" i="1"/>
  <c r="Q440" i="1"/>
  <c r="M441" i="1"/>
  <c r="N441" i="1"/>
  <c r="O441" i="1"/>
  <c r="P441" i="1"/>
  <c r="Q441" i="1"/>
  <c r="M442" i="1"/>
  <c r="N442" i="1"/>
  <c r="O442" i="1"/>
  <c r="P442" i="1"/>
  <c r="Q442" i="1"/>
  <c r="M443" i="1"/>
  <c r="N443" i="1"/>
  <c r="O443" i="1"/>
  <c r="P443" i="1"/>
  <c r="Q443" i="1"/>
  <c r="M444" i="1"/>
  <c r="N444" i="1"/>
  <c r="O444" i="1"/>
  <c r="P444" i="1"/>
  <c r="Q444" i="1"/>
  <c r="M445" i="1"/>
  <c r="N445" i="1"/>
  <c r="O445" i="1"/>
  <c r="P445" i="1"/>
  <c r="Q445" i="1"/>
  <c r="M446" i="1"/>
  <c r="N446" i="1"/>
  <c r="O446" i="1"/>
  <c r="P446" i="1"/>
  <c r="Q446" i="1"/>
  <c r="M447" i="1"/>
  <c r="N447" i="1"/>
  <c r="O447" i="1"/>
  <c r="P447" i="1"/>
  <c r="Q447" i="1"/>
  <c r="M448" i="1"/>
  <c r="N448" i="1"/>
  <c r="O448" i="1"/>
  <c r="P448" i="1"/>
  <c r="Q448" i="1"/>
  <c r="M449" i="1"/>
  <c r="N449" i="1"/>
  <c r="O449" i="1"/>
  <c r="P449" i="1"/>
  <c r="Q449" i="1"/>
  <c r="M450" i="1"/>
  <c r="N450" i="1"/>
  <c r="O450" i="1"/>
  <c r="P450" i="1"/>
  <c r="Q450" i="1"/>
  <c r="M451" i="1"/>
  <c r="N451" i="1"/>
  <c r="O451" i="1"/>
  <c r="P451" i="1"/>
  <c r="Q451" i="1"/>
  <c r="M452" i="1"/>
  <c r="N452" i="1"/>
  <c r="O452" i="1"/>
  <c r="P452" i="1"/>
  <c r="Q452" i="1"/>
  <c r="M453" i="1"/>
  <c r="N453" i="1"/>
  <c r="O453" i="1"/>
  <c r="P453" i="1"/>
  <c r="Q453" i="1"/>
  <c r="M454" i="1"/>
  <c r="N454" i="1"/>
  <c r="O454" i="1"/>
  <c r="P454" i="1"/>
  <c r="Q454" i="1"/>
  <c r="M455" i="1"/>
  <c r="N455" i="1"/>
  <c r="O455" i="1"/>
  <c r="P455" i="1"/>
  <c r="Q455" i="1"/>
  <c r="M456" i="1"/>
  <c r="N456" i="1"/>
  <c r="O456" i="1"/>
  <c r="P456" i="1"/>
  <c r="Q456" i="1"/>
  <c r="M457" i="1"/>
  <c r="N457" i="1"/>
  <c r="O457" i="1"/>
  <c r="P457" i="1"/>
  <c r="Q457" i="1"/>
  <c r="M458" i="1"/>
  <c r="N458" i="1"/>
  <c r="O458" i="1"/>
  <c r="P458" i="1"/>
  <c r="Q458" i="1"/>
  <c r="M459" i="1"/>
  <c r="N459" i="1"/>
  <c r="O459" i="1"/>
  <c r="P459" i="1"/>
  <c r="Q459" i="1"/>
  <c r="M460" i="1"/>
  <c r="N460" i="1"/>
  <c r="O460" i="1"/>
  <c r="P460" i="1"/>
  <c r="Q460" i="1"/>
  <c r="M461" i="1"/>
  <c r="N461" i="1"/>
  <c r="O461" i="1"/>
  <c r="P461" i="1"/>
  <c r="Q461" i="1"/>
  <c r="M462" i="1"/>
  <c r="N462" i="1"/>
  <c r="O462" i="1"/>
  <c r="P462" i="1"/>
  <c r="Q462" i="1"/>
  <c r="M463" i="1"/>
  <c r="N463" i="1"/>
  <c r="O463" i="1"/>
  <c r="P463" i="1"/>
  <c r="Q463" i="1"/>
  <c r="M464" i="1"/>
  <c r="N464" i="1"/>
  <c r="O464" i="1"/>
  <c r="P464" i="1"/>
  <c r="Q464" i="1"/>
  <c r="M465" i="1"/>
  <c r="N465" i="1"/>
  <c r="O465" i="1"/>
  <c r="P465" i="1"/>
  <c r="Q465" i="1"/>
  <c r="M466" i="1"/>
  <c r="N466" i="1"/>
  <c r="O466" i="1"/>
  <c r="P466" i="1"/>
  <c r="Q466" i="1"/>
  <c r="M467" i="1"/>
  <c r="N467" i="1"/>
  <c r="O467" i="1"/>
  <c r="P467" i="1"/>
  <c r="Q467" i="1"/>
  <c r="M468" i="1"/>
  <c r="N468" i="1"/>
  <c r="O468" i="1"/>
  <c r="P468" i="1"/>
  <c r="Q468" i="1"/>
  <c r="M469" i="1"/>
  <c r="N469" i="1"/>
  <c r="O469" i="1"/>
  <c r="P469" i="1"/>
  <c r="Q469" i="1"/>
  <c r="M470" i="1"/>
  <c r="N470" i="1"/>
  <c r="O470" i="1"/>
  <c r="P470" i="1"/>
  <c r="Q470" i="1"/>
  <c r="M471" i="1"/>
  <c r="N471" i="1"/>
  <c r="O471" i="1"/>
  <c r="P471" i="1"/>
  <c r="Q471" i="1"/>
  <c r="M472" i="1"/>
  <c r="N472" i="1"/>
  <c r="O472" i="1"/>
  <c r="P472" i="1"/>
  <c r="Q472" i="1"/>
  <c r="M473" i="1"/>
  <c r="N473" i="1"/>
  <c r="O473" i="1"/>
  <c r="P473" i="1"/>
  <c r="Q473" i="1"/>
  <c r="M474" i="1"/>
  <c r="N474" i="1"/>
  <c r="O474" i="1"/>
  <c r="P474" i="1"/>
  <c r="Q474" i="1"/>
  <c r="M475" i="1"/>
  <c r="N475" i="1"/>
  <c r="O475" i="1"/>
  <c r="P475" i="1"/>
  <c r="Q475" i="1"/>
  <c r="M476" i="1"/>
  <c r="N476" i="1"/>
  <c r="O476" i="1"/>
  <c r="P476" i="1"/>
  <c r="Q476" i="1"/>
  <c r="M477" i="1"/>
  <c r="N477" i="1"/>
  <c r="O477" i="1"/>
  <c r="P477" i="1"/>
  <c r="Q477" i="1"/>
  <c r="M478" i="1"/>
  <c r="N478" i="1"/>
  <c r="O478" i="1"/>
  <c r="P478" i="1"/>
  <c r="Q478" i="1"/>
  <c r="M479" i="1"/>
  <c r="N479" i="1"/>
  <c r="O479" i="1"/>
  <c r="P479" i="1"/>
  <c r="Q479" i="1"/>
  <c r="M480" i="1"/>
  <c r="N480" i="1"/>
  <c r="O480" i="1"/>
  <c r="P480" i="1"/>
  <c r="Q480" i="1"/>
  <c r="M481" i="1"/>
  <c r="N481" i="1"/>
  <c r="O481" i="1"/>
  <c r="P481" i="1"/>
  <c r="Q481" i="1"/>
  <c r="M482" i="1"/>
  <c r="N482" i="1"/>
  <c r="O482" i="1"/>
  <c r="P482" i="1"/>
  <c r="Q482" i="1"/>
  <c r="M483" i="1"/>
  <c r="N483" i="1"/>
  <c r="O483" i="1"/>
  <c r="P483" i="1"/>
  <c r="Q483" i="1"/>
  <c r="M484" i="1"/>
  <c r="N484" i="1"/>
  <c r="O484" i="1"/>
  <c r="P484" i="1"/>
  <c r="Q484" i="1"/>
  <c r="M485" i="1"/>
  <c r="N485" i="1"/>
  <c r="O485" i="1"/>
  <c r="P485" i="1"/>
  <c r="Q485" i="1"/>
  <c r="M486" i="1"/>
  <c r="N486" i="1"/>
  <c r="O486" i="1"/>
  <c r="P486" i="1"/>
  <c r="Q486" i="1"/>
  <c r="M487" i="1"/>
  <c r="N487" i="1"/>
  <c r="O487" i="1"/>
  <c r="P487" i="1"/>
  <c r="Q487" i="1"/>
  <c r="M488" i="1"/>
  <c r="N488" i="1"/>
  <c r="O488" i="1"/>
  <c r="P488" i="1"/>
  <c r="Q488" i="1"/>
  <c r="M489" i="1"/>
  <c r="N489" i="1"/>
  <c r="O489" i="1"/>
  <c r="P489" i="1"/>
  <c r="Q489" i="1"/>
  <c r="M490" i="1"/>
  <c r="N490" i="1"/>
  <c r="O490" i="1"/>
  <c r="P490" i="1"/>
  <c r="Q490" i="1"/>
  <c r="M491" i="1"/>
  <c r="N491" i="1"/>
  <c r="O491" i="1"/>
  <c r="P491" i="1"/>
  <c r="Q491" i="1"/>
  <c r="M492" i="1"/>
  <c r="N492" i="1"/>
  <c r="O492" i="1"/>
  <c r="P492" i="1"/>
  <c r="Q492" i="1"/>
  <c r="M493" i="1"/>
  <c r="N493" i="1"/>
  <c r="O493" i="1"/>
  <c r="P493" i="1"/>
  <c r="Q493" i="1"/>
  <c r="M494" i="1"/>
  <c r="N494" i="1"/>
  <c r="O494" i="1"/>
  <c r="P494" i="1"/>
  <c r="Q494" i="1"/>
  <c r="M495" i="1"/>
  <c r="N495" i="1"/>
  <c r="O495" i="1"/>
  <c r="P495" i="1"/>
  <c r="Q495" i="1"/>
  <c r="M496" i="1"/>
  <c r="N496" i="1"/>
  <c r="O496" i="1"/>
  <c r="P496" i="1"/>
  <c r="Q496" i="1"/>
  <c r="M497" i="1"/>
  <c r="N497" i="1"/>
  <c r="O497" i="1"/>
  <c r="P497" i="1"/>
  <c r="Q497" i="1"/>
  <c r="M498" i="1"/>
  <c r="N498" i="1"/>
  <c r="O498" i="1"/>
  <c r="P498" i="1"/>
  <c r="Q498" i="1"/>
  <c r="M499" i="1"/>
  <c r="N499" i="1"/>
  <c r="O499" i="1"/>
  <c r="P499" i="1"/>
  <c r="Q499" i="1"/>
  <c r="M500" i="1"/>
  <c r="N500" i="1"/>
  <c r="O500" i="1"/>
  <c r="P500" i="1"/>
  <c r="Q500" i="1"/>
  <c r="M501" i="1"/>
  <c r="N501" i="1"/>
  <c r="O501" i="1"/>
  <c r="P501" i="1"/>
  <c r="Q501" i="1"/>
  <c r="M502" i="1"/>
  <c r="N502" i="1"/>
  <c r="O502" i="1"/>
  <c r="P502" i="1"/>
  <c r="Q502" i="1"/>
  <c r="M503" i="1"/>
  <c r="N503" i="1"/>
  <c r="O503" i="1"/>
  <c r="P503" i="1"/>
  <c r="Q503" i="1"/>
  <c r="M504" i="1"/>
  <c r="N504" i="1"/>
  <c r="O504" i="1"/>
  <c r="P504" i="1"/>
  <c r="Q504" i="1"/>
  <c r="M505" i="1"/>
  <c r="N505" i="1"/>
  <c r="O505" i="1"/>
  <c r="P505" i="1"/>
  <c r="Q505" i="1"/>
  <c r="X4" i="1"/>
  <c r="W4" i="1"/>
  <c r="V4" i="1"/>
  <c r="U4" i="1"/>
  <c r="T4" i="1"/>
  <c r="S4" i="1"/>
  <c r="Q4" i="1"/>
  <c r="P4" i="1"/>
  <c r="O4" i="1"/>
  <c r="N4" i="1"/>
  <c r="M4"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D2" i="1"/>
  <c r="AF5" i="1" a="1"/>
  <c r="AF5" i="1" s="1"/>
  <c r="AF6" i="1" a="1"/>
  <c r="AF6" i="1" s="1"/>
  <c r="AF7" i="1" a="1"/>
  <c r="AF7" i="1" s="1"/>
  <c r="AF8" i="1" a="1"/>
  <c r="AF8" i="1" s="1"/>
  <c r="AF9" i="1" a="1"/>
  <c r="AF9" i="1" s="1"/>
  <c r="AF10" i="1" a="1"/>
  <c r="AF10" i="1" s="1"/>
  <c r="AF11" i="1" a="1"/>
  <c r="AF11" i="1" s="1"/>
  <c r="AF12" i="1" a="1"/>
  <c r="AF12" i="1" s="1"/>
  <c r="AF13" i="1" a="1"/>
  <c r="AF13" i="1" s="1"/>
  <c r="AF14" i="1" a="1"/>
  <c r="AF14" i="1" s="1"/>
  <c r="AF15" i="1" a="1"/>
  <c r="AF15" i="1" s="1"/>
  <c r="AF16" i="1" a="1"/>
  <c r="AF16" i="1" s="1"/>
  <c r="AF17" i="1" a="1"/>
  <c r="AF17" i="1" s="1"/>
  <c r="AF18" i="1" a="1"/>
  <c r="AF18" i="1" s="1"/>
  <c r="AF19" i="1" a="1"/>
  <c r="AF19" i="1" s="1"/>
  <c r="AF20" i="1" a="1"/>
  <c r="AF20" i="1" s="1"/>
  <c r="AF21" i="1" a="1"/>
  <c r="AF21" i="1" s="1"/>
  <c r="AF22" i="1" a="1"/>
  <c r="AF22" i="1" s="1"/>
  <c r="AF23" i="1" a="1"/>
  <c r="AF23" i="1" s="1"/>
  <c r="AF24" i="1" a="1"/>
  <c r="AF24" i="1" s="1"/>
  <c r="AF25" i="1" a="1"/>
  <c r="AF25" i="1" s="1"/>
  <c r="AF26" i="1" a="1"/>
  <c r="AF26" i="1" s="1"/>
  <c r="AF27" i="1" a="1"/>
  <c r="AF27" i="1" s="1"/>
  <c r="AF28" i="1" a="1"/>
  <c r="AF28" i="1" s="1"/>
  <c r="AF29" i="1" a="1"/>
  <c r="AF29" i="1" s="1"/>
  <c r="AF30" i="1" a="1"/>
  <c r="AF30" i="1" s="1"/>
  <c r="AF31" i="1" a="1"/>
  <c r="AF31" i="1" s="1"/>
  <c r="AF32" i="1" a="1"/>
  <c r="AF32" i="1" s="1"/>
  <c r="AF33" i="1" a="1"/>
  <c r="AF33" i="1" s="1"/>
  <c r="AF34" i="1" a="1"/>
  <c r="AF34" i="1" s="1"/>
  <c r="AF35" i="1" a="1"/>
  <c r="AF35" i="1" s="1"/>
  <c r="AF36" i="1" a="1"/>
  <c r="AF36" i="1" s="1"/>
  <c r="AF37" i="1" a="1"/>
  <c r="AF37" i="1" s="1"/>
  <c r="AF38" i="1" a="1"/>
  <c r="AF38" i="1" s="1"/>
  <c r="AF39" i="1" a="1"/>
  <c r="AF39" i="1" s="1"/>
  <c r="AF40" i="1" a="1"/>
  <c r="AF40" i="1" s="1"/>
  <c r="AF41" i="1" a="1"/>
  <c r="AF41" i="1" s="1"/>
  <c r="AF42" i="1" a="1"/>
  <c r="AF42" i="1" s="1"/>
  <c r="AF43" i="1" a="1"/>
  <c r="AF43" i="1" s="1"/>
  <c r="AF44" i="1" a="1"/>
  <c r="AF44" i="1" s="1"/>
  <c r="AF45" i="1" a="1"/>
  <c r="AF45" i="1" s="1"/>
  <c r="AF46" i="1" a="1"/>
  <c r="AF46" i="1" s="1"/>
  <c r="AF47" i="1" a="1"/>
  <c r="AF47" i="1" s="1"/>
  <c r="AF48" i="1" a="1"/>
  <c r="AF48" i="1" s="1"/>
  <c r="AF49" i="1" a="1"/>
  <c r="AF49" i="1" s="1"/>
  <c r="AF50" i="1" a="1"/>
  <c r="AF50" i="1" s="1"/>
  <c r="AF51" i="1" a="1"/>
  <c r="AF51" i="1" s="1"/>
  <c r="AF52" i="1" a="1"/>
  <c r="AF52" i="1" s="1"/>
  <c r="AF53" i="1" a="1"/>
  <c r="AF53" i="1" s="1"/>
  <c r="AF54" i="1" a="1"/>
  <c r="AF54" i="1" s="1"/>
  <c r="AF55" i="1" a="1"/>
  <c r="AF55" i="1" s="1"/>
  <c r="AF56" i="1" a="1"/>
  <c r="AF56" i="1" s="1"/>
  <c r="AF57" i="1" a="1"/>
  <c r="AF57" i="1" s="1"/>
  <c r="AF58" i="1" a="1"/>
  <c r="AF58" i="1" s="1"/>
  <c r="AF59" i="1" a="1"/>
  <c r="AF59" i="1" s="1"/>
  <c r="AF60" i="1" a="1"/>
  <c r="AF60" i="1" s="1"/>
  <c r="AF61" i="1" a="1"/>
  <c r="AF61" i="1" s="1"/>
  <c r="AF62" i="1" a="1"/>
  <c r="AF62" i="1" s="1"/>
  <c r="AF63" i="1" a="1"/>
  <c r="AF63" i="1" s="1"/>
  <c r="AF64" i="1" a="1"/>
  <c r="AF64" i="1" s="1"/>
  <c r="AF65" i="1" a="1"/>
  <c r="AF65" i="1" s="1"/>
  <c r="AF66" i="1" a="1"/>
  <c r="AF66" i="1" s="1"/>
  <c r="AF67" i="1" a="1"/>
  <c r="AF67" i="1" s="1"/>
  <c r="AF68" i="1" a="1"/>
  <c r="AF68" i="1" s="1"/>
  <c r="AF69" i="1" a="1"/>
  <c r="AF69" i="1" s="1"/>
  <c r="AF70" i="1" a="1"/>
  <c r="AF70" i="1" s="1"/>
  <c r="AF71" i="1" a="1"/>
  <c r="AF71" i="1" s="1"/>
  <c r="AF72" i="1" a="1"/>
  <c r="AF72" i="1" s="1"/>
  <c r="AF73" i="1" a="1"/>
  <c r="AF73" i="1" s="1"/>
  <c r="AF74" i="1" a="1"/>
  <c r="AF74" i="1" s="1"/>
  <c r="AF75" i="1" a="1"/>
  <c r="AF75" i="1" s="1"/>
  <c r="AF76" i="1" a="1"/>
  <c r="AF76" i="1" s="1"/>
  <c r="AF77" i="1" a="1"/>
  <c r="AF77" i="1" s="1"/>
  <c r="AF78" i="1" a="1"/>
  <c r="AF78" i="1" s="1"/>
  <c r="AF79" i="1" a="1"/>
  <c r="AF79" i="1" s="1"/>
  <c r="AF80" i="1" a="1"/>
  <c r="AF80" i="1" s="1"/>
  <c r="AF81" i="1" a="1"/>
  <c r="AF81" i="1" s="1"/>
  <c r="AF82" i="1" a="1"/>
  <c r="AF82" i="1" s="1"/>
  <c r="AF83" i="1" a="1"/>
  <c r="AF83" i="1" s="1"/>
  <c r="AF84" i="1" a="1"/>
  <c r="AF84" i="1" s="1"/>
  <c r="AF85" i="1" a="1"/>
  <c r="AF85" i="1" s="1"/>
  <c r="AF86" i="1" a="1"/>
  <c r="AF86" i="1" s="1"/>
  <c r="AF87" i="1" a="1"/>
  <c r="AF87" i="1" s="1"/>
  <c r="AF88" i="1" a="1"/>
  <c r="AF88" i="1" s="1"/>
  <c r="AF89" i="1" a="1"/>
  <c r="AF89" i="1" s="1"/>
  <c r="AF90" i="1" a="1"/>
  <c r="AF90" i="1" s="1"/>
  <c r="AF4" i="1" a="1"/>
  <c r="AF4" i="1" s="1"/>
  <c r="AC5" i="1" a="1"/>
  <c r="AC5" i="1" s="1"/>
  <c r="AC6" i="1" a="1"/>
  <c r="AC6" i="1" s="1"/>
  <c r="AC7" i="1" a="1"/>
  <c r="AC7" i="1" s="1"/>
  <c r="AC8" i="1" a="1"/>
  <c r="AC8" i="1" s="1"/>
  <c r="AC9" i="1" a="1"/>
  <c r="AC9" i="1" s="1"/>
  <c r="AC10" i="1" a="1"/>
  <c r="AC10" i="1" s="1"/>
  <c r="AC11" i="1" a="1"/>
  <c r="AC11" i="1" s="1"/>
  <c r="AC12" i="1" a="1"/>
  <c r="AC12" i="1" s="1"/>
  <c r="AC13" i="1" a="1"/>
  <c r="AC13" i="1" s="1"/>
  <c r="AC14" i="1" a="1"/>
  <c r="AC14" i="1" s="1"/>
  <c r="AC15" i="1" a="1"/>
  <c r="AC15" i="1" s="1"/>
  <c r="AC16" i="1" a="1"/>
  <c r="AC16" i="1" s="1"/>
  <c r="AC17" i="1" a="1"/>
  <c r="AC17" i="1" s="1"/>
  <c r="AC18" i="1" a="1"/>
  <c r="AC18" i="1" s="1"/>
  <c r="AC19" i="1" a="1"/>
  <c r="AC19" i="1" s="1"/>
  <c r="AC20" i="1" a="1"/>
  <c r="AC20" i="1" s="1"/>
  <c r="AC21" i="1" a="1"/>
  <c r="AC21" i="1" s="1"/>
  <c r="AC22" i="1" a="1"/>
  <c r="AC22" i="1" s="1"/>
  <c r="AC23" i="1" a="1"/>
  <c r="AC23" i="1" s="1"/>
  <c r="AC24" i="1" a="1"/>
  <c r="AC24" i="1" s="1"/>
  <c r="AC25" i="1" a="1"/>
  <c r="AC25" i="1" s="1"/>
  <c r="AC26" i="1" a="1"/>
  <c r="AC26" i="1" s="1"/>
  <c r="AC27" i="1" a="1"/>
  <c r="AC27" i="1" s="1"/>
  <c r="AC28" i="1" a="1"/>
  <c r="AC28" i="1" s="1"/>
  <c r="AC29" i="1" a="1"/>
  <c r="AC29" i="1" s="1"/>
  <c r="AC30" i="1" a="1"/>
  <c r="AC30" i="1" s="1"/>
  <c r="AC31" i="1" a="1"/>
  <c r="AC31" i="1" s="1"/>
  <c r="AC32" i="1" a="1"/>
  <c r="AC32" i="1" s="1"/>
  <c r="AC33" i="1" a="1"/>
  <c r="AC33" i="1" s="1"/>
  <c r="AC34" i="1" a="1"/>
  <c r="AC34" i="1" s="1"/>
  <c r="AC35" i="1" a="1"/>
  <c r="AC35" i="1" s="1"/>
  <c r="AC36" i="1" a="1"/>
  <c r="AC36" i="1" s="1"/>
  <c r="AC37" i="1" a="1"/>
  <c r="AC37" i="1" s="1"/>
  <c r="AC38" i="1" a="1"/>
  <c r="AC38" i="1" s="1"/>
  <c r="AC39" i="1" a="1"/>
  <c r="AC39" i="1" s="1"/>
  <c r="AC40" i="1" a="1"/>
  <c r="AC40" i="1" s="1"/>
  <c r="AC41" i="1" a="1"/>
  <c r="AC41" i="1" s="1"/>
  <c r="AC42" i="1" a="1"/>
  <c r="AC42" i="1" s="1"/>
  <c r="AC43" i="1" a="1"/>
  <c r="AC43" i="1" s="1"/>
  <c r="AC44" i="1" a="1"/>
  <c r="AC44" i="1" s="1"/>
  <c r="AC45" i="1" a="1"/>
  <c r="AC45" i="1" s="1"/>
  <c r="AC46" i="1" a="1"/>
  <c r="AC46" i="1" s="1"/>
  <c r="AC47" i="1" a="1"/>
  <c r="AC47" i="1" s="1"/>
  <c r="AC48" i="1" a="1"/>
  <c r="AC48" i="1" s="1"/>
  <c r="AC49" i="1" a="1"/>
  <c r="AC49" i="1" s="1"/>
  <c r="AC50" i="1" a="1"/>
  <c r="AC50" i="1" s="1"/>
  <c r="AC51" i="1" a="1"/>
  <c r="AC51" i="1" s="1"/>
  <c r="AC52" i="1" a="1"/>
  <c r="AC52" i="1" s="1"/>
  <c r="AC53" i="1" a="1"/>
  <c r="AC53" i="1" s="1"/>
  <c r="AC54" i="1" a="1"/>
  <c r="AC54" i="1" s="1"/>
  <c r="AC55" i="1" a="1"/>
  <c r="AC55" i="1" s="1"/>
  <c r="AC56" i="1" a="1"/>
  <c r="AC56" i="1" s="1"/>
  <c r="AC57" i="1" a="1"/>
  <c r="AC57" i="1" s="1"/>
  <c r="AC58" i="1" a="1"/>
  <c r="AC58" i="1" s="1"/>
  <c r="AC59" i="1" a="1"/>
  <c r="AC59" i="1" s="1"/>
  <c r="AC60" i="1" a="1"/>
  <c r="AC60" i="1" s="1"/>
  <c r="AC61" i="1" a="1"/>
  <c r="AC61" i="1" s="1"/>
  <c r="AC62" i="1" a="1"/>
  <c r="AC62" i="1" s="1"/>
  <c r="AC63" i="1" a="1"/>
  <c r="AC63" i="1" s="1"/>
  <c r="AC64" i="1" a="1"/>
  <c r="AC64" i="1" s="1"/>
  <c r="AC65" i="1" a="1"/>
  <c r="AC65" i="1" s="1"/>
  <c r="AC66" i="1" a="1"/>
  <c r="AC66" i="1" s="1"/>
  <c r="AC67" i="1" a="1"/>
  <c r="AC67" i="1" s="1"/>
  <c r="AC68" i="1" a="1"/>
  <c r="AC68" i="1" s="1"/>
  <c r="AC69" i="1" a="1"/>
  <c r="AC69" i="1" s="1"/>
  <c r="AC70" i="1" a="1"/>
  <c r="AC70" i="1" s="1"/>
  <c r="AC71" i="1" a="1"/>
  <c r="AC71" i="1" s="1"/>
  <c r="AC72" i="1" a="1"/>
  <c r="AC72" i="1" s="1"/>
  <c r="AC73" i="1" a="1"/>
  <c r="AC73" i="1" s="1"/>
  <c r="AC74" i="1" a="1"/>
  <c r="AC74" i="1" s="1"/>
  <c r="AC75" i="1" a="1"/>
  <c r="AC75" i="1" s="1"/>
  <c r="AC76" i="1" a="1"/>
  <c r="AC76" i="1" s="1"/>
  <c r="AC77" i="1" a="1"/>
  <c r="AC77" i="1" s="1"/>
  <c r="AC78" i="1" a="1"/>
  <c r="AC78" i="1" s="1"/>
  <c r="AC79" i="1" a="1"/>
  <c r="AC79" i="1" s="1"/>
  <c r="AC80" i="1" a="1"/>
  <c r="AC80" i="1" s="1"/>
  <c r="AC81" i="1" a="1"/>
  <c r="AC81" i="1" s="1"/>
  <c r="AC82" i="1" a="1"/>
  <c r="AC82" i="1" s="1"/>
  <c r="AC83" i="1" a="1"/>
  <c r="AC83" i="1" s="1"/>
  <c r="AC84" i="1" a="1"/>
  <c r="AC84" i="1" s="1"/>
  <c r="AC85" i="1" a="1"/>
  <c r="AC85" i="1" s="1"/>
  <c r="AC86" i="1" a="1"/>
  <c r="AC86" i="1" s="1"/>
  <c r="AC87" i="1" a="1"/>
  <c r="AC87" i="1" s="1"/>
  <c r="AC88" i="1" a="1"/>
  <c r="AC88" i="1" s="1"/>
  <c r="AC89" i="1" a="1"/>
  <c r="AC89" i="1" s="1"/>
  <c r="AC90" i="1" a="1"/>
  <c r="AC90" i="1" s="1"/>
  <c r="AC4" i="1" a="1"/>
  <c r="AC4" i="1" s="1"/>
  <c r="Z5" i="1" a="1"/>
  <c r="Z5" i="1" s="1"/>
  <c r="Z6" i="1" a="1"/>
  <c r="Z6" i="1" s="1"/>
  <c r="Z7" i="1" a="1"/>
  <c r="Z7" i="1" s="1"/>
  <c r="Z8" i="1" a="1"/>
  <c r="Z8" i="1" s="1"/>
  <c r="Z9" i="1" a="1"/>
  <c r="Z9" i="1" s="1"/>
  <c r="Z10" i="1" a="1"/>
  <c r="Z10" i="1" s="1"/>
  <c r="Z11" i="1" a="1"/>
  <c r="Z11" i="1" s="1"/>
  <c r="Z12" i="1" a="1"/>
  <c r="Z12" i="1" s="1"/>
  <c r="Z13" i="1" a="1"/>
  <c r="Z13" i="1" s="1"/>
  <c r="Z14" i="1" a="1"/>
  <c r="Z14" i="1" s="1"/>
  <c r="Z15" i="1" a="1"/>
  <c r="Z15" i="1" s="1"/>
  <c r="Z16" i="1" a="1"/>
  <c r="Z16" i="1" s="1"/>
  <c r="Z17" i="1" a="1"/>
  <c r="Z17" i="1" s="1"/>
  <c r="Z18" i="1" a="1"/>
  <c r="Z18" i="1" s="1"/>
  <c r="Z19" i="1" a="1"/>
  <c r="Z19" i="1" s="1"/>
  <c r="Z20" i="1" a="1"/>
  <c r="Z20" i="1" s="1"/>
  <c r="Z21" i="1" a="1"/>
  <c r="Z21" i="1" s="1"/>
  <c r="Z22" i="1" a="1"/>
  <c r="Z22" i="1" s="1"/>
  <c r="Z23" i="1" a="1"/>
  <c r="Z23" i="1" s="1"/>
  <c r="Z24" i="1" a="1"/>
  <c r="Z24" i="1" s="1"/>
  <c r="Z25" i="1" a="1"/>
  <c r="Z25" i="1" s="1"/>
  <c r="Z26" i="1" a="1"/>
  <c r="Z26" i="1" s="1"/>
  <c r="Z27" i="1" a="1"/>
  <c r="Z27" i="1" s="1"/>
  <c r="Z28" i="1" a="1"/>
  <c r="Z28" i="1" s="1"/>
  <c r="Z29" i="1" a="1"/>
  <c r="Z29" i="1" s="1"/>
  <c r="Z30" i="1" a="1"/>
  <c r="Z30" i="1" s="1"/>
  <c r="Z31" i="1" a="1"/>
  <c r="Z31" i="1" s="1"/>
  <c r="Z32" i="1" a="1"/>
  <c r="Z32" i="1" s="1"/>
  <c r="Z33" i="1" a="1"/>
  <c r="Z33" i="1" s="1"/>
  <c r="Z34" i="1" a="1"/>
  <c r="Z34" i="1" s="1"/>
  <c r="Z35" i="1" a="1"/>
  <c r="Z35" i="1" s="1"/>
  <c r="Z36" i="1" a="1"/>
  <c r="Z36" i="1" s="1"/>
  <c r="Z37" i="1" a="1"/>
  <c r="Z37" i="1" s="1"/>
  <c r="Z38" i="1" a="1"/>
  <c r="Z38" i="1" s="1"/>
  <c r="Z39" i="1" a="1"/>
  <c r="Z39" i="1" s="1"/>
  <c r="Z40" i="1" a="1"/>
  <c r="Z40" i="1" s="1"/>
  <c r="Z41" i="1" a="1"/>
  <c r="Z41" i="1" s="1"/>
  <c r="Z42" i="1" a="1"/>
  <c r="Z42" i="1" s="1"/>
  <c r="Z43" i="1" a="1"/>
  <c r="Z43" i="1" s="1"/>
  <c r="Z44" i="1" a="1"/>
  <c r="Z44" i="1" s="1"/>
  <c r="Z45" i="1" a="1"/>
  <c r="Z45" i="1" s="1"/>
  <c r="Z46" i="1" a="1"/>
  <c r="Z46" i="1" s="1"/>
  <c r="Z47" i="1" a="1"/>
  <c r="Z47" i="1" s="1"/>
  <c r="Z48" i="1" a="1"/>
  <c r="Z48" i="1" s="1"/>
  <c r="Z49" i="1" a="1"/>
  <c r="Z49" i="1" s="1"/>
  <c r="Z50" i="1" a="1"/>
  <c r="Z50" i="1" s="1"/>
  <c r="Z51" i="1" a="1"/>
  <c r="Z51" i="1" s="1"/>
  <c r="Z52" i="1" a="1"/>
  <c r="Z52" i="1" s="1"/>
  <c r="Z53" i="1" a="1"/>
  <c r="Z53" i="1" s="1"/>
  <c r="Z54" i="1" a="1"/>
  <c r="Z54" i="1" s="1"/>
  <c r="Z55" i="1" a="1"/>
  <c r="Z55" i="1" s="1"/>
  <c r="Z56" i="1" a="1"/>
  <c r="Z56" i="1" s="1"/>
  <c r="Z57" i="1" a="1"/>
  <c r="Z57" i="1" s="1"/>
  <c r="Z58" i="1" a="1"/>
  <c r="Z58" i="1" s="1"/>
  <c r="Z59" i="1" a="1"/>
  <c r="Z59" i="1" s="1"/>
  <c r="Z60" i="1" a="1"/>
  <c r="Z60" i="1" s="1"/>
  <c r="Z61" i="1" a="1"/>
  <c r="Z61" i="1" s="1"/>
  <c r="Z62" i="1" a="1"/>
  <c r="Z62" i="1" s="1"/>
  <c r="Z63" i="1" a="1"/>
  <c r="Z63" i="1" s="1"/>
  <c r="Z64" i="1" a="1"/>
  <c r="Z64" i="1" s="1"/>
  <c r="Z65" i="1" a="1"/>
  <c r="Z65" i="1" s="1"/>
  <c r="Z66" i="1" a="1"/>
  <c r="Z66" i="1" s="1"/>
  <c r="Z67" i="1" a="1"/>
  <c r="Z67" i="1" s="1"/>
  <c r="Z68" i="1" a="1"/>
  <c r="Z68" i="1" s="1"/>
  <c r="Z69" i="1" a="1"/>
  <c r="Z69" i="1" s="1"/>
  <c r="Z70" i="1" a="1"/>
  <c r="Z70" i="1" s="1"/>
  <c r="Z71" i="1" a="1"/>
  <c r="Z71" i="1" s="1"/>
  <c r="Z72" i="1" a="1"/>
  <c r="Z72" i="1" s="1"/>
  <c r="Z73" i="1" a="1"/>
  <c r="Z73" i="1" s="1"/>
  <c r="Z74" i="1" a="1"/>
  <c r="Z74" i="1" s="1"/>
  <c r="Z75" i="1" a="1"/>
  <c r="Z75" i="1" s="1"/>
  <c r="Z76" i="1" a="1"/>
  <c r="Z76" i="1" s="1"/>
  <c r="Z77" i="1" a="1"/>
  <c r="Z77" i="1" s="1"/>
  <c r="Z78" i="1" a="1"/>
  <c r="Z78" i="1" s="1"/>
  <c r="Z79" i="1" a="1"/>
  <c r="Z79" i="1" s="1"/>
  <c r="Z80" i="1" a="1"/>
  <c r="Z80" i="1" s="1"/>
  <c r="Z81" i="1" a="1"/>
  <c r="Z81" i="1" s="1"/>
  <c r="Z82" i="1" a="1"/>
  <c r="Z82" i="1" s="1"/>
  <c r="Z83" i="1" a="1"/>
  <c r="Z83" i="1" s="1"/>
  <c r="Z84" i="1" a="1"/>
  <c r="Z84" i="1" s="1"/>
  <c r="Z85" i="1" a="1"/>
  <c r="Z85" i="1" s="1"/>
  <c r="Z86" i="1" a="1"/>
  <c r="Z86" i="1" s="1"/>
  <c r="Z87" i="1" a="1"/>
  <c r="Z87" i="1" s="1"/>
  <c r="Z88" i="1" a="1"/>
  <c r="Z88" i="1" s="1"/>
  <c r="Z89" i="1" a="1"/>
  <c r="Z89" i="1" s="1"/>
  <c r="Z90" i="1" a="1"/>
  <c r="Z90" i="1" s="1"/>
  <c r="Z91" i="1" a="1"/>
  <c r="Z91" i="1" s="1"/>
  <c r="Z92" i="1" a="1"/>
  <c r="Z92" i="1" s="1"/>
  <c r="Z93" i="1" a="1"/>
  <c r="Z93" i="1" s="1"/>
  <c r="Z94" i="1" a="1"/>
  <c r="Z94" i="1" s="1"/>
  <c r="Z95" i="1" a="1"/>
  <c r="Z95" i="1" s="1"/>
  <c r="Z96" i="1" a="1"/>
  <c r="Z96" i="1" s="1"/>
  <c r="Z97" i="1" a="1"/>
  <c r="Z97" i="1" s="1"/>
  <c r="Z98" i="1" a="1"/>
  <c r="Z98" i="1" s="1"/>
  <c r="Z99" i="1" a="1"/>
  <c r="Z99" i="1" s="1"/>
  <c r="Z100" i="1" a="1"/>
  <c r="Z100" i="1" s="1"/>
  <c r="Z101" i="1" a="1"/>
  <c r="Z101" i="1" s="1"/>
  <c r="Z102" i="1" a="1"/>
  <c r="Z102" i="1" s="1"/>
  <c r="Z103" i="1" a="1"/>
  <c r="Z103" i="1" s="1"/>
  <c r="Z104" i="1" a="1"/>
  <c r="Z104" i="1" s="1"/>
  <c r="Z105" i="1" a="1"/>
  <c r="Z105" i="1" s="1"/>
  <c r="Z106" i="1" a="1"/>
  <c r="Z106" i="1" s="1"/>
  <c r="Z107" i="1" a="1"/>
  <c r="Z107" i="1" s="1"/>
  <c r="Z108" i="1" a="1"/>
  <c r="Z108" i="1" s="1"/>
  <c r="Z109" i="1" a="1"/>
  <c r="Z109" i="1" s="1"/>
  <c r="Z110" i="1" a="1"/>
  <c r="Z110" i="1" s="1"/>
  <c r="Z111" i="1" a="1"/>
  <c r="Z111" i="1" s="1"/>
  <c r="Z112" i="1" a="1"/>
  <c r="Z112" i="1" s="1"/>
  <c r="Z113" i="1" a="1"/>
  <c r="Z113" i="1" s="1"/>
  <c r="Z114" i="1" a="1"/>
  <c r="Z114" i="1" s="1"/>
  <c r="Z115" i="1" a="1"/>
  <c r="Z115" i="1" s="1"/>
  <c r="Z116" i="1" a="1"/>
  <c r="Z116" i="1" s="1"/>
  <c r="Z117" i="1" a="1"/>
  <c r="Z117" i="1" s="1"/>
  <c r="Z118" i="1" a="1"/>
  <c r="Z118" i="1" s="1"/>
  <c r="Z119" i="1" a="1"/>
  <c r="Z119" i="1" s="1"/>
  <c r="Z120" i="1" a="1"/>
  <c r="Z120" i="1" s="1"/>
  <c r="Z121" i="1" a="1"/>
  <c r="Z121" i="1" s="1"/>
  <c r="Z122" i="1" a="1"/>
  <c r="Z122" i="1" s="1"/>
  <c r="Z123" i="1" a="1"/>
  <c r="Z123" i="1" s="1"/>
  <c r="Z124" i="1" a="1"/>
  <c r="Z124" i="1" s="1"/>
  <c r="Z125" i="1" a="1"/>
  <c r="Z125" i="1" s="1"/>
  <c r="Z126" i="1" a="1"/>
  <c r="Z126" i="1" s="1"/>
  <c r="Z127" i="1" a="1"/>
  <c r="Z127" i="1" s="1"/>
  <c r="Z128" i="1" a="1"/>
  <c r="Z128" i="1" s="1"/>
  <c r="Z129" i="1" a="1"/>
  <c r="Z129" i="1" s="1"/>
  <c r="Z130" i="1" a="1"/>
  <c r="Z130" i="1" s="1"/>
  <c r="Z131" i="1" a="1"/>
  <c r="Z131" i="1" s="1"/>
  <c r="Z132" i="1" a="1"/>
  <c r="Z132" i="1" s="1"/>
  <c r="Z133" i="1" a="1"/>
  <c r="Z133" i="1" s="1"/>
  <c r="Z134" i="1" a="1"/>
  <c r="Z134" i="1" s="1"/>
  <c r="Z135" i="1" a="1"/>
  <c r="Z135" i="1" s="1"/>
  <c r="Z136" i="1" a="1"/>
  <c r="Z136" i="1" s="1"/>
  <c r="Z137" i="1" a="1"/>
  <c r="Z137" i="1" s="1"/>
  <c r="Z138" i="1" a="1"/>
  <c r="Z138" i="1" s="1"/>
  <c r="Z139" i="1" a="1"/>
  <c r="Z139" i="1" s="1"/>
  <c r="Z140" i="1" a="1"/>
  <c r="Z140" i="1" s="1"/>
  <c r="Z141" i="1" a="1"/>
  <c r="Z141" i="1" s="1"/>
  <c r="Z142" i="1" a="1"/>
  <c r="Z142" i="1" s="1"/>
  <c r="Z143" i="1" a="1"/>
  <c r="Z143" i="1" s="1"/>
  <c r="Z144" i="1" a="1"/>
  <c r="Z144" i="1" s="1"/>
  <c r="Z145" i="1" a="1"/>
  <c r="Z145" i="1" s="1"/>
  <c r="Z146" i="1" a="1"/>
  <c r="Z146" i="1" s="1"/>
  <c r="Z147" i="1" a="1"/>
  <c r="Z147" i="1" s="1"/>
  <c r="Z148" i="1" a="1"/>
  <c r="Z148" i="1" s="1"/>
  <c r="Z149" i="1" a="1"/>
  <c r="Z149" i="1" s="1"/>
  <c r="Z150" i="1" a="1"/>
  <c r="Z150" i="1" s="1"/>
  <c r="Z151" i="1" a="1"/>
  <c r="Z151" i="1" s="1"/>
  <c r="Z152" i="1" a="1"/>
  <c r="Z152" i="1" s="1"/>
  <c r="Z153" i="1" a="1"/>
  <c r="Z153" i="1" s="1"/>
  <c r="Z154" i="1" a="1"/>
  <c r="Z154" i="1" s="1"/>
  <c r="Z155" i="1" a="1"/>
  <c r="Z155" i="1" s="1"/>
  <c r="Z156" i="1" a="1"/>
  <c r="Z156" i="1" s="1"/>
  <c r="Z157" i="1" a="1"/>
  <c r="Z157" i="1" s="1"/>
  <c r="Z158" i="1" a="1"/>
  <c r="Z158" i="1" s="1"/>
  <c r="Z159" i="1" a="1"/>
  <c r="Z159" i="1" s="1"/>
  <c r="Z160" i="1" a="1"/>
  <c r="Z160" i="1" s="1"/>
  <c r="Z161" i="1" a="1"/>
  <c r="Z161" i="1" s="1"/>
  <c r="Z162" i="1" a="1"/>
  <c r="Z162" i="1" s="1"/>
  <c r="Z163" i="1" a="1"/>
  <c r="Z163" i="1" s="1"/>
  <c r="Z164" i="1" a="1"/>
  <c r="Z164" i="1" s="1"/>
  <c r="Z165" i="1" a="1"/>
  <c r="Z165" i="1" s="1"/>
  <c r="Z166" i="1" a="1"/>
  <c r="Z166" i="1" s="1"/>
  <c r="Z167" i="1" a="1"/>
  <c r="Z167" i="1" s="1"/>
  <c r="Z168" i="1" a="1"/>
  <c r="Z168" i="1" s="1"/>
  <c r="Z169" i="1" a="1"/>
  <c r="Z169" i="1" s="1"/>
  <c r="Z170" i="1" a="1"/>
  <c r="Z170" i="1" s="1"/>
  <c r="Z171" i="1" a="1"/>
  <c r="Z171" i="1" s="1"/>
  <c r="Z172" i="1" a="1"/>
  <c r="Z172" i="1" s="1"/>
  <c r="Z173" i="1" a="1"/>
  <c r="Z173" i="1" s="1"/>
  <c r="Z174" i="1" a="1"/>
  <c r="Z174" i="1" s="1"/>
  <c r="Z175" i="1" a="1"/>
  <c r="Z175" i="1" s="1"/>
  <c r="Z176" i="1" a="1"/>
  <c r="Z176" i="1" s="1"/>
  <c r="Z177" i="1" a="1"/>
  <c r="Z177" i="1" s="1"/>
  <c r="Z178" i="1" a="1"/>
  <c r="Z178" i="1" s="1"/>
  <c r="Z179" i="1" a="1"/>
  <c r="Z179" i="1" s="1"/>
  <c r="Z180" i="1" a="1"/>
  <c r="Z180" i="1" s="1"/>
  <c r="Z181" i="1" a="1"/>
  <c r="Z181" i="1" s="1"/>
  <c r="Z182" i="1" a="1"/>
  <c r="Z182" i="1" s="1"/>
  <c r="Z183" i="1" a="1"/>
  <c r="Z183" i="1" s="1"/>
  <c r="Z184" i="1" a="1"/>
  <c r="Z184" i="1" s="1"/>
  <c r="Z185" i="1" a="1"/>
  <c r="Z185" i="1" s="1"/>
  <c r="Z186" i="1" a="1"/>
  <c r="Z186" i="1" s="1"/>
  <c r="Z187" i="1" a="1"/>
  <c r="Z187" i="1" s="1"/>
  <c r="Z188" i="1" a="1"/>
  <c r="Z188" i="1" s="1"/>
  <c r="Z189" i="1" a="1"/>
  <c r="Z189" i="1" s="1"/>
  <c r="Z190" i="1" a="1"/>
  <c r="Z190" i="1" s="1"/>
  <c r="Z191" i="1" a="1"/>
  <c r="Z191" i="1" s="1"/>
  <c r="Z192" i="1" a="1"/>
  <c r="Z192" i="1" s="1"/>
  <c r="Z193" i="1" a="1"/>
  <c r="Z193" i="1" s="1"/>
  <c r="Z194" i="1" a="1"/>
  <c r="Z194" i="1" s="1"/>
  <c r="Z195" i="1" a="1"/>
  <c r="Z195" i="1" s="1"/>
  <c r="Z196" i="1" a="1"/>
  <c r="Z196" i="1" s="1"/>
  <c r="Z197" i="1" a="1"/>
  <c r="Z197" i="1" s="1"/>
  <c r="Z198" i="1" a="1"/>
  <c r="Z198" i="1" s="1"/>
  <c r="Z199" i="1" a="1"/>
  <c r="Z199" i="1" s="1"/>
  <c r="Z200" i="1" a="1"/>
  <c r="Z200" i="1" s="1"/>
  <c r="Z201" i="1" a="1"/>
  <c r="Z201" i="1" s="1"/>
  <c r="Z202" i="1" a="1"/>
  <c r="Z202" i="1" s="1"/>
  <c r="Z203" i="1" a="1"/>
  <c r="Z203" i="1" s="1"/>
  <c r="Z204" i="1" a="1"/>
  <c r="Z204" i="1" s="1"/>
  <c r="Z205" i="1" a="1"/>
  <c r="Z205" i="1" s="1"/>
  <c r="Z206" i="1" a="1"/>
  <c r="Z206" i="1" s="1"/>
  <c r="Z207" i="1" a="1"/>
  <c r="Z207" i="1" s="1"/>
  <c r="Z208" i="1" a="1"/>
  <c r="Z208" i="1" s="1"/>
  <c r="Z209" i="1" a="1"/>
  <c r="Z209" i="1" s="1"/>
  <c r="Z210" i="1" a="1"/>
  <c r="Z210" i="1" s="1"/>
  <c r="Z211" i="1" a="1"/>
  <c r="Z211" i="1" s="1"/>
  <c r="Z212" i="1" a="1"/>
  <c r="Z212" i="1" s="1"/>
  <c r="Z213" i="1" a="1"/>
  <c r="Z213" i="1" s="1"/>
  <c r="Z214" i="1" a="1"/>
  <c r="Z214" i="1" s="1"/>
  <c r="Z215" i="1" a="1"/>
  <c r="Z215" i="1" s="1"/>
  <c r="Z216" i="1" a="1"/>
  <c r="Z216" i="1" s="1"/>
  <c r="Z217" i="1" a="1"/>
  <c r="Z217" i="1" s="1"/>
  <c r="Z218" i="1" a="1"/>
  <c r="Z218" i="1" s="1"/>
  <c r="Z219" i="1" a="1"/>
  <c r="Z219" i="1" s="1"/>
  <c r="Z220" i="1" a="1"/>
  <c r="Z220" i="1" s="1"/>
  <c r="Z221" i="1" a="1"/>
  <c r="Z221" i="1" s="1"/>
  <c r="Z222" i="1" a="1"/>
  <c r="Z222" i="1" s="1"/>
  <c r="Z223" i="1" a="1"/>
  <c r="Z223" i="1" s="1"/>
  <c r="Z224" i="1" a="1"/>
  <c r="Z224" i="1" s="1"/>
  <c r="Z225" i="1" a="1"/>
  <c r="Z225" i="1" s="1"/>
  <c r="Z226" i="1" a="1"/>
  <c r="Z226" i="1" s="1"/>
  <c r="Z227" i="1" a="1"/>
  <c r="Z227" i="1" s="1"/>
  <c r="Z228" i="1" a="1"/>
  <c r="Z228" i="1" s="1"/>
  <c r="Z229" i="1" a="1"/>
  <c r="Z229" i="1" s="1"/>
  <c r="Z230" i="1" a="1"/>
  <c r="Z230" i="1" s="1"/>
  <c r="Z231" i="1" a="1"/>
  <c r="Z231" i="1" s="1"/>
  <c r="Z232" i="1" a="1"/>
  <c r="Z232" i="1" s="1"/>
  <c r="Z233" i="1" a="1"/>
  <c r="Z233" i="1" s="1"/>
  <c r="Z234" i="1" a="1"/>
  <c r="Z234" i="1" s="1"/>
  <c r="Z235" i="1" a="1"/>
  <c r="Z235" i="1" s="1"/>
  <c r="Z236" i="1" a="1"/>
  <c r="Z236" i="1" s="1"/>
  <c r="Z237" i="1" a="1"/>
  <c r="Z237" i="1" s="1"/>
  <c r="Z238" i="1" a="1"/>
  <c r="Z238" i="1" s="1"/>
  <c r="Z239" i="1" a="1"/>
  <c r="Z239" i="1" s="1"/>
  <c r="Z240" i="1" a="1"/>
  <c r="Z240" i="1" s="1"/>
  <c r="Z241" i="1" a="1"/>
  <c r="Z241" i="1" s="1"/>
  <c r="Z242" i="1" a="1"/>
  <c r="Z242" i="1" s="1"/>
  <c r="Z243" i="1" a="1"/>
  <c r="Z243" i="1" s="1"/>
  <c r="Z244" i="1" a="1"/>
  <c r="Z244" i="1" s="1"/>
  <c r="Z245" i="1" a="1"/>
  <c r="Z245" i="1" s="1"/>
  <c r="Z246" i="1" a="1"/>
  <c r="Z246" i="1" s="1"/>
  <c r="Z247" i="1" a="1"/>
  <c r="Z247" i="1" s="1"/>
  <c r="Z248" i="1" a="1"/>
  <c r="Z248" i="1" s="1"/>
  <c r="Z249" i="1" a="1"/>
  <c r="Z249" i="1" s="1"/>
  <c r="Z250" i="1" a="1"/>
  <c r="Z250" i="1" s="1"/>
  <c r="Z251" i="1" a="1"/>
  <c r="Z251" i="1" s="1"/>
  <c r="Z252" i="1" a="1"/>
  <c r="Z252" i="1" s="1"/>
  <c r="Z253" i="1" a="1"/>
  <c r="Z253" i="1" s="1"/>
  <c r="Z254" i="1" a="1"/>
  <c r="Z254" i="1" s="1"/>
  <c r="Z255" i="1" a="1"/>
  <c r="Z255" i="1" s="1"/>
  <c r="Z256" i="1" a="1"/>
  <c r="Z256" i="1" s="1"/>
  <c r="Z257" i="1" a="1"/>
  <c r="Z257" i="1" s="1"/>
  <c r="Z258" i="1" a="1"/>
  <c r="Z258" i="1" s="1"/>
  <c r="Z259" i="1" a="1"/>
  <c r="Z259" i="1" s="1"/>
  <c r="Z260" i="1" a="1"/>
  <c r="Z260" i="1" s="1"/>
  <c r="Z261" i="1" a="1"/>
  <c r="Z261" i="1" s="1"/>
  <c r="Z262" i="1" a="1"/>
  <c r="Z262" i="1" s="1"/>
  <c r="Z263" i="1" a="1"/>
  <c r="Z263" i="1" s="1"/>
  <c r="Z264" i="1" a="1"/>
  <c r="Z264" i="1" s="1"/>
  <c r="Z265" i="1" a="1"/>
  <c r="Z265" i="1" s="1"/>
  <c r="Z266" i="1" a="1"/>
  <c r="Z266" i="1" s="1"/>
  <c r="Z267" i="1" a="1"/>
  <c r="Z267" i="1" s="1"/>
  <c r="Z268" i="1" a="1"/>
  <c r="Z268" i="1" s="1"/>
  <c r="Z269" i="1" a="1"/>
  <c r="Z269" i="1" s="1"/>
  <c r="Z270" i="1" a="1"/>
  <c r="Z270" i="1" s="1"/>
  <c r="Z271" i="1" a="1"/>
  <c r="Z271" i="1" s="1"/>
  <c r="Z272" i="1" a="1"/>
  <c r="Z272" i="1" s="1"/>
  <c r="Z273" i="1" a="1"/>
  <c r="Z273" i="1" s="1"/>
  <c r="Z274" i="1" a="1"/>
  <c r="Z274" i="1" s="1"/>
  <c r="Z275" i="1" a="1"/>
  <c r="Z275" i="1" s="1"/>
  <c r="Z276" i="1" a="1"/>
  <c r="Z276" i="1" s="1"/>
  <c r="Z277" i="1" a="1"/>
  <c r="Z277" i="1" s="1"/>
  <c r="Z278" i="1" a="1"/>
  <c r="Z278" i="1" s="1"/>
  <c r="Z279" i="1" a="1"/>
  <c r="Z279" i="1" s="1"/>
  <c r="Z280" i="1" a="1"/>
  <c r="Z280" i="1" s="1"/>
  <c r="Z281" i="1" a="1"/>
  <c r="Z281" i="1" s="1"/>
  <c r="Z282" i="1" a="1"/>
  <c r="Z282" i="1" s="1"/>
  <c r="Z283" i="1" a="1"/>
  <c r="Z283" i="1" s="1"/>
  <c r="Z284" i="1" a="1"/>
  <c r="Z284" i="1" s="1"/>
  <c r="Z285" i="1" a="1"/>
  <c r="Z285" i="1" s="1"/>
  <c r="Z286" i="1" a="1"/>
  <c r="Z286" i="1" s="1"/>
  <c r="Z287" i="1" a="1"/>
  <c r="Z287" i="1" s="1"/>
  <c r="Z288" i="1" a="1"/>
  <c r="Z288" i="1" s="1"/>
  <c r="Z289" i="1" a="1"/>
  <c r="Z289" i="1" s="1"/>
  <c r="Z290" i="1" a="1"/>
  <c r="Z290" i="1" s="1"/>
  <c r="Z291" i="1" a="1"/>
  <c r="Z291" i="1" s="1"/>
  <c r="Z292" i="1" a="1"/>
  <c r="Z292" i="1" s="1"/>
  <c r="Z293" i="1" a="1"/>
  <c r="Z293" i="1" s="1"/>
  <c r="Z294" i="1" a="1"/>
  <c r="Z294" i="1" s="1"/>
  <c r="Z295" i="1" a="1"/>
  <c r="Z295" i="1" s="1"/>
  <c r="Z296" i="1" a="1"/>
  <c r="Z296" i="1" s="1"/>
  <c r="Z297" i="1" a="1"/>
  <c r="Z297" i="1" s="1"/>
  <c r="Z298" i="1" a="1"/>
  <c r="Z298" i="1" s="1"/>
  <c r="Z299" i="1" a="1"/>
  <c r="Z299" i="1" s="1"/>
  <c r="Z300" i="1" a="1"/>
  <c r="Z300" i="1" s="1"/>
  <c r="Z301" i="1" a="1"/>
  <c r="Z301" i="1" s="1"/>
  <c r="Z302" i="1" a="1"/>
  <c r="Z302" i="1" s="1"/>
  <c r="Z303" i="1" a="1"/>
  <c r="Z303" i="1" s="1"/>
  <c r="Z304" i="1" a="1"/>
  <c r="Z304" i="1" s="1"/>
  <c r="Z305" i="1" a="1"/>
  <c r="Z305" i="1" s="1"/>
  <c r="Z306" i="1" a="1"/>
  <c r="Z306" i="1" s="1"/>
  <c r="Z307" i="1" a="1"/>
  <c r="Z307" i="1" s="1"/>
  <c r="Z308" i="1" a="1"/>
  <c r="Z308" i="1" s="1"/>
  <c r="Z309" i="1" a="1"/>
  <c r="Z309" i="1" s="1"/>
  <c r="Z310" i="1" a="1"/>
  <c r="Z310" i="1" s="1"/>
  <c r="Z311" i="1" a="1"/>
  <c r="Z311" i="1" s="1"/>
  <c r="Z312" i="1" a="1"/>
  <c r="Z312" i="1" s="1"/>
  <c r="Z313" i="1" a="1"/>
  <c r="Z313" i="1" s="1"/>
  <c r="Z314" i="1" a="1"/>
  <c r="Z314" i="1" s="1"/>
  <c r="Z315" i="1" a="1"/>
  <c r="Z315" i="1" s="1"/>
  <c r="Z316" i="1" a="1"/>
  <c r="Z316" i="1" s="1"/>
  <c r="Z317" i="1" a="1"/>
  <c r="Z317" i="1" s="1"/>
  <c r="Z318" i="1" a="1"/>
  <c r="Z318" i="1" s="1"/>
  <c r="Z319" i="1" a="1"/>
  <c r="Z319" i="1" s="1"/>
  <c r="Z320" i="1" a="1"/>
  <c r="Z320" i="1" s="1"/>
  <c r="Z321" i="1" a="1"/>
  <c r="Z321" i="1" s="1"/>
  <c r="Z322" i="1" a="1"/>
  <c r="Z322" i="1" s="1"/>
  <c r="Z323" i="1" a="1"/>
  <c r="Z323" i="1" s="1"/>
  <c r="Z324" i="1" a="1"/>
  <c r="Z324" i="1" s="1"/>
  <c r="Z325" i="1" a="1"/>
  <c r="Z325" i="1" s="1"/>
  <c r="Z326" i="1" a="1"/>
  <c r="Z326" i="1" s="1"/>
  <c r="Z327" i="1" a="1"/>
  <c r="Z327" i="1" s="1"/>
  <c r="Z328" i="1" a="1"/>
  <c r="Z328" i="1" s="1"/>
  <c r="Z329" i="1" a="1"/>
  <c r="Z329" i="1" s="1"/>
  <c r="Z330" i="1" a="1"/>
  <c r="Z330" i="1" s="1"/>
  <c r="Z331" i="1" a="1"/>
  <c r="Z331" i="1" s="1"/>
  <c r="Z332" i="1" a="1"/>
  <c r="Z332" i="1" s="1"/>
  <c r="Z333" i="1" a="1"/>
  <c r="Z333" i="1" s="1"/>
  <c r="Z334" i="1" a="1"/>
  <c r="Z334" i="1" s="1"/>
  <c r="Z335" i="1" a="1"/>
  <c r="Z335" i="1" s="1"/>
  <c r="Z336" i="1" a="1"/>
  <c r="Z336" i="1" s="1"/>
  <c r="Z337" i="1" a="1"/>
  <c r="Z337" i="1" s="1"/>
  <c r="Z338" i="1" a="1"/>
  <c r="Z338" i="1" s="1"/>
  <c r="Z339" i="1" a="1"/>
  <c r="Z339" i="1" s="1"/>
  <c r="Z340" i="1" a="1"/>
  <c r="Z340" i="1" s="1"/>
  <c r="Z341" i="1" a="1"/>
  <c r="Z341" i="1" s="1"/>
  <c r="Z342" i="1" a="1"/>
  <c r="Z342" i="1" s="1"/>
  <c r="Z343" i="1" a="1"/>
  <c r="Z343" i="1" s="1"/>
  <c r="Z344" i="1" a="1"/>
  <c r="Z344" i="1" s="1"/>
  <c r="Z345" i="1" a="1"/>
  <c r="Z345" i="1" s="1"/>
  <c r="Z346" i="1" a="1"/>
  <c r="Z346" i="1" s="1"/>
  <c r="Z347" i="1" a="1"/>
  <c r="Z347" i="1" s="1"/>
  <c r="Z348" i="1" a="1"/>
  <c r="Z348" i="1" s="1"/>
  <c r="Z349" i="1" a="1"/>
  <c r="Z349" i="1" s="1"/>
  <c r="Z350" i="1" a="1"/>
  <c r="Z350" i="1" s="1"/>
  <c r="Z351" i="1" a="1"/>
  <c r="Z351" i="1" s="1"/>
  <c r="Z352" i="1" a="1"/>
  <c r="Z352" i="1" s="1"/>
  <c r="Z353" i="1" a="1"/>
  <c r="Z353" i="1" s="1"/>
  <c r="Z354" i="1" a="1"/>
  <c r="Z354" i="1" s="1"/>
  <c r="Z355" i="1" a="1"/>
  <c r="Z355" i="1" s="1"/>
  <c r="Z356" i="1" a="1"/>
  <c r="Z356" i="1" s="1"/>
  <c r="Z357" i="1" a="1"/>
  <c r="Z357" i="1" s="1"/>
  <c r="Z358" i="1" a="1"/>
  <c r="Z358" i="1" s="1"/>
  <c r="Z359" i="1" a="1"/>
  <c r="Z359" i="1" s="1"/>
  <c r="Z360" i="1" a="1"/>
  <c r="Z360" i="1" s="1"/>
  <c r="Z361" i="1" a="1"/>
  <c r="Z361" i="1" s="1"/>
  <c r="Z362" i="1" a="1"/>
  <c r="Z362" i="1" s="1"/>
  <c r="Z363" i="1" a="1"/>
  <c r="Z363" i="1" s="1"/>
  <c r="Z364" i="1" a="1"/>
  <c r="Z364" i="1" s="1"/>
  <c r="Z365" i="1" a="1"/>
  <c r="Z365" i="1" s="1"/>
  <c r="Z366" i="1" a="1"/>
  <c r="Z366" i="1" s="1"/>
  <c r="Z367" i="1" a="1"/>
  <c r="Z367" i="1" s="1"/>
  <c r="Z368" i="1" a="1"/>
  <c r="Z368" i="1" s="1"/>
  <c r="Z369" i="1" a="1"/>
  <c r="Z369" i="1" s="1"/>
  <c r="Z370" i="1" a="1"/>
  <c r="Z370" i="1" s="1"/>
  <c r="Z371" i="1" a="1"/>
  <c r="Z371" i="1" s="1"/>
  <c r="Z372" i="1" a="1"/>
  <c r="Z372" i="1" s="1"/>
  <c r="Z373" i="1" a="1"/>
  <c r="Z373" i="1" s="1"/>
  <c r="Z374" i="1" a="1"/>
  <c r="Z374" i="1" s="1"/>
  <c r="Z375" i="1" a="1"/>
  <c r="Z375" i="1" s="1"/>
  <c r="Z376" i="1" a="1"/>
  <c r="Z376" i="1" s="1"/>
  <c r="Z377" i="1" a="1"/>
  <c r="Z377" i="1" s="1"/>
  <c r="Z378" i="1" a="1"/>
  <c r="Z378" i="1" s="1"/>
  <c r="Z379" i="1" a="1"/>
  <c r="Z379" i="1" s="1"/>
  <c r="Z380" i="1" a="1"/>
  <c r="Z380" i="1" s="1"/>
  <c r="Z381" i="1" a="1"/>
  <c r="Z381" i="1" s="1"/>
  <c r="Z382" i="1" a="1"/>
  <c r="Z382" i="1" s="1"/>
  <c r="Z383" i="1" a="1"/>
  <c r="Z383" i="1" s="1"/>
  <c r="Z384" i="1" a="1"/>
  <c r="Z384" i="1" s="1"/>
  <c r="Z385" i="1" a="1"/>
  <c r="Z385" i="1" s="1"/>
  <c r="Z386" i="1" a="1"/>
  <c r="Z386" i="1" s="1"/>
  <c r="Z387" i="1" a="1"/>
  <c r="Z387" i="1" s="1"/>
  <c r="Z388" i="1" a="1"/>
  <c r="Z388" i="1" s="1"/>
  <c r="Z389" i="1" a="1"/>
  <c r="Z389" i="1" s="1"/>
  <c r="Z390" i="1" a="1"/>
  <c r="Z390" i="1" s="1"/>
  <c r="Z391" i="1" a="1"/>
  <c r="Z391" i="1" s="1"/>
  <c r="Z392" i="1" a="1"/>
  <c r="Z392" i="1" s="1"/>
  <c r="Z393" i="1" a="1"/>
  <c r="Z393" i="1" s="1"/>
  <c r="Z394" i="1" a="1"/>
  <c r="Z394" i="1" s="1"/>
  <c r="Z395" i="1" a="1"/>
  <c r="Z395" i="1" s="1"/>
  <c r="Z396" i="1" a="1"/>
  <c r="Z396" i="1" s="1"/>
  <c r="Z397" i="1" a="1"/>
  <c r="Z397" i="1" s="1"/>
  <c r="Z398" i="1" a="1"/>
  <c r="Z398" i="1" s="1"/>
  <c r="Z399" i="1" a="1"/>
  <c r="Z399" i="1" s="1"/>
  <c r="Z400" i="1" a="1"/>
  <c r="Z400" i="1" s="1"/>
  <c r="Z401" i="1" a="1"/>
  <c r="Z401" i="1" s="1"/>
  <c r="Z402" i="1" a="1"/>
  <c r="Z402" i="1" s="1"/>
  <c r="Z403" i="1" a="1"/>
  <c r="Z403" i="1" s="1"/>
  <c r="Z404" i="1" a="1"/>
  <c r="Z404" i="1" s="1"/>
  <c r="Z405" i="1" a="1"/>
  <c r="Z405" i="1" s="1"/>
  <c r="Z406" i="1" a="1"/>
  <c r="Z406" i="1" s="1"/>
  <c r="Z407" i="1" a="1"/>
  <c r="Z407" i="1" s="1"/>
  <c r="Z408" i="1" a="1"/>
  <c r="Z408" i="1" s="1"/>
  <c r="Z409" i="1" a="1"/>
  <c r="Z409" i="1" s="1"/>
  <c r="Z410" i="1" a="1"/>
  <c r="Z410" i="1" s="1"/>
  <c r="Z411" i="1" a="1"/>
  <c r="Z411" i="1" s="1"/>
  <c r="Z412" i="1" a="1"/>
  <c r="Z412" i="1" s="1"/>
  <c r="Z413" i="1" a="1"/>
  <c r="Z413" i="1" s="1"/>
  <c r="Z414" i="1" a="1"/>
  <c r="Z414" i="1" s="1"/>
  <c r="Z415" i="1" a="1"/>
  <c r="Z415" i="1" s="1"/>
  <c r="Z416" i="1" a="1"/>
  <c r="Z416" i="1" s="1"/>
  <c r="Z417" i="1" a="1"/>
  <c r="Z417" i="1" s="1"/>
  <c r="Z418" i="1" a="1"/>
  <c r="Z418" i="1" s="1"/>
  <c r="Z419" i="1" a="1"/>
  <c r="Z419" i="1" s="1"/>
  <c r="Z420" i="1" a="1"/>
  <c r="Z420" i="1" s="1"/>
  <c r="Z421" i="1" a="1"/>
  <c r="Z421" i="1" s="1"/>
  <c r="Z422" i="1" a="1"/>
  <c r="Z422" i="1" s="1"/>
  <c r="Z423" i="1" a="1"/>
  <c r="Z423" i="1" s="1"/>
  <c r="Z424" i="1" a="1"/>
  <c r="Z424" i="1" s="1"/>
  <c r="Z425" i="1" a="1"/>
  <c r="Z425" i="1" s="1"/>
  <c r="Z426" i="1" a="1"/>
  <c r="Z426" i="1" s="1"/>
  <c r="Z427" i="1" a="1"/>
  <c r="Z427" i="1" s="1"/>
  <c r="Z428" i="1" a="1"/>
  <c r="Z428" i="1" s="1"/>
  <c r="Z429" i="1" a="1"/>
  <c r="Z429" i="1" s="1"/>
  <c r="Z430" i="1" a="1"/>
  <c r="Z430" i="1" s="1"/>
  <c r="Z431" i="1" a="1"/>
  <c r="Z431" i="1" s="1"/>
  <c r="Z432" i="1" a="1"/>
  <c r="Z432" i="1" s="1"/>
  <c r="Z433" i="1" a="1"/>
  <c r="Z433" i="1" s="1"/>
  <c r="Z434" i="1" a="1"/>
  <c r="Z434" i="1" s="1"/>
  <c r="Z435" i="1" a="1"/>
  <c r="Z435" i="1" s="1"/>
  <c r="Z436" i="1" a="1"/>
  <c r="Z436" i="1" s="1"/>
  <c r="Z437" i="1" a="1"/>
  <c r="Z437" i="1" s="1"/>
  <c r="Z438" i="1" a="1"/>
  <c r="Z438" i="1" s="1"/>
  <c r="Z439" i="1" a="1"/>
  <c r="Z439" i="1" s="1"/>
  <c r="Z440" i="1" a="1"/>
  <c r="Z440" i="1" s="1"/>
  <c r="Z441" i="1" a="1"/>
  <c r="Z441" i="1" s="1"/>
  <c r="Z442" i="1" a="1"/>
  <c r="Z442" i="1" s="1"/>
  <c r="Z443" i="1" a="1"/>
  <c r="Z443" i="1" s="1"/>
  <c r="Z444" i="1" a="1"/>
  <c r="Z444" i="1" s="1"/>
  <c r="Z445" i="1" a="1"/>
  <c r="Z445" i="1" s="1"/>
  <c r="Z446" i="1" a="1"/>
  <c r="Z446" i="1" s="1"/>
  <c r="Z447" i="1" a="1"/>
  <c r="Z447" i="1" s="1"/>
  <c r="Z448" i="1" a="1"/>
  <c r="Z448" i="1" s="1"/>
  <c r="Z449" i="1" a="1"/>
  <c r="Z449" i="1" s="1"/>
  <c r="Z450" i="1" a="1"/>
  <c r="Z450" i="1" s="1"/>
  <c r="Z451" i="1" a="1"/>
  <c r="Z451" i="1" s="1"/>
  <c r="Z452" i="1" a="1"/>
  <c r="Z452" i="1" s="1"/>
  <c r="Z453" i="1" a="1"/>
  <c r="Z453" i="1" s="1"/>
  <c r="Z454" i="1" a="1"/>
  <c r="Z454" i="1" s="1"/>
  <c r="Z455" i="1" a="1"/>
  <c r="Z455" i="1" s="1"/>
  <c r="Z456" i="1" a="1"/>
  <c r="Z456" i="1" s="1"/>
  <c r="Z457" i="1" a="1"/>
  <c r="Z457" i="1" s="1"/>
  <c r="Z458" i="1" a="1"/>
  <c r="Z458" i="1" s="1"/>
  <c r="Z459" i="1" a="1"/>
  <c r="Z459" i="1" s="1"/>
  <c r="Z460" i="1" a="1"/>
  <c r="Z460" i="1" s="1"/>
  <c r="Z461" i="1" a="1"/>
  <c r="Z461" i="1" s="1"/>
  <c r="Z462" i="1" a="1"/>
  <c r="Z462" i="1" s="1"/>
  <c r="Z463" i="1" a="1"/>
  <c r="Z463" i="1" s="1"/>
  <c r="Z464" i="1" a="1"/>
  <c r="Z464" i="1" s="1"/>
  <c r="Z465" i="1" a="1"/>
  <c r="Z465" i="1" s="1"/>
  <c r="Z466" i="1" a="1"/>
  <c r="Z466" i="1" s="1"/>
  <c r="Z467" i="1" a="1"/>
  <c r="Z467" i="1" s="1"/>
  <c r="Z468" i="1" a="1"/>
  <c r="Z468" i="1" s="1"/>
  <c r="Z469" i="1" a="1"/>
  <c r="Z469" i="1" s="1"/>
  <c r="Z470" i="1" a="1"/>
  <c r="Z470" i="1" s="1"/>
  <c r="Z471" i="1" a="1"/>
  <c r="Z471" i="1" s="1"/>
  <c r="Z472" i="1" a="1"/>
  <c r="Z472" i="1" s="1"/>
  <c r="Z473" i="1" a="1"/>
  <c r="Z473" i="1" s="1"/>
  <c r="Z474" i="1" a="1"/>
  <c r="Z474" i="1" s="1"/>
  <c r="Z475" i="1" a="1"/>
  <c r="Z475" i="1" s="1"/>
  <c r="Z476" i="1" a="1"/>
  <c r="Z476" i="1" s="1"/>
  <c r="Z477" i="1" a="1"/>
  <c r="Z477" i="1" s="1"/>
  <c r="Z478" i="1" a="1"/>
  <c r="Z478" i="1" s="1"/>
  <c r="Z479" i="1" a="1"/>
  <c r="Z479" i="1" s="1"/>
  <c r="Z480" i="1" a="1"/>
  <c r="Z480" i="1" s="1"/>
  <c r="Z481" i="1" a="1"/>
  <c r="Z481" i="1" s="1"/>
  <c r="Z482" i="1" a="1"/>
  <c r="Z482" i="1" s="1"/>
  <c r="Z483" i="1" a="1"/>
  <c r="Z483" i="1" s="1"/>
  <c r="Z484" i="1" a="1"/>
  <c r="Z484" i="1" s="1"/>
  <c r="Z485" i="1" a="1"/>
  <c r="Z485" i="1" s="1"/>
  <c r="Z486" i="1" a="1"/>
  <c r="Z486" i="1" s="1"/>
  <c r="Z487" i="1" a="1"/>
  <c r="Z487" i="1" s="1"/>
  <c r="Z488" i="1" a="1"/>
  <c r="Z488" i="1" s="1"/>
  <c r="Z489" i="1" a="1"/>
  <c r="Z489" i="1" s="1"/>
  <c r="Z490" i="1" a="1"/>
  <c r="Z490" i="1" s="1"/>
  <c r="Z491" i="1" a="1"/>
  <c r="Z491" i="1" s="1"/>
  <c r="Z492" i="1" a="1"/>
  <c r="Z492" i="1" s="1"/>
  <c r="Z493" i="1" a="1"/>
  <c r="Z493" i="1" s="1"/>
  <c r="Z494" i="1" a="1"/>
  <c r="Z494" i="1" s="1"/>
  <c r="Z495" i="1" a="1"/>
  <c r="Z495" i="1" s="1"/>
  <c r="Z496" i="1" a="1"/>
  <c r="Z496" i="1" s="1"/>
  <c r="Z497" i="1" a="1"/>
  <c r="Z497" i="1" s="1"/>
  <c r="Z498" i="1" a="1"/>
  <c r="Z498" i="1" s="1"/>
  <c r="Z499" i="1" a="1"/>
  <c r="Z499" i="1" s="1"/>
  <c r="Z500" i="1" a="1"/>
  <c r="Z500" i="1" s="1"/>
  <c r="Z501" i="1" a="1"/>
  <c r="Z501" i="1" s="1"/>
  <c r="Z502" i="1" a="1"/>
  <c r="Z502" i="1" s="1"/>
  <c r="Z503" i="1" a="1"/>
  <c r="Z503" i="1" s="1"/>
  <c r="Z504" i="1" a="1"/>
  <c r="Z504" i="1" s="1"/>
  <c r="Z505" i="1" a="1"/>
  <c r="Z505" i="1" s="1"/>
  <c r="Z4" i="1" a="1"/>
  <c r="Z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s="1"/>
  <c r="J96" i="1" a="1"/>
  <c r="J96" i="1" s="1"/>
  <c r="J97" i="1" a="1"/>
  <c r="J97" i="1" s="1"/>
  <c r="J98" i="1" a="1"/>
  <c r="J98" i="1" s="1"/>
  <c r="J99" i="1" a="1"/>
  <c r="J99" i="1" s="1"/>
  <c r="J100" i="1" a="1"/>
  <c r="J100" i="1" s="1"/>
  <c r="J101" i="1" a="1"/>
  <c r="J101" i="1" s="1"/>
  <c r="J102" i="1" a="1"/>
  <c r="J102" i="1" s="1"/>
  <c r="J103" i="1" a="1"/>
  <c r="J103" i="1" s="1"/>
  <c r="J104" i="1" a="1"/>
  <c r="J104" i="1" s="1"/>
  <c r="J105" i="1" a="1"/>
  <c r="J105" i="1" s="1"/>
  <c r="J106" i="1" a="1"/>
  <c r="J106"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157" i="1" a="1"/>
  <c r="J157" i="1" s="1"/>
  <c r="J158" i="1" a="1"/>
  <c r="J158" i="1" s="1"/>
  <c r="J159" i="1" a="1"/>
  <c r="J159" i="1" s="1"/>
  <c r="J160" i="1" a="1"/>
  <c r="J160" i="1" s="1"/>
  <c r="J161" i="1" a="1"/>
  <c r="J161" i="1" s="1"/>
  <c r="J162" i="1" a="1"/>
  <c r="J162" i="1" s="1"/>
  <c r="J163" i="1" a="1"/>
  <c r="J163" i="1" s="1"/>
  <c r="J164" i="1" a="1"/>
  <c r="J164" i="1" s="1"/>
  <c r="J165" i="1" a="1"/>
  <c r="J165" i="1" s="1"/>
  <c r="J166" i="1" a="1"/>
  <c r="J166" i="1" s="1"/>
  <c r="J167" i="1" a="1"/>
  <c r="J167" i="1" s="1"/>
  <c r="J168" i="1" a="1"/>
  <c r="J168" i="1" s="1"/>
  <c r="J169" i="1" a="1"/>
  <c r="J169" i="1" s="1"/>
  <c r="J170" i="1" a="1"/>
  <c r="J170" i="1" s="1"/>
  <c r="J171" i="1" a="1"/>
  <c r="J171" i="1" s="1"/>
  <c r="J172" i="1" a="1"/>
  <c r="J172" i="1" s="1"/>
  <c r="J173" i="1" a="1"/>
  <c r="J173" i="1" s="1"/>
  <c r="J174" i="1" a="1"/>
  <c r="J174" i="1" s="1"/>
  <c r="J175" i="1" a="1"/>
  <c r="J175" i="1" s="1"/>
  <c r="J176" i="1" a="1"/>
  <c r="J176" i="1" s="1"/>
  <c r="J177" i="1" a="1"/>
  <c r="J177" i="1" s="1"/>
  <c r="J178" i="1" a="1"/>
  <c r="J178" i="1" s="1"/>
  <c r="J179" i="1" a="1"/>
  <c r="J179" i="1" s="1"/>
  <c r="J180" i="1" a="1"/>
  <c r="J180" i="1" s="1"/>
  <c r="J181" i="1" a="1"/>
  <c r="J181" i="1" s="1"/>
  <c r="J182" i="1" a="1"/>
  <c r="J182" i="1" s="1"/>
  <c r="J183" i="1" a="1"/>
  <c r="J183" i="1" s="1"/>
  <c r="J184" i="1" a="1"/>
  <c r="J184" i="1" s="1"/>
  <c r="J185" i="1" a="1"/>
  <c r="J185" i="1" s="1"/>
  <c r="J186" i="1" a="1"/>
  <c r="J186" i="1" s="1"/>
  <c r="J187" i="1" a="1"/>
  <c r="J187" i="1" s="1"/>
  <c r="J188" i="1" a="1"/>
  <c r="J188" i="1" s="1"/>
  <c r="J189" i="1" a="1"/>
  <c r="J189" i="1" s="1"/>
  <c r="J190" i="1" a="1"/>
  <c r="J190" i="1" s="1"/>
  <c r="J191" i="1" a="1"/>
  <c r="J191" i="1" s="1"/>
  <c r="J192" i="1" a="1"/>
  <c r="J192" i="1" s="1"/>
  <c r="J193" i="1" a="1"/>
  <c r="J193" i="1" s="1"/>
  <c r="J194" i="1" a="1"/>
  <c r="J194" i="1" s="1"/>
  <c r="J195" i="1" a="1"/>
  <c r="J195" i="1" s="1"/>
  <c r="J196" i="1" a="1"/>
  <c r="J196" i="1" s="1"/>
  <c r="J197" i="1" a="1"/>
  <c r="J197" i="1" s="1"/>
  <c r="J198" i="1" a="1"/>
  <c r="J198" i="1" s="1"/>
  <c r="J199" i="1" a="1"/>
  <c r="J199" i="1" s="1"/>
  <c r="J200" i="1" a="1"/>
  <c r="J200" i="1" s="1"/>
  <c r="J201" i="1" a="1"/>
  <c r="J201" i="1" s="1"/>
  <c r="J202" i="1" a="1"/>
  <c r="J202" i="1" s="1"/>
  <c r="J203" i="1" a="1"/>
  <c r="J203" i="1" s="1"/>
  <c r="J204" i="1" a="1"/>
  <c r="J204" i="1" s="1"/>
  <c r="J205" i="1" a="1"/>
  <c r="J205" i="1" s="1"/>
  <c r="J206" i="1" a="1"/>
  <c r="J206" i="1" s="1"/>
  <c r="J207" i="1" a="1"/>
  <c r="J207" i="1" s="1"/>
  <c r="J208" i="1" a="1"/>
  <c r="J208" i="1" s="1"/>
  <c r="J209" i="1" a="1"/>
  <c r="J209" i="1" s="1"/>
  <c r="J210" i="1" a="1"/>
  <c r="J210" i="1" s="1"/>
  <c r="J211" i="1" a="1"/>
  <c r="J211" i="1" s="1"/>
  <c r="J212" i="1" a="1"/>
  <c r="J212" i="1" s="1"/>
  <c r="J213" i="1" a="1"/>
  <c r="J213" i="1" s="1"/>
  <c r="J214" i="1" a="1"/>
  <c r="J214" i="1" s="1"/>
  <c r="J215" i="1" a="1"/>
  <c r="J215" i="1" s="1"/>
  <c r="J216" i="1" a="1"/>
  <c r="J216" i="1" s="1"/>
  <c r="J217" i="1" a="1"/>
  <c r="J217" i="1" s="1"/>
  <c r="J218" i="1" a="1"/>
  <c r="J218" i="1" s="1"/>
  <c r="J219" i="1" a="1"/>
  <c r="J219" i="1" s="1"/>
  <c r="J220" i="1" a="1"/>
  <c r="J220" i="1" s="1"/>
  <c r="J221" i="1" a="1"/>
  <c r="J221" i="1" s="1"/>
  <c r="J222" i="1" a="1"/>
  <c r="J222" i="1" s="1"/>
  <c r="J223" i="1" a="1"/>
  <c r="J223" i="1" s="1"/>
  <c r="J224" i="1" a="1"/>
  <c r="J224" i="1" s="1"/>
  <c r="J225" i="1" a="1"/>
  <c r="J225" i="1" s="1"/>
  <c r="J226" i="1" a="1"/>
  <c r="J226" i="1" s="1"/>
  <c r="J227" i="1" a="1"/>
  <c r="J227" i="1" s="1"/>
  <c r="J228" i="1" a="1"/>
  <c r="J228" i="1" s="1"/>
  <c r="J229" i="1" a="1"/>
  <c r="J229" i="1" s="1"/>
  <c r="J230" i="1" a="1"/>
  <c r="J230" i="1" s="1"/>
  <c r="J231" i="1" a="1"/>
  <c r="J231" i="1" s="1"/>
  <c r="J232" i="1" a="1"/>
  <c r="J232" i="1" s="1"/>
  <c r="J233" i="1" a="1"/>
  <c r="J233" i="1" s="1"/>
  <c r="J234" i="1" a="1"/>
  <c r="J234" i="1" s="1"/>
  <c r="J235" i="1" a="1"/>
  <c r="J235" i="1" s="1"/>
  <c r="J236" i="1" a="1"/>
  <c r="J236" i="1" s="1"/>
  <c r="J237" i="1" a="1"/>
  <c r="J237" i="1" s="1"/>
  <c r="J238" i="1" a="1"/>
  <c r="J238" i="1" s="1"/>
  <c r="J239" i="1" a="1"/>
  <c r="J239" i="1" s="1"/>
  <c r="J240" i="1" a="1"/>
  <c r="J240" i="1" s="1"/>
  <c r="J241" i="1" a="1"/>
  <c r="J241" i="1" s="1"/>
  <c r="J242" i="1" a="1"/>
  <c r="J242" i="1" s="1"/>
  <c r="J243" i="1" a="1"/>
  <c r="J243" i="1" s="1"/>
  <c r="J244" i="1" a="1"/>
  <c r="J244" i="1" s="1"/>
  <c r="J245" i="1" a="1"/>
  <c r="J245" i="1" s="1"/>
  <c r="J246" i="1" a="1"/>
  <c r="J246" i="1" s="1"/>
  <c r="J247" i="1" a="1"/>
  <c r="J247" i="1" s="1"/>
  <c r="J248" i="1" a="1"/>
  <c r="J248" i="1" s="1"/>
  <c r="J249" i="1" a="1"/>
  <c r="J249" i="1" s="1"/>
  <c r="J250" i="1" a="1"/>
  <c r="J250" i="1" s="1"/>
  <c r="J251" i="1" a="1"/>
  <c r="J251" i="1" s="1"/>
  <c r="J252" i="1" a="1"/>
  <c r="J252" i="1" s="1"/>
  <c r="J253" i="1" a="1"/>
  <c r="J253" i="1" s="1"/>
  <c r="J254" i="1" a="1"/>
  <c r="J254" i="1" s="1"/>
  <c r="J255" i="1" a="1"/>
  <c r="J255" i="1" s="1"/>
  <c r="J256" i="1" a="1"/>
  <c r="J256" i="1" s="1"/>
  <c r="J257" i="1" a="1"/>
  <c r="J257" i="1" s="1"/>
  <c r="J258" i="1" a="1"/>
  <c r="J258" i="1" s="1"/>
  <c r="J259" i="1" a="1"/>
  <c r="J259" i="1" s="1"/>
  <c r="J260" i="1" a="1"/>
  <c r="J260" i="1" s="1"/>
  <c r="J261" i="1" a="1"/>
  <c r="J261" i="1" s="1"/>
  <c r="J262" i="1" a="1"/>
  <c r="J262" i="1" s="1"/>
  <c r="J263" i="1" a="1"/>
  <c r="J263" i="1" s="1"/>
  <c r="J264" i="1" a="1"/>
  <c r="J264" i="1" s="1"/>
  <c r="J265" i="1" a="1"/>
  <c r="J265" i="1" s="1"/>
  <c r="J266" i="1" a="1"/>
  <c r="J266" i="1" s="1"/>
  <c r="J267" i="1" a="1"/>
  <c r="J267" i="1" s="1"/>
  <c r="J268" i="1" a="1"/>
  <c r="J268" i="1" s="1"/>
  <c r="J269" i="1" a="1"/>
  <c r="J269" i="1" s="1"/>
  <c r="J270" i="1" a="1"/>
  <c r="J270" i="1" s="1"/>
  <c r="J271" i="1" a="1"/>
  <c r="J271" i="1" s="1"/>
  <c r="J272" i="1" a="1"/>
  <c r="J272" i="1" s="1"/>
  <c r="J273" i="1" a="1"/>
  <c r="J273" i="1" s="1"/>
  <c r="J274" i="1" a="1"/>
  <c r="J274" i="1" s="1"/>
  <c r="J275" i="1" a="1"/>
  <c r="J275" i="1" s="1"/>
  <c r="J276" i="1" a="1"/>
  <c r="J276" i="1" s="1"/>
  <c r="J277" i="1" a="1"/>
  <c r="J277" i="1" s="1"/>
  <c r="J278" i="1" a="1"/>
  <c r="J278" i="1" s="1"/>
  <c r="J279" i="1" a="1"/>
  <c r="J279" i="1" s="1"/>
  <c r="J280" i="1" a="1"/>
  <c r="J280" i="1" s="1"/>
  <c r="J281" i="1" a="1"/>
  <c r="J281" i="1" s="1"/>
  <c r="J282" i="1" a="1"/>
  <c r="J282" i="1" s="1"/>
  <c r="J283" i="1" a="1"/>
  <c r="J283" i="1" s="1"/>
  <c r="J284" i="1" a="1"/>
  <c r="J284" i="1" s="1"/>
  <c r="J285" i="1" a="1"/>
  <c r="J285" i="1" s="1"/>
  <c r="J286" i="1" a="1"/>
  <c r="J286" i="1" s="1"/>
  <c r="J287" i="1" a="1"/>
  <c r="J287" i="1" s="1"/>
  <c r="J288" i="1" a="1"/>
  <c r="J288" i="1" s="1"/>
  <c r="J289" i="1" a="1"/>
  <c r="J289" i="1" s="1"/>
  <c r="J290" i="1" a="1"/>
  <c r="J290" i="1" s="1"/>
  <c r="J291" i="1" a="1"/>
  <c r="J291" i="1" s="1"/>
  <c r="J292" i="1" a="1"/>
  <c r="J292" i="1" s="1"/>
  <c r="J293" i="1" a="1"/>
  <c r="J293" i="1" s="1"/>
  <c r="J294" i="1" a="1"/>
  <c r="J294" i="1" s="1"/>
  <c r="J295" i="1" a="1"/>
  <c r="J295" i="1" s="1"/>
  <c r="J296" i="1" a="1"/>
  <c r="J296" i="1" s="1"/>
  <c r="J297" i="1" a="1"/>
  <c r="J297" i="1" s="1"/>
  <c r="J298" i="1" a="1"/>
  <c r="J298" i="1" s="1"/>
  <c r="J299" i="1" a="1"/>
  <c r="J299" i="1" s="1"/>
  <c r="J300" i="1" a="1"/>
  <c r="J300" i="1" s="1"/>
  <c r="J301" i="1" a="1"/>
  <c r="J301" i="1" s="1"/>
  <c r="J302" i="1" a="1"/>
  <c r="J302" i="1" s="1"/>
  <c r="J303" i="1" a="1"/>
  <c r="J303" i="1" s="1"/>
  <c r="J304" i="1" a="1"/>
  <c r="J304" i="1" s="1"/>
  <c r="J305" i="1" a="1"/>
  <c r="J305" i="1" s="1"/>
  <c r="J306" i="1" a="1"/>
  <c r="J306" i="1" s="1"/>
  <c r="J307" i="1" a="1"/>
  <c r="J307" i="1" s="1"/>
  <c r="J308" i="1" a="1"/>
  <c r="J308" i="1" s="1"/>
  <c r="J309" i="1" a="1"/>
  <c r="J309" i="1" s="1"/>
  <c r="J310" i="1" a="1"/>
  <c r="J310" i="1" s="1"/>
  <c r="J311" i="1" a="1"/>
  <c r="J311" i="1" s="1"/>
  <c r="J312" i="1" a="1"/>
  <c r="J312" i="1" s="1"/>
  <c r="J313" i="1" a="1"/>
  <c r="J313" i="1" s="1"/>
  <c r="J314" i="1" a="1"/>
  <c r="J314" i="1" s="1"/>
  <c r="J315" i="1" a="1"/>
  <c r="J315" i="1" s="1"/>
  <c r="J316" i="1" a="1"/>
  <c r="J316" i="1" s="1"/>
  <c r="J317" i="1" a="1"/>
  <c r="J317" i="1" s="1"/>
  <c r="J318" i="1" a="1"/>
  <c r="J318" i="1" s="1"/>
  <c r="J319" i="1" a="1"/>
  <c r="J319" i="1" s="1"/>
  <c r="J320" i="1" a="1"/>
  <c r="J320" i="1" s="1"/>
  <c r="J321" i="1" a="1"/>
  <c r="J321" i="1" s="1"/>
  <c r="J322" i="1" a="1"/>
  <c r="J322" i="1" s="1"/>
  <c r="J323" i="1" a="1"/>
  <c r="J323" i="1" s="1"/>
  <c r="J324" i="1" a="1"/>
  <c r="J324" i="1" s="1"/>
  <c r="J325" i="1" a="1"/>
  <c r="J325" i="1" s="1"/>
  <c r="J326" i="1" a="1"/>
  <c r="J326" i="1" s="1"/>
  <c r="J327" i="1" a="1"/>
  <c r="J327" i="1" s="1"/>
  <c r="J328" i="1" a="1"/>
  <c r="J328" i="1" s="1"/>
  <c r="J329" i="1" a="1"/>
  <c r="J329" i="1" s="1"/>
  <c r="J330" i="1" a="1"/>
  <c r="J330" i="1" s="1"/>
  <c r="J331" i="1" a="1"/>
  <c r="J331" i="1" s="1"/>
  <c r="J332" i="1" a="1"/>
  <c r="J332" i="1" s="1"/>
  <c r="J333" i="1" a="1"/>
  <c r="J333" i="1" s="1"/>
  <c r="J334" i="1" a="1"/>
  <c r="J334" i="1" s="1"/>
  <c r="J335" i="1" a="1"/>
  <c r="J335" i="1" s="1"/>
  <c r="J336" i="1" a="1"/>
  <c r="J336" i="1" s="1"/>
  <c r="J337" i="1" a="1"/>
  <c r="J337" i="1" s="1"/>
  <c r="J338" i="1" a="1"/>
  <c r="J338" i="1" s="1"/>
  <c r="J339" i="1" a="1"/>
  <c r="J339" i="1" s="1"/>
  <c r="J340" i="1" a="1"/>
  <c r="J340" i="1" s="1"/>
  <c r="J341" i="1" a="1"/>
  <c r="J341" i="1" s="1"/>
  <c r="J342" i="1" a="1"/>
  <c r="J342" i="1" s="1"/>
  <c r="J343" i="1" a="1"/>
  <c r="J343" i="1" s="1"/>
  <c r="J344" i="1" a="1"/>
  <c r="J344" i="1" s="1"/>
  <c r="J345" i="1" a="1"/>
  <c r="J345" i="1" s="1"/>
  <c r="J346" i="1" a="1"/>
  <c r="J346" i="1" s="1"/>
  <c r="J347" i="1" a="1"/>
  <c r="J347" i="1" s="1"/>
  <c r="J348" i="1" a="1"/>
  <c r="J348" i="1" s="1"/>
  <c r="J349" i="1" a="1"/>
  <c r="J349" i="1" s="1"/>
  <c r="J350" i="1" a="1"/>
  <c r="J350" i="1" s="1"/>
  <c r="J351" i="1" a="1"/>
  <c r="J351" i="1" s="1"/>
  <c r="J352" i="1" a="1"/>
  <c r="J352" i="1" s="1"/>
  <c r="J353" i="1" a="1"/>
  <c r="J353" i="1" s="1"/>
  <c r="J354" i="1" a="1"/>
  <c r="J354" i="1" s="1"/>
  <c r="J355" i="1" a="1"/>
  <c r="J355" i="1" s="1"/>
  <c r="J356" i="1" a="1"/>
  <c r="J356" i="1" s="1"/>
  <c r="J357" i="1" a="1"/>
  <c r="J357" i="1" s="1"/>
  <c r="J358" i="1" a="1"/>
  <c r="J358" i="1" s="1"/>
  <c r="J359" i="1" a="1"/>
  <c r="J359" i="1" s="1"/>
  <c r="J360" i="1" a="1"/>
  <c r="J360" i="1" s="1"/>
  <c r="J361" i="1" a="1"/>
  <c r="J361" i="1" s="1"/>
  <c r="J362" i="1" a="1"/>
  <c r="J362" i="1" s="1"/>
  <c r="J363" i="1" a="1"/>
  <c r="J363" i="1" s="1"/>
  <c r="J364" i="1" a="1"/>
  <c r="J364" i="1" s="1"/>
  <c r="J365" i="1" a="1"/>
  <c r="J365" i="1" s="1"/>
  <c r="J366" i="1" a="1"/>
  <c r="J366" i="1" s="1"/>
  <c r="J367" i="1" a="1"/>
  <c r="J367" i="1" s="1"/>
  <c r="J368" i="1" a="1"/>
  <c r="J368" i="1" s="1"/>
  <c r="J369" i="1" a="1"/>
  <c r="J369" i="1" s="1"/>
  <c r="J370" i="1" a="1"/>
  <c r="J370" i="1" s="1"/>
  <c r="J371" i="1" a="1"/>
  <c r="J371" i="1" s="1"/>
  <c r="J372" i="1" a="1"/>
  <c r="J372" i="1" s="1"/>
  <c r="J373" i="1" a="1"/>
  <c r="J373" i="1" s="1"/>
  <c r="J374" i="1" a="1"/>
  <c r="J374" i="1" s="1"/>
  <c r="J375" i="1" a="1"/>
  <c r="J375" i="1" s="1"/>
  <c r="J376" i="1" a="1"/>
  <c r="J376" i="1" s="1"/>
  <c r="J377" i="1" a="1"/>
  <c r="J377" i="1" s="1"/>
  <c r="J378" i="1" a="1"/>
  <c r="J378" i="1" s="1"/>
  <c r="J379" i="1" a="1"/>
  <c r="J379" i="1" s="1"/>
  <c r="J380" i="1" a="1"/>
  <c r="J380" i="1" s="1"/>
  <c r="J381" i="1" a="1"/>
  <c r="J381" i="1" s="1"/>
  <c r="J382" i="1" a="1"/>
  <c r="J382" i="1" s="1"/>
  <c r="J383" i="1" a="1"/>
  <c r="J383" i="1" s="1"/>
  <c r="J384" i="1" a="1"/>
  <c r="J384" i="1" s="1"/>
  <c r="J385" i="1" a="1"/>
  <c r="J385" i="1" s="1"/>
  <c r="J386" i="1" a="1"/>
  <c r="J386" i="1" s="1"/>
  <c r="J387" i="1" a="1"/>
  <c r="J387" i="1" s="1"/>
  <c r="J388" i="1" a="1"/>
  <c r="J388" i="1" s="1"/>
  <c r="J389" i="1" a="1"/>
  <c r="J389" i="1" s="1"/>
  <c r="J390" i="1" a="1"/>
  <c r="J390" i="1" s="1"/>
  <c r="J391" i="1" a="1"/>
  <c r="J391" i="1" s="1"/>
  <c r="J392" i="1" a="1"/>
  <c r="J392" i="1" s="1"/>
  <c r="J393" i="1" a="1"/>
  <c r="J393" i="1" s="1"/>
  <c r="J394" i="1" a="1"/>
  <c r="J394" i="1" s="1"/>
  <c r="J395" i="1" a="1"/>
  <c r="J395" i="1" s="1"/>
  <c r="J396" i="1" a="1"/>
  <c r="J396" i="1" s="1"/>
  <c r="J397" i="1" a="1"/>
  <c r="J397" i="1" s="1"/>
  <c r="J398" i="1" a="1"/>
  <c r="J398" i="1" s="1"/>
  <c r="J399" i="1" a="1"/>
  <c r="J399" i="1" s="1"/>
  <c r="J400" i="1" a="1"/>
  <c r="J400" i="1" s="1"/>
  <c r="J401" i="1" a="1"/>
  <c r="J401" i="1" s="1"/>
  <c r="J402" i="1" a="1"/>
  <c r="J402" i="1" s="1"/>
  <c r="J403" i="1" a="1"/>
  <c r="J403" i="1" s="1"/>
  <c r="J404" i="1" a="1"/>
  <c r="J404" i="1" s="1"/>
  <c r="J405" i="1" a="1"/>
  <c r="J405" i="1" s="1"/>
  <c r="J406" i="1" a="1"/>
  <c r="J406" i="1" s="1"/>
  <c r="J407" i="1" a="1"/>
  <c r="J407" i="1" s="1"/>
  <c r="J408" i="1" a="1"/>
  <c r="J408" i="1" s="1"/>
  <c r="J409" i="1" a="1"/>
  <c r="J409" i="1" s="1"/>
  <c r="J410" i="1" a="1"/>
  <c r="J410" i="1" s="1"/>
  <c r="J411" i="1" a="1"/>
  <c r="J411" i="1" s="1"/>
  <c r="J412" i="1" a="1"/>
  <c r="J412" i="1" s="1"/>
  <c r="J413" i="1" a="1"/>
  <c r="J413" i="1" s="1"/>
  <c r="J414" i="1" a="1"/>
  <c r="J414" i="1" s="1"/>
  <c r="J415" i="1" a="1"/>
  <c r="J415" i="1" s="1"/>
  <c r="J416" i="1" a="1"/>
  <c r="J416" i="1" s="1"/>
  <c r="J417" i="1" a="1"/>
  <c r="J417" i="1" s="1"/>
  <c r="J418" i="1" a="1"/>
  <c r="J418" i="1" s="1"/>
  <c r="J419" i="1" a="1"/>
  <c r="J419" i="1" s="1"/>
  <c r="J420" i="1" a="1"/>
  <c r="J420" i="1" s="1"/>
  <c r="J421" i="1" a="1"/>
  <c r="J421" i="1" s="1"/>
  <c r="J422" i="1" a="1"/>
  <c r="J422" i="1" s="1"/>
  <c r="J423" i="1" a="1"/>
  <c r="J423" i="1" s="1"/>
  <c r="J424" i="1" a="1"/>
  <c r="J424" i="1" s="1"/>
  <c r="J425" i="1" a="1"/>
  <c r="J425" i="1" s="1"/>
  <c r="J426" i="1" a="1"/>
  <c r="J426" i="1" s="1"/>
  <c r="J427" i="1" a="1"/>
  <c r="J427" i="1" s="1"/>
  <c r="J428" i="1" a="1"/>
  <c r="J428" i="1" s="1"/>
  <c r="J429" i="1" a="1"/>
  <c r="J429" i="1" s="1"/>
  <c r="J430" i="1" a="1"/>
  <c r="J430" i="1" s="1"/>
  <c r="J431" i="1" a="1"/>
  <c r="J431" i="1" s="1"/>
  <c r="J432" i="1" a="1"/>
  <c r="J432" i="1" s="1"/>
  <c r="J433" i="1" a="1"/>
  <c r="J433" i="1" s="1"/>
  <c r="J434" i="1" a="1"/>
  <c r="J434" i="1" s="1"/>
  <c r="J435" i="1" a="1"/>
  <c r="J435" i="1" s="1"/>
  <c r="J436" i="1" a="1"/>
  <c r="J436" i="1" s="1"/>
  <c r="J437" i="1" a="1"/>
  <c r="J437" i="1" s="1"/>
  <c r="J438" i="1" a="1"/>
  <c r="J438" i="1" s="1"/>
  <c r="J439" i="1" a="1"/>
  <c r="J439" i="1" s="1"/>
  <c r="J440" i="1" a="1"/>
  <c r="J440" i="1" s="1"/>
  <c r="J441" i="1" a="1"/>
  <c r="J441" i="1" s="1"/>
  <c r="J442" i="1" a="1"/>
  <c r="J442" i="1" s="1"/>
  <c r="J443" i="1" a="1"/>
  <c r="J443" i="1" s="1"/>
  <c r="J444" i="1" a="1"/>
  <c r="J444" i="1" s="1"/>
  <c r="J445" i="1" a="1"/>
  <c r="J445" i="1" s="1"/>
  <c r="J446" i="1" a="1"/>
  <c r="J446" i="1" s="1"/>
  <c r="J447" i="1" a="1"/>
  <c r="J447" i="1" s="1"/>
  <c r="J448" i="1" a="1"/>
  <c r="J448" i="1" s="1"/>
  <c r="J449" i="1" a="1"/>
  <c r="J449" i="1" s="1"/>
  <c r="J450" i="1" a="1"/>
  <c r="J450" i="1" s="1"/>
  <c r="J451" i="1" a="1"/>
  <c r="J451" i="1" s="1"/>
  <c r="J452" i="1" a="1"/>
  <c r="J452" i="1" s="1"/>
  <c r="J453" i="1" a="1"/>
  <c r="J453" i="1" s="1"/>
  <c r="J454" i="1" a="1"/>
  <c r="J454" i="1" s="1"/>
  <c r="J455" i="1" a="1"/>
  <c r="J455" i="1" s="1"/>
  <c r="J456" i="1" a="1"/>
  <c r="J456" i="1" s="1"/>
  <c r="J457" i="1" a="1"/>
  <c r="J457" i="1" s="1"/>
  <c r="J458" i="1" a="1"/>
  <c r="J458" i="1" s="1"/>
  <c r="J459" i="1" a="1"/>
  <c r="J459" i="1" s="1"/>
  <c r="J460" i="1" a="1"/>
  <c r="J460" i="1" s="1"/>
  <c r="J461" i="1" a="1"/>
  <c r="J461" i="1" s="1"/>
  <c r="J462" i="1" a="1"/>
  <c r="J462" i="1" s="1"/>
  <c r="J463" i="1" a="1"/>
  <c r="J463" i="1" s="1"/>
  <c r="J464" i="1" a="1"/>
  <c r="J464" i="1" s="1"/>
  <c r="J465" i="1" a="1"/>
  <c r="J465" i="1" s="1"/>
  <c r="J466" i="1" a="1"/>
  <c r="J466" i="1" s="1"/>
  <c r="J467" i="1" a="1"/>
  <c r="J467" i="1" s="1"/>
  <c r="J468" i="1" a="1"/>
  <c r="J468" i="1" s="1"/>
  <c r="J469" i="1" a="1"/>
  <c r="J469" i="1" s="1"/>
  <c r="J470" i="1" a="1"/>
  <c r="J470" i="1" s="1"/>
  <c r="J471" i="1" a="1"/>
  <c r="J471" i="1" s="1"/>
  <c r="J472" i="1" a="1"/>
  <c r="J472" i="1" s="1"/>
  <c r="J473" i="1" a="1"/>
  <c r="J473" i="1" s="1"/>
  <c r="J474" i="1" a="1"/>
  <c r="J474" i="1" s="1"/>
  <c r="J475" i="1" a="1"/>
  <c r="J475" i="1" s="1"/>
  <c r="J476" i="1" a="1"/>
  <c r="J476" i="1" s="1"/>
  <c r="J477" i="1" a="1"/>
  <c r="J477" i="1" s="1"/>
  <c r="J478" i="1" a="1"/>
  <c r="J478" i="1" s="1"/>
  <c r="J479" i="1" a="1"/>
  <c r="J479" i="1" s="1"/>
  <c r="J480" i="1" a="1"/>
  <c r="J480" i="1" s="1"/>
  <c r="J481" i="1" a="1"/>
  <c r="J481" i="1" s="1"/>
  <c r="J482" i="1" a="1"/>
  <c r="J482" i="1" s="1"/>
  <c r="J483" i="1" a="1"/>
  <c r="J483" i="1" s="1"/>
  <c r="J484" i="1" a="1"/>
  <c r="J484" i="1" s="1"/>
  <c r="J485" i="1" a="1"/>
  <c r="J485" i="1" s="1"/>
  <c r="J486" i="1" a="1"/>
  <c r="J486" i="1" s="1"/>
  <c r="J487" i="1" a="1"/>
  <c r="J487" i="1" s="1"/>
  <c r="J488" i="1" a="1"/>
  <c r="J488" i="1" s="1"/>
  <c r="J489" i="1" a="1"/>
  <c r="J489" i="1" s="1"/>
  <c r="J490" i="1" a="1"/>
  <c r="J490" i="1" s="1"/>
  <c r="J491" i="1" a="1"/>
  <c r="J491" i="1" s="1"/>
  <c r="J492" i="1" a="1"/>
  <c r="J492" i="1" s="1"/>
  <c r="J493" i="1" a="1"/>
  <c r="J493" i="1" s="1"/>
  <c r="J494" i="1" a="1"/>
  <c r="J494" i="1" s="1"/>
  <c r="J495" i="1" a="1"/>
  <c r="J495" i="1" s="1"/>
  <c r="J496" i="1" a="1"/>
  <c r="J496" i="1" s="1"/>
  <c r="J497" i="1" a="1"/>
  <c r="J497" i="1" s="1"/>
  <c r="J498" i="1" a="1"/>
  <c r="J498" i="1" s="1"/>
  <c r="J499" i="1" a="1"/>
  <c r="J499" i="1" s="1"/>
  <c r="J500" i="1" a="1"/>
  <c r="J500" i="1" s="1"/>
  <c r="J501" i="1" a="1"/>
  <c r="J501" i="1" s="1"/>
  <c r="J502" i="1" a="1"/>
  <c r="J502" i="1" s="1"/>
  <c r="J503" i="1" a="1"/>
  <c r="J503" i="1" s="1"/>
  <c r="J504" i="1" a="1"/>
  <c r="J504" i="1" s="1"/>
  <c r="J505" i="1" a="1"/>
  <c r="J505" i="1" s="1"/>
  <c r="J4" i="1" a="1"/>
  <c r="J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s="1"/>
  <c r="I55" i="1" a="1"/>
  <c r="I55" i="1" s="1"/>
  <c r="I56" i="1" a="1"/>
  <c r="I56" i="1" s="1"/>
  <c r="I57" i="1" a="1"/>
  <c r="I57" i="1" s="1"/>
  <c r="I58" i="1" a="1"/>
  <c r="I58" i="1" s="1"/>
  <c r="I59" i="1" a="1"/>
  <c r="I59" i="1" s="1"/>
  <c r="I60" i="1" a="1"/>
  <c r="I60" i="1" s="1"/>
  <c r="I61" i="1" a="1"/>
  <c r="I61" i="1" s="1"/>
  <c r="I62" i="1" a="1"/>
  <c r="I62" i="1" s="1"/>
  <c r="I63" i="1" a="1"/>
  <c r="I63" i="1" s="1"/>
  <c r="I64" i="1" a="1"/>
  <c r="I64" i="1" s="1"/>
  <c r="I65" i="1" a="1"/>
  <c r="I65" i="1" s="1"/>
  <c r="I66" i="1" a="1"/>
  <c r="I66" i="1" s="1"/>
  <c r="I67" i="1" a="1"/>
  <c r="I67" i="1" s="1"/>
  <c r="I68" i="1" a="1"/>
  <c r="I68" i="1" s="1"/>
  <c r="I69" i="1" a="1"/>
  <c r="I69" i="1" s="1"/>
  <c r="I70" i="1" a="1"/>
  <c r="I70" i="1" s="1"/>
  <c r="I71" i="1" a="1"/>
  <c r="I71" i="1" s="1"/>
  <c r="I72" i="1" a="1"/>
  <c r="I72" i="1" s="1"/>
  <c r="I73" i="1" a="1"/>
  <c r="I73" i="1" s="1"/>
  <c r="I74" i="1" a="1"/>
  <c r="I74" i="1" s="1"/>
  <c r="I75" i="1" a="1"/>
  <c r="I75" i="1" s="1"/>
  <c r="I76" i="1" a="1"/>
  <c r="I76" i="1" s="1"/>
  <c r="I77" i="1" a="1"/>
  <c r="I77" i="1" s="1"/>
  <c r="I78" i="1" a="1"/>
  <c r="I78" i="1" s="1"/>
  <c r="I79" i="1" a="1"/>
  <c r="I79" i="1" s="1"/>
  <c r="I80" i="1" a="1"/>
  <c r="I80" i="1" s="1"/>
  <c r="I81" i="1" a="1"/>
  <c r="I81" i="1" s="1"/>
  <c r="I82" i="1" a="1"/>
  <c r="I82" i="1" s="1"/>
  <c r="I83" i="1" a="1"/>
  <c r="I83" i="1" s="1"/>
  <c r="I84" i="1" a="1"/>
  <c r="I84" i="1" s="1"/>
  <c r="I85" i="1" a="1"/>
  <c r="I85" i="1" s="1"/>
  <c r="I86" i="1" a="1"/>
  <c r="I86" i="1" s="1"/>
  <c r="I87" i="1" a="1"/>
  <c r="I87" i="1" s="1"/>
  <c r="I88" i="1" a="1"/>
  <c r="I88" i="1" s="1"/>
  <c r="I89" i="1" a="1"/>
  <c r="I89" i="1" s="1"/>
  <c r="I90" i="1" a="1"/>
  <c r="I90" i="1" s="1"/>
  <c r="I91" i="1" a="1"/>
  <c r="I91" i="1" s="1"/>
  <c r="I92" i="1" a="1"/>
  <c r="I92" i="1" s="1"/>
  <c r="I93" i="1" a="1"/>
  <c r="I93" i="1" s="1"/>
  <c r="I94" i="1" a="1"/>
  <c r="I94" i="1" s="1"/>
  <c r="I95" i="1" a="1"/>
  <c r="I95" i="1" s="1"/>
  <c r="I96" i="1" a="1"/>
  <c r="I96" i="1" s="1"/>
  <c r="I97" i="1" a="1"/>
  <c r="I97" i="1" s="1"/>
  <c r="I98" i="1" a="1"/>
  <c r="I98" i="1" s="1"/>
  <c r="I99" i="1" a="1"/>
  <c r="I99" i="1" s="1"/>
  <c r="I100" i="1" a="1"/>
  <c r="I100" i="1" s="1"/>
  <c r="I101" i="1" a="1"/>
  <c r="I101" i="1" s="1"/>
  <c r="I102" i="1" a="1"/>
  <c r="I102" i="1" s="1"/>
  <c r="I103" i="1" a="1"/>
  <c r="I103" i="1" s="1"/>
  <c r="I104" i="1" a="1"/>
  <c r="I104" i="1" s="1"/>
  <c r="I105" i="1" a="1"/>
  <c r="I105" i="1" s="1"/>
  <c r="I106" i="1" a="1"/>
  <c r="I106" i="1" s="1"/>
  <c r="I107" i="1" a="1"/>
  <c r="I107" i="1" s="1"/>
  <c r="I108" i="1" a="1"/>
  <c r="I108" i="1" s="1"/>
  <c r="I109" i="1" a="1"/>
  <c r="I109" i="1" s="1"/>
  <c r="I110" i="1" a="1"/>
  <c r="I110" i="1" s="1"/>
  <c r="I111" i="1" a="1"/>
  <c r="I111" i="1" s="1"/>
  <c r="I112" i="1" a="1"/>
  <c r="I112" i="1" s="1"/>
  <c r="I113" i="1" a="1"/>
  <c r="I113" i="1" s="1"/>
  <c r="I114" i="1" a="1"/>
  <c r="I114" i="1" s="1"/>
  <c r="I115" i="1" a="1"/>
  <c r="I115" i="1" s="1"/>
  <c r="I116" i="1" a="1"/>
  <c r="I116" i="1" s="1"/>
  <c r="I117" i="1" a="1"/>
  <c r="I117" i="1" s="1"/>
  <c r="I118" i="1" a="1"/>
  <c r="I118" i="1" s="1"/>
  <c r="I119" i="1" a="1"/>
  <c r="I119" i="1" s="1"/>
  <c r="I120" i="1" a="1"/>
  <c r="I120" i="1" s="1"/>
  <c r="I121" i="1" a="1"/>
  <c r="I121" i="1" s="1"/>
  <c r="I122" i="1" a="1"/>
  <c r="I122" i="1" s="1"/>
  <c r="I123" i="1" a="1"/>
  <c r="I123" i="1" s="1"/>
  <c r="I124" i="1" a="1"/>
  <c r="I124" i="1" s="1"/>
  <c r="I125" i="1" a="1"/>
  <c r="I125" i="1" s="1"/>
  <c r="I126" i="1" a="1"/>
  <c r="I126" i="1" s="1"/>
  <c r="I127" i="1" a="1"/>
  <c r="I127" i="1" s="1"/>
  <c r="I128" i="1" a="1"/>
  <c r="I128" i="1" s="1"/>
  <c r="I129" i="1" a="1"/>
  <c r="I129" i="1" s="1"/>
  <c r="I130" i="1" a="1"/>
  <c r="I130" i="1" s="1"/>
  <c r="I131" i="1" a="1"/>
  <c r="I131" i="1" s="1"/>
  <c r="I132" i="1" a="1"/>
  <c r="I132" i="1" s="1"/>
  <c r="I133" i="1" a="1"/>
  <c r="I133" i="1" s="1"/>
  <c r="I134" i="1" a="1"/>
  <c r="I134" i="1" s="1"/>
  <c r="I135" i="1" a="1"/>
  <c r="I135" i="1" s="1"/>
  <c r="I136" i="1" a="1"/>
  <c r="I136" i="1" s="1"/>
  <c r="I137" i="1" a="1"/>
  <c r="I137" i="1" s="1"/>
  <c r="I138" i="1" a="1"/>
  <c r="I138" i="1" s="1"/>
  <c r="I139" i="1" a="1"/>
  <c r="I139" i="1" s="1"/>
  <c r="I140" i="1" a="1"/>
  <c r="I140" i="1" s="1"/>
  <c r="I141" i="1" a="1"/>
  <c r="I141" i="1" s="1"/>
  <c r="I142" i="1" a="1"/>
  <c r="I142" i="1" s="1"/>
  <c r="I143" i="1" a="1"/>
  <c r="I143" i="1" s="1"/>
  <c r="I144" i="1" a="1"/>
  <c r="I144" i="1" s="1"/>
  <c r="I145" i="1" a="1"/>
  <c r="I145" i="1" s="1"/>
  <c r="I146" i="1" a="1"/>
  <c r="I146" i="1" s="1"/>
  <c r="I147" i="1" a="1"/>
  <c r="I147" i="1" s="1"/>
  <c r="I148" i="1" a="1"/>
  <c r="I148" i="1" s="1"/>
  <c r="I149" i="1" a="1"/>
  <c r="I149" i="1" s="1"/>
  <c r="I150" i="1" a="1"/>
  <c r="I150" i="1" s="1"/>
  <c r="I151" i="1" a="1"/>
  <c r="I151" i="1" s="1"/>
  <c r="I152" i="1" a="1"/>
  <c r="I152" i="1" s="1"/>
  <c r="I153" i="1" a="1"/>
  <c r="I153" i="1" s="1"/>
  <c r="I154" i="1" a="1"/>
  <c r="I154" i="1" s="1"/>
  <c r="I155" i="1" a="1"/>
  <c r="I155" i="1" s="1"/>
  <c r="I156" i="1" a="1"/>
  <c r="I156" i="1" s="1"/>
  <c r="I157" i="1" a="1"/>
  <c r="I157" i="1" s="1"/>
  <c r="I158" i="1" a="1"/>
  <c r="I158" i="1" s="1"/>
  <c r="I159" i="1" a="1"/>
  <c r="I159" i="1" s="1"/>
  <c r="I160" i="1" a="1"/>
  <c r="I160" i="1" s="1"/>
  <c r="I161" i="1" a="1"/>
  <c r="I161" i="1" s="1"/>
  <c r="I162" i="1" a="1"/>
  <c r="I162" i="1" s="1"/>
  <c r="I163" i="1" a="1"/>
  <c r="I163" i="1" s="1"/>
  <c r="I164" i="1" a="1"/>
  <c r="I164" i="1" s="1"/>
  <c r="I165" i="1" a="1"/>
  <c r="I165" i="1" s="1"/>
  <c r="I166" i="1" a="1"/>
  <c r="I166" i="1" s="1"/>
  <c r="I167" i="1" a="1"/>
  <c r="I167" i="1" s="1"/>
  <c r="I168" i="1" a="1"/>
  <c r="I168" i="1" s="1"/>
  <c r="I169" i="1" a="1"/>
  <c r="I169" i="1" s="1"/>
  <c r="I170" i="1" a="1"/>
  <c r="I170" i="1" s="1"/>
  <c r="I171" i="1" a="1"/>
  <c r="I171" i="1" s="1"/>
  <c r="I172" i="1" a="1"/>
  <c r="I172" i="1" s="1"/>
  <c r="I173" i="1" a="1"/>
  <c r="I173" i="1" s="1"/>
  <c r="I174" i="1" a="1"/>
  <c r="I174" i="1" s="1"/>
  <c r="I175" i="1" a="1"/>
  <c r="I175" i="1" s="1"/>
  <c r="I176" i="1" a="1"/>
  <c r="I176" i="1" s="1"/>
  <c r="I177" i="1" a="1"/>
  <c r="I177" i="1" s="1"/>
  <c r="I178" i="1" a="1"/>
  <c r="I178" i="1" s="1"/>
  <c r="I179" i="1" a="1"/>
  <c r="I179" i="1" s="1"/>
  <c r="I180" i="1" a="1"/>
  <c r="I180" i="1" s="1"/>
  <c r="I181" i="1" a="1"/>
  <c r="I181" i="1" s="1"/>
  <c r="I182" i="1" a="1"/>
  <c r="I182" i="1" s="1"/>
  <c r="I183" i="1" a="1"/>
  <c r="I183" i="1" s="1"/>
  <c r="I184" i="1" a="1"/>
  <c r="I184" i="1" s="1"/>
  <c r="I185" i="1" a="1"/>
  <c r="I185" i="1" s="1"/>
  <c r="I186" i="1" a="1"/>
  <c r="I186" i="1" s="1"/>
  <c r="I187" i="1" a="1"/>
  <c r="I187" i="1" s="1"/>
  <c r="I188" i="1" a="1"/>
  <c r="I188" i="1" s="1"/>
  <c r="I189" i="1" a="1"/>
  <c r="I189" i="1" s="1"/>
  <c r="I190" i="1" a="1"/>
  <c r="I190" i="1" s="1"/>
  <c r="I191" i="1" a="1"/>
  <c r="I191" i="1" s="1"/>
  <c r="I192" i="1" a="1"/>
  <c r="I192" i="1" s="1"/>
  <c r="I193" i="1" a="1"/>
  <c r="I193" i="1" s="1"/>
  <c r="I194" i="1" a="1"/>
  <c r="I194" i="1" s="1"/>
  <c r="I195" i="1" a="1"/>
  <c r="I195" i="1" s="1"/>
  <c r="I196" i="1" a="1"/>
  <c r="I196" i="1" s="1"/>
  <c r="I197" i="1" a="1"/>
  <c r="I197" i="1" s="1"/>
  <c r="I198" i="1" a="1"/>
  <c r="I198" i="1" s="1"/>
  <c r="I199" i="1" a="1"/>
  <c r="I199" i="1" s="1"/>
  <c r="I200" i="1" a="1"/>
  <c r="I200" i="1" s="1"/>
  <c r="I201" i="1" a="1"/>
  <c r="I201" i="1" s="1"/>
  <c r="I202" i="1" a="1"/>
  <c r="I202" i="1" s="1"/>
  <c r="I203" i="1" a="1"/>
  <c r="I203" i="1" s="1"/>
  <c r="I204" i="1" a="1"/>
  <c r="I204" i="1" s="1"/>
  <c r="I205" i="1" a="1"/>
  <c r="I205" i="1" s="1"/>
  <c r="I206" i="1" a="1"/>
  <c r="I206" i="1" s="1"/>
  <c r="I207" i="1" a="1"/>
  <c r="I207" i="1" s="1"/>
  <c r="I208" i="1" a="1"/>
  <c r="I208" i="1" s="1"/>
  <c r="I209" i="1" a="1"/>
  <c r="I209" i="1" s="1"/>
  <c r="I210" i="1" a="1"/>
  <c r="I210" i="1" s="1"/>
  <c r="I211" i="1" a="1"/>
  <c r="I211" i="1" s="1"/>
  <c r="I212" i="1" a="1"/>
  <c r="I212" i="1" s="1"/>
  <c r="I213" i="1" a="1"/>
  <c r="I213" i="1" s="1"/>
  <c r="I214" i="1" a="1"/>
  <c r="I214" i="1" s="1"/>
  <c r="I215" i="1" a="1"/>
  <c r="I215" i="1" s="1"/>
  <c r="I216" i="1" a="1"/>
  <c r="I216" i="1" s="1"/>
  <c r="I217" i="1" a="1"/>
  <c r="I217" i="1" s="1"/>
  <c r="I218" i="1" a="1"/>
  <c r="I218" i="1" s="1"/>
  <c r="I219" i="1" a="1"/>
  <c r="I219" i="1" s="1"/>
  <c r="I220" i="1" a="1"/>
  <c r="I220" i="1" s="1"/>
  <c r="I221" i="1" a="1"/>
  <c r="I221" i="1" s="1"/>
  <c r="I222" i="1" a="1"/>
  <c r="I222" i="1" s="1"/>
  <c r="I223" i="1" a="1"/>
  <c r="I223" i="1" s="1"/>
  <c r="I224" i="1" a="1"/>
  <c r="I224" i="1" s="1"/>
  <c r="I225" i="1" a="1"/>
  <c r="I225" i="1" s="1"/>
  <c r="I226" i="1" a="1"/>
  <c r="I226" i="1" s="1"/>
  <c r="I227" i="1" a="1"/>
  <c r="I227" i="1" s="1"/>
  <c r="I228" i="1" a="1"/>
  <c r="I228" i="1" s="1"/>
  <c r="I229" i="1" a="1"/>
  <c r="I229" i="1" s="1"/>
  <c r="I230" i="1" a="1"/>
  <c r="I230" i="1" s="1"/>
  <c r="I231" i="1" a="1"/>
  <c r="I231" i="1" s="1"/>
  <c r="I232" i="1" a="1"/>
  <c r="I232" i="1" s="1"/>
  <c r="I233" i="1" a="1"/>
  <c r="I233" i="1" s="1"/>
  <c r="I234" i="1" a="1"/>
  <c r="I234" i="1" s="1"/>
  <c r="I235" i="1" a="1"/>
  <c r="I235" i="1" s="1"/>
  <c r="I236" i="1" a="1"/>
  <c r="I236" i="1" s="1"/>
  <c r="I237" i="1" a="1"/>
  <c r="I237" i="1" s="1"/>
  <c r="I238" i="1" a="1"/>
  <c r="I238" i="1" s="1"/>
  <c r="I239" i="1" a="1"/>
  <c r="I239" i="1" s="1"/>
  <c r="I240" i="1" a="1"/>
  <c r="I240" i="1" s="1"/>
  <c r="I241" i="1" a="1"/>
  <c r="I241" i="1" s="1"/>
  <c r="I242" i="1" a="1"/>
  <c r="I242" i="1" s="1"/>
  <c r="I243" i="1" a="1"/>
  <c r="I243" i="1" s="1"/>
  <c r="I244" i="1" a="1"/>
  <c r="I244" i="1" s="1"/>
  <c r="I245" i="1" a="1"/>
  <c r="I245" i="1" s="1"/>
  <c r="I246" i="1" a="1"/>
  <c r="I246" i="1" s="1"/>
  <c r="I247" i="1" a="1"/>
  <c r="I247" i="1" s="1"/>
  <c r="I248" i="1" a="1"/>
  <c r="I248" i="1" s="1"/>
  <c r="I249" i="1" a="1"/>
  <c r="I249" i="1" s="1"/>
  <c r="I250" i="1" a="1"/>
  <c r="I250" i="1" s="1"/>
  <c r="I251" i="1" a="1"/>
  <c r="I251" i="1" s="1"/>
  <c r="I252" i="1" a="1"/>
  <c r="I252" i="1" s="1"/>
  <c r="I253" i="1" a="1"/>
  <c r="I253" i="1" s="1"/>
  <c r="I254" i="1" a="1"/>
  <c r="I254" i="1" s="1"/>
  <c r="I255" i="1" a="1"/>
  <c r="I255" i="1" s="1"/>
  <c r="I256" i="1" a="1"/>
  <c r="I256" i="1" s="1"/>
  <c r="I257" i="1" a="1"/>
  <c r="I257" i="1" s="1"/>
  <c r="I258" i="1" a="1"/>
  <c r="I258" i="1" s="1"/>
  <c r="I259" i="1" a="1"/>
  <c r="I259" i="1" s="1"/>
  <c r="I260" i="1" a="1"/>
  <c r="I260" i="1" s="1"/>
  <c r="I261" i="1" a="1"/>
  <c r="I261" i="1" s="1"/>
  <c r="I262" i="1" a="1"/>
  <c r="I262" i="1" s="1"/>
  <c r="I263" i="1" a="1"/>
  <c r="I263" i="1" s="1"/>
  <c r="I264" i="1" a="1"/>
  <c r="I264" i="1" s="1"/>
  <c r="I265" i="1" a="1"/>
  <c r="I265" i="1" s="1"/>
  <c r="I266" i="1" a="1"/>
  <c r="I266" i="1" s="1"/>
  <c r="I267" i="1" a="1"/>
  <c r="I267" i="1" s="1"/>
  <c r="I268" i="1" a="1"/>
  <c r="I268" i="1" s="1"/>
  <c r="I269" i="1" a="1"/>
  <c r="I269" i="1" s="1"/>
  <c r="I270" i="1" a="1"/>
  <c r="I270" i="1" s="1"/>
  <c r="I271" i="1" a="1"/>
  <c r="I271" i="1" s="1"/>
  <c r="I272" i="1" a="1"/>
  <c r="I272" i="1" s="1"/>
  <c r="I273" i="1" a="1"/>
  <c r="I273" i="1" s="1"/>
  <c r="I274" i="1" a="1"/>
  <c r="I274" i="1" s="1"/>
  <c r="I275" i="1" a="1"/>
  <c r="I275" i="1" s="1"/>
  <c r="I276" i="1" a="1"/>
  <c r="I276" i="1" s="1"/>
  <c r="I277" i="1" a="1"/>
  <c r="I277" i="1" s="1"/>
  <c r="I278" i="1" a="1"/>
  <c r="I278" i="1" s="1"/>
  <c r="I279" i="1" a="1"/>
  <c r="I279" i="1" s="1"/>
  <c r="I280" i="1" a="1"/>
  <c r="I280" i="1" s="1"/>
  <c r="I281" i="1" a="1"/>
  <c r="I281" i="1" s="1"/>
  <c r="I282" i="1" a="1"/>
  <c r="I282" i="1" s="1"/>
  <c r="I283" i="1" a="1"/>
  <c r="I283" i="1" s="1"/>
  <c r="I284" i="1" a="1"/>
  <c r="I284" i="1" s="1"/>
  <c r="I285" i="1" a="1"/>
  <c r="I285" i="1" s="1"/>
  <c r="I286" i="1" a="1"/>
  <c r="I286" i="1" s="1"/>
  <c r="I287" i="1" a="1"/>
  <c r="I287" i="1" s="1"/>
  <c r="I288" i="1" a="1"/>
  <c r="I288" i="1" s="1"/>
  <c r="I289" i="1" a="1"/>
  <c r="I289" i="1" s="1"/>
  <c r="I290" i="1" a="1"/>
  <c r="I290" i="1" s="1"/>
  <c r="I291" i="1" a="1"/>
  <c r="I291" i="1" s="1"/>
  <c r="I292" i="1" a="1"/>
  <c r="I292" i="1" s="1"/>
  <c r="I293" i="1" a="1"/>
  <c r="I293" i="1" s="1"/>
  <c r="I294" i="1" a="1"/>
  <c r="I294" i="1" s="1"/>
  <c r="I295" i="1" a="1"/>
  <c r="I295" i="1" s="1"/>
  <c r="I296" i="1" a="1"/>
  <c r="I296" i="1" s="1"/>
  <c r="I297" i="1" a="1"/>
  <c r="I297" i="1" s="1"/>
  <c r="I298" i="1" a="1"/>
  <c r="I298" i="1" s="1"/>
  <c r="I299" i="1" a="1"/>
  <c r="I299" i="1" s="1"/>
  <c r="I300" i="1" a="1"/>
  <c r="I300" i="1" s="1"/>
  <c r="I301" i="1" a="1"/>
  <c r="I301" i="1" s="1"/>
  <c r="I302" i="1" a="1"/>
  <c r="I302" i="1" s="1"/>
  <c r="I303" i="1" a="1"/>
  <c r="I303" i="1" s="1"/>
  <c r="I304" i="1" a="1"/>
  <c r="I304" i="1" s="1"/>
  <c r="I305" i="1" a="1"/>
  <c r="I305" i="1" s="1"/>
  <c r="I306" i="1" a="1"/>
  <c r="I306" i="1" s="1"/>
  <c r="I307" i="1" a="1"/>
  <c r="I307" i="1" s="1"/>
  <c r="I308" i="1" a="1"/>
  <c r="I308" i="1" s="1"/>
  <c r="I309" i="1" a="1"/>
  <c r="I309" i="1" s="1"/>
  <c r="I310" i="1" a="1"/>
  <c r="I310" i="1" s="1"/>
  <c r="I311" i="1" a="1"/>
  <c r="I311" i="1" s="1"/>
  <c r="I312" i="1" a="1"/>
  <c r="I312" i="1" s="1"/>
  <c r="I313" i="1" a="1"/>
  <c r="I313" i="1" s="1"/>
  <c r="I314" i="1" a="1"/>
  <c r="I314" i="1" s="1"/>
  <c r="I315" i="1" a="1"/>
  <c r="I315" i="1" s="1"/>
  <c r="I316" i="1" a="1"/>
  <c r="I316" i="1" s="1"/>
  <c r="I317" i="1" a="1"/>
  <c r="I317" i="1" s="1"/>
  <c r="I318" i="1" a="1"/>
  <c r="I318" i="1" s="1"/>
  <c r="I319" i="1" a="1"/>
  <c r="I319" i="1" s="1"/>
  <c r="I320" i="1" a="1"/>
  <c r="I320" i="1" s="1"/>
  <c r="I321" i="1" a="1"/>
  <c r="I321" i="1" s="1"/>
  <c r="I322" i="1" a="1"/>
  <c r="I322" i="1" s="1"/>
  <c r="I323" i="1" a="1"/>
  <c r="I323" i="1" s="1"/>
  <c r="I324" i="1" a="1"/>
  <c r="I324" i="1" s="1"/>
  <c r="I325" i="1" a="1"/>
  <c r="I325" i="1" s="1"/>
  <c r="I326" i="1" a="1"/>
  <c r="I326" i="1" s="1"/>
  <c r="I327" i="1" a="1"/>
  <c r="I327" i="1" s="1"/>
  <c r="I328" i="1" a="1"/>
  <c r="I328" i="1" s="1"/>
  <c r="I329" i="1" a="1"/>
  <c r="I329" i="1" s="1"/>
  <c r="I330" i="1" a="1"/>
  <c r="I330" i="1" s="1"/>
  <c r="I331" i="1" a="1"/>
  <c r="I331" i="1" s="1"/>
  <c r="I332" i="1" a="1"/>
  <c r="I332" i="1" s="1"/>
  <c r="I333" i="1" a="1"/>
  <c r="I333" i="1" s="1"/>
  <c r="I334" i="1" a="1"/>
  <c r="I334" i="1" s="1"/>
  <c r="I335" i="1" a="1"/>
  <c r="I335" i="1" s="1"/>
  <c r="I336" i="1" a="1"/>
  <c r="I336" i="1" s="1"/>
  <c r="I337" i="1" a="1"/>
  <c r="I337" i="1" s="1"/>
  <c r="I338" i="1" a="1"/>
  <c r="I338" i="1" s="1"/>
  <c r="I339" i="1" a="1"/>
  <c r="I339" i="1" s="1"/>
  <c r="I340" i="1" a="1"/>
  <c r="I340" i="1" s="1"/>
  <c r="I341" i="1" a="1"/>
  <c r="I341" i="1" s="1"/>
  <c r="I342" i="1" a="1"/>
  <c r="I342" i="1" s="1"/>
  <c r="I343" i="1" a="1"/>
  <c r="I343" i="1" s="1"/>
  <c r="I344" i="1" a="1"/>
  <c r="I344" i="1" s="1"/>
  <c r="I345" i="1" a="1"/>
  <c r="I345" i="1" s="1"/>
  <c r="I346" i="1" a="1"/>
  <c r="I346" i="1" s="1"/>
  <c r="I347" i="1" a="1"/>
  <c r="I347" i="1" s="1"/>
  <c r="I348" i="1" a="1"/>
  <c r="I348" i="1" s="1"/>
  <c r="I349" i="1" a="1"/>
  <c r="I349" i="1" s="1"/>
  <c r="I350" i="1" a="1"/>
  <c r="I350" i="1" s="1"/>
  <c r="I351" i="1" a="1"/>
  <c r="I351" i="1" s="1"/>
  <c r="I352" i="1" a="1"/>
  <c r="I352" i="1" s="1"/>
  <c r="I353" i="1" a="1"/>
  <c r="I353" i="1" s="1"/>
  <c r="I354" i="1" a="1"/>
  <c r="I354" i="1" s="1"/>
  <c r="I355" i="1" a="1"/>
  <c r="I355" i="1" s="1"/>
  <c r="I356" i="1" a="1"/>
  <c r="I356" i="1" s="1"/>
  <c r="I357" i="1" a="1"/>
  <c r="I357" i="1" s="1"/>
  <c r="I358" i="1" a="1"/>
  <c r="I358" i="1" s="1"/>
  <c r="I359" i="1" a="1"/>
  <c r="I359" i="1" s="1"/>
  <c r="I360" i="1" a="1"/>
  <c r="I360" i="1" s="1"/>
  <c r="I361" i="1" a="1"/>
  <c r="I361" i="1" s="1"/>
  <c r="I362" i="1" a="1"/>
  <c r="I362" i="1" s="1"/>
  <c r="I363" i="1" a="1"/>
  <c r="I363" i="1" s="1"/>
  <c r="I364" i="1" a="1"/>
  <c r="I364" i="1" s="1"/>
  <c r="I365" i="1" a="1"/>
  <c r="I365" i="1" s="1"/>
  <c r="I366" i="1" a="1"/>
  <c r="I366" i="1" s="1"/>
  <c r="I367" i="1" a="1"/>
  <c r="I367" i="1" s="1"/>
  <c r="I368" i="1" a="1"/>
  <c r="I368" i="1" s="1"/>
  <c r="I369" i="1" a="1"/>
  <c r="I369" i="1" s="1"/>
  <c r="I370" i="1" a="1"/>
  <c r="I370" i="1" s="1"/>
  <c r="I371" i="1" a="1"/>
  <c r="I371" i="1" s="1"/>
  <c r="I372" i="1" a="1"/>
  <c r="I372" i="1" s="1"/>
  <c r="I373" i="1" a="1"/>
  <c r="I373" i="1" s="1"/>
  <c r="I374" i="1" a="1"/>
  <c r="I374" i="1" s="1"/>
  <c r="I375" i="1" a="1"/>
  <c r="I375" i="1" s="1"/>
  <c r="I376" i="1" a="1"/>
  <c r="I376" i="1" s="1"/>
  <c r="I377" i="1" a="1"/>
  <c r="I377" i="1" s="1"/>
  <c r="I378" i="1" a="1"/>
  <c r="I378" i="1" s="1"/>
  <c r="I379" i="1" a="1"/>
  <c r="I379" i="1" s="1"/>
  <c r="I380" i="1" a="1"/>
  <c r="I380" i="1" s="1"/>
  <c r="I381" i="1" a="1"/>
  <c r="I381" i="1" s="1"/>
  <c r="I382" i="1" a="1"/>
  <c r="I382" i="1" s="1"/>
  <c r="I383" i="1" a="1"/>
  <c r="I383" i="1" s="1"/>
  <c r="I384" i="1" a="1"/>
  <c r="I384" i="1" s="1"/>
  <c r="I385" i="1" a="1"/>
  <c r="I385" i="1" s="1"/>
  <c r="I386" i="1" a="1"/>
  <c r="I386" i="1" s="1"/>
  <c r="I387" i="1" a="1"/>
  <c r="I387" i="1" s="1"/>
  <c r="I388" i="1" a="1"/>
  <c r="I388" i="1" s="1"/>
  <c r="I389" i="1" a="1"/>
  <c r="I389" i="1" s="1"/>
  <c r="I390" i="1" a="1"/>
  <c r="I390" i="1" s="1"/>
  <c r="I391" i="1" a="1"/>
  <c r="I391" i="1" s="1"/>
  <c r="I392" i="1" a="1"/>
  <c r="I392" i="1" s="1"/>
  <c r="I393" i="1" a="1"/>
  <c r="I393" i="1" s="1"/>
  <c r="I394" i="1" a="1"/>
  <c r="I394" i="1" s="1"/>
  <c r="I395" i="1" a="1"/>
  <c r="I395" i="1" s="1"/>
  <c r="I396" i="1" a="1"/>
  <c r="I396" i="1" s="1"/>
  <c r="I397" i="1" a="1"/>
  <c r="I397" i="1" s="1"/>
  <c r="I398" i="1" a="1"/>
  <c r="I398" i="1" s="1"/>
  <c r="I399" i="1" a="1"/>
  <c r="I399" i="1" s="1"/>
  <c r="I400" i="1" a="1"/>
  <c r="I400" i="1" s="1"/>
  <c r="I401" i="1" a="1"/>
  <c r="I401" i="1" s="1"/>
  <c r="I402" i="1" a="1"/>
  <c r="I402" i="1" s="1"/>
  <c r="I403" i="1" a="1"/>
  <c r="I403" i="1" s="1"/>
  <c r="I404" i="1" a="1"/>
  <c r="I404" i="1" s="1"/>
  <c r="I405" i="1" a="1"/>
  <c r="I405" i="1" s="1"/>
  <c r="I406" i="1" a="1"/>
  <c r="I406" i="1" s="1"/>
  <c r="I407" i="1" a="1"/>
  <c r="I407" i="1" s="1"/>
  <c r="I408" i="1" a="1"/>
  <c r="I408" i="1" s="1"/>
  <c r="I409" i="1" a="1"/>
  <c r="I409" i="1" s="1"/>
  <c r="I410" i="1" a="1"/>
  <c r="I410" i="1" s="1"/>
  <c r="I411" i="1" a="1"/>
  <c r="I411" i="1" s="1"/>
  <c r="I412" i="1" a="1"/>
  <c r="I412" i="1" s="1"/>
  <c r="I413" i="1" a="1"/>
  <c r="I413" i="1" s="1"/>
  <c r="I414" i="1" a="1"/>
  <c r="I414" i="1" s="1"/>
  <c r="I415" i="1" a="1"/>
  <c r="I415" i="1" s="1"/>
  <c r="I416" i="1" a="1"/>
  <c r="I416" i="1" s="1"/>
  <c r="I417" i="1" a="1"/>
  <c r="I417" i="1" s="1"/>
  <c r="I418" i="1" a="1"/>
  <c r="I418" i="1" s="1"/>
  <c r="I419" i="1" a="1"/>
  <c r="I419" i="1" s="1"/>
  <c r="I420" i="1" a="1"/>
  <c r="I420" i="1" s="1"/>
  <c r="I421" i="1" a="1"/>
  <c r="I421" i="1" s="1"/>
  <c r="I422" i="1" a="1"/>
  <c r="I422" i="1" s="1"/>
  <c r="I423" i="1" a="1"/>
  <c r="I423" i="1" s="1"/>
  <c r="I424" i="1" a="1"/>
  <c r="I424" i="1" s="1"/>
  <c r="I425" i="1" a="1"/>
  <c r="I425" i="1" s="1"/>
  <c r="I426" i="1" a="1"/>
  <c r="I426" i="1" s="1"/>
  <c r="I427" i="1" a="1"/>
  <c r="I427" i="1" s="1"/>
  <c r="I428" i="1" a="1"/>
  <c r="I428" i="1" s="1"/>
  <c r="I429" i="1" a="1"/>
  <c r="I429" i="1" s="1"/>
  <c r="I430" i="1" a="1"/>
  <c r="I430" i="1" s="1"/>
  <c r="I431" i="1" a="1"/>
  <c r="I431" i="1" s="1"/>
  <c r="I432" i="1" a="1"/>
  <c r="I432" i="1" s="1"/>
  <c r="I433" i="1" a="1"/>
  <c r="I433" i="1" s="1"/>
  <c r="I434" i="1" a="1"/>
  <c r="I434" i="1" s="1"/>
  <c r="I435" i="1" a="1"/>
  <c r="I435" i="1" s="1"/>
  <c r="I436" i="1" a="1"/>
  <c r="I436" i="1" s="1"/>
  <c r="I437" i="1" a="1"/>
  <c r="I437" i="1" s="1"/>
  <c r="I438" i="1" a="1"/>
  <c r="I438" i="1" s="1"/>
  <c r="I439" i="1" a="1"/>
  <c r="I439" i="1" s="1"/>
  <c r="I440" i="1" a="1"/>
  <c r="I440" i="1" s="1"/>
  <c r="I441" i="1" a="1"/>
  <c r="I441" i="1" s="1"/>
  <c r="I442" i="1" a="1"/>
  <c r="I442" i="1" s="1"/>
  <c r="I443" i="1" a="1"/>
  <c r="I443" i="1" s="1"/>
  <c r="I444" i="1" a="1"/>
  <c r="I444" i="1" s="1"/>
  <c r="I445" i="1" a="1"/>
  <c r="I445" i="1" s="1"/>
  <c r="I446" i="1" a="1"/>
  <c r="I446" i="1" s="1"/>
  <c r="I447" i="1" a="1"/>
  <c r="I447" i="1" s="1"/>
  <c r="I448" i="1" a="1"/>
  <c r="I448" i="1" s="1"/>
  <c r="I449" i="1" a="1"/>
  <c r="I449" i="1" s="1"/>
  <c r="I450" i="1" a="1"/>
  <c r="I450" i="1" s="1"/>
  <c r="I451" i="1" a="1"/>
  <c r="I451" i="1" s="1"/>
  <c r="I452" i="1" a="1"/>
  <c r="I452" i="1" s="1"/>
  <c r="I453" i="1" a="1"/>
  <c r="I453" i="1" s="1"/>
  <c r="I454" i="1" a="1"/>
  <c r="I454" i="1" s="1"/>
  <c r="I455" i="1" a="1"/>
  <c r="I455" i="1" s="1"/>
  <c r="I456" i="1" a="1"/>
  <c r="I456" i="1" s="1"/>
  <c r="I457" i="1" a="1"/>
  <c r="I457" i="1" s="1"/>
  <c r="I458" i="1" a="1"/>
  <c r="I458" i="1" s="1"/>
  <c r="I459" i="1" a="1"/>
  <c r="I459" i="1" s="1"/>
  <c r="I460" i="1" a="1"/>
  <c r="I460" i="1" s="1"/>
  <c r="I461" i="1" a="1"/>
  <c r="I461" i="1" s="1"/>
  <c r="I462" i="1" a="1"/>
  <c r="I462" i="1" s="1"/>
  <c r="I463" i="1" a="1"/>
  <c r="I463" i="1" s="1"/>
  <c r="I464" i="1" a="1"/>
  <c r="I464" i="1" s="1"/>
  <c r="I465" i="1" a="1"/>
  <c r="I465" i="1" s="1"/>
  <c r="I466" i="1" a="1"/>
  <c r="I466" i="1" s="1"/>
  <c r="I467" i="1" a="1"/>
  <c r="I467" i="1" s="1"/>
  <c r="I468" i="1" a="1"/>
  <c r="I468" i="1" s="1"/>
  <c r="I469" i="1" a="1"/>
  <c r="I469" i="1" s="1"/>
  <c r="I470" i="1" a="1"/>
  <c r="I470" i="1" s="1"/>
  <c r="I471" i="1" a="1"/>
  <c r="I471" i="1" s="1"/>
  <c r="I472" i="1" a="1"/>
  <c r="I472" i="1" s="1"/>
  <c r="I473" i="1" a="1"/>
  <c r="I473" i="1" s="1"/>
  <c r="I474" i="1" a="1"/>
  <c r="I474" i="1" s="1"/>
  <c r="I475" i="1" a="1"/>
  <c r="I475" i="1" s="1"/>
  <c r="I476" i="1" a="1"/>
  <c r="I476" i="1" s="1"/>
  <c r="I477" i="1" a="1"/>
  <c r="I477" i="1" s="1"/>
  <c r="I478" i="1" a="1"/>
  <c r="I478" i="1" s="1"/>
  <c r="I479" i="1" a="1"/>
  <c r="I479" i="1" s="1"/>
  <c r="I480" i="1" a="1"/>
  <c r="I480" i="1" s="1"/>
  <c r="I481" i="1" a="1"/>
  <c r="I481" i="1" s="1"/>
  <c r="I482" i="1" a="1"/>
  <c r="I482" i="1" s="1"/>
  <c r="I483" i="1" a="1"/>
  <c r="I483" i="1" s="1"/>
  <c r="I484" i="1" a="1"/>
  <c r="I484" i="1" s="1"/>
  <c r="I485" i="1" a="1"/>
  <c r="I485" i="1" s="1"/>
  <c r="I486" i="1" a="1"/>
  <c r="I486" i="1" s="1"/>
  <c r="I487" i="1" a="1"/>
  <c r="I487" i="1" s="1"/>
  <c r="I488" i="1" a="1"/>
  <c r="I488" i="1" s="1"/>
  <c r="I489" i="1" a="1"/>
  <c r="I489" i="1" s="1"/>
  <c r="I490" i="1" a="1"/>
  <c r="I490" i="1" s="1"/>
  <c r="I491" i="1" a="1"/>
  <c r="I491" i="1" s="1"/>
  <c r="I492" i="1" a="1"/>
  <c r="I492" i="1" s="1"/>
  <c r="I493" i="1" a="1"/>
  <c r="I493" i="1" s="1"/>
  <c r="I494" i="1" a="1"/>
  <c r="I494" i="1" s="1"/>
  <c r="I495" i="1" a="1"/>
  <c r="I495" i="1" s="1"/>
  <c r="I496" i="1" a="1"/>
  <c r="I496" i="1" s="1"/>
  <c r="I497" i="1" a="1"/>
  <c r="I497" i="1" s="1"/>
  <c r="I498" i="1" a="1"/>
  <c r="I498" i="1" s="1"/>
  <c r="I499" i="1" a="1"/>
  <c r="I499" i="1" s="1"/>
  <c r="I500" i="1" a="1"/>
  <c r="I500" i="1" s="1"/>
  <c r="I501" i="1" a="1"/>
  <c r="I501" i="1" s="1"/>
  <c r="I502" i="1" a="1"/>
  <c r="I502" i="1" s="1"/>
  <c r="I503" i="1" a="1"/>
  <c r="I503" i="1" s="1"/>
  <c r="I504" i="1" a="1"/>
  <c r="I504" i="1" s="1"/>
  <c r="I505" i="1" a="1"/>
  <c r="I505" i="1" s="1"/>
  <c r="I4" i="1" a="1"/>
  <c r="I4" i="1" s="1"/>
  <c r="AH505" i="1" l="1" a="1"/>
  <c r="AH505" i="1" s="1"/>
  <c r="K505" i="1" a="1"/>
  <c r="K505" i="1" s="1"/>
  <c r="H505" i="1" a="1"/>
  <c r="H505" i="1" s="1"/>
  <c r="G505" i="1" a="1"/>
  <c r="G505" i="1" s="1"/>
  <c r="F505" i="1" a="1"/>
  <c r="F505" i="1" s="1"/>
  <c r="E505" i="1" a="1"/>
  <c r="E505" i="1" s="1"/>
  <c r="C505" i="1" a="1"/>
  <c r="C505" i="1" s="1"/>
  <c r="AH504" i="1" a="1"/>
  <c r="AH504" i="1" s="1"/>
  <c r="K504" i="1" a="1"/>
  <c r="K504" i="1" s="1"/>
  <c r="H504" i="1" a="1"/>
  <c r="H504" i="1" s="1"/>
  <c r="G504" i="1" a="1"/>
  <c r="G504" i="1" s="1"/>
  <c r="F504" i="1" a="1"/>
  <c r="F504" i="1" s="1"/>
  <c r="E504" i="1" a="1"/>
  <c r="E504" i="1" s="1"/>
  <c r="C504" i="1" a="1"/>
  <c r="C504" i="1" s="1"/>
  <c r="AH503" i="1" a="1"/>
  <c r="AH503" i="1" s="1"/>
  <c r="K503" i="1" a="1"/>
  <c r="K503" i="1" s="1"/>
  <c r="H503" i="1" a="1"/>
  <c r="H503" i="1" s="1"/>
  <c r="G503" i="1" a="1"/>
  <c r="G503" i="1" s="1"/>
  <c r="F503" i="1" a="1"/>
  <c r="F503" i="1" s="1"/>
  <c r="E503" i="1" a="1"/>
  <c r="E503" i="1" s="1"/>
  <c r="C503" i="1" a="1"/>
  <c r="C503" i="1" s="1"/>
  <c r="AH502" i="1" a="1"/>
  <c r="AH502" i="1" s="1"/>
  <c r="K502" i="1" a="1"/>
  <c r="K502" i="1" s="1"/>
  <c r="H502" i="1" a="1"/>
  <c r="H502" i="1" s="1"/>
  <c r="G502" i="1" a="1"/>
  <c r="G502" i="1" s="1"/>
  <c r="F502" i="1" a="1"/>
  <c r="F502" i="1" s="1"/>
  <c r="E502" i="1" a="1"/>
  <c r="E502" i="1" s="1"/>
  <c r="C502" i="1" a="1"/>
  <c r="C502" i="1" s="1"/>
  <c r="AH501" i="1" a="1"/>
  <c r="AH501" i="1" s="1"/>
  <c r="K501" i="1" a="1"/>
  <c r="K501" i="1" s="1"/>
  <c r="H501" i="1" a="1"/>
  <c r="H501" i="1" s="1"/>
  <c r="G501" i="1" a="1"/>
  <c r="G501" i="1" s="1"/>
  <c r="F501" i="1" a="1"/>
  <c r="F501" i="1" s="1"/>
  <c r="E501" i="1" a="1"/>
  <c r="E501" i="1" s="1"/>
  <c r="C501" i="1" a="1"/>
  <c r="C501" i="1" s="1"/>
  <c r="AH500" i="1" a="1"/>
  <c r="AH500" i="1" s="1"/>
  <c r="K500" i="1" a="1"/>
  <c r="K500" i="1" s="1"/>
  <c r="H500" i="1" a="1"/>
  <c r="H500" i="1" s="1"/>
  <c r="G500" i="1" a="1"/>
  <c r="G500" i="1" s="1"/>
  <c r="F500" i="1" a="1"/>
  <c r="F500" i="1" s="1"/>
  <c r="E500" i="1" a="1"/>
  <c r="E500" i="1" s="1"/>
  <c r="C500" i="1" a="1"/>
  <c r="C500" i="1" s="1"/>
  <c r="AH499" i="1" a="1"/>
  <c r="AH499" i="1" s="1"/>
  <c r="K499" i="1" a="1"/>
  <c r="K499" i="1" s="1"/>
  <c r="H499" i="1" a="1"/>
  <c r="H499" i="1" s="1"/>
  <c r="G499" i="1" a="1"/>
  <c r="G499" i="1" s="1"/>
  <c r="F499" i="1" a="1"/>
  <c r="F499" i="1" s="1"/>
  <c r="E499" i="1" a="1"/>
  <c r="E499" i="1" s="1"/>
  <c r="C499" i="1" a="1"/>
  <c r="C499" i="1" s="1"/>
  <c r="AH498" i="1" a="1"/>
  <c r="AH498" i="1" s="1"/>
  <c r="K498" i="1" a="1"/>
  <c r="K498" i="1" s="1"/>
  <c r="H498" i="1" a="1"/>
  <c r="H498" i="1" s="1"/>
  <c r="G498" i="1" a="1"/>
  <c r="G498" i="1" s="1"/>
  <c r="F498" i="1" a="1"/>
  <c r="F498" i="1" s="1"/>
  <c r="E498" i="1" a="1"/>
  <c r="E498" i="1" s="1"/>
  <c r="C498" i="1" a="1"/>
  <c r="C498" i="1" s="1"/>
  <c r="AH497" i="1" a="1"/>
  <c r="AH497" i="1" s="1"/>
  <c r="K497" i="1" a="1"/>
  <c r="K497" i="1" s="1"/>
  <c r="H497" i="1" a="1"/>
  <c r="H497" i="1" s="1"/>
  <c r="G497" i="1" a="1"/>
  <c r="G497" i="1" s="1"/>
  <c r="F497" i="1" a="1"/>
  <c r="F497" i="1" s="1"/>
  <c r="E497" i="1" a="1"/>
  <c r="E497" i="1" s="1"/>
  <c r="C497" i="1" a="1"/>
  <c r="C497" i="1" s="1"/>
  <c r="AH496" i="1" a="1"/>
  <c r="AH496" i="1" s="1"/>
  <c r="K496" i="1" a="1"/>
  <c r="K496" i="1" s="1"/>
  <c r="H496" i="1" a="1"/>
  <c r="H496" i="1" s="1"/>
  <c r="G496" i="1" a="1"/>
  <c r="G496" i="1" s="1"/>
  <c r="F496" i="1" a="1"/>
  <c r="F496" i="1" s="1"/>
  <c r="E496" i="1" a="1"/>
  <c r="E496" i="1" s="1"/>
  <c r="C496" i="1" a="1"/>
  <c r="C496" i="1" s="1"/>
  <c r="AH495" i="1" a="1"/>
  <c r="AH495" i="1" s="1"/>
  <c r="K495" i="1" a="1"/>
  <c r="K495" i="1" s="1"/>
  <c r="H495" i="1" a="1"/>
  <c r="H495" i="1" s="1"/>
  <c r="G495" i="1" a="1"/>
  <c r="G495" i="1" s="1"/>
  <c r="F495" i="1" a="1"/>
  <c r="F495" i="1" s="1"/>
  <c r="E495" i="1" a="1"/>
  <c r="E495" i="1" s="1"/>
  <c r="C495" i="1" a="1"/>
  <c r="C495" i="1" s="1"/>
  <c r="AH494" i="1" a="1"/>
  <c r="AH494" i="1" s="1"/>
  <c r="R494" i="1"/>
  <c r="K494" i="1" a="1"/>
  <c r="K494" i="1" s="1"/>
  <c r="H494" i="1" a="1"/>
  <c r="H494" i="1" s="1"/>
  <c r="G494" i="1" a="1"/>
  <c r="G494" i="1" s="1"/>
  <c r="F494" i="1" a="1"/>
  <c r="F494" i="1" s="1"/>
  <c r="E494" i="1" a="1"/>
  <c r="E494" i="1" s="1"/>
  <c r="C494" i="1" a="1"/>
  <c r="C494" i="1" s="1"/>
  <c r="AH493" i="1" a="1"/>
  <c r="AH493" i="1" s="1"/>
  <c r="K493" i="1" a="1"/>
  <c r="K493" i="1" s="1"/>
  <c r="H493" i="1" a="1"/>
  <c r="H493" i="1" s="1"/>
  <c r="G493" i="1" a="1"/>
  <c r="G493" i="1" s="1"/>
  <c r="F493" i="1" a="1"/>
  <c r="F493" i="1" s="1"/>
  <c r="E493" i="1" a="1"/>
  <c r="E493" i="1" s="1"/>
  <c r="C493" i="1" a="1"/>
  <c r="C493" i="1" s="1"/>
  <c r="AH492" i="1" a="1"/>
  <c r="AH492" i="1" s="1"/>
  <c r="K492" i="1" a="1"/>
  <c r="K492" i="1" s="1"/>
  <c r="H492" i="1" a="1"/>
  <c r="H492" i="1" s="1"/>
  <c r="G492" i="1" a="1"/>
  <c r="G492" i="1" s="1"/>
  <c r="F492" i="1" a="1"/>
  <c r="F492" i="1" s="1"/>
  <c r="E492" i="1" a="1"/>
  <c r="E492" i="1" s="1"/>
  <c r="C492" i="1" a="1"/>
  <c r="C492" i="1" s="1"/>
  <c r="AH491" i="1" a="1"/>
  <c r="AH491" i="1" s="1"/>
  <c r="K491" i="1" a="1"/>
  <c r="K491" i="1" s="1"/>
  <c r="H491" i="1" a="1"/>
  <c r="H491" i="1" s="1"/>
  <c r="G491" i="1" a="1"/>
  <c r="G491" i="1" s="1"/>
  <c r="F491" i="1" a="1"/>
  <c r="F491" i="1" s="1"/>
  <c r="E491" i="1" a="1"/>
  <c r="E491" i="1" s="1"/>
  <c r="C491" i="1" a="1"/>
  <c r="C491" i="1" s="1"/>
  <c r="AH490" i="1" a="1"/>
  <c r="AH490" i="1" s="1"/>
  <c r="K490" i="1" a="1"/>
  <c r="K490" i="1" s="1"/>
  <c r="H490" i="1" a="1"/>
  <c r="H490" i="1" s="1"/>
  <c r="G490" i="1" a="1"/>
  <c r="G490" i="1" s="1"/>
  <c r="F490" i="1" a="1"/>
  <c r="F490" i="1" s="1"/>
  <c r="E490" i="1" a="1"/>
  <c r="E490" i="1" s="1"/>
  <c r="C490" i="1" a="1"/>
  <c r="C490" i="1" s="1"/>
  <c r="AH489" i="1" a="1"/>
  <c r="AH489" i="1" s="1"/>
  <c r="K489" i="1" a="1"/>
  <c r="K489" i="1" s="1"/>
  <c r="H489" i="1" a="1"/>
  <c r="H489" i="1" s="1"/>
  <c r="G489" i="1" a="1"/>
  <c r="G489" i="1" s="1"/>
  <c r="F489" i="1" a="1"/>
  <c r="F489" i="1" s="1"/>
  <c r="E489" i="1" a="1"/>
  <c r="E489" i="1" s="1"/>
  <c r="C489" i="1" a="1"/>
  <c r="C489" i="1" s="1"/>
  <c r="AH488" i="1" a="1"/>
  <c r="AH488" i="1" s="1"/>
  <c r="K488" i="1" a="1"/>
  <c r="K488" i="1" s="1"/>
  <c r="H488" i="1" a="1"/>
  <c r="H488" i="1" s="1"/>
  <c r="G488" i="1" a="1"/>
  <c r="G488" i="1" s="1"/>
  <c r="F488" i="1" a="1"/>
  <c r="F488" i="1" s="1"/>
  <c r="E488" i="1" a="1"/>
  <c r="E488" i="1" s="1"/>
  <c r="C488" i="1" a="1"/>
  <c r="C488" i="1" s="1"/>
  <c r="AH487" i="1" a="1"/>
  <c r="AH487" i="1" s="1"/>
  <c r="K487" i="1" a="1"/>
  <c r="K487" i="1" s="1"/>
  <c r="H487" i="1" a="1"/>
  <c r="H487" i="1" s="1"/>
  <c r="G487" i="1" a="1"/>
  <c r="G487" i="1" s="1"/>
  <c r="F487" i="1" a="1"/>
  <c r="F487" i="1" s="1"/>
  <c r="E487" i="1" a="1"/>
  <c r="E487" i="1" s="1"/>
  <c r="C487" i="1" a="1"/>
  <c r="C487" i="1" s="1"/>
  <c r="AH486" i="1" a="1"/>
  <c r="AH486" i="1" s="1"/>
  <c r="K486" i="1" a="1"/>
  <c r="K486" i="1" s="1"/>
  <c r="H486" i="1" a="1"/>
  <c r="H486" i="1" s="1"/>
  <c r="G486" i="1" a="1"/>
  <c r="G486" i="1" s="1"/>
  <c r="F486" i="1" a="1"/>
  <c r="F486" i="1" s="1"/>
  <c r="E486" i="1" a="1"/>
  <c r="E486" i="1" s="1"/>
  <c r="C486" i="1" a="1"/>
  <c r="C486" i="1" s="1"/>
  <c r="AH485" i="1" a="1"/>
  <c r="AH485" i="1" s="1"/>
  <c r="K485" i="1" a="1"/>
  <c r="K485" i="1" s="1"/>
  <c r="H485" i="1" a="1"/>
  <c r="H485" i="1" s="1"/>
  <c r="G485" i="1" a="1"/>
  <c r="G485" i="1" s="1"/>
  <c r="F485" i="1" a="1"/>
  <c r="F485" i="1" s="1"/>
  <c r="E485" i="1" a="1"/>
  <c r="E485" i="1" s="1"/>
  <c r="C485" i="1" a="1"/>
  <c r="C485" i="1" s="1"/>
  <c r="AH484" i="1" a="1"/>
  <c r="AH484" i="1" s="1"/>
  <c r="K484" i="1" a="1"/>
  <c r="K484" i="1" s="1"/>
  <c r="H484" i="1" a="1"/>
  <c r="H484" i="1" s="1"/>
  <c r="G484" i="1" a="1"/>
  <c r="G484" i="1" s="1"/>
  <c r="F484" i="1" a="1"/>
  <c r="F484" i="1" s="1"/>
  <c r="E484" i="1" a="1"/>
  <c r="E484" i="1" s="1"/>
  <c r="C484" i="1" a="1"/>
  <c r="C484" i="1" s="1"/>
  <c r="AH483" i="1" a="1"/>
  <c r="AH483" i="1" s="1"/>
  <c r="K483" i="1" a="1"/>
  <c r="K483" i="1" s="1"/>
  <c r="H483" i="1" a="1"/>
  <c r="H483" i="1" s="1"/>
  <c r="G483" i="1" a="1"/>
  <c r="G483" i="1" s="1"/>
  <c r="F483" i="1" a="1"/>
  <c r="F483" i="1" s="1"/>
  <c r="E483" i="1" a="1"/>
  <c r="E483" i="1" s="1"/>
  <c r="C483" i="1" a="1"/>
  <c r="C483" i="1" s="1"/>
  <c r="AH482" i="1" a="1"/>
  <c r="AH482" i="1" s="1"/>
  <c r="K482" i="1" a="1"/>
  <c r="K482" i="1" s="1"/>
  <c r="H482" i="1" a="1"/>
  <c r="H482" i="1" s="1"/>
  <c r="G482" i="1" a="1"/>
  <c r="G482" i="1" s="1"/>
  <c r="F482" i="1" a="1"/>
  <c r="F482" i="1" s="1"/>
  <c r="E482" i="1" a="1"/>
  <c r="E482" i="1" s="1"/>
  <c r="C482" i="1" a="1"/>
  <c r="C482" i="1" s="1"/>
  <c r="AH481" i="1" a="1"/>
  <c r="AH481" i="1" s="1"/>
  <c r="K481" i="1" a="1"/>
  <c r="K481" i="1" s="1"/>
  <c r="H481" i="1" a="1"/>
  <c r="H481" i="1" s="1"/>
  <c r="G481" i="1" a="1"/>
  <c r="G481" i="1" s="1"/>
  <c r="F481" i="1" a="1"/>
  <c r="F481" i="1" s="1"/>
  <c r="E481" i="1" a="1"/>
  <c r="E481" i="1" s="1"/>
  <c r="C481" i="1" a="1"/>
  <c r="C481" i="1" s="1"/>
  <c r="AH480" i="1" a="1"/>
  <c r="AH480" i="1" s="1"/>
  <c r="K480" i="1" a="1"/>
  <c r="K480" i="1" s="1"/>
  <c r="H480" i="1" a="1"/>
  <c r="H480" i="1" s="1"/>
  <c r="G480" i="1" a="1"/>
  <c r="G480" i="1" s="1"/>
  <c r="F480" i="1" a="1"/>
  <c r="F480" i="1" s="1"/>
  <c r="E480" i="1" a="1"/>
  <c r="E480" i="1" s="1"/>
  <c r="C480" i="1" a="1"/>
  <c r="C480" i="1" s="1"/>
  <c r="AH479" i="1" a="1"/>
  <c r="AH479" i="1" s="1"/>
  <c r="K479" i="1" a="1"/>
  <c r="K479" i="1" s="1"/>
  <c r="H479" i="1" a="1"/>
  <c r="H479" i="1" s="1"/>
  <c r="G479" i="1" a="1"/>
  <c r="G479" i="1" s="1"/>
  <c r="F479" i="1" a="1"/>
  <c r="F479" i="1" s="1"/>
  <c r="E479" i="1" a="1"/>
  <c r="E479" i="1" s="1"/>
  <c r="C479" i="1" a="1"/>
  <c r="C479" i="1" s="1"/>
  <c r="AH478" i="1" a="1"/>
  <c r="AH478" i="1" s="1"/>
  <c r="K478" i="1" a="1"/>
  <c r="K478" i="1" s="1"/>
  <c r="H478" i="1" a="1"/>
  <c r="H478" i="1" s="1"/>
  <c r="G478" i="1" a="1"/>
  <c r="G478" i="1" s="1"/>
  <c r="F478" i="1" a="1"/>
  <c r="F478" i="1" s="1"/>
  <c r="E478" i="1" a="1"/>
  <c r="E478" i="1" s="1"/>
  <c r="C478" i="1" a="1"/>
  <c r="C478" i="1" s="1"/>
  <c r="AH477" i="1" a="1"/>
  <c r="AH477" i="1" s="1"/>
  <c r="K477" i="1" a="1"/>
  <c r="K477" i="1" s="1"/>
  <c r="H477" i="1" a="1"/>
  <c r="H477" i="1" s="1"/>
  <c r="G477" i="1" a="1"/>
  <c r="G477" i="1" s="1"/>
  <c r="F477" i="1" a="1"/>
  <c r="F477" i="1" s="1"/>
  <c r="E477" i="1" a="1"/>
  <c r="E477" i="1" s="1"/>
  <c r="C477" i="1" a="1"/>
  <c r="C477" i="1" s="1"/>
  <c r="AH476" i="1" a="1"/>
  <c r="AH476" i="1" s="1"/>
  <c r="K476" i="1" a="1"/>
  <c r="K476" i="1" s="1"/>
  <c r="H476" i="1" a="1"/>
  <c r="H476" i="1" s="1"/>
  <c r="G476" i="1" a="1"/>
  <c r="G476" i="1" s="1"/>
  <c r="F476" i="1" a="1"/>
  <c r="F476" i="1" s="1"/>
  <c r="E476" i="1" a="1"/>
  <c r="E476" i="1" s="1"/>
  <c r="C476" i="1" a="1"/>
  <c r="C476" i="1" s="1"/>
  <c r="AH475" i="1" a="1"/>
  <c r="AH475" i="1" s="1"/>
  <c r="K475" i="1" a="1"/>
  <c r="K475" i="1" s="1"/>
  <c r="H475" i="1" a="1"/>
  <c r="H475" i="1" s="1"/>
  <c r="G475" i="1" a="1"/>
  <c r="G475" i="1" s="1"/>
  <c r="F475" i="1" a="1"/>
  <c r="F475" i="1" s="1"/>
  <c r="E475" i="1" a="1"/>
  <c r="E475" i="1" s="1"/>
  <c r="C475" i="1" a="1"/>
  <c r="C475" i="1" s="1"/>
  <c r="AH474" i="1" a="1"/>
  <c r="AH474" i="1" s="1"/>
  <c r="K474" i="1" a="1"/>
  <c r="K474" i="1" s="1"/>
  <c r="H474" i="1" a="1"/>
  <c r="H474" i="1" s="1"/>
  <c r="G474" i="1" a="1"/>
  <c r="G474" i="1" s="1"/>
  <c r="F474" i="1" a="1"/>
  <c r="F474" i="1" s="1"/>
  <c r="E474" i="1" a="1"/>
  <c r="E474" i="1" s="1"/>
  <c r="C474" i="1" a="1"/>
  <c r="C474" i="1" s="1"/>
  <c r="AH473" i="1" a="1"/>
  <c r="AH473" i="1" s="1"/>
  <c r="K473" i="1" a="1"/>
  <c r="K473" i="1" s="1"/>
  <c r="H473" i="1" a="1"/>
  <c r="H473" i="1" s="1"/>
  <c r="G473" i="1" a="1"/>
  <c r="G473" i="1" s="1"/>
  <c r="F473" i="1" a="1"/>
  <c r="F473" i="1" s="1"/>
  <c r="E473" i="1" a="1"/>
  <c r="E473" i="1" s="1"/>
  <c r="C473" i="1" a="1"/>
  <c r="C473" i="1" s="1"/>
  <c r="AH472" i="1" a="1"/>
  <c r="AH472" i="1" s="1"/>
  <c r="K472" i="1" a="1"/>
  <c r="K472" i="1" s="1"/>
  <c r="H472" i="1" a="1"/>
  <c r="H472" i="1" s="1"/>
  <c r="G472" i="1" a="1"/>
  <c r="G472" i="1" s="1"/>
  <c r="F472" i="1" a="1"/>
  <c r="F472" i="1" s="1"/>
  <c r="E472" i="1" a="1"/>
  <c r="E472" i="1" s="1"/>
  <c r="C472" i="1" a="1"/>
  <c r="C472" i="1" s="1"/>
  <c r="AH471" i="1" a="1"/>
  <c r="AH471" i="1" s="1"/>
  <c r="K471" i="1" a="1"/>
  <c r="K471" i="1" s="1"/>
  <c r="H471" i="1" a="1"/>
  <c r="H471" i="1" s="1"/>
  <c r="G471" i="1" a="1"/>
  <c r="G471" i="1" s="1"/>
  <c r="F471" i="1" a="1"/>
  <c r="F471" i="1" s="1"/>
  <c r="E471" i="1" a="1"/>
  <c r="E471" i="1" s="1"/>
  <c r="C471" i="1" a="1"/>
  <c r="C471" i="1" s="1"/>
  <c r="AH470" i="1" a="1"/>
  <c r="AH470" i="1" s="1"/>
  <c r="K470" i="1" a="1"/>
  <c r="K470" i="1" s="1"/>
  <c r="H470" i="1" a="1"/>
  <c r="H470" i="1" s="1"/>
  <c r="G470" i="1" a="1"/>
  <c r="G470" i="1" s="1"/>
  <c r="F470" i="1" a="1"/>
  <c r="F470" i="1" s="1"/>
  <c r="E470" i="1" a="1"/>
  <c r="E470" i="1" s="1"/>
  <c r="C470" i="1" a="1"/>
  <c r="C470" i="1" s="1"/>
  <c r="AH469" i="1" a="1"/>
  <c r="AH469" i="1" s="1"/>
  <c r="K469" i="1" a="1"/>
  <c r="K469" i="1" s="1"/>
  <c r="H469" i="1" a="1"/>
  <c r="H469" i="1" s="1"/>
  <c r="G469" i="1" a="1"/>
  <c r="G469" i="1" s="1"/>
  <c r="F469" i="1" a="1"/>
  <c r="F469" i="1" s="1"/>
  <c r="E469" i="1" a="1"/>
  <c r="E469" i="1" s="1"/>
  <c r="C469" i="1" a="1"/>
  <c r="C469" i="1" s="1"/>
  <c r="AH468" i="1" a="1"/>
  <c r="AH468" i="1" s="1"/>
  <c r="K468" i="1" a="1"/>
  <c r="K468" i="1" s="1"/>
  <c r="H468" i="1" a="1"/>
  <c r="H468" i="1" s="1"/>
  <c r="G468" i="1" a="1"/>
  <c r="G468" i="1" s="1"/>
  <c r="F468" i="1" a="1"/>
  <c r="F468" i="1" s="1"/>
  <c r="E468" i="1" a="1"/>
  <c r="E468" i="1" s="1"/>
  <c r="C468" i="1" a="1"/>
  <c r="C468" i="1" s="1"/>
  <c r="AH467" i="1" a="1"/>
  <c r="AH467" i="1" s="1"/>
  <c r="K467" i="1" a="1"/>
  <c r="K467" i="1" s="1"/>
  <c r="H467" i="1" a="1"/>
  <c r="H467" i="1" s="1"/>
  <c r="G467" i="1" a="1"/>
  <c r="G467" i="1" s="1"/>
  <c r="F467" i="1" a="1"/>
  <c r="F467" i="1" s="1"/>
  <c r="E467" i="1" a="1"/>
  <c r="E467" i="1" s="1"/>
  <c r="C467" i="1" a="1"/>
  <c r="C467" i="1" s="1"/>
  <c r="AH466" i="1" a="1"/>
  <c r="AH466" i="1" s="1"/>
  <c r="K466" i="1" a="1"/>
  <c r="K466" i="1" s="1"/>
  <c r="H466" i="1" a="1"/>
  <c r="H466" i="1" s="1"/>
  <c r="G466" i="1" a="1"/>
  <c r="G466" i="1" s="1"/>
  <c r="F466" i="1" a="1"/>
  <c r="F466" i="1" s="1"/>
  <c r="E466" i="1" a="1"/>
  <c r="E466" i="1" s="1"/>
  <c r="C466" i="1" a="1"/>
  <c r="C466" i="1" s="1"/>
  <c r="AH465" i="1" a="1"/>
  <c r="AH465" i="1" s="1"/>
  <c r="K465" i="1" a="1"/>
  <c r="K465" i="1" s="1"/>
  <c r="H465" i="1" a="1"/>
  <c r="H465" i="1" s="1"/>
  <c r="G465" i="1" a="1"/>
  <c r="G465" i="1" s="1"/>
  <c r="F465" i="1" a="1"/>
  <c r="F465" i="1" s="1"/>
  <c r="E465" i="1" a="1"/>
  <c r="E465" i="1" s="1"/>
  <c r="C465" i="1" a="1"/>
  <c r="C465" i="1" s="1"/>
  <c r="AH464" i="1" a="1"/>
  <c r="AH464" i="1" s="1"/>
  <c r="K464" i="1" a="1"/>
  <c r="K464" i="1" s="1"/>
  <c r="H464" i="1" a="1"/>
  <c r="H464" i="1" s="1"/>
  <c r="G464" i="1" a="1"/>
  <c r="G464" i="1" s="1"/>
  <c r="F464" i="1" a="1"/>
  <c r="F464" i="1" s="1"/>
  <c r="E464" i="1" a="1"/>
  <c r="E464" i="1" s="1"/>
  <c r="C464" i="1" a="1"/>
  <c r="C464" i="1" s="1"/>
  <c r="AH463" i="1" a="1"/>
  <c r="AH463" i="1" s="1"/>
  <c r="K463" i="1" a="1"/>
  <c r="K463" i="1" s="1"/>
  <c r="H463" i="1" a="1"/>
  <c r="H463" i="1" s="1"/>
  <c r="G463" i="1" a="1"/>
  <c r="G463" i="1" s="1"/>
  <c r="F463" i="1" a="1"/>
  <c r="F463" i="1" s="1"/>
  <c r="E463" i="1" a="1"/>
  <c r="E463" i="1" s="1"/>
  <c r="C463" i="1" a="1"/>
  <c r="C463" i="1" s="1"/>
  <c r="AH462" i="1" a="1"/>
  <c r="AH462" i="1" s="1"/>
  <c r="K462" i="1" a="1"/>
  <c r="K462" i="1" s="1"/>
  <c r="H462" i="1" a="1"/>
  <c r="H462" i="1" s="1"/>
  <c r="G462" i="1" a="1"/>
  <c r="G462" i="1" s="1"/>
  <c r="F462" i="1" a="1"/>
  <c r="F462" i="1" s="1"/>
  <c r="E462" i="1" a="1"/>
  <c r="E462" i="1" s="1"/>
  <c r="C462" i="1" a="1"/>
  <c r="C462" i="1" s="1"/>
  <c r="AH461" i="1" a="1"/>
  <c r="AH461" i="1" s="1"/>
  <c r="K461" i="1" a="1"/>
  <c r="K461" i="1" s="1"/>
  <c r="H461" i="1" a="1"/>
  <c r="H461" i="1" s="1"/>
  <c r="G461" i="1" a="1"/>
  <c r="G461" i="1" s="1"/>
  <c r="F461" i="1" a="1"/>
  <c r="F461" i="1" s="1"/>
  <c r="E461" i="1" a="1"/>
  <c r="E461" i="1" s="1"/>
  <c r="C461" i="1" a="1"/>
  <c r="C461" i="1" s="1"/>
  <c r="AH460" i="1" a="1"/>
  <c r="AH460" i="1" s="1"/>
  <c r="K460" i="1" a="1"/>
  <c r="K460" i="1" s="1"/>
  <c r="H460" i="1" a="1"/>
  <c r="H460" i="1" s="1"/>
  <c r="G460" i="1" a="1"/>
  <c r="G460" i="1" s="1"/>
  <c r="F460" i="1" a="1"/>
  <c r="F460" i="1" s="1"/>
  <c r="E460" i="1" a="1"/>
  <c r="E460" i="1" s="1"/>
  <c r="C460" i="1" a="1"/>
  <c r="C460" i="1" s="1"/>
  <c r="AH459" i="1" a="1"/>
  <c r="AH459" i="1" s="1"/>
  <c r="K459" i="1" a="1"/>
  <c r="K459" i="1" s="1"/>
  <c r="H459" i="1" a="1"/>
  <c r="H459" i="1" s="1"/>
  <c r="G459" i="1" a="1"/>
  <c r="G459" i="1" s="1"/>
  <c r="F459" i="1" a="1"/>
  <c r="F459" i="1" s="1"/>
  <c r="E459" i="1" a="1"/>
  <c r="E459" i="1" s="1"/>
  <c r="C459" i="1" a="1"/>
  <c r="C459" i="1" s="1"/>
  <c r="AH458" i="1" a="1"/>
  <c r="AH458" i="1" s="1"/>
  <c r="K458" i="1" a="1"/>
  <c r="K458" i="1" s="1"/>
  <c r="H458" i="1" a="1"/>
  <c r="H458" i="1" s="1"/>
  <c r="G458" i="1" a="1"/>
  <c r="G458" i="1" s="1"/>
  <c r="F458" i="1" a="1"/>
  <c r="F458" i="1" s="1"/>
  <c r="E458" i="1" a="1"/>
  <c r="E458" i="1" s="1"/>
  <c r="C458" i="1" a="1"/>
  <c r="C458" i="1" s="1"/>
  <c r="AH457" i="1" a="1"/>
  <c r="AH457" i="1" s="1"/>
  <c r="K457" i="1" a="1"/>
  <c r="K457" i="1" s="1"/>
  <c r="H457" i="1" a="1"/>
  <c r="H457" i="1" s="1"/>
  <c r="G457" i="1" a="1"/>
  <c r="G457" i="1" s="1"/>
  <c r="F457" i="1" a="1"/>
  <c r="F457" i="1" s="1"/>
  <c r="E457" i="1" a="1"/>
  <c r="E457" i="1" s="1"/>
  <c r="C457" i="1" a="1"/>
  <c r="C457" i="1" s="1"/>
  <c r="AH456" i="1" a="1"/>
  <c r="AH456" i="1" s="1"/>
  <c r="R456" i="1"/>
  <c r="K456" i="1" a="1"/>
  <c r="K456" i="1" s="1"/>
  <c r="H456" i="1" a="1"/>
  <c r="H456" i="1" s="1"/>
  <c r="G456" i="1" a="1"/>
  <c r="G456" i="1" s="1"/>
  <c r="F456" i="1" a="1"/>
  <c r="F456" i="1" s="1"/>
  <c r="E456" i="1" a="1"/>
  <c r="E456" i="1" s="1"/>
  <c r="C456" i="1" a="1"/>
  <c r="C456" i="1" s="1"/>
  <c r="AH455" i="1" a="1"/>
  <c r="AH455" i="1" s="1"/>
  <c r="K455" i="1" a="1"/>
  <c r="K455" i="1" s="1"/>
  <c r="H455" i="1" a="1"/>
  <c r="H455" i="1" s="1"/>
  <c r="G455" i="1" a="1"/>
  <c r="G455" i="1" s="1"/>
  <c r="F455" i="1" a="1"/>
  <c r="F455" i="1" s="1"/>
  <c r="E455" i="1" a="1"/>
  <c r="E455" i="1" s="1"/>
  <c r="C455" i="1" a="1"/>
  <c r="C455" i="1" s="1"/>
  <c r="AH454" i="1" a="1"/>
  <c r="AH454" i="1" s="1"/>
  <c r="K454" i="1" a="1"/>
  <c r="K454" i="1" s="1"/>
  <c r="H454" i="1" a="1"/>
  <c r="H454" i="1" s="1"/>
  <c r="G454" i="1" a="1"/>
  <c r="G454" i="1" s="1"/>
  <c r="F454" i="1" a="1"/>
  <c r="F454" i="1" s="1"/>
  <c r="E454" i="1" a="1"/>
  <c r="E454" i="1" s="1"/>
  <c r="C454" i="1" a="1"/>
  <c r="C454" i="1" s="1"/>
  <c r="AH453" i="1" a="1"/>
  <c r="AH453" i="1" s="1"/>
  <c r="K453" i="1" a="1"/>
  <c r="K453" i="1" s="1"/>
  <c r="H453" i="1" a="1"/>
  <c r="H453" i="1" s="1"/>
  <c r="G453" i="1" a="1"/>
  <c r="G453" i="1" s="1"/>
  <c r="F453" i="1" a="1"/>
  <c r="F453" i="1" s="1"/>
  <c r="E453" i="1" a="1"/>
  <c r="E453" i="1" s="1"/>
  <c r="C453" i="1" a="1"/>
  <c r="C453" i="1" s="1"/>
  <c r="AH452" i="1" a="1"/>
  <c r="AH452" i="1" s="1"/>
  <c r="R452" i="1"/>
  <c r="K452" i="1" a="1"/>
  <c r="K452" i="1" s="1"/>
  <c r="H452" i="1" a="1"/>
  <c r="H452" i="1" s="1"/>
  <c r="G452" i="1" a="1"/>
  <c r="G452" i="1" s="1"/>
  <c r="F452" i="1" a="1"/>
  <c r="F452" i="1" s="1"/>
  <c r="E452" i="1" a="1"/>
  <c r="E452" i="1" s="1"/>
  <c r="C452" i="1" a="1"/>
  <c r="C452" i="1" s="1"/>
  <c r="AH451" i="1" a="1"/>
  <c r="AH451" i="1" s="1"/>
  <c r="K451" i="1" a="1"/>
  <c r="K451" i="1" s="1"/>
  <c r="H451" i="1" a="1"/>
  <c r="H451" i="1" s="1"/>
  <c r="G451" i="1" a="1"/>
  <c r="G451" i="1" s="1"/>
  <c r="F451" i="1" a="1"/>
  <c r="F451" i="1" s="1"/>
  <c r="E451" i="1" a="1"/>
  <c r="E451" i="1" s="1"/>
  <c r="C451" i="1" a="1"/>
  <c r="C451" i="1" s="1"/>
  <c r="AH450" i="1" a="1"/>
  <c r="AH450" i="1" s="1"/>
  <c r="K450" i="1" a="1"/>
  <c r="K450" i="1" s="1"/>
  <c r="H450" i="1" a="1"/>
  <c r="H450" i="1" s="1"/>
  <c r="G450" i="1" a="1"/>
  <c r="G450" i="1" s="1"/>
  <c r="F450" i="1" a="1"/>
  <c r="F450" i="1" s="1"/>
  <c r="E450" i="1" a="1"/>
  <c r="E450" i="1" s="1"/>
  <c r="C450" i="1" a="1"/>
  <c r="C450" i="1" s="1"/>
  <c r="AH449" i="1" a="1"/>
  <c r="AH449" i="1" s="1"/>
  <c r="K449" i="1" a="1"/>
  <c r="K449" i="1" s="1"/>
  <c r="H449" i="1" a="1"/>
  <c r="H449" i="1" s="1"/>
  <c r="G449" i="1" a="1"/>
  <c r="G449" i="1" s="1"/>
  <c r="F449" i="1" a="1"/>
  <c r="F449" i="1" s="1"/>
  <c r="E449" i="1" a="1"/>
  <c r="E449" i="1" s="1"/>
  <c r="C449" i="1" a="1"/>
  <c r="C449" i="1" s="1"/>
  <c r="AH448" i="1" a="1"/>
  <c r="AH448" i="1" s="1"/>
  <c r="K448" i="1" a="1"/>
  <c r="K448" i="1" s="1"/>
  <c r="H448" i="1" a="1"/>
  <c r="H448" i="1" s="1"/>
  <c r="G448" i="1" a="1"/>
  <c r="G448" i="1" s="1"/>
  <c r="F448" i="1" a="1"/>
  <c r="F448" i="1" s="1"/>
  <c r="E448" i="1" a="1"/>
  <c r="E448" i="1" s="1"/>
  <c r="C448" i="1" a="1"/>
  <c r="C448" i="1" s="1"/>
  <c r="AH447" i="1" a="1"/>
  <c r="AH447" i="1" s="1"/>
  <c r="K447" i="1" a="1"/>
  <c r="K447" i="1" s="1"/>
  <c r="H447" i="1" a="1"/>
  <c r="H447" i="1" s="1"/>
  <c r="G447" i="1" a="1"/>
  <c r="G447" i="1" s="1"/>
  <c r="F447" i="1" a="1"/>
  <c r="F447" i="1" s="1"/>
  <c r="E447" i="1" a="1"/>
  <c r="E447" i="1" s="1"/>
  <c r="C447" i="1" a="1"/>
  <c r="C447" i="1" s="1"/>
  <c r="AH446" i="1" a="1"/>
  <c r="AH446" i="1" s="1"/>
  <c r="K446" i="1" a="1"/>
  <c r="K446" i="1" s="1"/>
  <c r="H446" i="1" a="1"/>
  <c r="H446" i="1" s="1"/>
  <c r="G446" i="1" a="1"/>
  <c r="G446" i="1" s="1"/>
  <c r="F446" i="1" a="1"/>
  <c r="F446" i="1" s="1"/>
  <c r="E446" i="1" a="1"/>
  <c r="E446" i="1" s="1"/>
  <c r="C446" i="1" a="1"/>
  <c r="C446" i="1" s="1"/>
  <c r="AH445" i="1" a="1"/>
  <c r="AH445" i="1" s="1"/>
  <c r="K445" i="1" a="1"/>
  <c r="K445" i="1" s="1"/>
  <c r="H445" i="1" a="1"/>
  <c r="H445" i="1" s="1"/>
  <c r="G445" i="1" a="1"/>
  <c r="G445" i="1" s="1"/>
  <c r="F445" i="1" a="1"/>
  <c r="F445" i="1" s="1"/>
  <c r="E445" i="1" a="1"/>
  <c r="E445" i="1" s="1"/>
  <c r="C445" i="1" a="1"/>
  <c r="C445" i="1" s="1"/>
  <c r="AH444" i="1" a="1"/>
  <c r="AH444" i="1" s="1"/>
  <c r="K444" i="1" a="1"/>
  <c r="K444" i="1" s="1"/>
  <c r="H444" i="1" a="1"/>
  <c r="H444" i="1" s="1"/>
  <c r="G444" i="1" a="1"/>
  <c r="G444" i="1" s="1"/>
  <c r="F444" i="1" a="1"/>
  <c r="F444" i="1" s="1"/>
  <c r="E444" i="1" a="1"/>
  <c r="E444" i="1" s="1"/>
  <c r="C444" i="1" a="1"/>
  <c r="C444" i="1" s="1"/>
  <c r="AH443" i="1" a="1"/>
  <c r="AH443" i="1" s="1"/>
  <c r="K443" i="1" a="1"/>
  <c r="K443" i="1" s="1"/>
  <c r="H443" i="1" a="1"/>
  <c r="H443" i="1" s="1"/>
  <c r="G443" i="1" a="1"/>
  <c r="G443" i="1" s="1"/>
  <c r="F443" i="1" a="1"/>
  <c r="F443" i="1" s="1"/>
  <c r="E443" i="1" a="1"/>
  <c r="E443" i="1" s="1"/>
  <c r="C443" i="1" a="1"/>
  <c r="C443" i="1" s="1"/>
  <c r="AH442" i="1" a="1"/>
  <c r="AH442" i="1" s="1"/>
  <c r="K442" i="1" a="1"/>
  <c r="K442" i="1" s="1"/>
  <c r="H442" i="1" a="1"/>
  <c r="H442" i="1" s="1"/>
  <c r="G442" i="1" a="1"/>
  <c r="G442" i="1" s="1"/>
  <c r="F442" i="1" a="1"/>
  <c r="F442" i="1" s="1"/>
  <c r="E442" i="1" a="1"/>
  <c r="E442" i="1" s="1"/>
  <c r="C442" i="1" a="1"/>
  <c r="C442" i="1" s="1"/>
  <c r="AH441" i="1" a="1"/>
  <c r="AH441" i="1" s="1"/>
  <c r="K441" i="1" a="1"/>
  <c r="K441" i="1" s="1"/>
  <c r="H441" i="1" a="1"/>
  <c r="H441" i="1" s="1"/>
  <c r="G441" i="1" a="1"/>
  <c r="G441" i="1" s="1"/>
  <c r="F441" i="1" a="1"/>
  <c r="F441" i="1" s="1"/>
  <c r="E441" i="1" a="1"/>
  <c r="E441" i="1" s="1"/>
  <c r="C441" i="1" a="1"/>
  <c r="C441" i="1" s="1"/>
  <c r="AH440" i="1" a="1"/>
  <c r="AH440" i="1" s="1"/>
  <c r="K440" i="1" a="1"/>
  <c r="K440" i="1" s="1"/>
  <c r="H440" i="1" a="1"/>
  <c r="H440" i="1" s="1"/>
  <c r="G440" i="1" a="1"/>
  <c r="G440" i="1" s="1"/>
  <c r="F440" i="1" a="1"/>
  <c r="F440" i="1" s="1"/>
  <c r="E440" i="1" a="1"/>
  <c r="E440" i="1" s="1"/>
  <c r="C440" i="1" a="1"/>
  <c r="C440" i="1" s="1"/>
  <c r="AH439" i="1" a="1"/>
  <c r="AH439" i="1" s="1"/>
  <c r="K439" i="1" a="1"/>
  <c r="K439" i="1" s="1"/>
  <c r="H439" i="1" a="1"/>
  <c r="H439" i="1" s="1"/>
  <c r="G439" i="1" a="1"/>
  <c r="G439" i="1" s="1"/>
  <c r="F439" i="1" a="1"/>
  <c r="F439" i="1" s="1"/>
  <c r="E439" i="1" a="1"/>
  <c r="E439" i="1" s="1"/>
  <c r="C439" i="1" a="1"/>
  <c r="C439" i="1" s="1"/>
  <c r="AH438" i="1" a="1"/>
  <c r="AH438" i="1" s="1"/>
  <c r="K438" i="1" a="1"/>
  <c r="K438" i="1" s="1"/>
  <c r="H438" i="1" a="1"/>
  <c r="H438" i="1" s="1"/>
  <c r="G438" i="1" a="1"/>
  <c r="G438" i="1" s="1"/>
  <c r="F438" i="1" a="1"/>
  <c r="F438" i="1" s="1"/>
  <c r="E438" i="1" a="1"/>
  <c r="E438" i="1" s="1"/>
  <c r="C438" i="1" a="1"/>
  <c r="C438" i="1" s="1"/>
  <c r="AH437" i="1" a="1"/>
  <c r="AH437" i="1" s="1"/>
  <c r="R437" i="1"/>
  <c r="K437" i="1" a="1"/>
  <c r="K437" i="1" s="1"/>
  <c r="H437" i="1" a="1"/>
  <c r="H437" i="1" s="1"/>
  <c r="G437" i="1" a="1"/>
  <c r="G437" i="1" s="1"/>
  <c r="F437" i="1" a="1"/>
  <c r="F437" i="1" s="1"/>
  <c r="E437" i="1" a="1"/>
  <c r="E437" i="1" s="1"/>
  <c r="C437" i="1" a="1"/>
  <c r="C437" i="1" s="1"/>
  <c r="AH436" i="1" a="1"/>
  <c r="AH436" i="1" s="1"/>
  <c r="K436" i="1" a="1"/>
  <c r="K436" i="1" s="1"/>
  <c r="H436" i="1" a="1"/>
  <c r="H436" i="1" s="1"/>
  <c r="G436" i="1" a="1"/>
  <c r="G436" i="1" s="1"/>
  <c r="F436" i="1" a="1"/>
  <c r="F436" i="1" s="1"/>
  <c r="E436" i="1" a="1"/>
  <c r="E436" i="1" s="1"/>
  <c r="C436" i="1" a="1"/>
  <c r="C436" i="1" s="1"/>
  <c r="AH435" i="1" a="1"/>
  <c r="AH435" i="1" s="1"/>
  <c r="K435" i="1" a="1"/>
  <c r="K435" i="1" s="1"/>
  <c r="H435" i="1" a="1"/>
  <c r="H435" i="1" s="1"/>
  <c r="G435" i="1" a="1"/>
  <c r="G435" i="1" s="1"/>
  <c r="F435" i="1" a="1"/>
  <c r="F435" i="1" s="1"/>
  <c r="E435" i="1" a="1"/>
  <c r="E435" i="1" s="1"/>
  <c r="C435" i="1" a="1"/>
  <c r="C435" i="1" s="1"/>
  <c r="AH434" i="1" a="1"/>
  <c r="AH434" i="1" s="1"/>
  <c r="K434" i="1" a="1"/>
  <c r="K434" i="1" s="1"/>
  <c r="H434" i="1" a="1"/>
  <c r="H434" i="1" s="1"/>
  <c r="G434" i="1" a="1"/>
  <c r="G434" i="1" s="1"/>
  <c r="F434" i="1" a="1"/>
  <c r="F434" i="1" s="1"/>
  <c r="E434" i="1" a="1"/>
  <c r="E434" i="1" s="1"/>
  <c r="C434" i="1" a="1"/>
  <c r="C434" i="1" s="1"/>
  <c r="AH433" i="1" a="1"/>
  <c r="AH433" i="1" s="1"/>
  <c r="K433" i="1" a="1"/>
  <c r="K433" i="1" s="1"/>
  <c r="H433" i="1" a="1"/>
  <c r="H433" i="1" s="1"/>
  <c r="G433" i="1" a="1"/>
  <c r="G433" i="1" s="1"/>
  <c r="F433" i="1" a="1"/>
  <c r="F433" i="1" s="1"/>
  <c r="E433" i="1" a="1"/>
  <c r="E433" i="1" s="1"/>
  <c r="C433" i="1" a="1"/>
  <c r="C433" i="1" s="1"/>
  <c r="AH432" i="1" a="1"/>
  <c r="AH432" i="1" s="1"/>
  <c r="K432" i="1" a="1"/>
  <c r="K432" i="1" s="1"/>
  <c r="H432" i="1" a="1"/>
  <c r="H432" i="1" s="1"/>
  <c r="G432" i="1" a="1"/>
  <c r="G432" i="1" s="1"/>
  <c r="F432" i="1" a="1"/>
  <c r="F432" i="1" s="1"/>
  <c r="E432" i="1" a="1"/>
  <c r="E432" i="1" s="1"/>
  <c r="C432" i="1" a="1"/>
  <c r="C432" i="1" s="1"/>
  <c r="AH431" i="1" a="1"/>
  <c r="AH431" i="1" s="1"/>
  <c r="K431" i="1" a="1"/>
  <c r="K431" i="1" s="1"/>
  <c r="H431" i="1" a="1"/>
  <c r="H431" i="1" s="1"/>
  <c r="G431" i="1" a="1"/>
  <c r="G431" i="1" s="1"/>
  <c r="F431" i="1" a="1"/>
  <c r="F431" i="1" s="1"/>
  <c r="E431" i="1" a="1"/>
  <c r="E431" i="1" s="1"/>
  <c r="C431" i="1" a="1"/>
  <c r="C431" i="1" s="1"/>
  <c r="AH430" i="1" a="1"/>
  <c r="AH430" i="1" s="1"/>
  <c r="K430" i="1" a="1"/>
  <c r="K430" i="1" s="1"/>
  <c r="H430" i="1" a="1"/>
  <c r="H430" i="1" s="1"/>
  <c r="G430" i="1" a="1"/>
  <c r="G430" i="1" s="1"/>
  <c r="F430" i="1" a="1"/>
  <c r="F430" i="1" s="1"/>
  <c r="E430" i="1" a="1"/>
  <c r="E430" i="1" s="1"/>
  <c r="C430" i="1" a="1"/>
  <c r="C430" i="1" s="1"/>
  <c r="AH429" i="1" a="1"/>
  <c r="AH429" i="1" s="1"/>
  <c r="K429" i="1" a="1"/>
  <c r="K429" i="1" s="1"/>
  <c r="H429" i="1" a="1"/>
  <c r="H429" i="1" s="1"/>
  <c r="G429" i="1" a="1"/>
  <c r="G429" i="1" s="1"/>
  <c r="F429" i="1" a="1"/>
  <c r="F429" i="1" s="1"/>
  <c r="E429" i="1" a="1"/>
  <c r="E429" i="1" s="1"/>
  <c r="C429" i="1" a="1"/>
  <c r="C429" i="1" s="1"/>
  <c r="AH428" i="1" a="1"/>
  <c r="AH428" i="1" s="1"/>
  <c r="K428" i="1" a="1"/>
  <c r="K428" i="1" s="1"/>
  <c r="H428" i="1" a="1"/>
  <c r="H428" i="1" s="1"/>
  <c r="G428" i="1" a="1"/>
  <c r="G428" i="1" s="1"/>
  <c r="F428" i="1" a="1"/>
  <c r="F428" i="1" s="1"/>
  <c r="E428" i="1" a="1"/>
  <c r="E428" i="1" s="1"/>
  <c r="C428" i="1" a="1"/>
  <c r="C428" i="1" s="1"/>
  <c r="AH427" i="1" a="1"/>
  <c r="AH427" i="1" s="1"/>
  <c r="K427" i="1" a="1"/>
  <c r="K427" i="1" s="1"/>
  <c r="H427" i="1" a="1"/>
  <c r="H427" i="1" s="1"/>
  <c r="G427" i="1" a="1"/>
  <c r="G427" i="1" s="1"/>
  <c r="F427" i="1" a="1"/>
  <c r="F427" i="1" s="1"/>
  <c r="E427" i="1" a="1"/>
  <c r="E427" i="1" s="1"/>
  <c r="C427" i="1" a="1"/>
  <c r="C427" i="1" s="1"/>
  <c r="AH426" i="1" a="1"/>
  <c r="AH426" i="1" s="1"/>
  <c r="K426" i="1" a="1"/>
  <c r="K426" i="1" s="1"/>
  <c r="H426" i="1" a="1"/>
  <c r="H426" i="1" s="1"/>
  <c r="G426" i="1" a="1"/>
  <c r="G426" i="1" s="1"/>
  <c r="F426" i="1" a="1"/>
  <c r="F426" i="1" s="1"/>
  <c r="E426" i="1" a="1"/>
  <c r="E426" i="1" s="1"/>
  <c r="C426" i="1" a="1"/>
  <c r="C426" i="1" s="1"/>
  <c r="AH425" i="1" a="1"/>
  <c r="AH425" i="1" s="1"/>
  <c r="R425" i="1"/>
  <c r="K425" i="1" a="1"/>
  <c r="K425" i="1" s="1"/>
  <c r="H425" i="1" a="1"/>
  <c r="H425" i="1" s="1"/>
  <c r="G425" i="1" a="1"/>
  <c r="G425" i="1" s="1"/>
  <c r="F425" i="1" a="1"/>
  <c r="F425" i="1" s="1"/>
  <c r="E425" i="1" a="1"/>
  <c r="E425" i="1" s="1"/>
  <c r="C425" i="1" a="1"/>
  <c r="C425" i="1" s="1"/>
  <c r="AH424" i="1" a="1"/>
  <c r="AH424" i="1" s="1"/>
  <c r="K424" i="1" a="1"/>
  <c r="K424" i="1" s="1"/>
  <c r="H424" i="1" a="1"/>
  <c r="H424" i="1" s="1"/>
  <c r="G424" i="1" a="1"/>
  <c r="G424" i="1" s="1"/>
  <c r="F424" i="1" a="1"/>
  <c r="F424" i="1" s="1"/>
  <c r="E424" i="1" a="1"/>
  <c r="E424" i="1" s="1"/>
  <c r="C424" i="1" a="1"/>
  <c r="C424" i="1" s="1"/>
  <c r="AH423" i="1" a="1"/>
  <c r="AH423" i="1" s="1"/>
  <c r="K423" i="1" a="1"/>
  <c r="K423" i="1" s="1"/>
  <c r="H423" i="1" a="1"/>
  <c r="H423" i="1" s="1"/>
  <c r="G423" i="1" a="1"/>
  <c r="G423" i="1" s="1"/>
  <c r="F423" i="1" a="1"/>
  <c r="F423" i="1" s="1"/>
  <c r="E423" i="1" a="1"/>
  <c r="E423" i="1" s="1"/>
  <c r="C423" i="1" a="1"/>
  <c r="C423" i="1" s="1"/>
  <c r="AH422" i="1" a="1"/>
  <c r="AH422" i="1" s="1"/>
  <c r="K422" i="1" a="1"/>
  <c r="K422" i="1" s="1"/>
  <c r="H422" i="1" a="1"/>
  <c r="H422" i="1" s="1"/>
  <c r="G422" i="1" a="1"/>
  <c r="G422" i="1" s="1"/>
  <c r="F422" i="1" a="1"/>
  <c r="F422" i="1" s="1"/>
  <c r="E422" i="1" a="1"/>
  <c r="E422" i="1" s="1"/>
  <c r="C422" i="1" a="1"/>
  <c r="C422" i="1" s="1"/>
  <c r="AH421" i="1" a="1"/>
  <c r="AH421" i="1" s="1"/>
  <c r="K421" i="1" a="1"/>
  <c r="K421" i="1" s="1"/>
  <c r="H421" i="1" a="1"/>
  <c r="H421" i="1" s="1"/>
  <c r="G421" i="1" a="1"/>
  <c r="G421" i="1" s="1"/>
  <c r="F421" i="1" a="1"/>
  <c r="F421" i="1" s="1"/>
  <c r="E421" i="1" a="1"/>
  <c r="E421" i="1" s="1"/>
  <c r="C421" i="1" a="1"/>
  <c r="C421" i="1" s="1"/>
  <c r="AH420" i="1" a="1"/>
  <c r="AH420" i="1" s="1"/>
  <c r="K420" i="1" a="1"/>
  <c r="K420" i="1" s="1"/>
  <c r="H420" i="1" a="1"/>
  <c r="H420" i="1" s="1"/>
  <c r="G420" i="1" a="1"/>
  <c r="G420" i="1" s="1"/>
  <c r="F420" i="1" a="1"/>
  <c r="F420" i="1" s="1"/>
  <c r="E420" i="1" a="1"/>
  <c r="E420" i="1" s="1"/>
  <c r="C420" i="1" a="1"/>
  <c r="C420" i="1" s="1"/>
  <c r="AH419" i="1" a="1"/>
  <c r="AH419" i="1" s="1"/>
  <c r="K419" i="1" a="1"/>
  <c r="K419" i="1" s="1"/>
  <c r="H419" i="1" a="1"/>
  <c r="H419" i="1" s="1"/>
  <c r="G419" i="1" a="1"/>
  <c r="G419" i="1" s="1"/>
  <c r="F419" i="1" a="1"/>
  <c r="F419" i="1" s="1"/>
  <c r="E419" i="1" a="1"/>
  <c r="E419" i="1" s="1"/>
  <c r="C419" i="1" a="1"/>
  <c r="C419" i="1" s="1"/>
  <c r="AH418" i="1" a="1"/>
  <c r="AH418" i="1" s="1"/>
  <c r="K418" i="1" a="1"/>
  <c r="K418" i="1" s="1"/>
  <c r="H418" i="1" a="1"/>
  <c r="H418" i="1" s="1"/>
  <c r="G418" i="1" a="1"/>
  <c r="G418" i="1" s="1"/>
  <c r="F418" i="1" a="1"/>
  <c r="F418" i="1" s="1"/>
  <c r="E418" i="1" a="1"/>
  <c r="E418" i="1" s="1"/>
  <c r="C418" i="1" a="1"/>
  <c r="C418" i="1" s="1"/>
  <c r="AH417" i="1" a="1"/>
  <c r="AH417" i="1" s="1"/>
  <c r="K417" i="1" a="1"/>
  <c r="K417" i="1" s="1"/>
  <c r="H417" i="1" a="1"/>
  <c r="H417" i="1" s="1"/>
  <c r="G417" i="1" a="1"/>
  <c r="G417" i="1" s="1"/>
  <c r="F417" i="1" a="1"/>
  <c r="F417" i="1" s="1"/>
  <c r="E417" i="1" a="1"/>
  <c r="E417" i="1" s="1"/>
  <c r="C417" i="1" a="1"/>
  <c r="C417" i="1" s="1"/>
  <c r="AH416" i="1" a="1"/>
  <c r="AH416" i="1" s="1"/>
  <c r="R416" i="1"/>
  <c r="K416" i="1" a="1"/>
  <c r="K416" i="1" s="1"/>
  <c r="H416" i="1" a="1"/>
  <c r="H416" i="1" s="1"/>
  <c r="G416" i="1" a="1"/>
  <c r="G416" i="1" s="1"/>
  <c r="F416" i="1" a="1"/>
  <c r="F416" i="1" s="1"/>
  <c r="E416" i="1" a="1"/>
  <c r="E416" i="1" s="1"/>
  <c r="C416" i="1" a="1"/>
  <c r="C416" i="1" s="1"/>
  <c r="AH415" i="1" a="1"/>
  <c r="AH415" i="1" s="1"/>
  <c r="K415" i="1" a="1"/>
  <c r="K415" i="1" s="1"/>
  <c r="H415" i="1" a="1"/>
  <c r="H415" i="1" s="1"/>
  <c r="G415" i="1" a="1"/>
  <c r="G415" i="1" s="1"/>
  <c r="F415" i="1" a="1"/>
  <c r="F415" i="1" s="1"/>
  <c r="E415" i="1" a="1"/>
  <c r="E415" i="1" s="1"/>
  <c r="C415" i="1" a="1"/>
  <c r="C415" i="1" s="1"/>
  <c r="AH414" i="1" a="1"/>
  <c r="AH414" i="1" s="1"/>
  <c r="K414" i="1" a="1"/>
  <c r="K414" i="1" s="1"/>
  <c r="H414" i="1" a="1"/>
  <c r="H414" i="1" s="1"/>
  <c r="G414" i="1" a="1"/>
  <c r="G414" i="1" s="1"/>
  <c r="F414" i="1" a="1"/>
  <c r="F414" i="1" s="1"/>
  <c r="E414" i="1" a="1"/>
  <c r="E414" i="1" s="1"/>
  <c r="C414" i="1" a="1"/>
  <c r="C414" i="1" s="1"/>
  <c r="AH413" i="1" a="1"/>
  <c r="AH413" i="1" s="1"/>
  <c r="K413" i="1" a="1"/>
  <c r="K413" i="1" s="1"/>
  <c r="H413" i="1" a="1"/>
  <c r="H413" i="1" s="1"/>
  <c r="G413" i="1" a="1"/>
  <c r="G413" i="1" s="1"/>
  <c r="F413" i="1" a="1"/>
  <c r="F413" i="1" s="1"/>
  <c r="E413" i="1" a="1"/>
  <c r="E413" i="1" s="1"/>
  <c r="C413" i="1" a="1"/>
  <c r="C413" i="1" s="1"/>
  <c r="AH412" i="1" a="1"/>
  <c r="AH412" i="1" s="1"/>
  <c r="K412" i="1" a="1"/>
  <c r="K412" i="1" s="1"/>
  <c r="H412" i="1" a="1"/>
  <c r="H412" i="1" s="1"/>
  <c r="G412" i="1" a="1"/>
  <c r="G412" i="1" s="1"/>
  <c r="F412" i="1" a="1"/>
  <c r="F412" i="1" s="1"/>
  <c r="E412" i="1" a="1"/>
  <c r="E412" i="1" s="1"/>
  <c r="C412" i="1" a="1"/>
  <c r="C412" i="1" s="1"/>
  <c r="AH411" i="1" a="1"/>
  <c r="AH411" i="1" s="1"/>
  <c r="K411" i="1" a="1"/>
  <c r="K411" i="1" s="1"/>
  <c r="H411" i="1" a="1"/>
  <c r="H411" i="1" s="1"/>
  <c r="G411" i="1" a="1"/>
  <c r="G411" i="1" s="1"/>
  <c r="F411" i="1" a="1"/>
  <c r="F411" i="1" s="1"/>
  <c r="E411" i="1" a="1"/>
  <c r="E411" i="1" s="1"/>
  <c r="C411" i="1" a="1"/>
  <c r="C411" i="1" s="1"/>
  <c r="AH410" i="1" a="1"/>
  <c r="AH410" i="1" s="1"/>
  <c r="K410" i="1" a="1"/>
  <c r="K410" i="1" s="1"/>
  <c r="H410" i="1" a="1"/>
  <c r="H410" i="1" s="1"/>
  <c r="G410" i="1" a="1"/>
  <c r="G410" i="1" s="1"/>
  <c r="F410" i="1" a="1"/>
  <c r="F410" i="1" s="1"/>
  <c r="E410" i="1" a="1"/>
  <c r="E410" i="1" s="1"/>
  <c r="C410" i="1" a="1"/>
  <c r="C410" i="1" s="1"/>
  <c r="AH409" i="1" a="1"/>
  <c r="AH409" i="1" s="1"/>
  <c r="K409" i="1" a="1"/>
  <c r="K409" i="1" s="1"/>
  <c r="H409" i="1" a="1"/>
  <c r="H409" i="1" s="1"/>
  <c r="G409" i="1" a="1"/>
  <c r="G409" i="1" s="1"/>
  <c r="F409" i="1" a="1"/>
  <c r="F409" i="1" s="1"/>
  <c r="E409" i="1" a="1"/>
  <c r="E409" i="1" s="1"/>
  <c r="C409" i="1" a="1"/>
  <c r="C409" i="1" s="1"/>
  <c r="AH408" i="1" a="1"/>
  <c r="AH408" i="1" s="1"/>
  <c r="K408" i="1" a="1"/>
  <c r="K408" i="1" s="1"/>
  <c r="H408" i="1" a="1"/>
  <c r="H408" i="1" s="1"/>
  <c r="G408" i="1" a="1"/>
  <c r="G408" i="1" s="1"/>
  <c r="F408" i="1" a="1"/>
  <c r="F408" i="1" s="1"/>
  <c r="E408" i="1" a="1"/>
  <c r="E408" i="1" s="1"/>
  <c r="C408" i="1" a="1"/>
  <c r="C408" i="1" s="1"/>
  <c r="AH407" i="1" a="1"/>
  <c r="AH407" i="1" s="1"/>
  <c r="K407" i="1" a="1"/>
  <c r="K407" i="1" s="1"/>
  <c r="H407" i="1" a="1"/>
  <c r="H407" i="1" s="1"/>
  <c r="G407" i="1" a="1"/>
  <c r="G407" i="1" s="1"/>
  <c r="F407" i="1" a="1"/>
  <c r="F407" i="1" s="1"/>
  <c r="E407" i="1" a="1"/>
  <c r="E407" i="1" s="1"/>
  <c r="C407" i="1" a="1"/>
  <c r="C407" i="1" s="1"/>
  <c r="AH406" i="1" a="1"/>
  <c r="AH406" i="1" s="1"/>
  <c r="K406" i="1" a="1"/>
  <c r="K406" i="1" s="1"/>
  <c r="H406" i="1" a="1"/>
  <c r="H406" i="1" s="1"/>
  <c r="G406" i="1" a="1"/>
  <c r="G406" i="1" s="1"/>
  <c r="F406" i="1" a="1"/>
  <c r="F406" i="1" s="1"/>
  <c r="E406" i="1" a="1"/>
  <c r="E406" i="1" s="1"/>
  <c r="C406" i="1" a="1"/>
  <c r="C406" i="1" s="1"/>
  <c r="AH405" i="1" a="1"/>
  <c r="AH405" i="1" s="1"/>
  <c r="K405" i="1" a="1"/>
  <c r="K405" i="1" s="1"/>
  <c r="H405" i="1" a="1"/>
  <c r="H405" i="1" s="1"/>
  <c r="G405" i="1" a="1"/>
  <c r="G405" i="1" s="1"/>
  <c r="F405" i="1" a="1"/>
  <c r="F405" i="1" s="1"/>
  <c r="E405" i="1" a="1"/>
  <c r="E405" i="1" s="1"/>
  <c r="C405" i="1" a="1"/>
  <c r="C405" i="1" s="1"/>
  <c r="AH404" i="1" a="1"/>
  <c r="AH404" i="1" s="1"/>
  <c r="K404" i="1" a="1"/>
  <c r="K404" i="1" s="1"/>
  <c r="H404" i="1" a="1"/>
  <c r="H404" i="1" s="1"/>
  <c r="G404" i="1" a="1"/>
  <c r="G404" i="1" s="1"/>
  <c r="F404" i="1" a="1"/>
  <c r="F404" i="1" s="1"/>
  <c r="E404" i="1" a="1"/>
  <c r="E404" i="1" s="1"/>
  <c r="C404" i="1" a="1"/>
  <c r="C404" i="1" s="1"/>
  <c r="AH403" i="1" a="1"/>
  <c r="AH403" i="1" s="1"/>
  <c r="K403" i="1" a="1"/>
  <c r="K403" i="1" s="1"/>
  <c r="H403" i="1" a="1"/>
  <c r="H403" i="1" s="1"/>
  <c r="G403" i="1" a="1"/>
  <c r="G403" i="1" s="1"/>
  <c r="F403" i="1" a="1"/>
  <c r="F403" i="1" s="1"/>
  <c r="E403" i="1" a="1"/>
  <c r="E403" i="1" s="1"/>
  <c r="C403" i="1" a="1"/>
  <c r="C403" i="1" s="1"/>
  <c r="AH402" i="1" a="1"/>
  <c r="AH402" i="1" s="1"/>
  <c r="K402" i="1" a="1"/>
  <c r="K402" i="1" s="1"/>
  <c r="H402" i="1" a="1"/>
  <c r="H402" i="1" s="1"/>
  <c r="G402" i="1" a="1"/>
  <c r="G402" i="1" s="1"/>
  <c r="F402" i="1" a="1"/>
  <c r="F402" i="1" s="1"/>
  <c r="E402" i="1" a="1"/>
  <c r="E402" i="1" s="1"/>
  <c r="C402" i="1" a="1"/>
  <c r="C402" i="1" s="1"/>
  <c r="AH401" i="1" a="1"/>
  <c r="AH401" i="1" s="1"/>
  <c r="K401" i="1" a="1"/>
  <c r="K401" i="1" s="1"/>
  <c r="H401" i="1" a="1"/>
  <c r="H401" i="1" s="1"/>
  <c r="G401" i="1" a="1"/>
  <c r="G401" i="1" s="1"/>
  <c r="F401" i="1" a="1"/>
  <c r="F401" i="1" s="1"/>
  <c r="E401" i="1" a="1"/>
  <c r="E401" i="1" s="1"/>
  <c r="C401" i="1" a="1"/>
  <c r="C401" i="1" s="1"/>
  <c r="AH400" i="1" a="1"/>
  <c r="AH400" i="1" s="1"/>
  <c r="K400" i="1" a="1"/>
  <c r="K400" i="1" s="1"/>
  <c r="H400" i="1" a="1"/>
  <c r="H400" i="1" s="1"/>
  <c r="G400" i="1" a="1"/>
  <c r="G400" i="1" s="1"/>
  <c r="F400" i="1" a="1"/>
  <c r="F400" i="1" s="1"/>
  <c r="E400" i="1" a="1"/>
  <c r="E400" i="1" s="1"/>
  <c r="C400" i="1" a="1"/>
  <c r="C400" i="1" s="1"/>
  <c r="AH399" i="1" a="1"/>
  <c r="AH399" i="1" s="1"/>
  <c r="K399" i="1" a="1"/>
  <c r="K399" i="1" s="1"/>
  <c r="H399" i="1" a="1"/>
  <c r="H399" i="1" s="1"/>
  <c r="G399" i="1" a="1"/>
  <c r="G399" i="1" s="1"/>
  <c r="F399" i="1" a="1"/>
  <c r="F399" i="1" s="1"/>
  <c r="E399" i="1" a="1"/>
  <c r="E399" i="1" s="1"/>
  <c r="C399" i="1" a="1"/>
  <c r="C399" i="1" s="1"/>
  <c r="AH398" i="1" a="1"/>
  <c r="AH398" i="1" s="1"/>
  <c r="K398" i="1" a="1"/>
  <c r="K398" i="1" s="1"/>
  <c r="H398" i="1" a="1"/>
  <c r="H398" i="1" s="1"/>
  <c r="G398" i="1" a="1"/>
  <c r="G398" i="1" s="1"/>
  <c r="F398" i="1" a="1"/>
  <c r="F398" i="1" s="1"/>
  <c r="E398" i="1" a="1"/>
  <c r="E398" i="1" s="1"/>
  <c r="C398" i="1" a="1"/>
  <c r="C398" i="1" s="1"/>
  <c r="AH397" i="1" a="1"/>
  <c r="AH397" i="1" s="1"/>
  <c r="K397" i="1" a="1"/>
  <c r="K397" i="1" s="1"/>
  <c r="H397" i="1" a="1"/>
  <c r="H397" i="1" s="1"/>
  <c r="G397" i="1" a="1"/>
  <c r="G397" i="1" s="1"/>
  <c r="F397" i="1" a="1"/>
  <c r="F397" i="1" s="1"/>
  <c r="E397" i="1" a="1"/>
  <c r="E397" i="1" s="1"/>
  <c r="C397" i="1" a="1"/>
  <c r="C397" i="1" s="1"/>
  <c r="AH396" i="1" a="1"/>
  <c r="AH396" i="1" s="1"/>
  <c r="K396" i="1" a="1"/>
  <c r="K396" i="1" s="1"/>
  <c r="H396" i="1" a="1"/>
  <c r="H396" i="1" s="1"/>
  <c r="G396" i="1" a="1"/>
  <c r="G396" i="1" s="1"/>
  <c r="F396" i="1" a="1"/>
  <c r="F396" i="1" s="1"/>
  <c r="E396" i="1" a="1"/>
  <c r="E396" i="1" s="1"/>
  <c r="C396" i="1" a="1"/>
  <c r="C396" i="1" s="1"/>
  <c r="AH395" i="1" a="1"/>
  <c r="AH395" i="1" s="1"/>
  <c r="K395" i="1" a="1"/>
  <c r="K395" i="1" s="1"/>
  <c r="H395" i="1" a="1"/>
  <c r="H395" i="1" s="1"/>
  <c r="G395" i="1" a="1"/>
  <c r="G395" i="1" s="1"/>
  <c r="F395" i="1" a="1"/>
  <c r="F395" i="1" s="1"/>
  <c r="E395" i="1" a="1"/>
  <c r="E395" i="1" s="1"/>
  <c r="C395" i="1" a="1"/>
  <c r="C395" i="1" s="1"/>
  <c r="AH394" i="1" a="1"/>
  <c r="AH394" i="1" s="1"/>
  <c r="K394" i="1" a="1"/>
  <c r="K394" i="1" s="1"/>
  <c r="H394" i="1" a="1"/>
  <c r="H394" i="1" s="1"/>
  <c r="G394" i="1" a="1"/>
  <c r="G394" i="1" s="1"/>
  <c r="F394" i="1" a="1"/>
  <c r="F394" i="1" s="1"/>
  <c r="E394" i="1" a="1"/>
  <c r="E394" i="1" s="1"/>
  <c r="C394" i="1" a="1"/>
  <c r="C394" i="1" s="1"/>
  <c r="AH393" i="1" a="1"/>
  <c r="AH393" i="1" s="1"/>
  <c r="R393" i="1"/>
  <c r="K393" i="1" a="1"/>
  <c r="K393" i="1" s="1"/>
  <c r="H393" i="1" a="1"/>
  <c r="H393" i="1" s="1"/>
  <c r="G393" i="1" a="1"/>
  <c r="G393" i="1" s="1"/>
  <c r="F393" i="1" a="1"/>
  <c r="F393" i="1" s="1"/>
  <c r="E393" i="1" a="1"/>
  <c r="E393" i="1" s="1"/>
  <c r="C393" i="1" a="1"/>
  <c r="C393" i="1" s="1"/>
  <c r="AH392" i="1" a="1"/>
  <c r="AH392" i="1" s="1"/>
  <c r="K392" i="1" a="1"/>
  <c r="K392" i="1" s="1"/>
  <c r="H392" i="1" a="1"/>
  <c r="H392" i="1" s="1"/>
  <c r="G392" i="1" a="1"/>
  <c r="G392" i="1" s="1"/>
  <c r="F392" i="1" a="1"/>
  <c r="F392" i="1" s="1"/>
  <c r="E392" i="1" a="1"/>
  <c r="E392" i="1" s="1"/>
  <c r="C392" i="1" a="1"/>
  <c r="C392" i="1" s="1"/>
  <c r="AH391" i="1" a="1"/>
  <c r="AH391" i="1" s="1"/>
  <c r="K391" i="1" a="1"/>
  <c r="K391" i="1" s="1"/>
  <c r="H391" i="1" a="1"/>
  <c r="H391" i="1" s="1"/>
  <c r="G391" i="1" a="1"/>
  <c r="G391" i="1" s="1"/>
  <c r="F391" i="1" a="1"/>
  <c r="F391" i="1" s="1"/>
  <c r="E391" i="1" a="1"/>
  <c r="E391" i="1" s="1"/>
  <c r="C391" i="1" a="1"/>
  <c r="C391" i="1" s="1"/>
  <c r="AH390" i="1" a="1"/>
  <c r="AH390" i="1" s="1"/>
  <c r="K390" i="1" a="1"/>
  <c r="K390" i="1" s="1"/>
  <c r="H390" i="1" a="1"/>
  <c r="H390" i="1" s="1"/>
  <c r="G390" i="1" a="1"/>
  <c r="G390" i="1" s="1"/>
  <c r="F390" i="1" a="1"/>
  <c r="F390" i="1" s="1"/>
  <c r="E390" i="1" a="1"/>
  <c r="E390" i="1" s="1"/>
  <c r="C390" i="1" a="1"/>
  <c r="C390" i="1" s="1"/>
  <c r="AH389" i="1" a="1"/>
  <c r="AH389" i="1" s="1"/>
  <c r="K389" i="1" a="1"/>
  <c r="K389" i="1" s="1"/>
  <c r="H389" i="1" a="1"/>
  <c r="H389" i="1" s="1"/>
  <c r="G389" i="1" a="1"/>
  <c r="G389" i="1" s="1"/>
  <c r="F389" i="1" a="1"/>
  <c r="F389" i="1" s="1"/>
  <c r="E389" i="1" a="1"/>
  <c r="E389" i="1" s="1"/>
  <c r="C389" i="1" a="1"/>
  <c r="C389" i="1" s="1"/>
  <c r="AH388" i="1" a="1"/>
  <c r="AH388" i="1" s="1"/>
  <c r="K388" i="1" a="1"/>
  <c r="K388" i="1" s="1"/>
  <c r="H388" i="1" a="1"/>
  <c r="H388" i="1" s="1"/>
  <c r="G388" i="1" a="1"/>
  <c r="G388" i="1" s="1"/>
  <c r="F388" i="1" a="1"/>
  <c r="F388" i="1" s="1"/>
  <c r="E388" i="1" a="1"/>
  <c r="E388" i="1" s="1"/>
  <c r="C388" i="1" a="1"/>
  <c r="C388" i="1" s="1"/>
  <c r="AH387" i="1" a="1"/>
  <c r="AH387" i="1" s="1"/>
  <c r="K387" i="1" a="1"/>
  <c r="K387" i="1" s="1"/>
  <c r="H387" i="1" a="1"/>
  <c r="H387" i="1" s="1"/>
  <c r="G387" i="1" a="1"/>
  <c r="G387" i="1" s="1"/>
  <c r="F387" i="1" a="1"/>
  <c r="F387" i="1" s="1"/>
  <c r="E387" i="1" a="1"/>
  <c r="E387" i="1" s="1"/>
  <c r="C387" i="1" a="1"/>
  <c r="C387" i="1" s="1"/>
  <c r="AH386" i="1" a="1"/>
  <c r="AH386" i="1" s="1"/>
  <c r="K386" i="1" a="1"/>
  <c r="K386" i="1" s="1"/>
  <c r="H386" i="1" a="1"/>
  <c r="H386" i="1" s="1"/>
  <c r="G386" i="1" a="1"/>
  <c r="G386" i="1" s="1"/>
  <c r="F386" i="1" a="1"/>
  <c r="F386" i="1" s="1"/>
  <c r="E386" i="1" a="1"/>
  <c r="E386" i="1" s="1"/>
  <c r="C386" i="1" a="1"/>
  <c r="C386" i="1" s="1"/>
  <c r="AH385" i="1" a="1"/>
  <c r="AH385" i="1" s="1"/>
  <c r="K385" i="1" a="1"/>
  <c r="K385" i="1" s="1"/>
  <c r="H385" i="1" a="1"/>
  <c r="H385" i="1" s="1"/>
  <c r="G385" i="1" a="1"/>
  <c r="G385" i="1" s="1"/>
  <c r="F385" i="1" a="1"/>
  <c r="F385" i="1" s="1"/>
  <c r="E385" i="1" a="1"/>
  <c r="E385" i="1" s="1"/>
  <c r="C385" i="1" a="1"/>
  <c r="C385" i="1" s="1"/>
  <c r="AH384" i="1" a="1"/>
  <c r="AH384" i="1" s="1"/>
  <c r="K384" i="1" a="1"/>
  <c r="K384" i="1" s="1"/>
  <c r="H384" i="1" a="1"/>
  <c r="H384" i="1" s="1"/>
  <c r="G384" i="1" a="1"/>
  <c r="G384" i="1" s="1"/>
  <c r="F384" i="1" a="1"/>
  <c r="F384" i="1" s="1"/>
  <c r="E384" i="1" a="1"/>
  <c r="E384" i="1" s="1"/>
  <c r="C384" i="1" a="1"/>
  <c r="C384" i="1" s="1"/>
  <c r="AH383" i="1" a="1"/>
  <c r="AH383" i="1" s="1"/>
  <c r="K383" i="1" a="1"/>
  <c r="K383" i="1" s="1"/>
  <c r="H383" i="1" a="1"/>
  <c r="H383" i="1" s="1"/>
  <c r="G383" i="1" a="1"/>
  <c r="G383" i="1" s="1"/>
  <c r="F383" i="1" a="1"/>
  <c r="F383" i="1" s="1"/>
  <c r="E383" i="1" a="1"/>
  <c r="E383" i="1" s="1"/>
  <c r="C383" i="1" a="1"/>
  <c r="C383" i="1" s="1"/>
  <c r="AH382" i="1" a="1"/>
  <c r="AH382" i="1" s="1"/>
  <c r="K382" i="1" a="1"/>
  <c r="K382" i="1" s="1"/>
  <c r="H382" i="1" a="1"/>
  <c r="H382" i="1" s="1"/>
  <c r="G382" i="1" a="1"/>
  <c r="G382" i="1" s="1"/>
  <c r="F382" i="1" a="1"/>
  <c r="F382" i="1" s="1"/>
  <c r="E382" i="1" a="1"/>
  <c r="E382" i="1" s="1"/>
  <c r="C382" i="1" a="1"/>
  <c r="C382" i="1" s="1"/>
  <c r="AH381" i="1" a="1"/>
  <c r="AH381" i="1" s="1"/>
  <c r="K381" i="1" a="1"/>
  <c r="K381" i="1" s="1"/>
  <c r="H381" i="1" a="1"/>
  <c r="H381" i="1" s="1"/>
  <c r="G381" i="1" a="1"/>
  <c r="G381" i="1" s="1"/>
  <c r="F381" i="1" a="1"/>
  <c r="F381" i="1" s="1"/>
  <c r="E381" i="1" a="1"/>
  <c r="E381" i="1" s="1"/>
  <c r="C381" i="1" a="1"/>
  <c r="C381" i="1" s="1"/>
  <c r="AH380" i="1" a="1"/>
  <c r="AH380" i="1" s="1"/>
  <c r="K380" i="1" a="1"/>
  <c r="K380" i="1" s="1"/>
  <c r="H380" i="1" a="1"/>
  <c r="H380" i="1" s="1"/>
  <c r="G380" i="1" a="1"/>
  <c r="G380" i="1" s="1"/>
  <c r="F380" i="1" a="1"/>
  <c r="F380" i="1" s="1"/>
  <c r="E380" i="1" a="1"/>
  <c r="E380" i="1" s="1"/>
  <c r="C380" i="1" a="1"/>
  <c r="C380" i="1" s="1"/>
  <c r="AH379" i="1" a="1"/>
  <c r="AH379" i="1" s="1"/>
  <c r="K379" i="1" a="1"/>
  <c r="K379" i="1" s="1"/>
  <c r="H379" i="1" a="1"/>
  <c r="H379" i="1" s="1"/>
  <c r="G379" i="1" a="1"/>
  <c r="G379" i="1" s="1"/>
  <c r="F379" i="1" a="1"/>
  <c r="F379" i="1" s="1"/>
  <c r="E379" i="1" a="1"/>
  <c r="E379" i="1" s="1"/>
  <c r="C379" i="1" a="1"/>
  <c r="C379" i="1" s="1"/>
  <c r="AH378" i="1" a="1"/>
  <c r="AH378" i="1" s="1"/>
  <c r="K378" i="1" a="1"/>
  <c r="K378" i="1" s="1"/>
  <c r="H378" i="1" a="1"/>
  <c r="H378" i="1" s="1"/>
  <c r="G378" i="1" a="1"/>
  <c r="G378" i="1" s="1"/>
  <c r="F378" i="1" a="1"/>
  <c r="F378" i="1" s="1"/>
  <c r="E378" i="1" a="1"/>
  <c r="E378" i="1" s="1"/>
  <c r="C378" i="1" a="1"/>
  <c r="C378" i="1" s="1"/>
  <c r="AH377" i="1" a="1"/>
  <c r="AH377" i="1" s="1"/>
  <c r="K377" i="1" a="1"/>
  <c r="K377" i="1" s="1"/>
  <c r="H377" i="1" a="1"/>
  <c r="H377" i="1" s="1"/>
  <c r="G377" i="1" a="1"/>
  <c r="G377" i="1" s="1"/>
  <c r="F377" i="1" a="1"/>
  <c r="F377" i="1" s="1"/>
  <c r="E377" i="1" a="1"/>
  <c r="E377" i="1" s="1"/>
  <c r="C377" i="1" a="1"/>
  <c r="C377" i="1" s="1"/>
  <c r="AH376" i="1" a="1"/>
  <c r="AH376" i="1" s="1"/>
  <c r="K376" i="1" a="1"/>
  <c r="K376" i="1" s="1"/>
  <c r="H376" i="1" a="1"/>
  <c r="H376" i="1" s="1"/>
  <c r="G376" i="1" a="1"/>
  <c r="G376" i="1" s="1"/>
  <c r="F376" i="1" a="1"/>
  <c r="F376" i="1" s="1"/>
  <c r="E376" i="1" a="1"/>
  <c r="E376" i="1" s="1"/>
  <c r="C376" i="1" a="1"/>
  <c r="C376" i="1" s="1"/>
  <c r="AH375" i="1" a="1"/>
  <c r="AH375" i="1" s="1"/>
  <c r="K375" i="1" a="1"/>
  <c r="K375" i="1" s="1"/>
  <c r="H375" i="1" a="1"/>
  <c r="H375" i="1" s="1"/>
  <c r="G375" i="1" a="1"/>
  <c r="G375" i="1" s="1"/>
  <c r="F375" i="1" a="1"/>
  <c r="F375" i="1" s="1"/>
  <c r="E375" i="1" a="1"/>
  <c r="E375" i="1" s="1"/>
  <c r="C375" i="1" a="1"/>
  <c r="C375" i="1" s="1"/>
  <c r="AH374" i="1" a="1"/>
  <c r="AH374" i="1" s="1"/>
  <c r="K374" i="1" a="1"/>
  <c r="K374" i="1" s="1"/>
  <c r="H374" i="1" a="1"/>
  <c r="H374" i="1" s="1"/>
  <c r="G374" i="1" a="1"/>
  <c r="G374" i="1" s="1"/>
  <c r="F374" i="1" a="1"/>
  <c r="F374" i="1" s="1"/>
  <c r="E374" i="1" a="1"/>
  <c r="E374" i="1" s="1"/>
  <c r="C374" i="1" a="1"/>
  <c r="C374" i="1" s="1"/>
  <c r="AH373" i="1" a="1"/>
  <c r="AH373" i="1" s="1"/>
  <c r="K373" i="1" a="1"/>
  <c r="K373" i="1" s="1"/>
  <c r="H373" i="1" a="1"/>
  <c r="H373" i="1" s="1"/>
  <c r="G373" i="1" a="1"/>
  <c r="G373" i="1" s="1"/>
  <c r="F373" i="1" a="1"/>
  <c r="F373" i="1" s="1"/>
  <c r="E373" i="1" a="1"/>
  <c r="E373" i="1" s="1"/>
  <c r="C373" i="1" a="1"/>
  <c r="C373" i="1" s="1"/>
  <c r="AH372" i="1" a="1"/>
  <c r="AH372" i="1" s="1"/>
  <c r="K372" i="1" a="1"/>
  <c r="K372" i="1" s="1"/>
  <c r="H372" i="1" a="1"/>
  <c r="H372" i="1" s="1"/>
  <c r="G372" i="1" a="1"/>
  <c r="G372" i="1" s="1"/>
  <c r="F372" i="1" a="1"/>
  <c r="F372" i="1" s="1"/>
  <c r="E372" i="1" a="1"/>
  <c r="E372" i="1" s="1"/>
  <c r="C372" i="1" a="1"/>
  <c r="C372" i="1" s="1"/>
  <c r="AH371" i="1" a="1"/>
  <c r="AH371" i="1" s="1"/>
  <c r="K371" i="1" a="1"/>
  <c r="K371" i="1" s="1"/>
  <c r="H371" i="1" a="1"/>
  <c r="H371" i="1" s="1"/>
  <c r="G371" i="1" a="1"/>
  <c r="G371" i="1" s="1"/>
  <c r="F371" i="1" a="1"/>
  <c r="F371" i="1" s="1"/>
  <c r="E371" i="1" a="1"/>
  <c r="E371" i="1" s="1"/>
  <c r="C371" i="1" a="1"/>
  <c r="C371" i="1" s="1"/>
  <c r="AH370" i="1" a="1"/>
  <c r="AH370" i="1" s="1"/>
  <c r="K370" i="1" a="1"/>
  <c r="K370" i="1" s="1"/>
  <c r="H370" i="1" a="1"/>
  <c r="H370" i="1" s="1"/>
  <c r="G370" i="1" a="1"/>
  <c r="G370" i="1" s="1"/>
  <c r="F370" i="1" a="1"/>
  <c r="F370" i="1" s="1"/>
  <c r="E370" i="1" a="1"/>
  <c r="E370" i="1" s="1"/>
  <c r="C370" i="1" a="1"/>
  <c r="C370" i="1" s="1"/>
  <c r="AH369" i="1" a="1"/>
  <c r="AH369" i="1" s="1"/>
  <c r="K369" i="1" a="1"/>
  <c r="K369" i="1" s="1"/>
  <c r="H369" i="1" a="1"/>
  <c r="H369" i="1" s="1"/>
  <c r="G369" i="1" a="1"/>
  <c r="G369" i="1" s="1"/>
  <c r="F369" i="1" a="1"/>
  <c r="F369" i="1" s="1"/>
  <c r="E369" i="1" a="1"/>
  <c r="E369" i="1" s="1"/>
  <c r="C369" i="1" a="1"/>
  <c r="C369" i="1" s="1"/>
  <c r="AH368" i="1" a="1"/>
  <c r="AH368" i="1" s="1"/>
  <c r="K368" i="1" a="1"/>
  <c r="K368" i="1" s="1"/>
  <c r="H368" i="1" a="1"/>
  <c r="H368" i="1" s="1"/>
  <c r="G368" i="1" a="1"/>
  <c r="G368" i="1" s="1"/>
  <c r="F368" i="1" a="1"/>
  <c r="F368" i="1" s="1"/>
  <c r="E368" i="1" a="1"/>
  <c r="E368" i="1" s="1"/>
  <c r="C368" i="1" a="1"/>
  <c r="C368" i="1" s="1"/>
  <c r="AH367" i="1" a="1"/>
  <c r="AH367" i="1" s="1"/>
  <c r="K367" i="1" a="1"/>
  <c r="K367" i="1" s="1"/>
  <c r="H367" i="1" a="1"/>
  <c r="H367" i="1" s="1"/>
  <c r="G367" i="1" a="1"/>
  <c r="G367" i="1" s="1"/>
  <c r="F367" i="1" a="1"/>
  <c r="F367" i="1" s="1"/>
  <c r="E367" i="1" a="1"/>
  <c r="E367" i="1" s="1"/>
  <c r="C367" i="1" a="1"/>
  <c r="C367" i="1" s="1"/>
  <c r="AH366" i="1" a="1"/>
  <c r="AH366" i="1" s="1"/>
  <c r="K366" i="1" a="1"/>
  <c r="K366" i="1" s="1"/>
  <c r="H366" i="1" a="1"/>
  <c r="H366" i="1" s="1"/>
  <c r="G366" i="1" a="1"/>
  <c r="G366" i="1" s="1"/>
  <c r="F366" i="1" a="1"/>
  <c r="F366" i="1" s="1"/>
  <c r="E366" i="1" a="1"/>
  <c r="E366" i="1" s="1"/>
  <c r="C366" i="1" a="1"/>
  <c r="C366" i="1" s="1"/>
  <c r="AH365" i="1" a="1"/>
  <c r="AH365" i="1" s="1"/>
  <c r="K365" i="1" a="1"/>
  <c r="K365" i="1" s="1"/>
  <c r="H365" i="1" a="1"/>
  <c r="H365" i="1" s="1"/>
  <c r="G365" i="1" a="1"/>
  <c r="G365" i="1" s="1"/>
  <c r="F365" i="1" a="1"/>
  <c r="F365" i="1" s="1"/>
  <c r="E365" i="1" a="1"/>
  <c r="E365" i="1" s="1"/>
  <c r="C365" i="1" a="1"/>
  <c r="C365" i="1" s="1"/>
  <c r="AH364" i="1" a="1"/>
  <c r="AH364" i="1" s="1"/>
  <c r="K364" i="1" a="1"/>
  <c r="K364" i="1" s="1"/>
  <c r="H364" i="1" a="1"/>
  <c r="H364" i="1" s="1"/>
  <c r="G364" i="1" a="1"/>
  <c r="G364" i="1" s="1"/>
  <c r="F364" i="1" a="1"/>
  <c r="F364" i="1" s="1"/>
  <c r="E364" i="1" a="1"/>
  <c r="E364" i="1" s="1"/>
  <c r="C364" i="1" a="1"/>
  <c r="C364" i="1" s="1"/>
  <c r="AH363" i="1" a="1"/>
  <c r="AH363" i="1" s="1"/>
  <c r="K363" i="1" a="1"/>
  <c r="K363" i="1" s="1"/>
  <c r="H363" i="1" a="1"/>
  <c r="H363" i="1" s="1"/>
  <c r="G363" i="1" a="1"/>
  <c r="G363" i="1" s="1"/>
  <c r="F363" i="1" a="1"/>
  <c r="F363" i="1" s="1"/>
  <c r="E363" i="1" a="1"/>
  <c r="E363" i="1" s="1"/>
  <c r="C363" i="1" a="1"/>
  <c r="C363" i="1" s="1"/>
  <c r="AH362" i="1" a="1"/>
  <c r="AH362" i="1" s="1"/>
  <c r="K362" i="1" a="1"/>
  <c r="K362" i="1" s="1"/>
  <c r="H362" i="1" a="1"/>
  <c r="H362" i="1" s="1"/>
  <c r="G362" i="1" a="1"/>
  <c r="G362" i="1" s="1"/>
  <c r="F362" i="1" a="1"/>
  <c r="F362" i="1" s="1"/>
  <c r="E362" i="1" a="1"/>
  <c r="E362" i="1" s="1"/>
  <c r="C362" i="1" a="1"/>
  <c r="C362" i="1" s="1"/>
  <c r="AH361" i="1" a="1"/>
  <c r="AH361" i="1" s="1"/>
  <c r="K361" i="1" a="1"/>
  <c r="K361" i="1" s="1"/>
  <c r="H361" i="1" a="1"/>
  <c r="H361" i="1" s="1"/>
  <c r="G361" i="1" a="1"/>
  <c r="G361" i="1" s="1"/>
  <c r="F361" i="1" a="1"/>
  <c r="F361" i="1" s="1"/>
  <c r="E361" i="1" a="1"/>
  <c r="E361" i="1" s="1"/>
  <c r="C361" i="1" a="1"/>
  <c r="C361" i="1" s="1"/>
  <c r="AH360" i="1" a="1"/>
  <c r="AH360" i="1" s="1"/>
  <c r="K360" i="1" a="1"/>
  <c r="K360" i="1" s="1"/>
  <c r="H360" i="1" a="1"/>
  <c r="H360" i="1" s="1"/>
  <c r="G360" i="1" a="1"/>
  <c r="G360" i="1" s="1"/>
  <c r="F360" i="1" a="1"/>
  <c r="F360" i="1" s="1"/>
  <c r="E360" i="1" a="1"/>
  <c r="E360" i="1" s="1"/>
  <c r="C360" i="1" a="1"/>
  <c r="C360" i="1" s="1"/>
  <c r="AH359" i="1" a="1"/>
  <c r="AH359" i="1" s="1"/>
  <c r="K359" i="1" a="1"/>
  <c r="K359" i="1" s="1"/>
  <c r="H359" i="1" a="1"/>
  <c r="H359" i="1" s="1"/>
  <c r="G359" i="1" a="1"/>
  <c r="G359" i="1" s="1"/>
  <c r="F359" i="1" a="1"/>
  <c r="F359" i="1" s="1"/>
  <c r="E359" i="1" a="1"/>
  <c r="E359" i="1" s="1"/>
  <c r="C359" i="1" a="1"/>
  <c r="C359" i="1" s="1"/>
  <c r="AH358" i="1" a="1"/>
  <c r="AH358" i="1" s="1"/>
  <c r="K358" i="1" a="1"/>
  <c r="K358" i="1" s="1"/>
  <c r="H358" i="1" a="1"/>
  <c r="H358" i="1" s="1"/>
  <c r="G358" i="1" a="1"/>
  <c r="G358" i="1" s="1"/>
  <c r="F358" i="1" a="1"/>
  <c r="F358" i="1" s="1"/>
  <c r="E358" i="1" a="1"/>
  <c r="E358" i="1" s="1"/>
  <c r="C358" i="1" a="1"/>
  <c r="C358" i="1" s="1"/>
  <c r="AH357" i="1" a="1"/>
  <c r="AH357" i="1" s="1"/>
  <c r="K357" i="1" a="1"/>
  <c r="K357" i="1" s="1"/>
  <c r="H357" i="1" a="1"/>
  <c r="H357" i="1" s="1"/>
  <c r="G357" i="1" a="1"/>
  <c r="G357" i="1" s="1"/>
  <c r="F357" i="1" a="1"/>
  <c r="F357" i="1" s="1"/>
  <c r="E357" i="1" a="1"/>
  <c r="E357" i="1" s="1"/>
  <c r="C357" i="1" a="1"/>
  <c r="C357" i="1" s="1"/>
  <c r="AH356" i="1" a="1"/>
  <c r="AH356" i="1" s="1"/>
  <c r="K356" i="1" a="1"/>
  <c r="K356" i="1" s="1"/>
  <c r="H356" i="1" a="1"/>
  <c r="H356" i="1" s="1"/>
  <c r="G356" i="1" a="1"/>
  <c r="G356" i="1" s="1"/>
  <c r="F356" i="1" a="1"/>
  <c r="F356" i="1" s="1"/>
  <c r="E356" i="1" a="1"/>
  <c r="E356" i="1" s="1"/>
  <c r="C356" i="1" a="1"/>
  <c r="C356" i="1" s="1"/>
  <c r="AH355" i="1" a="1"/>
  <c r="AH355" i="1" s="1"/>
  <c r="K355" i="1" a="1"/>
  <c r="K355" i="1" s="1"/>
  <c r="H355" i="1" a="1"/>
  <c r="H355" i="1" s="1"/>
  <c r="G355" i="1" a="1"/>
  <c r="G355" i="1" s="1"/>
  <c r="F355" i="1" a="1"/>
  <c r="F355" i="1" s="1"/>
  <c r="E355" i="1" a="1"/>
  <c r="E355" i="1" s="1"/>
  <c r="C355" i="1" a="1"/>
  <c r="C355" i="1" s="1"/>
  <c r="AH354" i="1" a="1"/>
  <c r="AH354" i="1" s="1"/>
  <c r="K354" i="1" a="1"/>
  <c r="K354" i="1" s="1"/>
  <c r="H354" i="1" a="1"/>
  <c r="H354" i="1" s="1"/>
  <c r="G354" i="1" a="1"/>
  <c r="G354" i="1" s="1"/>
  <c r="F354" i="1" a="1"/>
  <c r="F354" i="1" s="1"/>
  <c r="E354" i="1" a="1"/>
  <c r="E354" i="1" s="1"/>
  <c r="C354" i="1" a="1"/>
  <c r="C354" i="1" s="1"/>
  <c r="AH353" i="1" a="1"/>
  <c r="AH353" i="1" s="1"/>
  <c r="K353" i="1" a="1"/>
  <c r="K353" i="1" s="1"/>
  <c r="H353" i="1" a="1"/>
  <c r="H353" i="1" s="1"/>
  <c r="G353" i="1" a="1"/>
  <c r="G353" i="1" s="1"/>
  <c r="F353" i="1" a="1"/>
  <c r="F353" i="1" s="1"/>
  <c r="E353" i="1" a="1"/>
  <c r="E353" i="1" s="1"/>
  <c r="C353" i="1" a="1"/>
  <c r="C353" i="1" s="1"/>
  <c r="AH352" i="1" a="1"/>
  <c r="AH352" i="1" s="1"/>
  <c r="K352" i="1" a="1"/>
  <c r="K352" i="1" s="1"/>
  <c r="H352" i="1" a="1"/>
  <c r="H352" i="1" s="1"/>
  <c r="G352" i="1" a="1"/>
  <c r="G352" i="1" s="1"/>
  <c r="F352" i="1" a="1"/>
  <c r="F352" i="1" s="1"/>
  <c r="E352" i="1" a="1"/>
  <c r="E352" i="1" s="1"/>
  <c r="C352" i="1" a="1"/>
  <c r="C352" i="1" s="1"/>
  <c r="AH351" i="1" a="1"/>
  <c r="AH351" i="1" s="1"/>
  <c r="K351" i="1" a="1"/>
  <c r="K351" i="1" s="1"/>
  <c r="H351" i="1" a="1"/>
  <c r="H351" i="1" s="1"/>
  <c r="G351" i="1" a="1"/>
  <c r="G351" i="1" s="1"/>
  <c r="F351" i="1" a="1"/>
  <c r="F351" i="1" s="1"/>
  <c r="E351" i="1" a="1"/>
  <c r="E351" i="1" s="1"/>
  <c r="C351" i="1" a="1"/>
  <c r="C351" i="1" s="1"/>
  <c r="AH350" i="1" a="1"/>
  <c r="AH350" i="1" s="1"/>
  <c r="K350" i="1" a="1"/>
  <c r="K350" i="1" s="1"/>
  <c r="H350" i="1" a="1"/>
  <c r="H350" i="1" s="1"/>
  <c r="G350" i="1" a="1"/>
  <c r="G350" i="1" s="1"/>
  <c r="F350" i="1" a="1"/>
  <c r="F350" i="1" s="1"/>
  <c r="E350" i="1" a="1"/>
  <c r="E350" i="1" s="1"/>
  <c r="C350" i="1" a="1"/>
  <c r="C350" i="1" s="1"/>
  <c r="AH349" i="1" a="1"/>
  <c r="AH349" i="1" s="1"/>
  <c r="K349" i="1" a="1"/>
  <c r="K349" i="1" s="1"/>
  <c r="H349" i="1" a="1"/>
  <c r="H349" i="1" s="1"/>
  <c r="G349" i="1" a="1"/>
  <c r="G349" i="1" s="1"/>
  <c r="F349" i="1" a="1"/>
  <c r="F349" i="1" s="1"/>
  <c r="E349" i="1" a="1"/>
  <c r="E349" i="1" s="1"/>
  <c r="C349" i="1" a="1"/>
  <c r="C349" i="1" s="1"/>
  <c r="AH348" i="1" a="1"/>
  <c r="AH348" i="1" s="1"/>
  <c r="K348" i="1" a="1"/>
  <c r="K348" i="1" s="1"/>
  <c r="H348" i="1" a="1"/>
  <c r="H348" i="1" s="1"/>
  <c r="G348" i="1" a="1"/>
  <c r="G348" i="1" s="1"/>
  <c r="F348" i="1" a="1"/>
  <c r="F348" i="1" s="1"/>
  <c r="E348" i="1" a="1"/>
  <c r="E348" i="1" s="1"/>
  <c r="C348" i="1" a="1"/>
  <c r="C348" i="1" s="1"/>
  <c r="AH347" i="1" a="1"/>
  <c r="AH347" i="1" s="1"/>
  <c r="K347" i="1" a="1"/>
  <c r="K347" i="1" s="1"/>
  <c r="H347" i="1" a="1"/>
  <c r="H347" i="1" s="1"/>
  <c r="G347" i="1" a="1"/>
  <c r="G347" i="1" s="1"/>
  <c r="F347" i="1" a="1"/>
  <c r="F347" i="1" s="1"/>
  <c r="E347" i="1" a="1"/>
  <c r="E347" i="1" s="1"/>
  <c r="C347" i="1" a="1"/>
  <c r="C347" i="1" s="1"/>
  <c r="AH346" i="1" a="1"/>
  <c r="AH346" i="1" s="1"/>
  <c r="R346" i="1"/>
  <c r="K346" i="1" a="1"/>
  <c r="K346" i="1" s="1"/>
  <c r="H346" i="1" a="1"/>
  <c r="H346" i="1" s="1"/>
  <c r="G346" i="1" a="1"/>
  <c r="G346" i="1" s="1"/>
  <c r="F346" i="1" a="1"/>
  <c r="F346" i="1" s="1"/>
  <c r="E346" i="1" a="1"/>
  <c r="E346" i="1" s="1"/>
  <c r="C346" i="1" a="1"/>
  <c r="C346" i="1" s="1"/>
  <c r="AH345" i="1" a="1"/>
  <c r="AH345" i="1" s="1"/>
  <c r="K345" i="1" a="1"/>
  <c r="K345" i="1" s="1"/>
  <c r="H345" i="1" a="1"/>
  <c r="H345" i="1" s="1"/>
  <c r="G345" i="1" a="1"/>
  <c r="G345" i="1" s="1"/>
  <c r="F345" i="1" a="1"/>
  <c r="F345" i="1" s="1"/>
  <c r="E345" i="1" a="1"/>
  <c r="E345" i="1" s="1"/>
  <c r="C345" i="1" a="1"/>
  <c r="C345" i="1" s="1"/>
  <c r="AH344" i="1" a="1"/>
  <c r="AH344" i="1" s="1"/>
  <c r="K344" i="1" a="1"/>
  <c r="K344" i="1" s="1"/>
  <c r="H344" i="1" a="1"/>
  <c r="H344" i="1" s="1"/>
  <c r="G344" i="1" a="1"/>
  <c r="G344" i="1" s="1"/>
  <c r="F344" i="1" a="1"/>
  <c r="F344" i="1" s="1"/>
  <c r="E344" i="1" a="1"/>
  <c r="E344" i="1" s="1"/>
  <c r="C344" i="1" a="1"/>
  <c r="C344" i="1" s="1"/>
  <c r="AH343" i="1" a="1"/>
  <c r="AH343" i="1" s="1"/>
  <c r="K343" i="1" a="1"/>
  <c r="K343" i="1" s="1"/>
  <c r="H343" i="1" a="1"/>
  <c r="H343" i="1" s="1"/>
  <c r="G343" i="1" a="1"/>
  <c r="G343" i="1" s="1"/>
  <c r="F343" i="1" a="1"/>
  <c r="F343" i="1" s="1"/>
  <c r="E343" i="1" a="1"/>
  <c r="E343" i="1" s="1"/>
  <c r="C343" i="1" a="1"/>
  <c r="C343" i="1" s="1"/>
  <c r="AH342" i="1" a="1"/>
  <c r="AH342" i="1" s="1"/>
  <c r="K342" i="1" a="1"/>
  <c r="K342" i="1" s="1"/>
  <c r="H342" i="1" a="1"/>
  <c r="H342" i="1" s="1"/>
  <c r="G342" i="1" a="1"/>
  <c r="G342" i="1" s="1"/>
  <c r="F342" i="1" a="1"/>
  <c r="F342" i="1" s="1"/>
  <c r="E342" i="1" a="1"/>
  <c r="E342" i="1" s="1"/>
  <c r="C342" i="1" a="1"/>
  <c r="C342" i="1" s="1"/>
  <c r="AH341" i="1" a="1"/>
  <c r="AH341" i="1" s="1"/>
  <c r="K341" i="1" a="1"/>
  <c r="K341" i="1" s="1"/>
  <c r="H341" i="1" a="1"/>
  <c r="H341" i="1" s="1"/>
  <c r="G341" i="1" a="1"/>
  <c r="G341" i="1" s="1"/>
  <c r="F341" i="1" a="1"/>
  <c r="F341" i="1" s="1"/>
  <c r="E341" i="1" a="1"/>
  <c r="E341" i="1" s="1"/>
  <c r="C341" i="1" a="1"/>
  <c r="C341" i="1" s="1"/>
  <c r="AH340" i="1" a="1"/>
  <c r="AH340" i="1" s="1"/>
  <c r="K340" i="1" a="1"/>
  <c r="K340" i="1" s="1"/>
  <c r="H340" i="1" a="1"/>
  <c r="H340" i="1" s="1"/>
  <c r="G340" i="1" a="1"/>
  <c r="G340" i="1" s="1"/>
  <c r="F340" i="1" a="1"/>
  <c r="F340" i="1" s="1"/>
  <c r="E340" i="1" a="1"/>
  <c r="E340" i="1" s="1"/>
  <c r="C340" i="1" a="1"/>
  <c r="C340" i="1" s="1"/>
  <c r="AH339" i="1" a="1"/>
  <c r="AH339" i="1" s="1"/>
  <c r="K339" i="1" a="1"/>
  <c r="K339" i="1" s="1"/>
  <c r="H339" i="1" a="1"/>
  <c r="H339" i="1" s="1"/>
  <c r="G339" i="1" a="1"/>
  <c r="G339" i="1" s="1"/>
  <c r="F339" i="1" a="1"/>
  <c r="F339" i="1" s="1"/>
  <c r="E339" i="1" a="1"/>
  <c r="E339" i="1" s="1"/>
  <c r="C339" i="1" a="1"/>
  <c r="C339" i="1" s="1"/>
  <c r="AH338" i="1" a="1"/>
  <c r="AH338" i="1" s="1"/>
  <c r="K338" i="1" a="1"/>
  <c r="K338" i="1" s="1"/>
  <c r="H338" i="1" a="1"/>
  <c r="H338" i="1" s="1"/>
  <c r="G338" i="1" a="1"/>
  <c r="G338" i="1" s="1"/>
  <c r="F338" i="1" a="1"/>
  <c r="F338" i="1" s="1"/>
  <c r="E338" i="1" a="1"/>
  <c r="E338" i="1" s="1"/>
  <c r="C338" i="1" a="1"/>
  <c r="C338" i="1" s="1"/>
  <c r="AH337" i="1" a="1"/>
  <c r="AH337" i="1" s="1"/>
  <c r="K337" i="1" a="1"/>
  <c r="K337" i="1" s="1"/>
  <c r="H337" i="1" a="1"/>
  <c r="H337" i="1" s="1"/>
  <c r="G337" i="1" a="1"/>
  <c r="G337" i="1" s="1"/>
  <c r="F337" i="1" a="1"/>
  <c r="F337" i="1" s="1"/>
  <c r="E337" i="1" a="1"/>
  <c r="E337" i="1" s="1"/>
  <c r="C337" i="1" a="1"/>
  <c r="C337" i="1" s="1"/>
  <c r="AH336" i="1" a="1"/>
  <c r="AH336" i="1" s="1"/>
  <c r="K336" i="1" a="1"/>
  <c r="K336" i="1" s="1"/>
  <c r="H336" i="1" a="1"/>
  <c r="H336" i="1" s="1"/>
  <c r="G336" i="1" a="1"/>
  <c r="G336" i="1" s="1"/>
  <c r="F336" i="1" a="1"/>
  <c r="F336" i="1" s="1"/>
  <c r="E336" i="1" a="1"/>
  <c r="E336" i="1" s="1"/>
  <c r="C336" i="1" a="1"/>
  <c r="C336" i="1" s="1"/>
  <c r="AH335" i="1" a="1"/>
  <c r="AH335" i="1" s="1"/>
  <c r="K335" i="1" a="1"/>
  <c r="K335" i="1" s="1"/>
  <c r="H335" i="1" a="1"/>
  <c r="H335" i="1" s="1"/>
  <c r="G335" i="1" a="1"/>
  <c r="G335" i="1" s="1"/>
  <c r="F335" i="1" a="1"/>
  <c r="F335" i="1" s="1"/>
  <c r="E335" i="1" a="1"/>
  <c r="E335" i="1" s="1"/>
  <c r="C335" i="1" a="1"/>
  <c r="C335" i="1" s="1"/>
  <c r="AH334" i="1" a="1"/>
  <c r="AH334" i="1" s="1"/>
  <c r="K334" i="1" a="1"/>
  <c r="K334" i="1" s="1"/>
  <c r="H334" i="1" a="1"/>
  <c r="H334" i="1" s="1"/>
  <c r="G334" i="1" a="1"/>
  <c r="G334" i="1" s="1"/>
  <c r="F334" i="1" a="1"/>
  <c r="F334" i="1" s="1"/>
  <c r="E334" i="1" a="1"/>
  <c r="E334" i="1" s="1"/>
  <c r="C334" i="1" a="1"/>
  <c r="C334" i="1" s="1"/>
  <c r="AH333" i="1" a="1"/>
  <c r="AH333" i="1" s="1"/>
  <c r="K333" i="1" a="1"/>
  <c r="K333" i="1" s="1"/>
  <c r="H333" i="1" a="1"/>
  <c r="H333" i="1" s="1"/>
  <c r="G333" i="1" a="1"/>
  <c r="G333" i="1" s="1"/>
  <c r="F333" i="1" a="1"/>
  <c r="F333" i="1" s="1"/>
  <c r="E333" i="1" a="1"/>
  <c r="E333" i="1" s="1"/>
  <c r="C333" i="1" a="1"/>
  <c r="C333" i="1" s="1"/>
  <c r="AH332" i="1" a="1"/>
  <c r="AH332" i="1" s="1"/>
  <c r="K332" i="1" a="1"/>
  <c r="K332" i="1" s="1"/>
  <c r="H332" i="1" a="1"/>
  <c r="H332" i="1" s="1"/>
  <c r="G332" i="1" a="1"/>
  <c r="G332" i="1" s="1"/>
  <c r="F332" i="1" a="1"/>
  <c r="F332" i="1" s="1"/>
  <c r="E332" i="1" a="1"/>
  <c r="E332" i="1" s="1"/>
  <c r="C332" i="1" a="1"/>
  <c r="C332" i="1" s="1"/>
  <c r="AH331" i="1" a="1"/>
  <c r="AH331" i="1" s="1"/>
  <c r="K331" i="1" a="1"/>
  <c r="K331" i="1" s="1"/>
  <c r="H331" i="1" a="1"/>
  <c r="H331" i="1" s="1"/>
  <c r="G331" i="1" a="1"/>
  <c r="G331" i="1" s="1"/>
  <c r="F331" i="1" a="1"/>
  <c r="F331" i="1" s="1"/>
  <c r="E331" i="1" a="1"/>
  <c r="E331" i="1" s="1"/>
  <c r="C331" i="1" a="1"/>
  <c r="C331" i="1" s="1"/>
  <c r="AH330" i="1" a="1"/>
  <c r="AH330" i="1" s="1"/>
  <c r="K330" i="1" a="1"/>
  <c r="K330" i="1" s="1"/>
  <c r="H330" i="1" a="1"/>
  <c r="H330" i="1" s="1"/>
  <c r="G330" i="1" a="1"/>
  <c r="G330" i="1" s="1"/>
  <c r="F330" i="1" a="1"/>
  <c r="F330" i="1" s="1"/>
  <c r="E330" i="1" a="1"/>
  <c r="E330" i="1" s="1"/>
  <c r="C330" i="1" a="1"/>
  <c r="C330" i="1" s="1"/>
  <c r="AH329" i="1" a="1"/>
  <c r="AH329" i="1" s="1"/>
  <c r="K329" i="1" a="1"/>
  <c r="K329" i="1" s="1"/>
  <c r="H329" i="1" a="1"/>
  <c r="H329" i="1" s="1"/>
  <c r="G329" i="1" a="1"/>
  <c r="G329" i="1" s="1"/>
  <c r="F329" i="1" a="1"/>
  <c r="F329" i="1" s="1"/>
  <c r="E329" i="1" a="1"/>
  <c r="E329" i="1" s="1"/>
  <c r="C329" i="1" a="1"/>
  <c r="C329" i="1" s="1"/>
  <c r="AH328" i="1" a="1"/>
  <c r="AH328" i="1" s="1"/>
  <c r="K328" i="1" a="1"/>
  <c r="K328" i="1" s="1"/>
  <c r="H328" i="1" a="1"/>
  <c r="H328" i="1" s="1"/>
  <c r="G328" i="1" a="1"/>
  <c r="G328" i="1" s="1"/>
  <c r="F328" i="1" a="1"/>
  <c r="F328" i="1" s="1"/>
  <c r="E328" i="1" a="1"/>
  <c r="E328" i="1" s="1"/>
  <c r="C328" i="1" a="1"/>
  <c r="C328" i="1" s="1"/>
  <c r="AH327" i="1" a="1"/>
  <c r="AH327" i="1" s="1"/>
  <c r="K327" i="1" a="1"/>
  <c r="K327" i="1" s="1"/>
  <c r="H327" i="1" a="1"/>
  <c r="H327" i="1" s="1"/>
  <c r="G327" i="1" a="1"/>
  <c r="G327" i="1" s="1"/>
  <c r="F327" i="1" a="1"/>
  <c r="F327" i="1" s="1"/>
  <c r="E327" i="1" a="1"/>
  <c r="E327" i="1" s="1"/>
  <c r="C327" i="1" a="1"/>
  <c r="C327" i="1" s="1"/>
  <c r="AH326" i="1" a="1"/>
  <c r="AH326" i="1" s="1"/>
  <c r="K326" i="1" a="1"/>
  <c r="K326" i="1" s="1"/>
  <c r="H326" i="1" a="1"/>
  <c r="H326" i="1" s="1"/>
  <c r="G326" i="1" a="1"/>
  <c r="G326" i="1" s="1"/>
  <c r="F326" i="1" a="1"/>
  <c r="F326" i="1" s="1"/>
  <c r="E326" i="1" a="1"/>
  <c r="E326" i="1" s="1"/>
  <c r="C326" i="1" a="1"/>
  <c r="C326" i="1" s="1"/>
  <c r="AH325" i="1" a="1"/>
  <c r="AH325" i="1" s="1"/>
  <c r="K325" i="1" a="1"/>
  <c r="K325" i="1" s="1"/>
  <c r="H325" i="1" a="1"/>
  <c r="H325" i="1" s="1"/>
  <c r="G325" i="1" a="1"/>
  <c r="G325" i="1" s="1"/>
  <c r="F325" i="1" a="1"/>
  <c r="F325" i="1" s="1"/>
  <c r="E325" i="1" a="1"/>
  <c r="E325" i="1" s="1"/>
  <c r="C325" i="1" a="1"/>
  <c r="C325" i="1" s="1"/>
  <c r="AH324" i="1" a="1"/>
  <c r="AH324" i="1" s="1"/>
  <c r="K324" i="1" a="1"/>
  <c r="K324" i="1" s="1"/>
  <c r="H324" i="1" a="1"/>
  <c r="H324" i="1" s="1"/>
  <c r="G324" i="1" a="1"/>
  <c r="G324" i="1" s="1"/>
  <c r="F324" i="1" a="1"/>
  <c r="F324" i="1" s="1"/>
  <c r="E324" i="1" a="1"/>
  <c r="E324" i="1" s="1"/>
  <c r="C324" i="1" a="1"/>
  <c r="C324" i="1" s="1"/>
  <c r="AH323" i="1" a="1"/>
  <c r="AH323" i="1" s="1"/>
  <c r="K323" i="1" a="1"/>
  <c r="K323" i="1" s="1"/>
  <c r="H323" i="1" a="1"/>
  <c r="H323" i="1" s="1"/>
  <c r="G323" i="1" a="1"/>
  <c r="G323" i="1" s="1"/>
  <c r="F323" i="1" a="1"/>
  <c r="F323" i="1" s="1"/>
  <c r="E323" i="1" a="1"/>
  <c r="E323" i="1" s="1"/>
  <c r="C323" i="1" a="1"/>
  <c r="C323" i="1" s="1"/>
  <c r="AH322" i="1" a="1"/>
  <c r="AH322" i="1" s="1"/>
  <c r="K322" i="1" a="1"/>
  <c r="K322" i="1" s="1"/>
  <c r="H322" i="1" a="1"/>
  <c r="H322" i="1" s="1"/>
  <c r="G322" i="1" a="1"/>
  <c r="G322" i="1" s="1"/>
  <c r="F322" i="1" a="1"/>
  <c r="F322" i="1" s="1"/>
  <c r="E322" i="1" a="1"/>
  <c r="E322" i="1" s="1"/>
  <c r="C322" i="1" a="1"/>
  <c r="C322" i="1" s="1"/>
  <c r="AH321" i="1" a="1"/>
  <c r="AH321" i="1" s="1"/>
  <c r="K321" i="1" a="1"/>
  <c r="K321" i="1" s="1"/>
  <c r="H321" i="1" a="1"/>
  <c r="H321" i="1" s="1"/>
  <c r="G321" i="1" a="1"/>
  <c r="G321" i="1" s="1"/>
  <c r="F321" i="1" a="1"/>
  <c r="F321" i="1" s="1"/>
  <c r="E321" i="1" a="1"/>
  <c r="E321" i="1" s="1"/>
  <c r="C321" i="1" a="1"/>
  <c r="C321" i="1" s="1"/>
  <c r="AH320" i="1" a="1"/>
  <c r="AH320" i="1" s="1"/>
  <c r="K320" i="1" a="1"/>
  <c r="K320" i="1" s="1"/>
  <c r="H320" i="1" a="1"/>
  <c r="H320" i="1" s="1"/>
  <c r="G320" i="1" a="1"/>
  <c r="G320" i="1" s="1"/>
  <c r="F320" i="1" a="1"/>
  <c r="F320" i="1" s="1"/>
  <c r="E320" i="1" a="1"/>
  <c r="E320" i="1" s="1"/>
  <c r="C320" i="1" a="1"/>
  <c r="C320" i="1" s="1"/>
  <c r="AH319" i="1" a="1"/>
  <c r="AH319" i="1" s="1"/>
  <c r="K319" i="1" a="1"/>
  <c r="K319" i="1" s="1"/>
  <c r="H319" i="1" a="1"/>
  <c r="H319" i="1" s="1"/>
  <c r="G319" i="1" a="1"/>
  <c r="G319" i="1" s="1"/>
  <c r="F319" i="1" a="1"/>
  <c r="F319" i="1" s="1"/>
  <c r="E319" i="1" a="1"/>
  <c r="E319" i="1" s="1"/>
  <c r="C319" i="1" a="1"/>
  <c r="C319" i="1" s="1"/>
  <c r="AH318" i="1" a="1"/>
  <c r="AH318" i="1" s="1"/>
  <c r="R318" i="1"/>
  <c r="K318" i="1" a="1"/>
  <c r="K318" i="1" s="1"/>
  <c r="H318" i="1" a="1"/>
  <c r="H318" i="1" s="1"/>
  <c r="G318" i="1" a="1"/>
  <c r="G318" i="1" s="1"/>
  <c r="F318" i="1" a="1"/>
  <c r="F318" i="1" s="1"/>
  <c r="E318" i="1" a="1"/>
  <c r="E318" i="1" s="1"/>
  <c r="C318" i="1" a="1"/>
  <c r="C318" i="1" s="1"/>
  <c r="AH317" i="1" a="1"/>
  <c r="AH317" i="1" s="1"/>
  <c r="K317" i="1" a="1"/>
  <c r="K317" i="1" s="1"/>
  <c r="H317" i="1" a="1"/>
  <c r="H317" i="1" s="1"/>
  <c r="G317" i="1" a="1"/>
  <c r="G317" i="1" s="1"/>
  <c r="F317" i="1" a="1"/>
  <c r="F317" i="1" s="1"/>
  <c r="E317" i="1" a="1"/>
  <c r="E317" i="1" s="1"/>
  <c r="C317" i="1" a="1"/>
  <c r="C317" i="1" s="1"/>
  <c r="AH316" i="1" a="1"/>
  <c r="AH316" i="1" s="1"/>
  <c r="K316" i="1" a="1"/>
  <c r="K316" i="1" s="1"/>
  <c r="H316" i="1" a="1"/>
  <c r="H316" i="1" s="1"/>
  <c r="G316" i="1" a="1"/>
  <c r="G316" i="1" s="1"/>
  <c r="F316" i="1" a="1"/>
  <c r="F316" i="1" s="1"/>
  <c r="E316" i="1" a="1"/>
  <c r="E316" i="1" s="1"/>
  <c r="C316" i="1" a="1"/>
  <c r="C316" i="1" s="1"/>
  <c r="AH315" i="1" a="1"/>
  <c r="AH315" i="1" s="1"/>
  <c r="K315" i="1" a="1"/>
  <c r="K315" i="1" s="1"/>
  <c r="H315" i="1" a="1"/>
  <c r="H315" i="1" s="1"/>
  <c r="G315" i="1" a="1"/>
  <c r="G315" i="1" s="1"/>
  <c r="F315" i="1" a="1"/>
  <c r="F315" i="1" s="1"/>
  <c r="E315" i="1" a="1"/>
  <c r="E315" i="1" s="1"/>
  <c r="C315" i="1" a="1"/>
  <c r="C315" i="1" s="1"/>
  <c r="AH314" i="1" a="1"/>
  <c r="AH314" i="1" s="1"/>
  <c r="K314" i="1" a="1"/>
  <c r="K314" i="1" s="1"/>
  <c r="H314" i="1" a="1"/>
  <c r="H314" i="1" s="1"/>
  <c r="G314" i="1" a="1"/>
  <c r="G314" i="1" s="1"/>
  <c r="F314" i="1" a="1"/>
  <c r="F314" i="1" s="1"/>
  <c r="E314" i="1" a="1"/>
  <c r="E314" i="1" s="1"/>
  <c r="C314" i="1" a="1"/>
  <c r="C314" i="1" s="1"/>
  <c r="AH313" i="1" a="1"/>
  <c r="AH313" i="1" s="1"/>
  <c r="K313" i="1" a="1"/>
  <c r="K313" i="1" s="1"/>
  <c r="H313" i="1" a="1"/>
  <c r="H313" i="1" s="1"/>
  <c r="G313" i="1" a="1"/>
  <c r="G313" i="1" s="1"/>
  <c r="F313" i="1" a="1"/>
  <c r="F313" i="1" s="1"/>
  <c r="E313" i="1" a="1"/>
  <c r="E313" i="1" s="1"/>
  <c r="C313" i="1" a="1"/>
  <c r="C313" i="1" s="1"/>
  <c r="AH312" i="1" a="1"/>
  <c r="AH312" i="1" s="1"/>
  <c r="K312" i="1" a="1"/>
  <c r="K312" i="1" s="1"/>
  <c r="H312" i="1" a="1"/>
  <c r="H312" i="1" s="1"/>
  <c r="G312" i="1" a="1"/>
  <c r="G312" i="1" s="1"/>
  <c r="F312" i="1" a="1"/>
  <c r="F312" i="1" s="1"/>
  <c r="E312" i="1" a="1"/>
  <c r="E312" i="1" s="1"/>
  <c r="C312" i="1" a="1"/>
  <c r="C312" i="1" s="1"/>
  <c r="AH311" i="1" a="1"/>
  <c r="AH311" i="1" s="1"/>
  <c r="K311" i="1" a="1"/>
  <c r="K311" i="1" s="1"/>
  <c r="H311" i="1" a="1"/>
  <c r="H311" i="1" s="1"/>
  <c r="G311" i="1" a="1"/>
  <c r="G311" i="1" s="1"/>
  <c r="F311" i="1" a="1"/>
  <c r="F311" i="1" s="1"/>
  <c r="E311" i="1" a="1"/>
  <c r="E311" i="1" s="1"/>
  <c r="C311" i="1" a="1"/>
  <c r="C311" i="1" s="1"/>
  <c r="AH310" i="1" a="1"/>
  <c r="AH310" i="1" s="1"/>
  <c r="K310" i="1" a="1"/>
  <c r="K310" i="1" s="1"/>
  <c r="H310" i="1" a="1"/>
  <c r="H310" i="1" s="1"/>
  <c r="G310" i="1" a="1"/>
  <c r="G310" i="1" s="1"/>
  <c r="F310" i="1" a="1"/>
  <c r="F310" i="1" s="1"/>
  <c r="E310" i="1" a="1"/>
  <c r="E310" i="1" s="1"/>
  <c r="C310" i="1" a="1"/>
  <c r="C310" i="1" s="1"/>
  <c r="AH309" i="1" a="1"/>
  <c r="AH309" i="1" s="1"/>
  <c r="K309" i="1" a="1"/>
  <c r="K309" i="1" s="1"/>
  <c r="H309" i="1" a="1"/>
  <c r="H309" i="1" s="1"/>
  <c r="G309" i="1" a="1"/>
  <c r="G309" i="1" s="1"/>
  <c r="F309" i="1" a="1"/>
  <c r="F309" i="1" s="1"/>
  <c r="E309" i="1" a="1"/>
  <c r="E309" i="1" s="1"/>
  <c r="C309" i="1" a="1"/>
  <c r="C309" i="1" s="1"/>
  <c r="AH308" i="1" a="1"/>
  <c r="AH308" i="1" s="1"/>
  <c r="K308" i="1" a="1"/>
  <c r="K308" i="1" s="1"/>
  <c r="H308" i="1" a="1"/>
  <c r="H308" i="1" s="1"/>
  <c r="G308" i="1" a="1"/>
  <c r="G308" i="1" s="1"/>
  <c r="F308" i="1" a="1"/>
  <c r="F308" i="1" s="1"/>
  <c r="E308" i="1" a="1"/>
  <c r="E308" i="1" s="1"/>
  <c r="C308" i="1" a="1"/>
  <c r="C308" i="1" s="1"/>
  <c r="AH307" i="1" a="1"/>
  <c r="AH307" i="1" s="1"/>
  <c r="K307" i="1" a="1"/>
  <c r="K307" i="1" s="1"/>
  <c r="H307" i="1" a="1"/>
  <c r="H307" i="1" s="1"/>
  <c r="G307" i="1" a="1"/>
  <c r="G307" i="1" s="1"/>
  <c r="F307" i="1" a="1"/>
  <c r="F307" i="1" s="1"/>
  <c r="E307" i="1" a="1"/>
  <c r="E307" i="1" s="1"/>
  <c r="C307" i="1" a="1"/>
  <c r="C307" i="1" s="1"/>
  <c r="AH306" i="1" a="1"/>
  <c r="AH306" i="1" s="1"/>
  <c r="K306" i="1" a="1"/>
  <c r="K306" i="1" s="1"/>
  <c r="H306" i="1" a="1"/>
  <c r="H306" i="1" s="1"/>
  <c r="G306" i="1" a="1"/>
  <c r="G306" i="1" s="1"/>
  <c r="F306" i="1" a="1"/>
  <c r="F306" i="1" s="1"/>
  <c r="E306" i="1" a="1"/>
  <c r="E306" i="1" s="1"/>
  <c r="C306" i="1" a="1"/>
  <c r="C306" i="1" s="1"/>
  <c r="AH305" i="1" a="1"/>
  <c r="AH305" i="1" s="1"/>
  <c r="K305" i="1" a="1"/>
  <c r="K305" i="1" s="1"/>
  <c r="H305" i="1" a="1"/>
  <c r="H305" i="1" s="1"/>
  <c r="G305" i="1" a="1"/>
  <c r="G305" i="1" s="1"/>
  <c r="F305" i="1" a="1"/>
  <c r="F305" i="1" s="1"/>
  <c r="E305" i="1" a="1"/>
  <c r="E305" i="1" s="1"/>
  <c r="C305" i="1" a="1"/>
  <c r="C305" i="1" s="1"/>
  <c r="AH304" i="1" a="1"/>
  <c r="AH304" i="1" s="1"/>
  <c r="K304" i="1" a="1"/>
  <c r="K304" i="1" s="1"/>
  <c r="H304" i="1" a="1"/>
  <c r="H304" i="1" s="1"/>
  <c r="G304" i="1" a="1"/>
  <c r="G304" i="1" s="1"/>
  <c r="F304" i="1" a="1"/>
  <c r="F304" i="1" s="1"/>
  <c r="E304" i="1" a="1"/>
  <c r="E304" i="1" s="1"/>
  <c r="C304" i="1" a="1"/>
  <c r="C304" i="1" s="1"/>
  <c r="AH303" i="1" a="1"/>
  <c r="AH303" i="1" s="1"/>
  <c r="K303" i="1" a="1"/>
  <c r="K303" i="1" s="1"/>
  <c r="H303" i="1" a="1"/>
  <c r="H303" i="1" s="1"/>
  <c r="G303" i="1" a="1"/>
  <c r="G303" i="1" s="1"/>
  <c r="F303" i="1" a="1"/>
  <c r="F303" i="1" s="1"/>
  <c r="E303" i="1" a="1"/>
  <c r="E303" i="1" s="1"/>
  <c r="C303" i="1" a="1"/>
  <c r="C303" i="1" s="1"/>
  <c r="AH302" i="1" a="1"/>
  <c r="AH302" i="1" s="1"/>
  <c r="K302" i="1" a="1"/>
  <c r="K302" i="1" s="1"/>
  <c r="H302" i="1" a="1"/>
  <c r="H302" i="1" s="1"/>
  <c r="G302" i="1" a="1"/>
  <c r="G302" i="1" s="1"/>
  <c r="F302" i="1" a="1"/>
  <c r="F302" i="1" s="1"/>
  <c r="E302" i="1" a="1"/>
  <c r="E302" i="1" s="1"/>
  <c r="C302" i="1" a="1"/>
  <c r="C302" i="1" s="1"/>
  <c r="AH301" i="1" a="1"/>
  <c r="AH301" i="1" s="1"/>
  <c r="K301" i="1" a="1"/>
  <c r="K301" i="1" s="1"/>
  <c r="H301" i="1" a="1"/>
  <c r="H301" i="1" s="1"/>
  <c r="G301" i="1" a="1"/>
  <c r="G301" i="1" s="1"/>
  <c r="F301" i="1" a="1"/>
  <c r="F301" i="1" s="1"/>
  <c r="E301" i="1" a="1"/>
  <c r="E301" i="1" s="1"/>
  <c r="C301" i="1" a="1"/>
  <c r="C301" i="1" s="1"/>
  <c r="AH300" i="1" a="1"/>
  <c r="AH300" i="1" s="1"/>
  <c r="K300" i="1" a="1"/>
  <c r="K300" i="1" s="1"/>
  <c r="H300" i="1" a="1"/>
  <c r="H300" i="1" s="1"/>
  <c r="G300" i="1" a="1"/>
  <c r="G300" i="1" s="1"/>
  <c r="F300" i="1" a="1"/>
  <c r="F300" i="1" s="1"/>
  <c r="E300" i="1" a="1"/>
  <c r="E300" i="1" s="1"/>
  <c r="C300" i="1" a="1"/>
  <c r="C300" i="1" s="1"/>
  <c r="AH299" i="1" a="1"/>
  <c r="AH299" i="1" s="1"/>
  <c r="K299" i="1" a="1"/>
  <c r="K299" i="1" s="1"/>
  <c r="H299" i="1" a="1"/>
  <c r="H299" i="1" s="1"/>
  <c r="G299" i="1" a="1"/>
  <c r="G299" i="1" s="1"/>
  <c r="F299" i="1" a="1"/>
  <c r="F299" i="1" s="1"/>
  <c r="E299" i="1" a="1"/>
  <c r="E299" i="1" s="1"/>
  <c r="C299" i="1" a="1"/>
  <c r="C299" i="1" s="1"/>
  <c r="AH298" i="1" a="1"/>
  <c r="AH298" i="1" s="1"/>
  <c r="K298" i="1" a="1"/>
  <c r="K298" i="1" s="1"/>
  <c r="H298" i="1" a="1"/>
  <c r="H298" i="1" s="1"/>
  <c r="G298" i="1" a="1"/>
  <c r="G298" i="1" s="1"/>
  <c r="F298" i="1" a="1"/>
  <c r="F298" i="1" s="1"/>
  <c r="E298" i="1" a="1"/>
  <c r="E298" i="1" s="1"/>
  <c r="C298" i="1" a="1"/>
  <c r="C298" i="1" s="1"/>
  <c r="AH297" i="1" a="1"/>
  <c r="AH297" i="1" s="1"/>
  <c r="K297" i="1" a="1"/>
  <c r="K297" i="1" s="1"/>
  <c r="H297" i="1" a="1"/>
  <c r="H297" i="1" s="1"/>
  <c r="G297" i="1" a="1"/>
  <c r="G297" i="1" s="1"/>
  <c r="F297" i="1" a="1"/>
  <c r="F297" i="1" s="1"/>
  <c r="E297" i="1" a="1"/>
  <c r="E297" i="1" s="1"/>
  <c r="C297" i="1" a="1"/>
  <c r="C297" i="1" s="1"/>
  <c r="AH296" i="1" a="1"/>
  <c r="AH296" i="1" s="1"/>
  <c r="K296" i="1" a="1"/>
  <c r="K296" i="1" s="1"/>
  <c r="H296" i="1" a="1"/>
  <c r="H296" i="1" s="1"/>
  <c r="G296" i="1" a="1"/>
  <c r="G296" i="1" s="1"/>
  <c r="F296" i="1" a="1"/>
  <c r="F296" i="1" s="1"/>
  <c r="E296" i="1" a="1"/>
  <c r="E296" i="1" s="1"/>
  <c r="C296" i="1" a="1"/>
  <c r="C296" i="1" s="1"/>
  <c r="AH295" i="1" a="1"/>
  <c r="AH295" i="1" s="1"/>
  <c r="K295" i="1" a="1"/>
  <c r="K295" i="1" s="1"/>
  <c r="H295" i="1" a="1"/>
  <c r="H295" i="1" s="1"/>
  <c r="G295" i="1" a="1"/>
  <c r="G295" i="1" s="1"/>
  <c r="F295" i="1" a="1"/>
  <c r="F295" i="1" s="1"/>
  <c r="E295" i="1" a="1"/>
  <c r="E295" i="1" s="1"/>
  <c r="C295" i="1" a="1"/>
  <c r="C295" i="1" s="1"/>
  <c r="AH294" i="1" a="1"/>
  <c r="AH294" i="1" s="1"/>
  <c r="K294" i="1" a="1"/>
  <c r="K294" i="1" s="1"/>
  <c r="H294" i="1" a="1"/>
  <c r="H294" i="1" s="1"/>
  <c r="G294" i="1" a="1"/>
  <c r="G294" i="1" s="1"/>
  <c r="F294" i="1" a="1"/>
  <c r="F294" i="1" s="1"/>
  <c r="E294" i="1" a="1"/>
  <c r="E294" i="1" s="1"/>
  <c r="C294" i="1" a="1"/>
  <c r="C294" i="1" s="1"/>
  <c r="AH293" i="1" a="1"/>
  <c r="AH293" i="1" s="1"/>
  <c r="K293" i="1" a="1"/>
  <c r="K293" i="1" s="1"/>
  <c r="H293" i="1" a="1"/>
  <c r="H293" i="1" s="1"/>
  <c r="G293" i="1" a="1"/>
  <c r="G293" i="1" s="1"/>
  <c r="F293" i="1" a="1"/>
  <c r="F293" i="1" s="1"/>
  <c r="E293" i="1" a="1"/>
  <c r="E293" i="1" s="1"/>
  <c r="C293" i="1" a="1"/>
  <c r="C293" i="1" s="1"/>
  <c r="AH292" i="1" a="1"/>
  <c r="AH292" i="1" s="1"/>
  <c r="K292" i="1" a="1"/>
  <c r="K292" i="1" s="1"/>
  <c r="H292" i="1" a="1"/>
  <c r="H292" i="1" s="1"/>
  <c r="G292" i="1" a="1"/>
  <c r="G292" i="1" s="1"/>
  <c r="F292" i="1" a="1"/>
  <c r="F292" i="1" s="1"/>
  <c r="E292" i="1" a="1"/>
  <c r="E292" i="1" s="1"/>
  <c r="C292" i="1" a="1"/>
  <c r="C292" i="1" s="1"/>
  <c r="AH291" i="1" a="1"/>
  <c r="AH291" i="1" s="1"/>
  <c r="K291" i="1" a="1"/>
  <c r="K291" i="1" s="1"/>
  <c r="H291" i="1" a="1"/>
  <c r="H291" i="1" s="1"/>
  <c r="G291" i="1" a="1"/>
  <c r="G291" i="1" s="1"/>
  <c r="F291" i="1" a="1"/>
  <c r="F291" i="1" s="1"/>
  <c r="E291" i="1" a="1"/>
  <c r="E291" i="1" s="1"/>
  <c r="C291" i="1" a="1"/>
  <c r="C291" i="1" s="1"/>
  <c r="AH290" i="1" a="1"/>
  <c r="AH290" i="1" s="1"/>
  <c r="K290" i="1" a="1"/>
  <c r="K290" i="1" s="1"/>
  <c r="H290" i="1" a="1"/>
  <c r="H290" i="1" s="1"/>
  <c r="G290" i="1" a="1"/>
  <c r="G290" i="1" s="1"/>
  <c r="F290" i="1" a="1"/>
  <c r="F290" i="1" s="1"/>
  <c r="E290" i="1" a="1"/>
  <c r="E290" i="1" s="1"/>
  <c r="C290" i="1" a="1"/>
  <c r="C290" i="1" s="1"/>
  <c r="AH289" i="1" a="1"/>
  <c r="AH289" i="1" s="1"/>
  <c r="K289" i="1" a="1"/>
  <c r="K289" i="1" s="1"/>
  <c r="H289" i="1" a="1"/>
  <c r="H289" i="1" s="1"/>
  <c r="G289" i="1" a="1"/>
  <c r="G289" i="1" s="1"/>
  <c r="F289" i="1" a="1"/>
  <c r="F289" i="1" s="1"/>
  <c r="E289" i="1" a="1"/>
  <c r="E289" i="1" s="1"/>
  <c r="C289" i="1" a="1"/>
  <c r="C289" i="1" s="1"/>
  <c r="AH288" i="1" a="1"/>
  <c r="AH288" i="1" s="1"/>
  <c r="K288" i="1" a="1"/>
  <c r="K288" i="1" s="1"/>
  <c r="H288" i="1" a="1"/>
  <c r="H288" i="1" s="1"/>
  <c r="G288" i="1" a="1"/>
  <c r="G288" i="1" s="1"/>
  <c r="F288" i="1" a="1"/>
  <c r="F288" i="1" s="1"/>
  <c r="E288" i="1" a="1"/>
  <c r="E288" i="1" s="1"/>
  <c r="C288" i="1" a="1"/>
  <c r="C288" i="1" s="1"/>
  <c r="AH287" i="1" a="1"/>
  <c r="AH287" i="1" s="1"/>
  <c r="K287" i="1" a="1"/>
  <c r="K287" i="1" s="1"/>
  <c r="H287" i="1" a="1"/>
  <c r="H287" i="1" s="1"/>
  <c r="G287" i="1" a="1"/>
  <c r="G287" i="1" s="1"/>
  <c r="F287" i="1" a="1"/>
  <c r="F287" i="1" s="1"/>
  <c r="E287" i="1" a="1"/>
  <c r="E287" i="1" s="1"/>
  <c r="C287" i="1" a="1"/>
  <c r="C287" i="1" s="1"/>
  <c r="AH286" i="1" a="1"/>
  <c r="AH286" i="1" s="1"/>
  <c r="K286" i="1" a="1"/>
  <c r="K286" i="1" s="1"/>
  <c r="H286" i="1" a="1"/>
  <c r="H286" i="1" s="1"/>
  <c r="G286" i="1" a="1"/>
  <c r="G286" i="1" s="1"/>
  <c r="F286" i="1" a="1"/>
  <c r="F286" i="1" s="1"/>
  <c r="E286" i="1" a="1"/>
  <c r="E286" i="1" s="1"/>
  <c r="C286" i="1" a="1"/>
  <c r="C286" i="1" s="1"/>
  <c r="AH285" i="1" a="1"/>
  <c r="AH285" i="1" s="1"/>
  <c r="K285" i="1" a="1"/>
  <c r="K285" i="1" s="1"/>
  <c r="H285" i="1" a="1"/>
  <c r="H285" i="1" s="1"/>
  <c r="G285" i="1" a="1"/>
  <c r="G285" i="1" s="1"/>
  <c r="F285" i="1" a="1"/>
  <c r="F285" i="1" s="1"/>
  <c r="E285" i="1" a="1"/>
  <c r="E285" i="1" s="1"/>
  <c r="C285" i="1" a="1"/>
  <c r="C285" i="1" s="1"/>
  <c r="AH284" i="1" a="1"/>
  <c r="AH284" i="1" s="1"/>
  <c r="K284" i="1" a="1"/>
  <c r="K284" i="1" s="1"/>
  <c r="H284" i="1" a="1"/>
  <c r="H284" i="1" s="1"/>
  <c r="G284" i="1" a="1"/>
  <c r="G284" i="1" s="1"/>
  <c r="F284" i="1" a="1"/>
  <c r="F284" i="1" s="1"/>
  <c r="E284" i="1" a="1"/>
  <c r="E284" i="1" s="1"/>
  <c r="C284" i="1" a="1"/>
  <c r="C284" i="1" s="1"/>
  <c r="AH283" i="1" a="1"/>
  <c r="AH283" i="1" s="1"/>
  <c r="K283" i="1" a="1"/>
  <c r="K283" i="1" s="1"/>
  <c r="H283" i="1" a="1"/>
  <c r="H283" i="1" s="1"/>
  <c r="G283" i="1" a="1"/>
  <c r="G283" i="1" s="1"/>
  <c r="F283" i="1" a="1"/>
  <c r="F283" i="1" s="1"/>
  <c r="E283" i="1" a="1"/>
  <c r="E283" i="1" s="1"/>
  <c r="C283" i="1" a="1"/>
  <c r="C283" i="1" s="1"/>
  <c r="AH282" i="1" a="1"/>
  <c r="AH282" i="1" s="1"/>
  <c r="K282" i="1" a="1"/>
  <c r="K282" i="1" s="1"/>
  <c r="H282" i="1" a="1"/>
  <c r="H282" i="1" s="1"/>
  <c r="G282" i="1" a="1"/>
  <c r="G282" i="1" s="1"/>
  <c r="F282" i="1" a="1"/>
  <c r="F282" i="1" s="1"/>
  <c r="E282" i="1" a="1"/>
  <c r="E282" i="1" s="1"/>
  <c r="C282" i="1" a="1"/>
  <c r="C282" i="1" s="1"/>
  <c r="AH281" i="1" a="1"/>
  <c r="AH281" i="1" s="1"/>
  <c r="K281" i="1" a="1"/>
  <c r="K281" i="1" s="1"/>
  <c r="H281" i="1" a="1"/>
  <c r="H281" i="1" s="1"/>
  <c r="G281" i="1" a="1"/>
  <c r="G281" i="1" s="1"/>
  <c r="F281" i="1" a="1"/>
  <c r="F281" i="1" s="1"/>
  <c r="E281" i="1" a="1"/>
  <c r="E281" i="1" s="1"/>
  <c r="C281" i="1" a="1"/>
  <c r="C281" i="1" s="1"/>
  <c r="AH280" i="1" a="1"/>
  <c r="AH280" i="1" s="1"/>
  <c r="K280" i="1" a="1"/>
  <c r="K280" i="1" s="1"/>
  <c r="H280" i="1" a="1"/>
  <c r="H280" i="1" s="1"/>
  <c r="G280" i="1" a="1"/>
  <c r="G280" i="1" s="1"/>
  <c r="F280" i="1" a="1"/>
  <c r="F280" i="1" s="1"/>
  <c r="E280" i="1" a="1"/>
  <c r="E280" i="1" s="1"/>
  <c r="C280" i="1" a="1"/>
  <c r="C280" i="1" s="1"/>
  <c r="AH279" i="1" a="1"/>
  <c r="AH279" i="1" s="1"/>
  <c r="K279" i="1" a="1"/>
  <c r="K279" i="1" s="1"/>
  <c r="H279" i="1" a="1"/>
  <c r="H279" i="1" s="1"/>
  <c r="G279" i="1" a="1"/>
  <c r="G279" i="1" s="1"/>
  <c r="F279" i="1" a="1"/>
  <c r="F279" i="1" s="1"/>
  <c r="E279" i="1" a="1"/>
  <c r="E279" i="1" s="1"/>
  <c r="C279" i="1" a="1"/>
  <c r="C279" i="1" s="1"/>
  <c r="AH278" i="1" a="1"/>
  <c r="AH278" i="1" s="1"/>
  <c r="K278" i="1" a="1"/>
  <c r="K278" i="1" s="1"/>
  <c r="H278" i="1" a="1"/>
  <c r="H278" i="1" s="1"/>
  <c r="G278" i="1" a="1"/>
  <c r="G278" i="1" s="1"/>
  <c r="F278" i="1" a="1"/>
  <c r="F278" i="1" s="1"/>
  <c r="E278" i="1" a="1"/>
  <c r="E278" i="1" s="1"/>
  <c r="C278" i="1" a="1"/>
  <c r="C278" i="1" s="1"/>
  <c r="AH277" i="1" a="1"/>
  <c r="AH277" i="1" s="1"/>
  <c r="K277" i="1" a="1"/>
  <c r="K277" i="1" s="1"/>
  <c r="H277" i="1" a="1"/>
  <c r="H277" i="1" s="1"/>
  <c r="G277" i="1" a="1"/>
  <c r="G277" i="1" s="1"/>
  <c r="F277" i="1" a="1"/>
  <c r="F277" i="1" s="1"/>
  <c r="E277" i="1" a="1"/>
  <c r="E277" i="1" s="1"/>
  <c r="C277" i="1" a="1"/>
  <c r="C277" i="1" s="1"/>
  <c r="AH276" i="1" a="1"/>
  <c r="AH276" i="1" s="1"/>
  <c r="K276" i="1" a="1"/>
  <c r="K276" i="1" s="1"/>
  <c r="H276" i="1" a="1"/>
  <c r="H276" i="1" s="1"/>
  <c r="G276" i="1" a="1"/>
  <c r="G276" i="1" s="1"/>
  <c r="F276" i="1" a="1"/>
  <c r="F276" i="1" s="1"/>
  <c r="E276" i="1" a="1"/>
  <c r="E276" i="1" s="1"/>
  <c r="C276" i="1" a="1"/>
  <c r="C276" i="1" s="1"/>
  <c r="AH275" i="1" a="1"/>
  <c r="AH275" i="1" s="1"/>
  <c r="R275" i="1"/>
  <c r="K275" i="1" a="1"/>
  <c r="K275" i="1" s="1"/>
  <c r="H275" i="1" a="1"/>
  <c r="H275" i="1" s="1"/>
  <c r="G275" i="1" a="1"/>
  <c r="G275" i="1" s="1"/>
  <c r="F275" i="1" a="1"/>
  <c r="F275" i="1" s="1"/>
  <c r="E275" i="1" a="1"/>
  <c r="E275" i="1" s="1"/>
  <c r="C275" i="1" a="1"/>
  <c r="C275" i="1" s="1"/>
  <c r="AH274" i="1" a="1"/>
  <c r="AH274" i="1" s="1"/>
  <c r="K274" i="1" a="1"/>
  <c r="K274" i="1" s="1"/>
  <c r="H274" i="1" a="1"/>
  <c r="H274" i="1" s="1"/>
  <c r="G274" i="1" a="1"/>
  <c r="G274" i="1" s="1"/>
  <c r="F274" i="1" a="1"/>
  <c r="F274" i="1" s="1"/>
  <c r="E274" i="1" a="1"/>
  <c r="E274" i="1" s="1"/>
  <c r="C274" i="1" a="1"/>
  <c r="C274" i="1" s="1"/>
  <c r="AH273" i="1" a="1"/>
  <c r="AH273" i="1" s="1"/>
  <c r="K273" i="1" a="1"/>
  <c r="K273" i="1" s="1"/>
  <c r="H273" i="1" a="1"/>
  <c r="H273" i="1" s="1"/>
  <c r="G273" i="1" a="1"/>
  <c r="G273" i="1" s="1"/>
  <c r="F273" i="1" a="1"/>
  <c r="F273" i="1" s="1"/>
  <c r="E273" i="1" a="1"/>
  <c r="E273" i="1" s="1"/>
  <c r="C273" i="1" a="1"/>
  <c r="C273" i="1" s="1"/>
  <c r="AH272" i="1" a="1"/>
  <c r="AH272" i="1" s="1"/>
  <c r="K272" i="1" a="1"/>
  <c r="K272" i="1" s="1"/>
  <c r="H272" i="1" a="1"/>
  <c r="H272" i="1" s="1"/>
  <c r="G272" i="1" a="1"/>
  <c r="G272" i="1" s="1"/>
  <c r="F272" i="1" a="1"/>
  <c r="F272" i="1" s="1"/>
  <c r="E272" i="1" a="1"/>
  <c r="E272" i="1" s="1"/>
  <c r="C272" i="1" a="1"/>
  <c r="C272" i="1" s="1"/>
  <c r="AH271" i="1" a="1"/>
  <c r="AH271" i="1" s="1"/>
  <c r="R271" i="1"/>
  <c r="K271" i="1" a="1"/>
  <c r="K271" i="1" s="1"/>
  <c r="H271" i="1" a="1"/>
  <c r="H271" i="1" s="1"/>
  <c r="G271" i="1" a="1"/>
  <c r="G271" i="1" s="1"/>
  <c r="F271" i="1" a="1"/>
  <c r="F271" i="1" s="1"/>
  <c r="E271" i="1" a="1"/>
  <c r="E271" i="1" s="1"/>
  <c r="C271" i="1" a="1"/>
  <c r="C271" i="1" s="1"/>
  <c r="AH270" i="1" a="1"/>
  <c r="AH270" i="1" s="1"/>
  <c r="K270" i="1" a="1"/>
  <c r="K270" i="1" s="1"/>
  <c r="H270" i="1" a="1"/>
  <c r="H270" i="1" s="1"/>
  <c r="G270" i="1" a="1"/>
  <c r="G270" i="1" s="1"/>
  <c r="F270" i="1" a="1"/>
  <c r="F270" i="1" s="1"/>
  <c r="E270" i="1" a="1"/>
  <c r="E270" i="1" s="1"/>
  <c r="C270" i="1" a="1"/>
  <c r="C270" i="1" s="1"/>
  <c r="AH269" i="1" a="1"/>
  <c r="AH269" i="1" s="1"/>
  <c r="K269" i="1" a="1"/>
  <c r="K269" i="1" s="1"/>
  <c r="H269" i="1" a="1"/>
  <c r="H269" i="1" s="1"/>
  <c r="G269" i="1" a="1"/>
  <c r="G269" i="1" s="1"/>
  <c r="F269" i="1" a="1"/>
  <c r="F269" i="1" s="1"/>
  <c r="E269" i="1" a="1"/>
  <c r="E269" i="1" s="1"/>
  <c r="C269" i="1" a="1"/>
  <c r="C269" i="1" s="1"/>
  <c r="AH268" i="1" a="1"/>
  <c r="AH268" i="1" s="1"/>
  <c r="K268" i="1" a="1"/>
  <c r="K268" i="1" s="1"/>
  <c r="H268" i="1" a="1"/>
  <c r="H268" i="1" s="1"/>
  <c r="G268" i="1" a="1"/>
  <c r="G268" i="1" s="1"/>
  <c r="F268" i="1" a="1"/>
  <c r="F268" i="1" s="1"/>
  <c r="E268" i="1" a="1"/>
  <c r="E268" i="1" s="1"/>
  <c r="C268" i="1" a="1"/>
  <c r="C268" i="1" s="1"/>
  <c r="AH267" i="1" a="1"/>
  <c r="AH267" i="1" s="1"/>
  <c r="K267" i="1" a="1"/>
  <c r="K267" i="1" s="1"/>
  <c r="H267" i="1" a="1"/>
  <c r="H267" i="1" s="1"/>
  <c r="G267" i="1" a="1"/>
  <c r="G267" i="1" s="1"/>
  <c r="F267" i="1" a="1"/>
  <c r="F267" i="1" s="1"/>
  <c r="E267" i="1" a="1"/>
  <c r="E267" i="1" s="1"/>
  <c r="C267" i="1" a="1"/>
  <c r="C267" i="1" s="1"/>
  <c r="AH266" i="1" a="1"/>
  <c r="AH266" i="1" s="1"/>
  <c r="K266" i="1" a="1"/>
  <c r="K266" i="1" s="1"/>
  <c r="H266" i="1" a="1"/>
  <c r="H266" i="1" s="1"/>
  <c r="G266" i="1" a="1"/>
  <c r="G266" i="1" s="1"/>
  <c r="F266" i="1" a="1"/>
  <c r="F266" i="1" s="1"/>
  <c r="E266" i="1" a="1"/>
  <c r="E266" i="1" s="1"/>
  <c r="C266" i="1" a="1"/>
  <c r="C266" i="1" s="1"/>
  <c r="AH265" i="1" a="1"/>
  <c r="AH265" i="1" s="1"/>
  <c r="K265" i="1" a="1"/>
  <c r="K265" i="1" s="1"/>
  <c r="H265" i="1" a="1"/>
  <c r="H265" i="1" s="1"/>
  <c r="G265" i="1" a="1"/>
  <c r="G265" i="1" s="1"/>
  <c r="F265" i="1" a="1"/>
  <c r="F265" i="1" s="1"/>
  <c r="E265" i="1" a="1"/>
  <c r="E265" i="1" s="1"/>
  <c r="C265" i="1" a="1"/>
  <c r="C265" i="1" s="1"/>
  <c r="AH264" i="1" a="1"/>
  <c r="AH264" i="1" s="1"/>
  <c r="K264" i="1" a="1"/>
  <c r="K264" i="1" s="1"/>
  <c r="H264" i="1" a="1"/>
  <c r="H264" i="1" s="1"/>
  <c r="G264" i="1" a="1"/>
  <c r="G264" i="1" s="1"/>
  <c r="F264" i="1" a="1"/>
  <c r="F264" i="1" s="1"/>
  <c r="E264" i="1" a="1"/>
  <c r="E264" i="1" s="1"/>
  <c r="C264" i="1" a="1"/>
  <c r="C264" i="1" s="1"/>
  <c r="AH263" i="1" a="1"/>
  <c r="AH263" i="1" s="1"/>
  <c r="K263" i="1" a="1"/>
  <c r="K263" i="1" s="1"/>
  <c r="H263" i="1" a="1"/>
  <c r="H263" i="1" s="1"/>
  <c r="G263" i="1" a="1"/>
  <c r="G263" i="1" s="1"/>
  <c r="F263" i="1" a="1"/>
  <c r="F263" i="1" s="1"/>
  <c r="E263" i="1" a="1"/>
  <c r="E263" i="1" s="1"/>
  <c r="C263" i="1" a="1"/>
  <c r="C263" i="1" s="1"/>
  <c r="AH262" i="1" a="1"/>
  <c r="AH262" i="1" s="1"/>
  <c r="K262" i="1" a="1"/>
  <c r="K262" i="1" s="1"/>
  <c r="H262" i="1" a="1"/>
  <c r="H262" i="1" s="1"/>
  <c r="G262" i="1" a="1"/>
  <c r="G262" i="1" s="1"/>
  <c r="F262" i="1" a="1"/>
  <c r="F262" i="1" s="1"/>
  <c r="E262" i="1" a="1"/>
  <c r="E262" i="1" s="1"/>
  <c r="C262" i="1" a="1"/>
  <c r="C262" i="1" s="1"/>
  <c r="AH261" i="1" a="1"/>
  <c r="AH261" i="1" s="1"/>
  <c r="K261" i="1" a="1"/>
  <c r="K261" i="1" s="1"/>
  <c r="H261" i="1" a="1"/>
  <c r="H261" i="1" s="1"/>
  <c r="G261" i="1" a="1"/>
  <c r="G261" i="1" s="1"/>
  <c r="F261" i="1" a="1"/>
  <c r="F261" i="1" s="1"/>
  <c r="E261" i="1" a="1"/>
  <c r="E261" i="1" s="1"/>
  <c r="C261" i="1" a="1"/>
  <c r="C261" i="1" s="1"/>
  <c r="AH260" i="1" a="1"/>
  <c r="AH260" i="1" s="1"/>
  <c r="K260" i="1" a="1"/>
  <c r="K260" i="1" s="1"/>
  <c r="H260" i="1" a="1"/>
  <c r="H260" i="1" s="1"/>
  <c r="G260" i="1" a="1"/>
  <c r="G260" i="1" s="1"/>
  <c r="F260" i="1" a="1"/>
  <c r="F260" i="1" s="1"/>
  <c r="E260" i="1" a="1"/>
  <c r="E260" i="1" s="1"/>
  <c r="C260" i="1" a="1"/>
  <c r="C260" i="1" s="1"/>
  <c r="AH259" i="1" a="1"/>
  <c r="AH259" i="1" s="1"/>
  <c r="K259" i="1" a="1"/>
  <c r="K259" i="1" s="1"/>
  <c r="H259" i="1" a="1"/>
  <c r="H259" i="1" s="1"/>
  <c r="G259" i="1" a="1"/>
  <c r="G259" i="1" s="1"/>
  <c r="F259" i="1" a="1"/>
  <c r="F259" i="1" s="1"/>
  <c r="E259" i="1" a="1"/>
  <c r="E259" i="1" s="1"/>
  <c r="C259" i="1" a="1"/>
  <c r="C259" i="1" s="1"/>
  <c r="AH258" i="1" a="1"/>
  <c r="AH258" i="1" s="1"/>
  <c r="K258" i="1" a="1"/>
  <c r="K258" i="1" s="1"/>
  <c r="H258" i="1" a="1"/>
  <c r="H258" i="1" s="1"/>
  <c r="G258" i="1" a="1"/>
  <c r="G258" i="1" s="1"/>
  <c r="F258" i="1" a="1"/>
  <c r="F258" i="1" s="1"/>
  <c r="E258" i="1" a="1"/>
  <c r="E258" i="1" s="1"/>
  <c r="C258" i="1" a="1"/>
  <c r="C258" i="1" s="1"/>
  <c r="AH257" i="1" a="1"/>
  <c r="AH257" i="1" s="1"/>
  <c r="K257" i="1" a="1"/>
  <c r="K257" i="1" s="1"/>
  <c r="H257" i="1" a="1"/>
  <c r="H257" i="1" s="1"/>
  <c r="G257" i="1" a="1"/>
  <c r="G257" i="1" s="1"/>
  <c r="F257" i="1" a="1"/>
  <c r="F257" i="1" s="1"/>
  <c r="E257" i="1" a="1"/>
  <c r="E257" i="1" s="1"/>
  <c r="C257" i="1" a="1"/>
  <c r="C257" i="1" s="1"/>
  <c r="AH256" i="1" a="1"/>
  <c r="AH256" i="1" s="1"/>
  <c r="K256" i="1" a="1"/>
  <c r="K256" i="1" s="1"/>
  <c r="H256" i="1" a="1"/>
  <c r="H256" i="1" s="1"/>
  <c r="G256" i="1" a="1"/>
  <c r="G256" i="1" s="1"/>
  <c r="F256" i="1" a="1"/>
  <c r="F256" i="1" s="1"/>
  <c r="E256" i="1" a="1"/>
  <c r="E256" i="1" s="1"/>
  <c r="C256" i="1" a="1"/>
  <c r="C256" i="1" s="1"/>
  <c r="AH255" i="1" a="1"/>
  <c r="AH255" i="1" s="1"/>
  <c r="K255" i="1" a="1"/>
  <c r="K255" i="1" s="1"/>
  <c r="H255" i="1" a="1"/>
  <c r="H255" i="1" s="1"/>
  <c r="G255" i="1" a="1"/>
  <c r="G255" i="1" s="1"/>
  <c r="F255" i="1" a="1"/>
  <c r="F255" i="1" s="1"/>
  <c r="E255" i="1" a="1"/>
  <c r="E255" i="1" s="1"/>
  <c r="C255" i="1" a="1"/>
  <c r="C255" i="1" s="1"/>
  <c r="AH254" i="1" a="1"/>
  <c r="AH254" i="1" s="1"/>
  <c r="R254" i="1"/>
  <c r="K254" i="1" a="1"/>
  <c r="K254" i="1" s="1"/>
  <c r="H254" i="1" a="1"/>
  <c r="H254" i="1" s="1"/>
  <c r="G254" i="1" a="1"/>
  <c r="G254" i="1" s="1"/>
  <c r="F254" i="1" a="1"/>
  <c r="F254" i="1" s="1"/>
  <c r="E254" i="1" a="1"/>
  <c r="E254" i="1" s="1"/>
  <c r="C254" i="1" a="1"/>
  <c r="C254" i="1" s="1"/>
  <c r="AH253" i="1" a="1"/>
  <c r="AH253" i="1" s="1"/>
  <c r="K253" i="1" a="1"/>
  <c r="K253" i="1" s="1"/>
  <c r="H253" i="1" a="1"/>
  <c r="H253" i="1" s="1"/>
  <c r="G253" i="1" a="1"/>
  <c r="G253" i="1" s="1"/>
  <c r="F253" i="1" a="1"/>
  <c r="F253" i="1" s="1"/>
  <c r="E253" i="1" a="1"/>
  <c r="E253" i="1" s="1"/>
  <c r="C253" i="1" a="1"/>
  <c r="C253" i="1" s="1"/>
  <c r="AH252" i="1" a="1"/>
  <c r="AH252" i="1" s="1"/>
  <c r="K252" i="1" a="1"/>
  <c r="K252" i="1" s="1"/>
  <c r="H252" i="1" a="1"/>
  <c r="H252" i="1" s="1"/>
  <c r="G252" i="1" a="1"/>
  <c r="G252" i="1" s="1"/>
  <c r="F252" i="1" a="1"/>
  <c r="F252" i="1" s="1"/>
  <c r="E252" i="1" a="1"/>
  <c r="E252" i="1" s="1"/>
  <c r="C252" i="1" a="1"/>
  <c r="C252" i="1" s="1"/>
  <c r="AH251" i="1" a="1"/>
  <c r="AH251" i="1" s="1"/>
  <c r="R251" i="1"/>
  <c r="K251" i="1" a="1"/>
  <c r="K251" i="1" s="1"/>
  <c r="H251" i="1" a="1"/>
  <c r="H251" i="1" s="1"/>
  <c r="G251" i="1" a="1"/>
  <c r="G251" i="1" s="1"/>
  <c r="F251" i="1" a="1"/>
  <c r="F251" i="1" s="1"/>
  <c r="E251" i="1" a="1"/>
  <c r="E251" i="1" s="1"/>
  <c r="C251" i="1" a="1"/>
  <c r="C251" i="1" s="1"/>
  <c r="AH250" i="1" a="1"/>
  <c r="AH250" i="1" s="1"/>
  <c r="K250" i="1" a="1"/>
  <c r="K250" i="1" s="1"/>
  <c r="H250" i="1" a="1"/>
  <c r="H250" i="1" s="1"/>
  <c r="G250" i="1" a="1"/>
  <c r="G250" i="1" s="1"/>
  <c r="F250" i="1" a="1"/>
  <c r="F250" i="1" s="1"/>
  <c r="E250" i="1" a="1"/>
  <c r="E250" i="1" s="1"/>
  <c r="C250" i="1" a="1"/>
  <c r="C250" i="1" s="1"/>
  <c r="AH249" i="1" a="1"/>
  <c r="AH249" i="1" s="1"/>
  <c r="K249" i="1" a="1"/>
  <c r="K249" i="1" s="1"/>
  <c r="H249" i="1" a="1"/>
  <c r="H249" i="1" s="1"/>
  <c r="G249" i="1" a="1"/>
  <c r="G249" i="1" s="1"/>
  <c r="F249" i="1" a="1"/>
  <c r="F249" i="1" s="1"/>
  <c r="E249" i="1" a="1"/>
  <c r="E249" i="1" s="1"/>
  <c r="C249" i="1" a="1"/>
  <c r="C249" i="1" s="1"/>
  <c r="AH248" i="1" a="1"/>
  <c r="AH248" i="1" s="1"/>
  <c r="K248" i="1" a="1"/>
  <c r="K248" i="1" s="1"/>
  <c r="H248" i="1" a="1"/>
  <c r="H248" i="1" s="1"/>
  <c r="G248" i="1" a="1"/>
  <c r="G248" i="1" s="1"/>
  <c r="F248" i="1" a="1"/>
  <c r="F248" i="1" s="1"/>
  <c r="E248" i="1" a="1"/>
  <c r="E248" i="1" s="1"/>
  <c r="C248" i="1" a="1"/>
  <c r="C248" i="1" s="1"/>
  <c r="AH247" i="1" a="1"/>
  <c r="AH247" i="1" s="1"/>
  <c r="K247" i="1" a="1"/>
  <c r="K247" i="1" s="1"/>
  <c r="H247" i="1" a="1"/>
  <c r="H247" i="1" s="1"/>
  <c r="G247" i="1" a="1"/>
  <c r="G247" i="1" s="1"/>
  <c r="F247" i="1" a="1"/>
  <c r="F247" i="1" s="1"/>
  <c r="E247" i="1" a="1"/>
  <c r="E247" i="1" s="1"/>
  <c r="C247" i="1" a="1"/>
  <c r="C247" i="1" s="1"/>
  <c r="AH246" i="1" a="1"/>
  <c r="AH246" i="1" s="1"/>
  <c r="K246" i="1" a="1"/>
  <c r="K246" i="1" s="1"/>
  <c r="H246" i="1" a="1"/>
  <c r="H246" i="1" s="1"/>
  <c r="G246" i="1" a="1"/>
  <c r="G246" i="1" s="1"/>
  <c r="F246" i="1" a="1"/>
  <c r="F246" i="1" s="1"/>
  <c r="E246" i="1" a="1"/>
  <c r="E246" i="1" s="1"/>
  <c r="C246" i="1" a="1"/>
  <c r="C246" i="1" s="1"/>
  <c r="AH245" i="1" a="1"/>
  <c r="AH245" i="1" s="1"/>
  <c r="K245" i="1" a="1"/>
  <c r="K245" i="1" s="1"/>
  <c r="H245" i="1" a="1"/>
  <c r="H245" i="1" s="1"/>
  <c r="G245" i="1" a="1"/>
  <c r="G245" i="1" s="1"/>
  <c r="F245" i="1" a="1"/>
  <c r="F245" i="1" s="1"/>
  <c r="E245" i="1" a="1"/>
  <c r="E245" i="1" s="1"/>
  <c r="C245" i="1" a="1"/>
  <c r="C245" i="1" s="1"/>
  <c r="AH244" i="1" a="1"/>
  <c r="AH244" i="1" s="1"/>
  <c r="K244" i="1" a="1"/>
  <c r="K244" i="1" s="1"/>
  <c r="H244" i="1" a="1"/>
  <c r="H244" i="1" s="1"/>
  <c r="G244" i="1" a="1"/>
  <c r="G244" i="1" s="1"/>
  <c r="F244" i="1" a="1"/>
  <c r="F244" i="1" s="1"/>
  <c r="E244" i="1" a="1"/>
  <c r="E244" i="1" s="1"/>
  <c r="C244" i="1" a="1"/>
  <c r="C244" i="1" s="1"/>
  <c r="AH243" i="1" a="1"/>
  <c r="AH243" i="1" s="1"/>
  <c r="K243" i="1" a="1"/>
  <c r="K243" i="1" s="1"/>
  <c r="H243" i="1" a="1"/>
  <c r="H243" i="1" s="1"/>
  <c r="G243" i="1" a="1"/>
  <c r="G243" i="1" s="1"/>
  <c r="F243" i="1" a="1"/>
  <c r="F243" i="1" s="1"/>
  <c r="E243" i="1" a="1"/>
  <c r="E243" i="1" s="1"/>
  <c r="C243" i="1" a="1"/>
  <c r="C243" i="1" s="1"/>
  <c r="AH242" i="1" a="1"/>
  <c r="AH242" i="1" s="1"/>
  <c r="K242" i="1" a="1"/>
  <c r="K242" i="1" s="1"/>
  <c r="H242" i="1" a="1"/>
  <c r="H242" i="1" s="1"/>
  <c r="G242" i="1" a="1"/>
  <c r="G242" i="1" s="1"/>
  <c r="F242" i="1" a="1"/>
  <c r="F242" i="1" s="1"/>
  <c r="E242" i="1" a="1"/>
  <c r="E242" i="1" s="1"/>
  <c r="C242" i="1" a="1"/>
  <c r="C242" i="1" s="1"/>
  <c r="AH241" i="1" a="1"/>
  <c r="AH241" i="1" s="1"/>
  <c r="K241" i="1" a="1"/>
  <c r="K241" i="1" s="1"/>
  <c r="H241" i="1" a="1"/>
  <c r="H241" i="1" s="1"/>
  <c r="G241" i="1" a="1"/>
  <c r="G241" i="1" s="1"/>
  <c r="F241" i="1" a="1"/>
  <c r="F241" i="1" s="1"/>
  <c r="E241" i="1" a="1"/>
  <c r="E241" i="1" s="1"/>
  <c r="C241" i="1" a="1"/>
  <c r="C241" i="1" s="1"/>
  <c r="AH240" i="1" a="1"/>
  <c r="AH240" i="1" s="1"/>
  <c r="K240" i="1" a="1"/>
  <c r="K240" i="1" s="1"/>
  <c r="H240" i="1" a="1"/>
  <c r="H240" i="1" s="1"/>
  <c r="G240" i="1" a="1"/>
  <c r="G240" i="1" s="1"/>
  <c r="F240" i="1" a="1"/>
  <c r="F240" i="1" s="1"/>
  <c r="E240" i="1" a="1"/>
  <c r="E240" i="1" s="1"/>
  <c r="C240" i="1" a="1"/>
  <c r="C240" i="1" s="1"/>
  <c r="AH239" i="1" a="1"/>
  <c r="AH239" i="1" s="1"/>
  <c r="K239" i="1" a="1"/>
  <c r="K239" i="1" s="1"/>
  <c r="H239" i="1" a="1"/>
  <c r="H239" i="1" s="1"/>
  <c r="G239" i="1" a="1"/>
  <c r="G239" i="1" s="1"/>
  <c r="F239" i="1" a="1"/>
  <c r="F239" i="1" s="1"/>
  <c r="E239" i="1" a="1"/>
  <c r="E239" i="1" s="1"/>
  <c r="C239" i="1" a="1"/>
  <c r="C239" i="1" s="1"/>
  <c r="AH238" i="1" a="1"/>
  <c r="AH238" i="1" s="1"/>
  <c r="K238" i="1" a="1"/>
  <c r="K238" i="1" s="1"/>
  <c r="H238" i="1" a="1"/>
  <c r="H238" i="1" s="1"/>
  <c r="G238" i="1" a="1"/>
  <c r="G238" i="1" s="1"/>
  <c r="F238" i="1" a="1"/>
  <c r="F238" i="1" s="1"/>
  <c r="E238" i="1" a="1"/>
  <c r="E238" i="1" s="1"/>
  <c r="C238" i="1" a="1"/>
  <c r="C238" i="1" s="1"/>
  <c r="AH237" i="1" a="1"/>
  <c r="AH237" i="1" s="1"/>
  <c r="K237" i="1" a="1"/>
  <c r="K237" i="1" s="1"/>
  <c r="H237" i="1" a="1"/>
  <c r="H237" i="1" s="1"/>
  <c r="G237" i="1" a="1"/>
  <c r="G237" i="1" s="1"/>
  <c r="F237" i="1" a="1"/>
  <c r="F237" i="1" s="1"/>
  <c r="E237" i="1" a="1"/>
  <c r="E237" i="1" s="1"/>
  <c r="C237" i="1" a="1"/>
  <c r="C237" i="1" s="1"/>
  <c r="AH236" i="1" a="1"/>
  <c r="AH236" i="1" s="1"/>
  <c r="K236" i="1" a="1"/>
  <c r="K236" i="1" s="1"/>
  <c r="H236" i="1" a="1"/>
  <c r="H236" i="1" s="1"/>
  <c r="G236" i="1" a="1"/>
  <c r="G236" i="1" s="1"/>
  <c r="F236" i="1" a="1"/>
  <c r="F236" i="1" s="1"/>
  <c r="E236" i="1" a="1"/>
  <c r="E236" i="1" s="1"/>
  <c r="C236" i="1" a="1"/>
  <c r="C236" i="1" s="1"/>
  <c r="AH235" i="1" a="1"/>
  <c r="AH235" i="1" s="1"/>
  <c r="K235" i="1" a="1"/>
  <c r="K235" i="1" s="1"/>
  <c r="H235" i="1" a="1"/>
  <c r="H235" i="1" s="1"/>
  <c r="G235" i="1" a="1"/>
  <c r="G235" i="1" s="1"/>
  <c r="F235" i="1" a="1"/>
  <c r="F235" i="1" s="1"/>
  <c r="E235" i="1" a="1"/>
  <c r="E235" i="1" s="1"/>
  <c r="C235" i="1" a="1"/>
  <c r="C235" i="1" s="1"/>
  <c r="AH234" i="1" a="1"/>
  <c r="AH234" i="1" s="1"/>
  <c r="K234" i="1" a="1"/>
  <c r="K234" i="1" s="1"/>
  <c r="H234" i="1" a="1"/>
  <c r="H234" i="1" s="1"/>
  <c r="G234" i="1" a="1"/>
  <c r="G234" i="1" s="1"/>
  <c r="F234" i="1" a="1"/>
  <c r="F234" i="1" s="1"/>
  <c r="E234" i="1" a="1"/>
  <c r="E234" i="1" s="1"/>
  <c r="C234" i="1" a="1"/>
  <c r="C234" i="1" s="1"/>
  <c r="AH233" i="1" a="1"/>
  <c r="AH233" i="1" s="1"/>
  <c r="K233" i="1" a="1"/>
  <c r="K233" i="1" s="1"/>
  <c r="H233" i="1" a="1"/>
  <c r="H233" i="1" s="1"/>
  <c r="G233" i="1" a="1"/>
  <c r="G233" i="1" s="1"/>
  <c r="F233" i="1" a="1"/>
  <c r="F233" i="1" s="1"/>
  <c r="E233" i="1" a="1"/>
  <c r="E233" i="1" s="1"/>
  <c r="C233" i="1" a="1"/>
  <c r="C233" i="1" s="1"/>
  <c r="AH232" i="1" a="1"/>
  <c r="AH232" i="1" s="1"/>
  <c r="K232" i="1" a="1"/>
  <c r="K232" i="1" s="1"/>
  <c r="H232" i="1" a="1"/>
  <c r="H232" i="1" s="1"/>
  <c r="G232" i="1" a="1"/>
  <c r="G232" i="1" s="1"/>
  <c r="F232" i="1" a="1"/>
  <c r="F232" i="1" s="1"/>
  <c r="E232" i="1" a="1"/>
  <c r="E232" i="1" s="1"/>
  <c r="C232" i="1" a="1"/>
  <c r="C232" i="1" s="1"/>
  <c r="AH231" i="1" a="1"/>
  <c r="AH231" i="1" s="1"/>
  <c r="K231" i="1" a="1"/>
  <c r="K231" i="1" s="1"/>
  <c r="H231" i="1" a="1"/>
  <c r="H231" i="1" s="1"/>
  <c r="G231" i="1" a="1"/>
  <c r="G231" i="1" s="1"/>
  <c r="F231" i="1" a="1"/>
  <c r="F231" i="1" s="1"/>
  <c r="E231" i="1" a="1"/>
  <c r="E231" i="1" s="1"/>
  <c r="C231" i="1" a="1"/>
  <c r="C231" i="1" s="1"/>
  <c r="AH230" i="1" a="1"/>
  <c r="AH230" i="1" s="1"/>
  <c r="K230" i="1" a="1"/>
  <c r="K230" i="1" s="1"/>
  <c r="H230" i="1" a="1"/>
  <c r="H230" i="1" s="1"/>
  <c r="G230" i="1" a="1"/>
  <c r="G230" i="1" s="1"/>
  <c r="F230" i="1" a="1"/>
  <c r="F230" i="1" s="1"/>
  <c r="E230" i="1" a="1"/>
  <c r="E230" i="1" s="1"/>
  <c r="C230" i="1" a="1"/>
  <c r="C230" i="1" s="1"/>
  <c r="AH229" i="1" a="1"/>
  <c r="AH229" i="1" s="1"/>
  <c r="K229" i="1" a="1"/>
  <c r="K229" i="1" s="1"/>
  <c r="H229" i="1" a="1"/>
  <c r="H229" i="1" s="1"/>
  <c r="G229" i="1" a="1"/>
  <c r="G229" i="1" s="1"/>
  <c r="F229" i="1" a="1"/>
  <c r="F229" i="1" s="1"/>
  <c r="E229" i="1" a="1"/>
  <c r="E229" i="1" s="1"/>
  <c r="C229" i="1" a="1"/>
  <c r="C229" i="1" s="1"/>
  <c r="AH228" i="1" a="1"/>
  <c r="AH228" i="1" s="1"/>
  <c r="K228" i="1" a="1"/>
  <c r="K228" i="1" s="1"/>
  <c r="H228" i="1" a="1"/>
  <c r="H228" i="1" s="1"/>
  <c r="G228" i="1" a="1"/>
  <c r="G228" i="1" s="1"/>
  <c r="F228" i="1" a="1"/>
  <c r="F228" i="1" s="1"/>
  <c r="E228" i="1" a="1"/>
  <c r="E228" i="1" s="1"/>
  <c r="C228" i="1" a="1"/>
  <c r="C228" i="1" s="1"/>
  <c r="AH227" i="1" a="1"/>
  <c r="AH227" i="1" s="1"/>
  <c r="K227" i="1" a="1"/>
  <c r="K227" i="1" s="1"/>
  <c r="H227" i="1" a="1"/>
  <c r="H227" i="1" s="1"/>
  <c r="G227" i="1" a="1"/>
  <c r="G227" i="1" s="1"/>
  <c r="F227" i="1" a="1"/>
  <c r="F227" i="1" s="1"/>
  <c r="E227" i="1" a="1"/>
  <c r="E227" i="1" s="1"/>
  <c r="C227" i="1" a="1"/>
  <c r="C227" i="1" s="1"/>
  <c r="AH226" i="1" a="1"/>
  <c r="AH226" i="1" s="1"/>
  <c r="K226" i="1" a="1"/>
  <c r="K226" i="1" s="1"/>
  <c r="H226" i="1" a="1"/>
  <c r="H226" i="1" s="1"/>
  <c r="G226" i="1" a="1"/>
  <c r="G226" i="1" s="1"/>
  <c r="F226" i="1" a="1"/>
  <c r="F226" i="1" s="1"/>
  <c r="E226" i="1" a="1"/>
  <c r="E226" i="1" s="1"/>
  <c r="C226" i="1" a="1"/>
  <c r="C226" i="1" s="1"/>
  <c r="AH225" i="1" a="1"/>
  <c r="AH225" i="1" s="1"/>
  <c r="K225" i="1" a="1"/>
  <c r="K225" i="1" s="1"/>
  <c r="H225" i="1" a="1"/>
  <c r="H225" i="1" s="1"/>
  <c r="G225" i="1" a="1"/>
  <c r="G225" i="1" s="1"/>
  <c r="F225" i="1" a="1"/>
  <c r="F225" i="1" s="1"/>
  <c r="E225" i="1" a="1"/>
  <c r="E225" i="1" s="1"/>
  <c r="C225" i="1" a="1"/>
  <c r="C225" i="1" s="1"/>
  <c r="AH224" i="1" a="1"/>
  <c r="AH224" i="1" s="1"/>
  <c r="K224" i="1" a="1"/>
  <c r="K224" i="1" s="1"/>
  <c r="H224" i="1" a="1"/>
  <c r="H224" i="1" s="1"/>
  <c r="G224" i="1" a="1"/>
  <c r="G224" i="1" s="1"/>
  <c r="F224" i="1" a="1"/>
  <c r="F224" i="1" s="1"/>
  <c r="E224" i="1" a="1"/>
  <c r="E224" i="1" s="1"/>
  <c r="C224" i="1" a="1"/>
  <c r="C224" i="1" s="1"/>
  <c r="AH223" i="1" a="1"/>
  <c r="AH223" i="1" s="1"/>
  <c r="K223" i="1" a="1"/>
  <c r="K223" i="1" s="1"/>
  <c r="H223" i="1" a="1"/>
  <c r="H223" i="1" s="1"/>
  <c r="G223" i="1" a="1"/>
  <c r="G223" i="1" s="1"/>
  <c r="F223" i="1" a="1"/>
  <c r="F223" i="1" s="1"/>
  <c r="E223" i="1" a="1"/>
  <c r="E223" i="1" s="1"/>
  <c r="C223" i="1" a="1"/>
  <c r="C223" i="1" s="1"/>
  <c r="AH222" i="1" a="1"/>
  <c r="AH222" i="1" s="1"/>
  <c r="K222" i="1" a="1"/>
  <c r="K222" i="1" s="1"/>
  <c r="H222" i="1" a="1"/>
  <c r="H222" i="1" s="1"/>
  <c r="G222" i="1" a="1"/>
  <c r="G222" i="1" s="1"/>
  <c r="F222" i="1" a="1"/>
  <c r="F222" i="1" s="1"/>
  <c r="E222" i="1" a="1"/>
  <c r="E222" i="1" s="1"/>
  <c r="C222" i="1" a="1"/>
  <c r="C222" i="1" s="1"/>
  <c r="AH221" i="1" a="1"/>
  <c r="AH221" i="1" s="1"/>
  <c r="K221" i="1" a="1"/>
  <c r="K221" i="1" s="1"/>
  <c r="H221" i="1" a="1"/>
  <c r="H221" i="1" s="1"/>
  <c r="G221" i="1" a="1"/>
  <c r="G221" i="1" s="1"/>
  <c r="F221" i="1" a="1"/>
  <c r="F221" i="1" s="1"/>
  <c r="E221" i="1" a="1"/>
  <c r="E221" i="1" s="1"/>
  <c r="C221" i="1" a="1"/>
  <c r="C221" i="1" s="1"/>
  <c r="AH220" i="1" a="1"/>
  <c r="AH220" i="1" s="1"/>
  <c r="K220" i="1" a="1"/>
  <c r="K220" i="1" s="1"/>
  <c r="H220" i="1" a="1"/>
  <c r="H220" i="1" s="1"/>
  <c r="G220" i="1" a="1"/>
  <c r="G220" i="1" s="1"/>
  <c r="F220" i="1" a="1"/>
  <c r="F220" i="1" s="1"/>
  <c r="E220" i="1" a="1"/>
  <c r="E220" i="1" s="1"/>
  <c r="C220" i="1" a="1"/>
  <c r="C220" i="1" s="1"/>
  <c r="AH219" i="1" a="1"/>
  <c r="AH219" i="1" s="1"/>
  <c r="K219" i="1" a="1"/>
  <c r="K219" i="1" s="1"/>
  <c r="H219" i="1" a="1"/>
  <c r="H219" i="1" s="1"/>
  <c r="G219" i="1" a="1"/>
  <c r="G219" i="1" s="1"/>
  <c r="F219" i="1" a="1"/>
  <c r="F219" i="1" s="1"/>
  <c r="E219" i="1" a="1"/>
  <c r="E219" i="1" s="1"/>
  <c r="C219" i="1" a="1"/>
  <c r="C219" i="1" s="1"/>
  <c r="AH218" i="1" a="1"/>
  <c r="AH218" i="1" s="1"/>
  <c r="K218" i="1" a="1"/>
  <c r="K218" i="1" s="1"/>
  <c r="H218" i="1" a="1"/>
  <c r="H218" i="1" s="1"/>
  <c r="G218" i="1" a="1"/>
  <c r="G218" i="1" s="1"/>
  <c r="F218" i="1" a="1"/>
  <c r="F218" i="1" s="1"/>
  <c r="E218" i="1" a="1"/>
  <c r="E218" i="1" s="1"/>
  <c r="C218" i="1" a="1"/>
  <c r="C218" i="1" s="1"/>
  <c r="AH217" i="1" a="1"/>
  <c r="AH217" i="1" s="1"/>
  <c r="K217" i="1" a="1"/>
  <c r="K217" i="1" s="1"/>
  <c r="H217" i="1" a="1"/>
  <c r="H217" i="1" s="1"/>
  <c r="G217" i="1" a="1"/>
  <c r="G217" i="1" s="1"/>
  <c r="F217" i="1" a="1"/>
  <c r="F217" i="1" s="1"/>
  <c r="E217" i="1" a="1"/>
  <c r="E217" i="1" s="1"/>
  <c r="C217" i="1" a="1"/>
  <c r="C217" i="1" s="1"/>
  <c r="AH216" i="1" a="1"/>
  <c r="AH216" i="1" s="1"/>
  <c r="K216" i="1" a="1"/>
  <c r="K216" i="1" s="1"/>
  <c r="H216" i="1" a="1"/>
  <c r="H216" i="1" s="1"/>
  <c r="G216" i="1" a="1"/>
  <c r="G216" i="1" s="1"/>
  <c r="F216" i="1" a="1"/>
  <c r="F216" i="1" s="1"/>
  <c r="E216" i="1" a="1"/>
  <c r="E216" i="1" s="1"/>
  <c r="C216" i="1" a="1"/>
  <c r="C216" i="1" s="1"/>
  <c r="AH215" i="1" a="1"/>
  <c r="AH215" i="1" s="1"/>
  <c r="K215" i="1" a="1"/>
  <c r="K215" i="1" s="1"/>
  <c r="H215" i="1" a="1"/>
  <c r="H215" i="1" s="1"/>
  <c r="G215" i="1" a="1"/>
  <c r="G215" i="1" s="1"/>
  <c r="F215" i="1" a="1"/>
  <c r="F215" i="1" s="1"/>
  <c r="E215" i="1" a="1"/>
  <c r="E215" i="1" s="1"/>
  <c r="C215" i="1" a="1"/>
  <c r="C215" i="1" s="1"/>
  <c r="AH214" i="1" a="1"/>
  <c r="AH214" i="1" s="1"/>
  <c r="K214" i="1" a="1"/>
  <c r="K214" i="1" s="1"/>
  <c r="H214" i="1" a="1"/>
  <c r="H214" i="1" s="1"/>
  <c r="G214" i="1" a="1"/>
  <c r="G214" i="1" s="1"/>
  <c r="F214" i="1" a="1"/>
  <c r="F214" i="1" s="1"/>
  <c r="E214" i="1" a="1"/>
  <c r="E214" i="1" s="1"/>
  <c r="C214" i="1" a="1"/>
  <c r="C214" i="1" s="1"/>
  <c r="AH213" i="1" a="1"/>
  <c r="AH213" i="1" s="1"/>
  <c r="K213" i="1" a="1"/>
  <c r="K213" i="1" s="1"/>
  <c r="H213" i="1" a="1"/>
  <c r="H213" i="1" s="1"/>
  <c r="G213" i="1" a="1"/>
  <c r="G213" i="1" s="1"/>
  <c r="F213" i="1" a="1"/>
  <c r="F213" i="1" s="1"/>
  <c r="E213" i="1" a="1"/>
  <c r="E213" i="1" s="1"/>
  <c r="C213" i="1" a="1"/>
  <c r="C213" i="1" s="1"/>
  <c r="AH212" i="1" a="1"/>
  <c r="AH212" i="1" s="1"/>
  <c r="K212" i="1" a="1"/>
  <c r="K212" i="1" s="1"/>
  <c r="H212" i="1" a="1"/>
  <c r="H212" i="1" s="1"/>
  <c r="G212" i="1" a="1"/>
  <c r="G212" i="1" s="1"/>
  <c r="F212" i="1" a="1"/>
  <c r="F212" i="1" s="1"/>
  <c r="E212" i="1" a="1"/>
  <c r="E212" i="1" s="1"/>
  <c r="C212" i="1" a="1"/>
  <c r="C212" i="1" s="1"/>
  <c r="AH211" i="1" a="1"/>
  <c r="AH211" i="1" s="1"/>
  <c r="R211" i="1"/>
  <c r="K211" i="1" a="1"/>
  <c r="K211" i="1" s="1"/>
  <c r="H211" i="1" a="1"/>
  <c r="H211" i="1" s="1"/>
  <c r="G211" i="1" a="1"/>
  <c r="G211" i="1" s="1"/>
  <c r="F211" i="1" a="1"/>
  <c r="F211" i="1" s="1"/>
  <c r="E211" i="1" a="1"/>
  <c r="E211" i="1" s="1"/>
  <c r="C211" i="1" a="1"/>
  <c r="C211" i="1" s="1"/>
  <c r="AH210" i="1" a="1"/>
  <c r="AH210" i="1" s="1"/>
  <c r="K210" i="1" a="1"/>
  <c r="K210" i="1" s="1"/>
  <c r="H210" i="1" a="1"/>
  <c r="H210" i="1" s="1"/>
  <c r="G210" i="1" a="1"/>
  <c r="G210" i="1" s="1"/>
  <c r="F210" i="1" a="1"/>
  <c r="F210" i="1" s="1"/>
  <c r="E210" i="1" a="1"/>
  <c r="E210" i="1" s="1"/>
  <c r="C210" i="1" a="1"/>
  <c r="C210" i="1" s="1"/>
  <c r="AH209" i="1" a="1"/>
  <c r="AH209" i="1" s="1"/>
  <c r="K209" i="1" a="1"/>
  <c r="K209" i="1" s="1"/>
  <c r="H209" i="1" a="1"/>
  <c r="H209" i="1" s="1"/>
  <c r="G209" i="1" a="1"/>
  <c r="G209" i="1" s="1"/>
  <c r="F209" i="1" a="1"/>
  <c r="F209" i="1" s="1"/>
  <c r="E209" i="1" a="1"/>
  <c r="E209" i="1" s="1"/>
  <c r="C209" i="1" a="1"/>
  <c r="C209" i="1" s="1"/>
  <c r="AH208" i="1" a="1"/>
  <c r="AH208" i="1" s="1"/>
  <c r="K208" i="1" a="1"/>
  <c r="K208" i="1" s="1"/>
  <c r="H208" i="1" a="1"/>
  <c r="H208" i="1" s="1"/>
  <c r="G208" i="1" a="1"/>
  <c r="G208" i="1" s="1"/>
  <c r="F208" i="1" a="1"/>
  <c r="F208" i="1" s="1"/>
  <c r="E208" i="1" a="1"/>
  <c r="E208" i="1" s="1"/>
  <c r="C208" i="1" a="1"/>
  <c r="C208" i="1" s="1"/>
  <c r="AH207" i="1" a="1"/>
  <c r="AH207" i="1" s="1"/>
  <c r="K207" i="1" a="1"/>
  <c r="K207" i="1" s="1"/>
  <c r="H207" i="1" a="1"/>
  <c r="H207" i="1" s="1"/>
  <c r="G207" i="1" a="1"/>
  <c r="G207" i="1" s="1"/>
  <c r="F207" i="1" a="1"/>
  <c r="F207" i="1" s="1"/>
  <c r="E207" i="1" a="1"/>
  <c r="E207" i="1" s="1"/>
  <c r="C207" i="1" a="1"/>
  <c r="C207" i="1" s="1"/>
  <c r="AH206" i="1" a="1"/>
  <c r="AH206" i="1" s="1"/>
  <c r="K206" i="1" a="1"/>
  <c r="K206" i="1" s="1"/>
  <c r="H206" i="1" a="1"/>
  <c r="H206" i="1" s="1"/>
  <c r="G206" i="1" a="1"/>
  <c r="G206" i="1" s="1"/>
  <c r="F206" i="1" a="1"/>
  <c r="F206" i="1" s="1"/>
  <c r="E206" i="1" a="1"/>
  <c r="E206" i="1" s="1"/>
  <c r="C206" i="1" a="1"/>
  <c r="C206" i="1" s="1"/>
  <c r="AH205" i="1" a="1"/>
  <c r="AH205" i="1" s="1"/>
  <c r="K205" i="1" a="1"/>
  <c r="K205" i="1" s="1"/>
  <c r="H205" i="1" a="1"/>
  <c r="H205" i="1" s="1"/>
  <c r="G205" i="1" a="1"/>
  <c r="G205" i="1" s="1"/>
  <c r="F205" i="1" a="1"/>
  <c r="F205" i="1" s="1"/>
  <c r="E205" i="1" a="1"/>
  <c r="E205" i="1" s="1"/>
  <c r="C205" i="1" a="1"/>
  <c r="C205" i="1" s="1"/>
  <c r="AH204" i="1" a="1"/>
  <c r="AH204" i="1" s="1"/>
  <c r="K204" i="1" a="1"/>
  <c r="K204" i="1" s="1"/>
  <c r="H204" i="1" a="1"/>
  <c r="H204" i="1" s="1"/>
  <c r="G204" i="1" a="1"/>
  <c r="G204" i="1" s="1"/>
  <c r="F204" i="1" a="1"/>
  <c r="F204" i="1" s="1"/>
  <c r="E204" i="1" a="1"/>
  <c r="E204" i="1" s="1"/>
  <c r="C204" i="1" a="1"/>
  <c r="C204" i="1" s="1"/>
  <c r="AH203" i="1" a="1"/>
  <c r="AH203" i="1" s="1"/>
  <c r="K203" i="1" a="1"/>
  <c r="K203" i="1" s="1"/>
  <c r="H203" i="1" a="1"/>
  <c r="H203" i="1" s="1"/>
  <c r="G203" i="1" a="1"/>
  <c r="G203" i="1" s="1"/>
  <c r="F203" i="1" a="1"/>
  <c r="F203" i="1" s="1"/>
  <c r="E203" i="1" a="1"/>
  <c r="E203" i="1" s="1"/>
  <c r="C203" i="1" a="1"/>
  <c r="C203" i="1" s="1"/>
  <c r="AH202" i="1" a="1"/>
  <c r="AH202" i="1" s="1"/>
  <c r="K202" i="1" a="1"/>
  <c r="K202" i="1" s="1"/>
  <c r="H202" i="1" a="1"/>
  <c r="H202" i="1" s="1"/>
  <c r="G202" i="1" a="1"/>
  <c r="G202" i="1" s="1"/>
  <c r="F202" i="1" a="1"/>
  <c r="F202" i="1" s="1"/>
  <c r="E202" i="1" a="1"/>
  <c r="E202" i="1" s="1"/>
  <c r="C202" i="1" a="1"/>
  <c r="C202" i="1" s="1"/>
  <c r="AH201" i="1" a="1"/>
  <c r="AH201" i="1" s="1"/>
  <c r="K201" i="1" a="1"/>
  <c r="K201" i="1" s="1"/>
  <c r="H201" i="1" a="1"/>
  <c r="H201" i="1" s="1"/>
  <c r="G201" i="1" a="1"/>
  <c r="G201" i="1" s="1"/>
  <c r="F201" i="1" a="1"/>
  <c r="F201" i="1" s="1"/>
  <c r="E201" i="1" a="1"/>
  <c r="E201" i="1" s="1"/>
  <c r="C201" i="1" a="1"/>
  <c r="C201" i="1" s="1"/>
  <c r="AH200" i="1" a="1"/>
  <c r="AH200" i="1" s="1"/>
  <c r="K200" i="1" a="1"/>
  <c r="K200" i="1" s="1"/>
  <c r="H200" i="1" a="1"/>
  <c r="H200" i="1" s="1"/>
  <c r="G200" i="1" a="1"/>
  <c r="G200" i="1" s="1"/>
  <c r="F200" i="1" a="1"/>
  <c r="F200" i="1" s="1"/>
  <c r="E200" i="1" a="1"/>
  <c r="E200" i="1" s="1"/>
  <c r="C200" i="1" a="1"/>
  <c r="C200" i="1" s="1"/>
  <c r="AH199" i="1" a="1"/>
  <c r="AH199" i="1" s="1"/>
  <c r="K199" i="1" a="1"/>
  <c r="K199" i="1" s="1"/>
  <c r="H199" i="1" a="1"/>
  <c r="H199" i="1" s="1"/>
  <c r="G199" i="1" a="1"/>
  <c r="G199" i="1" s="1"/>
  <c r="F199" i="1" a="1"/>
  <c r="F199" i="1" s="1"/>
  <c r="E199" i="1" a="1"/>
  <c r="E199" i="1" s="1"/>
  <c r="C199" i="1" a="1"/>
  <c r="C199" i="1" s="1"/>
  <c r="AH198" i="1" a="1"/>
  <c r="AH198" i="1" s="1"/>
  <c r="K198" i="1" a="1"/>
  <c r="K198" i="1" s="1"/>
  <c r="H198" i="1" a="1"/>
  <c r="H198" i="1" s="1"/>
  <c r="G198" i="1" a="1"/>
  <c r="G198" i="1" s="1"/>
  <c r="F198" i="1" a="1"/>
  <c r="F198" i="1" s="1"/>
  <c r="E198" i="1" a="1"/>
  <c r="E198" i="1" s="1"/>
  <c r="C198" i="1" a="1"/>
  <c r="C198" i="1" s="1"/>
  <c r="AH197" i="1" a="1"/>
  <c r="AH197" i="1" s="1"/>
  <c r="K197" i="1" a="1"/>
  <c r="K197" i="1" s="1"/>
  <c r="H197" i="1" a="1"/>
  <c r="H197" i="1" s="1"/>
  <c r="G197" i="1" a="1"/>
  <c r="G197" i="1" s="1"/>
  <c r="F197" i="1" a="1"/>
  <c r="F197" i="1" s="1"/>
  <c r="E197" i="1" a="1"/>
  <c r="E197" i="1" s="1"/>
  <c r="C197" i="1" a="1"/>
  <c r="C197" i="1" s="1"/>
  <c r="AH196" i="1" a="1"/>
  <c r="AH196" i="1" s="1"/>
  <c r="K196" i="1" a="1"/>
  <c r="K196" i="1" s="1"/>
  <c r="H196" i="1" a="1"/>
  <c r="H196" i="1" s="1"/>
  <c r="G196" i="1" a="1"/>
  <c r="G196" i="1" s="1"/>
  <c r="F196" i="1" a="1"/>
  <c r="F196" i="1" s="1"/>
  <c r="E196" i="1" a="1"/>
  <c r="E196" i="1" s="1"/>
  <c r="C196" i="1" a="1"/>
  <c r="C196" i="1" s="1"/>
  <c r="AH195" i="1" a="1"/>
  <c r="AH195" i="1" s="1"/>
  <c r="K195" i="1" a="1"/>
  <c r="K195" i="1" s="1"/>
  <c r="H195" i="1" a="1"/>
  <c r="H195" i="1" s="1"/>
  <c r="G195" i="1" a="1"/>
  <c r="G195" i="1" s="1"/>
  <c r="F195" i="1" a="1"/>
  <c r="F195" i="1" s="1"/>
  <c r="E195" i="1" a="1"/>
  <c r="E195" i="1" s="1"/>
  <c r="C195" i="1" a="1"/>
  <c r="C195" i="1" s="1"/>
  <c r="AH194" i="1" a="1"/>
  <c r="AH194" i="1" s="1"/>
  <c r="K194" i="1" a="1"/>
  <c r="K194" i="1" s="1"/>
  <c r="H194" i="1" a="1"/>
  <c r="H194" i="1" s="1"/>
  <c r="G194" i="1" a="1"/>
  <c r="G194" i="1" s="1"/>
  <c r="F194" i="1" a="1"/>
  <c r="F194" i="1" s="1"/>
  <c r="E194" i="1" a="1"/>
  <c r="E194" i="1" s="1"/>
  <c r="C194" i="1" a="1"/>
  <c r="C194" i="1" s="1"/>
  <c r="AH193" i="1" a="1"/>
  <c r="AH193" i="1" s="1"/>
  <c r="K193" i="1" a="1"/>
  <c r="K193" i="1" s="1"/>
  <c r="H193" i="1" a="1"/>
  <c r="H193" i="1" s="1"/>
  <c r="G193" i="1" a="1"/>
  <c r="G193" i="1" s="1"/>
  <c r="F193" i="1" a="1"/>
  <c r="F193" i="1" s="1"/>
  <c r="E193" i="1" a="1"/>
  <c r="E193" i="1" s="1"/>
  <c r="C193" i="1" a="1"/>
  <c r="C193" i="1" s="1"/>
  <c r="AH192" i="1" a="1"/>
  <c r="AH192" i="1" s="1"/>
  <c r="K192" i="1" a="1"/>
  <c r="K192" i="1" s="1"/>
  <c r="H192" i="1" a="1"/>
  <c r="H192" i="1" s="1"/>
  <c r="G192" i="1" a="1"/>
  <c r="G192" i="1" s="1"/>
  <c r="F192" i="1" a="1"/>
  <c r="F192" i="1" s="1"/>
  <c r="E192" i="1" a="1"/>
  <c r="E192" i="1" s="1"/>
  <c r="C192" i="1" a="1"/>
  <c r="C192" i="1" s="1"/>
  <c r="AH191" i="1" a="1"/>
  <c r="AH191" i="1" s="1"/>
  <c r="K191" i="1" a="1"/>
  <c r="K191" i="1" s="1"/>
  <c r="H191" i="1" a="1"/>
  <c r="H191" i="1" s="1"/>
  <c r="G191" i="1" a="1"/>
  <c r="G191" i="1" s="1"/>
  <c r="F191" i="1" a="1"/>
  <c r="F191" i="1" s="1"/>
  <c r="E191" i="1" a="1"/>
  <c r="E191" i="1" s="1"/>
  <c r="C191" i="1" a="1"/>
  <c r="C191" i="1" s="1"/>
  <c r="AH190" i="1" a="1"/>
  <c r="AH190" i="1" s="1"/>
  <c r="K190" i="1" a="1"/>
  <c r="K190" i="1" s="1"/>
  <c r="H190" i="1" a="1"/>
  <c r="H190" i="1" s="1"/>
  <c r="G190" i="1" a="1"/>
  <c r="G190" i="1" s="1"/>
  <c r="F190" i="1" a="1"/>
  <c r="F190" i="1" s="1"/>
  <c r="E190" i="1" a="1"/>
  <c r="E190" i="1" s="1"/>
  <c r="C190" i="1" a="1"/>
  <c r="C190" i="1" s="1"/>
  <c r="AH189" i="1" a="1"/>
  <c r="AH189" i="1" s="1"/>
  <c r="K189" i="1" a="1"/>
  <c r="K189" i="1" s="1"/>
  <c r="H189" i="1" a="1"/>
  <c r="H189" i="1" s="1"/>
  <c r="G189" i="1" a="1"/>
  <c r="G189" i="1" s="1"/>
  <c r="F189" i="1" a="1"/>
  <c r="F189" i="1" s="1"/>
  <c r="E189" i="1" a="1"/>
  <c r="E189" i="1" s="1"/>
  <c r="C189" i="1" a="1"/>
  <c r="C189" i="1" s="1"/>
  <c r="AH188" i="1" a="1"/>
  <c r="AH188" i="1" s="1"/>
  <c r="K188" i="1" a="1"/>
  <c r="K188" i="1" s="1"/>
  <c r="H188" i="1" a="1"/>
  <c r="H188" i="1" s="1"/>
  <c r="G188" i="1" a="1"/>
  <c r="G188" i="1" s="1"/>
  <c r="F188" i="1" a="1"/>
  <c r="F188" i="1" s="1"/>
  <c r="E188" i="1" a="1"/>
  <c r="E188" i="1" s="1"/>
  <c r="C188" i="1" a="1"/>
  <c r="C188" i="1" s="1"/>
  <c r="AH187" i="1" a="1"/>
  <c r="AH187" i="1" s="1"/>
  <c r="K187" i="1" a="1"/>
  <c r="K187" i="1" s="1"/>
  <c r="H187" i="1" a="1"/>
  <c r="H187" i="1" s="1"/>
  <c r="G187" i="1" a="1"/>
  <c r="G187" i="1" s="1"/>
  <c r="F187" i="1" a="1"/>
  <c r="F187" i="1" s="1"/>
  <c r="E187" i="1" a="1"/>
  <c r="E187" i="1" s="1"/>
  <c r="C187" i="1" a="1"/>
  <c r="C187" i="1" s="1"/>
  <c r="AH186" i="1" a="1"/>
  <c r="AH186" i="1" s="1"/>
  <c r="K186" i="1" a="1"/>
  <c r="K186" i="1" s="1"/>
  <c r="H186" i="1" a="1"/>
  <c r="H186" i="1" s="1"/>
  <c r="G186" i="1" a="1"/>
  <c r="G186" i="1" s="1"/>
  <c r="F186" i="1" a="1"/>
  <c r="F186" i="1" s="1"/>
  <c r="E186" i="1" a="1"/>
  <c r="E186" i="1" s="1"/>
  <c r="C186" i="1" a="1"/>
  <c r="C186" i="1" s="1"/>
  <c r="AH185" i="1" a="1"/>
  <c r="AH185" i="1" s="1"/>
  <c r="K185" i="1" a="1"/>
  <c r="K185" i="1" s="1"/>
  <c r="H185" i="1" a="1"/>
  <c r="H185" i="1" s="1"/>
  <c r="G185" i="1" a="1"/>
  <c r="G185" i="1" s="1"/>
  <c r="F185" i="1" a="1"/>
  <c r="F185" i="1" s="1"/>
  <c r="E185" i="1" a="1"/>
  <c r="E185" i="1" s="1"/>
  <c r="C185" i="1" a="1"/>
  <c r="C185" i="1" s="1"/>
  <c r="AH184" i="1" a="1"/>
  <c r="AH184" i="1" s="1"/>
  <c r="K184" i="1" a="1"/>
  <c r="K184" i="1" s="1"/>
  <c r="H184" i="1" a="1"/>
  <c r="H184" i="1" s="1"/>
  <c r="G184" i="1" a="1"/>
  <c r="G184" i="1" s="1"/>
  <c r="F184" i="1" a="1"/>
  <c r="F184" i="1" s="1"/>
  <c r="E184" i="1" a="1"/>
  <c r="E184" i="1" s="1"/>
  <c r="C184" i="1" a="1"/>
  <c r="C184" i="1" s="1"/>
  <c r="AH183" i="1" a="1"/>
  <c r="AH183" i="1" s="1"/>
  <c r="K183" i="1" a="1"/>
  <c r="K183" i="1" s="1"/>
  <c r="H183" i="1" a="1"/>
  <c r="H183" i="1" s="1"/>
  <c r="G183" i="1" a="1"/>
  <c r="G183" i="1" s="1"/>
  <c r="F183" i="1" a="1"/>
  <c r="F183" i="1" s="1"/>
  <c r="E183" i="1" a="1"/>
  <c r="E183" i="1" s="1"/>
  <c r="C183" i="1" a="1"/>
  <c r="C183" i="1" s="1"/>
  <c r="AH182" i="1" a="1"/>
  <c r="AH182" i="1" s="1"/>
  <c r="K182" i="1" a="1"/>
  <c r="K182" i="1" s="1"/>
  <c r="H182" i="1" a="1"/>
  <c r="H182" i="1" s="1"/>
  <c r="G182" i="1" a="1"/>
  <c r="G182" i="1" s="1"/>
  <c r="F182" i="1" a="1"/>
  <c r="F182" i="1" s="1"/>
  <c r="E182" i="1" a="1"/>
  <c r="E182" i="1" s="1"/>
  <c r="C182" i="1" a="1"/>
  <c r="C182" i="1" s="1"/>
  <c r="AH181" i="1" a="1"/>
  <c r="AH181" i="1" s="1"/>
  <c r="K181" i="1" a="1"/>
  <c r="K181" i="1" s="1"/>
  <c r="H181" i="1" a="1"/>
  <c r="H181" i="1" s="1"/>
  <c r="G181" i="1" a="1"/>
  <c r="G181" i="1" s="1"/>
  <c r="F181" i="1" a="1"/>
  <c r="F181" i="1" s="1"/>
  <c r="E181" i="1" a="1"/>
  <c r="E181" i="1" s="1"/>
  <c r="C181" i="1" a="1"/>
  <c r="C181" i="1" s="1"/>
  <c r="AH180" i="1" a="1"/>
  <c r="AH180" i="1" s="1"/>
  <c r="K180" i="1" a="1"/>
  <c r="K180" i="1" s="1"/>
  <c r="H180" i="1" a="1"/>
  <c r="H180" i="1" s="1"/>
  <c r="G180" i="1" a="1"/>
  <c r="G180" i="1" s="1"/>
  <c r="F180" i="1" a="1"/>
  <c r="F180" i="1" s="1"/>
  <c r="E180" i="1" a="1"/>
  <c r="E180" i="1" s="1"/>
  <c r="C180" i="1" a="1"/>
  <c r="C180" i="1" s="1"/>
  <c r="AH179" i="1" a="1"/>
  <c r="AH179" i="1" s="1"/>
  <c r="K179" i="1" a="1"/>
  <c r="K179" i="1" s="1"/>
  <c r="H179" i="1" a="1"/>
  <c r="H179" i="1" s="1"/>
  <c r="G179" i="1" a="1"/>
  <c r="G179" i="1" s="1"/>
  <c r="F179" i="1" a="1"/>
  <c r="F179" i="1" s="1"/>
  <c r="E179" i="1" a="1"/>
  <c r="E179" i="1" s="1"/>
  <c r="C179" i="1" a="1"/>
  <c r="C179" i="1" s="1"/>
  <c r="AH178" i="1" a="1"/>
  <c r="AH178" i="1" s="1"/>
  <c r="K178" i="1" a="1"/>
  <c r="K178" i="1" s="1"/>
  <c r="H178" i="1" a="1"/>
  <c r="H178" i="1" s="1"/>
  <c r="G178" i="1" a="1"/>
  <c r="G178" i="1" s="1"/>
  <c r="F178" i="1" a="1"/>
  <c r="F178" i="1" s="1"/>
  <c r="E178" i="1" a="1"/>
  <c r="E178" i="1" s="1"/>
  <c r="C178" i="1" a="1"/>
  <c r="C178" i="1" s="1"/>
  <c r="AH177" i="1" a="1"/>
  <c r="AH177" i="1" s="1"/>
  <c r="K177" i="1" a="1"/>
  <c r="K177" i="1" s="1"/>
  <c r="H177" i="1" a="1"/>
  <c r="H177" i="1" s="1"/>
  <c r="G177" i="1" a="1"/>
  <c r="G177" i="1" s="1"/>
  <c r="F177" i="1" a="1"/>
  <c r="F177" i="1" s="1"/>
  <c r="E177" i="1" a="1"/>
  <c r="E177" i="1" s="1"/>
  <c r="C177" i="1" a="1"/>
  <c r="C177" i="1" s="1"/>
  <c r="AH176" i="1" a="1"/>
  <c r="AH176" i="1" s="1"/>
  <c r="K176" i="1" a="1"/>
  <c r="K176" i="1" s="1"/>
  <c r="H176" i="1" a="1"/>
  <c r="H176" i="1" s="1"/>
  <c r="G176" i="1" a="1"/>
  <c r="G176" i="1" s="1"/>
  <c r="F176" i="1" a="1"/>
  <c r="F176" i="1" s="1"/>
  <c r="E176" i="1" a="1"/>
  <c r="E176" i="1" s="1"/>
  <c r="C176" i="1" a="1"/>
  <c r="C176" i="1" s="1"/>
  <c r="AH175" i="1" a="1"/>
  <c r="AH175" i="1" s="1"/>
  <c r="K175" i="1" a="1"/>
  <c r="K175" i="1" s="1"/>
  <c r="H175" i="1" a="1"/>
  <c r="H175" i="1" s="1"/>
  <c r="G175" i="1" a="1"/>
  <c r="G175" i="1" s="1"/>
  <c r="F175" i="1" a="1"/>
  <c r="F175" i="1" s="1"/>
  <c r="E175" i="1" a="1"/>
  <c r="E175" i="1" s="1"/>
  <c r="C175" i="1" a="1"/>
  <c r="C175" i="1" s="1"/>
  <c r="AH174" i="1" a="1"/>
  <c r="AH174" i="1" s="1"/>
  <c r="K174" i="1" a="1"/>
  <c r="K174" i="1" s="1"/>
  <c r="H174" i="1" a="1"/>
  <c r="H174" i="1" s="1"/>
  <c r="G174" i="1" a="1"/>
  <c r="G174" i="1" s="1"/>
  <c r="F174" i="1" a="1"/>
  <c r="F174" i="1" s="1"/>
  <c r="E174" i="1" a="1"/>
  <c r="E174" i="1" s="1"/>
  <c r="C174" i="1" a="1"/>
  <c r="C174" i="1" s="1"/>
  <c r="AH173" i="1" a="1"/>
  <c r="AH173" i="1" s="1"/>
  <c r="K173" i="1" a="1"/>
  <c r="K173" i="1" s="1"/>
  <c r="H173" i="1" a="1"/>
  <c r="H173" i="1" s="1"/>
  <c r="G173" i="1" a="1"/>
  <c r="G173" i="1" s="1"/>
  <c r="F173" i="1" a="1"/>
  <c r="F173" i="1" s="1"/>
  <c r="E173" i="1" a="1"/>
  <c r="E173" i="1" s="1"/>
  <c r="C173" i="1" a="1"/>
  <c r="C173" i="1" s="1"/>
  <c r="AH172" i="1" a="1"/>
  <c r="AH172" i="1" s="1"/>
  <c r="K172" i="1" a="1"/>
  <c r="K172" i="1" s="1"/>
  <c r="H172" i="1" a="1"/>
  <c r="H172" i="1" s="1"/>
  <c r="G172" i="1" a="1"/>
  <c r="G172" i="1" s="1"/>
  <c r="F172" i="1" a="1"/>
  <c r="F172" i="1" s="1"/>
  <c r="E172" i="1" a="1"/>
  <c r="E172" i="1" s="1"/>
  <c r="C172" i="1" a="1"/>
  <c r="C172" i="1" s="1"/>
  <c r="AH171" i="1" a="1"/>
  <c r="AH171" i="1" s="1"/>
  <c r="K171" i="1" a="1"/>
  <c r="K171" i="1" s="1"/>
  <c r="H171" i="1" a="1"/>
  <c r="H171" i="1" s="1"/>
  <c r="G171" i="1" a="1"/>
  <c r="G171" i="1" s="1"/>
  <c r="F171" i="1" a="1"/>
  <c r="F171" i="1" s="1"/>
  <c r="E171" i="1" a="1"/>
  <c r="E171" i="1" s="1"/>
  <c r="C171" i="1" a="1"/>
  <c r="C171" i="1" s="1"/>
  <c r="AH170" i="1" a="1"/>
  <c r="AH170" i="1" s="1"/>
  <c r="K170" i="1" a="1"/>
  <c r="K170" i="1" s="1"/>
  <c r="H170" i="1" a="1"/>
  <c r="H170" i="1" s="1"/>
  <c r="G170" i="1" a="1"/>
  <c r="G170" i="1" s="1"/>
  <c r="F170" i="1" a="1"/>
  <c r="F170" i="1" s="1"/>
  <c r="E170" i="1" a="1"/>
  <c r="E170" i="1" s="1"/>
  <c r="C170" i="1" a="1"/>
  <c r="C170" i="1" s="1"/>
  <c r="AH169" i="1" a="1"/>
  <c r="AH169" i="1" s="1"/>
  <c r="K169" i="1" a="1"/>
  <c r="K169" i="1" s="1"/>
  <c r="H169" i="1" a="1"/>
  <c r="H169" i="1" s="1"/>
  <c r="G169" i="1" a="1"/>
  <c r="G169" i="1" s="1"/>
  <c r="F169" i="1" a="1"/>
  <c r="F169" i="1" s="1"/>
  <c r="E169" i="1" a="1"/>
  <c r="E169" i="1" s="1"/>
  <c r="C169" i="1" a="1"/>
  <c r="C169" i="1" s="1"/>
  <c r="AH168" i="1" a="1"/>
  <c r="AH168" i="1" s="1"/>
  <c r="K168" i="1" a="1"/>
  <c r="K168" i="1" s="1"/>
  <c r="H168" i="1" a="1"/>
  <c r="H168" i="1" s="1"/>
  <c r="G168" i="1" a="1"/>
  <c r="G168" i="1" s="1"/>
  <c r="F168" i="1" a="1"/>
  <c r="F168" i="1" s="1"/>
  <c r="E168" i="1" a="1"/>
  <c r="E168" i="1" s="1"/>
  <c r="C168" i="1" a="1"/>
  <c r="C168" i="1" s="1"/>
  <c r="AH167" i="1" a="1"/>
  <c r="AH167" i="1" s="1"/>
  <c r="K167" i="1" a="1"/>
  <c r="K167" i="1" s="1"/>
  <c r="H167" i="1" a="1"/>
  <c r="H167" i="1" s="1"/>
  <c r="G167" i="1" a="1"/>
  <c r="G167" i="1" s="1"/>
  <c r="F167" i="1" a="1"/>
  <c r="F167" i="1" s="1"/>
  <c r="E167" i="1" a="1"/>
  <c r="E167" i="1" s="1"/>
  <c r="C167" i="1" a="1"/>
  <c r="C167" i="1" s="1"/>
  <c r="AH166" i="1" a="1"/>
  <c r="AH166" i="1" s="1"/>
  <c r="K166" i="1" a="1"/>
  <c r="K166" i="1" s="1"/>
  <c r="H166" i="1" a="1"/>
  <c r="H166" i="1" s="1"/>
  <c r="G166" i="1" a="1"/>
  <c r="G166" i="1" s="1"/>
  <c r="F166" i="1" a="1"/>
  <c r="F166" i="1" s="1"/>
  <c r="E166" i="1" a="1"/>
  <c r="E166" i="1" s="1"/>
  <c r="C166" i="1" a="1"/>
  <c r="C166" i="1" s="1"/>
  <c r="AH165" i="1" a="1"/>
  <c r="AH165" i="1" s="1"/>
  <c r="K165" i="1" a="1"/>
  <c r="K165" i="1" s="1"/>
  <c r="H165" i="1" a="1"/>
  <c r="H165" i="1" s="1"/>
  <c r="G165" i="1" a="1"/>
  <c r="G165" i="1" s="1"/>
  <c r="F165" i="1" a="1"/>
  <c r="F165" i="1" s="1"/>
  <c r="E165" i="1" a="1"/>
  <c r="E165" i="1" s="1"/>
  <c r="C165" i="1" a="1"/>
  <c r="C165" i="1" s="1"/>
  <c r="AH164" i="1" a="1"/>
  <c r="AH164" i="1" s="1"/>
  <c r="K164" i="1" a="1"/>
  <c r="K164" i="1" s="1"/>
  <c r="H164" i="1" a="1"/>
  <c r="H164" i="1" s="1"/>
  <c r="G164" i="1" a="1"/>
  <c r="G164" i="1" s="1"/>
  <c r="F164" i="1" a="1"/>
  <c r="F164" i="1" s="1"/>
  <c r="E164" i="1" a="1"/>
  <c r="E164" i="1" s="1"/>
  <c r="C164" i="1" a="1"/>
  <c r="C164" i="1" s="1"/>
  <c r="AH163" i="1" a="1"/>
  <c r="AH163" i="1" s="1"/>
  <c r="K163" i="1" a="1"/>
  <c r="K163" i="1" s="1"/>
  <c r="H163" i="1" a="1"/>
  <c r="H163" i="1" s="1"/>
  <c r="G163" i="1" a="1"/>
  <c r="G163" i="1" s="1"/>
  <c r="F163" i="1" a="1"/>
  <c r="F163" i="1" s="1"/>
  <c r="E163" i="1" a="1"/>
  <c r="E163" i="1" s="1"/>
  <c r="C163" i="1" a="1"/>
  <c r="C163" i="1" s="1"/>
  <c r="AH162" i="1" a="1"/>
  <c r="AH162" i="1" s="1"/>
  <c r="K162" i="1" a="1"/>
  <c r="K162" i="1" s="1"/>
  <c r="H162" i="1" a="1"/>
  <c r="H162" i="1" s="1"/>
  <c r="G162" i="1" a="1"/>
  <c r="G162" i="1" s="1"/>
  <c r="F162" i="1" a="1"/>
  <c r="F162" i="1" s="1"/>
  <c r="E162" i="1" a="1"/>
  <c r="E162" i="1" s="1"/>
  <c r="C162" i="1" a="1"/>
  <c r="C162" i="1" s="1"/>
  <c r="AH161" i="1" a="1"/>
  <c r="AH161" i="1" s="1"/>
  <c r="K161" i="1" a="1"/>
  <c r="K161" i="1" s="1"/>
  <c r="H161" i="1" a="1"/>
  <c r="H161" i="1" s="1"/>
  <c r="G161" i="1" a="1"/>
  <c r="G161" i="1" s="1"/>
  <c r="F161" i="1" a="1"/>
  <c r="F161" i="1" s="1"/>
  <c r="E161" i="1" a="1"/>
  <c r="E161" i="1" s="1"/>
  <c r="C161" i="1" a="1"/>
  <c r="C161" i="1" s="1"/>
  <c r="AH160" i="1" a="1"/>
  <c r="AH160" i="1" s="1"/>
  <c r="K160" i="1" a="1"/>
  <c r="K160" i="1" s="1"/>
  <c r="H160" i="1" a="1"/>
  <c r="H160" i="1" s="1"/>
  <c r="G160" i="1" a="1"/>
  <c r="G160" i="1" s="1"/>
  <c r="F160" i="1" a="1"/>
  <c r="F160" i="1" s="1"/>
  <c r="E160" i="1" a="1"/>
  <c r="E160" i="1" s="1"/>
  <c r="C160" i="1" a="1"/>
  <c r="C160" i="1" s="1"/>
  <c r="AH159" i="1" a="1"/>
  <c r="AH159" i="1" s="1"/>
  <c r="K159" i="1" a="1"/>
  <c r="K159" i="1" s="1"/>
  <c r="H159" i="1" a="1"/>
  <c r="H159" i="1" s="1"/>
  <c r="G159" i="1" a="1"/>
  <c r="G159" i="1" s="1"/>
  <c r="F159" i="1" a="1"/>
  <c r="F159" i="1" s="1"/>
  <c r="E159" i="1" a="1"/>
  <c r="E159" i="1" s="1"/>
  <c r="C159" i="1" a="1"/>
  <c r="C159" i="1" s="1"/>
  <c r="AH158" i="1" a="1"/>
  <c r="AH158" i="1" s="1"/>
  <c r="K158" i="1" a="1"/>
  <c r="K158" i="1" s="1"/>
  <c r="H158" i="1" a="1"/>
  <c r="H158" i="1" s="1"/>
  <c r="G158" i="1" a="1"/>
  <c r="G158" i="1" s="1"/>
  <c r="F158" i="1" a="1"/>
  <c r="F158" i="1" s="1"/>
  <c r="E158" i="1" a="1"/>
  <c r="E158" i="1" s="1"/>
  <c r="C158" i="1" a="1"/>
  <c r="C158" i="1" s="1"/>
  <c r="AH157" i="1" a="1"/>
  <c r="AH157" i="1" s="1"/>
  <c r="K157" i="1" a="1"/>
  <c r="K157" i="1" s="1"/>
  <c r="H157" i="1" a="1"/>
  <c r="H157" i="1" s="1"/>
  <c r="G157" i="1" a="1"/>
  <c r="G157" i="1" s="1"/>
  <c r="F157" i="1" a="1"/>
  <c r="F157" i="1" s="1"/>
  <c r="E157" i="1" a="1"/>
  <c r="E157" i="1" s="1"/>
  <c r="C157" i="1" a="1"/>
  <c r="C157" i="1" s="1"/>
  <c r="AH156" i="1" a="1"/>
  <c r="AH156" i="1" s="1"/>
  <c r="K156" i="1" a="1"/>
  <c r="K156" i="1" s="1"/>
  <c r="H156" i="1" a="1"/>
  <c r="H156" i="1" s="1"/>
  <c r="G156" i="1" a="1"/>
  <c r="G156" i="1" s="1"/>
  <c r="F156" i="1" a="1"/>
  <c r="F156" i="1" s="1"/>
  <c r="E156" i="1" a="1"/>
  <c r="E156" i="1" s="1"/>
  <c r="C156" i="1" a="1"/>
  <c r="C156" i="1" s="1"/>
  <c r="AH155" i="1" a="1"/>
  <c r="AH155" i="1" s="1"/>
  <c r="K155" i="1" a="1"/>
  <c r="K155" i="1" s="1"/>
  <c r="H155" i="1" a="1"/>
  <c r="H155" i="1" s="1"/>
  <c r="G155" i="1" a="1"/>
  <c r="G155" i="1" s="1"/>
  <c r="F155" i="1" a="1"/>
  <c r="F155" i="1" s="1"/>
  <c r="E155" i="1" a="1"/>
  <c r="E155" i="1" s="1"/>
  <c r="C155" i="1" a="1"/>
  <c r="C155" i="1" s="1"/>
  <c r="AH154" i="1" a="1"/>
  <c r="AH154" i="1" s="1"/>
  <c r="K154" i="1" a="1"/>
  <c r="K154" i="1" s="1"/>
  <c r="H154" i="1" a="1"/>
  <c r="H154" i="1" s="1"/>
  <c r="G154" i="1" a="1"/>
  <c r="G154" i="1" s="1"/>
  <c r="F154" i="1" a="1"/>
  <c r="F154" i="1" s="1"/>
  <c r="E154" i="1" a="1"/>
  <c r="E154" i="1" s="1"/>
  <c r="C154" i="1" a="1"/>
  <c r="C154" i="1" s="1"/>
  <c r="AH153" i="1" a="1"/>
  <c r="AH153" i="1" s="1"/>
  <c r="K153" i="1" a="1"/>
  <c r="K153" i="1" s="1"/>
  <c r="H153" i="1" a="1"/>
  <c r="H153" i="1" s="1"/>
  <c r="G153" i="1" a="1"/>
  <c r="G153" i="1" s="1"/>
  <c r="F153" i="1" a="1"/>
  <c r="F153" i="1" s="1"/>
  <c r="E153" i="1" a="1"/>
  <c r="E153" i="1" s="1"/>
  <c r="C153" i="1" a="1"/>
  <c r="C153" i="1" s="1"/>
  <c r="AH152" i="1" a="1"/>
  <c r="AH152" i="1" s="1"/>
  <c r="K152" i="1" a="1"/>
  <c r="K152" i="1" s="1"/>
  <c r="H152" i="1" a="1"/>
  <c r="H152" i="1" s="1"/>
  <c r="G152" i="1" a="1"/>
  <c r="G152" i="1" s="1"/>
  <c r="F152" i="1" a="1"/>
  <c r="F152" i="1" s="1"/>
  <c r="E152" i="1" a="1"/>
  <c r="E152" i="1" s="1"/>
  <c r="C152" i="1" a="1"/>
  <c r="C152" i="1" s="1"/>
  <c r="AH151" i="1" a="1"/>
  <c r="AH151" i="1" s="1"/>
  <c r="K151" i="1" a="1"/>
  <c r="K151" i="1" s="1"/>
  <c r="H151" i="1" a="1"/>
  <c r="H151" i="1" s="1"/>
  <c r="G151" i="1" a="1"/>
  <c r="G151" i="1" s="1"/>
  <c r="F151" i="1" a="1"/>
  <c r="F151" i="1" s="1"/>
  <c r="E151" i="1" a="1"/>
  <c r="E151" i="1" s="1"/>
  <c r="C151" i="1" a="1"/>
  <c r="C151" i="1" s="1"/>
  <c r="AH150" i="1" a="1"/>
  <c r="AH150" i="1" s="1"/>
  <c r="K150" i="1" a="1"/>
  <c r="K150" i="1" s="1"/>
  <c r="H150" i="1" a="1"/>
  <c r="H150" i="1" s="1"/>
  <c r="G150" i="1" a="1"/>
  <c r="G150" i="1" s="1"/>
  <c r="F150" i="1" a="1"/>
  <c r="F150" i="1" s="1"/>
  <c r="E150" i="1" a="1"/>
  <c r="E150" i="1" s="1"/>
  <c r="C150" i="1" a="1"/>
  <c r="C150" i="1" s="1"/>
  <c r="AH149" i="1" a="1"/>
  <c r="AH149" i="1" s="1"/>
  <c r="K149" i="1" a="1"/>
  <c r="K149" i="1" s="1"/>
  <c r="H149" i="1" a="1"/>
  <c r="H149" i="1" s="1"/>
  <c r="G149" i="1" a="1"/>
  <c r="G149" i="1" s="1"/>
  <c r="F149" i="1" a="1"/>
  <c r="F149" i="1" s="1"/>
  <c r="E149" i="1" a="1"/>
  <c r="E149" i="1" s="1"/>
  <c r="C149" i="1" a="1"/>
  <c r="C149" i="1" s="1"/>
  <c r="AH148" i="1" a="1"/>
  <c r="AH148" i="1" s="1"/>
  <c r="K148" i="1" a="1"/>
  <c r="K148" i="1" s="1"/>
  <c r="H148" i="1" a="1"/>
  <c r="H148" i="1" s="1"/>
  <c r="G148" i="1" a="1"/>
  <c r="G148" i="1" s="1"/>
  <c r="F148" i="1" a="1"/>
  <c r="F148" i="1" s="1"/>
  <c r="E148" i="1" a="1"/>
  <c r="E148" i="1" s="1"/>
  <c r="C148" i="1" a="1"/>
  <c r="C148" i="1" s="1"/>
  <c r="AH147" i="1" a="1"/>
  <c r="AH147" i="1" s="1"/>
  <c r="K147" i="1" a="1"/>
  <c r="K147" i="1" s="1"/>
  <c r="H147" i="1" a="1"/>
  <c r="H147" i="1" s="1"/>
  <c r="G147" i="1" a="1"/>
  <c r="G147" i="1" s="1"/>
  <c r="F147" i="1" a="1"/>
  <c r="F147" i="1" s="1"/>
  <c r="E147" i="1" a="1"/>
  <c r="E147" i="1" s="1"/>
  <c r="C147" i="1" a="1"/>
  <c r="C147" i="1" s="1"/>
  <c r="AH146" i="1" a="1"/>
  <c r="AH146" i="1" s="1"/>
  <c r="K146" i="1" a="1"/>
  <c r="K146" i="1" s="1"/>
  <c r="H146" i="1" a="1"/>
  <c r="H146" i="1" s="1"/>
  <c r="G146" i="1" a="1"/>
  <c r="G146" i="1" s="1"/>
  <c r="F146" i="1" a="1"/>
  <c r="F146" i="1" s="1"/>
  <c r="E146" i="1" a="1"/>
  <c r="E146" i="1" s="1"/>
  <c r="C146" i="1" a="1"/>
  <c r="C146" i="1" s="1"/>
  <c r="AH145" i="1" a="1"/>
  <c r="AH145" i="1" s="1"/>
  <c r="K145" i="1" a="1"/>
  <c r="K145" i="1" s="1"/>
  <c r="H145" i="1" a="1"/>
  <c r="H145" i="1" s="1"/>
  <c r="G145" i="1" a="1"/>
  <c r="G145" i="1" s="1"/>
  <c r="F145" i="1" a="1"/>
  <c r="F145" i="1" s="1"/>
  <c r="E145" i="1" a="1"/>
  <c r="E145" i="1" s="1"/>
  <c r="C145" i="1" a="1"/>
  <c r="C145" i="1" s="1"/>
  <c r="AH144" i="1" a="1"/>
  <c r="AH144" i="1" s="1"/>
  <c r="K144" i="1" a="1"/>
  <c r="K144" i="1" s="1"/>
  <c r="H144" i="1" a="1"/>
  <c r="H144" i="1" s="1"/>
  <c r="G144" i="1" a="1"/>
  <c r="G144" i="1" s="1"/>
  <c r="F144" i="1" a="1"/>
  <c r="F144" i="1" s="1"/>
  <c r="E144" i="1" a="1"/>
  <c r="E144" i="1" s="1"/>
  <c r="C144" i="1" a="1"/>
  <c r="C144" i="1" s="1"/>
  <c r="AH143" i="1" a="1"/>
  <c r="AH143" i="1" s="1"/>
  <c r="K143" i="1" a="1"/>
  <c r="K143" i="1" s="1"/>
  <c r="H143" i="1" a="1"/>
  <c r="H143" i="1" s="1"/>
  <c r="G143" i="1" a="1"/>
  <c r="G143" i="1" s="1"/>
  <c r="F143" i="1" a="1"/>
  <c r="F143" i="1" s="1"/>
  <c r="E143" i="1" a="1"/>
  <c r="E143" i="1" s="1"/>
  <c r="C143" i="1" a="1"/>
  <c r="C143" i="1" s="1"/>
  <c r="AH142" i="1" a="1"/>
  <c r="AH142" i="1" s="1"/>
  <c r="K142" i="1" a="1"/>
  <c r="K142" i="1" s="1"/>
  <c r="H142" i="1" a="1"/>
  <c r="H142" i="1" s="1"/>
  <c r="G142" i="1" a="1"/>
  <c r="G142" i="1" s="1"/>
  <c r="F142" i="1" a="1"/>
  <c r="F142" i="1" s="1"/>
  <c r="E142" i="1" a="1"/>
  <c r="E142" i="1" s="1"/>
  <c r="C142" i="1" a="1"/>
  <c r="C142" i="1" s="1"/>
  <c r="AH141" i="1" a="1"/>
  <c r="AH141" i="1" s="1"/>
  <c r="K141" i="1" a="1"/>
  <c r="K141" i="1" s="1"/>
  <c r="H141" i="1" a="1"/>
  <c r="H141" i="1" s="1"/>
  <c r="G141" i="1" a="1"/>
  <c r="G141" i="1" s="1"/>
  <c r="F141" i="1" a="1"/>
  <c r="F141" i="1" s="1"/>
  <c r="E141" i="1" a="1"/>
  <c r="E141" i="1" s="1"/>
  <c r="C141" i="1" a="1"/>
  <c r="C141" i="1" s="1"/>
  <c r="AH140" i="1" a="1"/>
  <c r="AH140" i="1" s="1"/>
  <c r="K140" i="1" a="1"/>
  <c r="K140" i="1" s="1"/>
  <c r="H140" i="1" a="1"/>
  <c r="H140" i="1" s="1"/>
  <c r="G140" i="1" a="1"/>
  <c r="G140" i="1" s="1"/>
  <c r="F140" i="1" a="1"/>
  <c r="F140" i="1" s="1"/>
  <c r="E140" i="1" a="1"/>
  <c r="E140" i="1" s="1"/>
  <c r="C140" i="1" a="1"/>
  <c r="C140" i="1" s="1"/>
  <c r="AH139" i="1" a="1"/>
  <c r="AH139" i="1" s="1"/>
  <c r="K139" i="1" a="1"/>
  <c r="K139" i="1" s="1"/>
  <c r="H139" i="1" a="1"/>
  <c r="H139" i="1" s="1"/>
  <c r="G139" i="1" a="1"/>
  <c r="G139" i="1" s="1"/>
  <c r="F139" i="1" a="1"/>
  <c r="F139" i="1" s="1"/>
  <c r="E139" i="1" a="1"/>
  <c r="E139" i="1" s="1"/>
  <c r="C139" i="1" a="1"/>
  <c r="C139" i="1" s="1"/>
  <c r="AH138" i="1" a="1"/>
  <c r="AH138" i="1" s="1"/>
  <c r="K138" i="1" a="1"/>
  <c r="K138" i="1" s="1"/>
  <c r="H138" i="1" a="1"/>
  <c r="H138" i="1" s="1"/>
  <c r="G138" i="1" a="1"/>
  <c r="G138" i="1" s="1"/>
  <c r="F138" i="1" a="1"/>
  <c r="F138" i="1" s="1"/>
  <c r="E138" i="1" a="1"/>
  <c r="E138" i="1" s="1"/>
  <c r="C138" i="1" a="1"/>
  <c r="C138" i="1" s="1"/>
  <c r="AH137" i="1" a="1"/>
  <c r="AH137" i="1" s="1"/>
  <c r="K137" i="1" a="1"/>
  <c r="K137" i="1" s="1"/>
  <c r="H137" i="1" a="1"/>
  <c r="H137" i="1" s="1"/>
  <c r="G137" i="1" a="1"/>
  <c r="G137" i="1" s="1"/>
  <c r="F137" i="1" a="1"/>
  <c r="F137" i="1" s="1"/>
  <c r="E137" i="1" a="1"/>
  <c r="E137" i="1" s="1"/>
  <c r="C137" i="1" a="1"/>
  <c r="C137" i="1" s="1"/>
  <c r="AH136" i="1" a="1"/>
  <c r="AH136" i="1" s="1"/>
  <c r="K136" i="1" a="1"/>
  <c r="K136" i="1" s="1"/>
  <c r="H136" i="1" a="1"/>
  <c r="H136" i="1" s="1"/>
  <c r="G136" i="1" a="1"/>
  <c r="G136" i="1" s="1"/>
  <c r="F136" i="1" a="1"/>
  <c r="F136" i="1" s="1"/>
  <c r="E136" i="1" a="1"/>
  <c r="E136" i="1" s="1"/>
  <c r="C136" i="1" a="1"/>
  <c r="C136" i="1" s="1"/>
  <c r="AH135" i="1" a="1"/>
  <c r="AH135" i="1" s="1"/>
  <c r="K135" i="1" a="1"/>
  <c r="K135" i="1" s="1"/>
  <c r="H135" i="1" a="1"/>
  <c r="H135" i="1" s="1"/>
  <c r="G135" i="1" a="1"/>
  <c r="G135" i="1" s="1"/>
  <c r="F135" i="1" a="1"/>
  <c r="F135" i="1" s="1"/>
  <c r="E135" i="1" a="1"/>
  <c r="E135" i="1" s="1"/>
  <c r="C135" i="1" a="1"/>
  <c r="C135" i="1" s="1"/>
  <c r="AH134" i="1" a="1"/>
  <c r="AH134" i="1" s="1"/>
  <c r="K134" i="1" a="1"/>
  <c r="K134" i="1" s="1"/>
  <c r="H134" i="1" a="1"/>
  <c r="H134" i="1" s="1"/>
  <c r="G134" i="1" a="1"/>
  <c r="G134" i="1" s="1"/>
  <c r="F134" i="1" a="1"/>
  <c r="F134" i="1" s="1"/>
  <c r="E134" i="1" a="1"/>
  <c r="E134" i="1" s="1"/>
  <c r="C134" i="1" a="1"/>
  <c r="C134" i="1" s="1"/>
  <c r="AH133" i="1" a="1"/>
  <c r="AH133" i="1" s="1"/>
  <c r="K133" i="1" a="1"/>
  <c r="K133" i="1" s="1"/>
  <c r="H133" i="1" a="1"/>
  <c r="H133" i="1" s="1"/>
  <c r="G133" i="1" a="1"/>
  <c r="G133" i="1" s="1"/>
  <c r="F133" i="1" a="1"/>
  <c r="F133" i="1" s="1"/>
  <c r="E133" i="1" a="1"/>
  <c r="E133" i="1" s="1"/>
  <c r="C133" i="1" a="1"/>
  <c r="C133" i="1" s="1"/>
  <c r="AH132" i="1" a="1"/>
  <c r="AH132" i="1" s="1"/>
  <c r="K132" i="1" a="1"/>
  <c r="K132" i="1" s="1"/>
  <c r="H132" i="1" a="1"/>
  <c r="H132" i="1" s="1"/>
  <c r="G132" i="1" a="1"/>
  <c r="G132" i="1" s="1"/>
  <c r="F132" i="1" a="1"/>
  <c r="F132" i="1" s="1"/>
  <c r="E132" i="1" a="1"/>
  <c r="E132" i="1" s="1"/>
  <c r="C132" i="1" a="1"/>
  <c r="C132" i="1" s="1"/>
  <c r="AH131" i="1" a="1"/>
  <c r="AH131" i="1" s="1"/>
  <c r="K131" i="1" a="1"/>
  <c r="K131" i="1" s="1"/>
  <c r="H131" i="1" a="1"/>
  <c r="H131" i="1" s="1"/>
  <c r="G131" i="1" a="1"/>
  <c r="G131" i="1" s="1"/>
  <c r="F131" i="1" a="1"/>
  <c r="F131" i="1" s="1"/>
  <c r="E131" i="1" a="1"/>
  <c r="E131" i="1" s="1"/>
  <c r="C131" i="1" a="1"/>
  <c r="C131" i="1" s="1"/>
  <c r="AH130" i="1" a="1"/>
  <c r="AH130" i="1" s="1"/>
  <c r="K130" i="1" a="1"/>
  <c r="K130" i="1" s="1"/>
  <c r="H130" i="1" a="1"/>
  <c r="H130" i="1" s="1"/>
  <c r="G130" i="1" a="1"/>
  <c r="G130" i="1" s="1"/>
  <c r="F130" i="1" a="1"/>
  <c r="F130" i="1" s="1"/>
  <c r="E130" i="1" a="1"/>
  <c r="E130" i="1" s="1"/>
  <c r="C130" i="1" a="1"/>
  <c r="C130" i="1" s="1"/>
  <c r="AH129" i="1" a="1"/>
  <c r="AH129" i="1" s="1"/>
  <c r="K129" i="1" a="1"/>
  <c r="K129" i="1" s="1"/>
  <c r="H129" i="1" a="1"/>
  <c r="H129" i="1" s="1"/>
  <c r="G129" i="1" a="1"/>
  <c r="G129" i="1" s="1"/>
  <c r="F129" i="1" a="1"/>
  <c r="F129" i="1" s="1"/>
  <c r="E129" i="1" a="1"/>
  <c r="E129" i="1" s="1"/>
  <c r="C129" i="1" a="1"/>
  <c r="C129" i="1" s="1"/>
  <c r="AH128" i="1" a="1"/>
  <c r="AH128" i="1" s="1"/>
  <c r="K128" i="1" a="1"/>
  <c r="K128" i="1" s="1"/>
  <c r="H128" i="1" a="1"/>
  <c r="H128" i="1" s="1"/>
  <c r="G128" i="1" a="1"/>
  <c r="G128" i="1" s="1"/>
  <c r="F128" i="1" a="1"/>
  <c r="F128" i="1" s="1"/>
  <c r="E128" i="1" a="1"/>
  <c r="E128" i="1" s="1"/>
  <c r="C128" i="1" a="1"/>
  <c r="C128" i="1" s="1"/>
  <c r="AH127" i="1" a="1"/>
  <c r="AH127" i="1" s="1"/>
  <c r="K127" i="1" a="1"/>
  <c r="K127" i="1" s="1"/>
  <c r="H127" i="1" a="1"/>
  <c r="H127" i="1" s="1"/>
  <c r="G127" i="1" a="1"/>
  <c r="G127" i="1" s="1"/>
  <c r="F127" i="1" a="1"/>
  <c r="F127" i="1" s="1"/>
  <c r="E127" i="1" a="1"/>
  <c r="E127" i="1" s="1"/>
  <c r="C127" i="1" a="1"/>
  <c r="C127" i="1" s="1"/>
  <c r="AH126" i="1" a="1"/>
  <c r="AH126" i="1" s="1"/>
  <c r="K126" i="1" a="1"/>
  <c r="K126" i="1" s="1"/>
  <c r="H126" i="1" a="1"/>
  <c r="H126" i="1" s="1"/>
  <c r="G126" i="1" a="1"/>
  <c r="G126" i="1" s="1"/>
  <c r="F126" i="1" a="1"/>
  <c r="F126" i="1" s="1"/>
  <c r="E126" i="1" a="1"/>
  <c r="E126" i="1" s="1"/>
  <c r="C126" i="1" a="1"/>
  <c r="C126" i="1" s="1"/>
  <c r="AH125" i="1" a="1"/>
  <c r="AH125" i="1" s="1"/>
  <c r="K125" i="1" a="1"/>
  <c r="K125" i="1" s="1"/>
  <c r="H125" i="1" a="1"/>
  <c r="H125" i="1" s="1"/>
  <c r="G125" i="1" a="1"/>
  <c r="G125" i="1" s="1"/>
  <c r="F125" i="1" a="1"/>
  <c r="F125" i="1" s="1"/>
  <c r="E125" i="1" a="1"/>
  <c r="E125" i="1" s="1"/>
  <c r="C125" i="1" a="1"/>
  <c r="C125" i="1" s="1"/>
  <c r="AH124" i="1" a="1"/>
  <c r="AH124" i="1" s="1"/>
  <c r="K124" i="1" a="1"/>
  <c r="K124" i="1" s="1"/>
  <c r="H124" i="1" a="1"/>
  <c r="H124" i="1" s="1"/>
  <c r="G124" i="1" a="1"/>
  <c r="G124" i="1" s="1"/>
  <c r="F124" i="1" a="1"/>
  <c r="F124" i="1" s="1"/>
  <c r="E124" i="1" a="1"/>
  <c r="E124" i="1" s="1"/>
  <c r="C124" i="1" a="1"/>
  <c r="C124" i="1" s="1"/>
  <c r="AH123" i="1" a="1"/>
  <c r="AH123" i="1" s="1"/>
  <c r="K123" i="1" a="1"/>
  <c r="K123" i="1" s="1"/>
  <c r="H123" i="1" a="1"/>
  <c r="H123" i="1" s="1"/>
  <c r="G123" i="1" a="1"/>
  <c r="G123" i="1" s="1"/>
  <c r="F123" i="1" a="1"/>
  <c r="F123" i="1" s="1"/>
  <c r="E123" i="1" a="1"/>
  <c r="E123" i="1" s="1"/>
  <c r="C123" i="1" a="1"/>
  <c r="C123" i="1" s="1"/>
  <c r="AH122" i="1" a="1"/>
  <c r="AH122" i="1" s="1"/>
  <c r="K122" i="1" a="1"/>
  <c r="K122" i="1" s="1"/>
  <c r="H122" i="1" a="1"/>
  <c r="H122" i="1" s="1"/>
  <c r="G122" i="1" a="1"/>
  <c r="G122" i="1" s="1"/>
  <c r="F122" i="1" a="1"/>
  <c r="F122" i="1" s="1"/>
  <c r="E122" i="1" a="1"/>
  <c r="E122" i="1" s="1"/>
  <c r="C122" i="1" a="1"/>
  <c r="C122" i="1" s="1"/>
  <c r="AH121" i="1" a="1"/>
  <c r="AH121" i="1" s="1"/>
  <c r="K121" i="1" a="1"/>
  <c r="K121" i="1" s="1"/>
  <c r="H121" i="1" a="1"/>
  <c r="H121" i="1" s="1"/>
  <c r="G121" i="1" a="1"/>
  <c r="G121" i="1" s="1"/>
  <c r="F121" i="1" a="1"/>
  <c r="F121" i="1" s="1"/>
  <c r="E121" i="1" a="1"/>
  <c r="E121" i="1" s="1"/>
  <c r="C121" i="1" a="1"/>
  <c r="C121" i="1" s="1"/>
  <c r="AH120" i="1" a="1"/>
  <c r="AH120" i="1" s="1"/>
  <c r="K120" i="1" a="1"/>
  <c r="K120" i="1" s="1"/>
  <c r="H120" i="1" a="1"/>
  <c r="H120" i="1" s="1"/>
  <c r="G120" i="1" a="1"/>
  <c r="G120" i="1" s="1"/>
  <c r="F120" i="1" a="1"/>
  <c r="F120" i="1" s="1"/>
  <c r="E120" i="1" a="1"/>
  <c r="E120" i="1" s="1"/>
  <c r="C120" i="1" a="1"/>
  <c r="C120" i="1" s="1"/>
  <c r="AH119" i="1" a="1"/>
  <c r="AH119" i="1" s="1"/>
  <c r="K119" i="1" a="1"/>
  <c r="K119" i="1" s="1"/>
  <c r="H119" i="1" a="1"/>
  <c r="H119" i="1" s="1"/>
  <c r="G119" i="1" a="1"/>
  <c r="G119" i="1" s="1"/>
  <c r="F119" i="1" a="1"/>
  <c r="F119" i="1" s="1"/>
  <c r="E119" i="1" a="1"/>
  <c r="E119" i="1" s="1"/>
  <c r="C119" i="1" a="1"/>
  <c r="C119" i="1" s="1"/>
  <c r="AH118" i="1" a="1"/>
  <c r="AH118" i="1" s="1"/>
  <c r="K118" i="1" a="1"/>
  <c r="K118" i="1" s="1"/>
  <c r="H118" i="1" a="1"/>
  <c r="H118" i="1" s="1"/>
  <c r="G118" i="1" a="1"/>
  <c r="G118" i="1" s="1"/>
  <c r="F118" i="1" a="1"/>
  <c r="F118" i="1" s="1"/>
  <c r="E118" i="1" a="1"/>
  <c r="E118" i="1" s="1"/>
  <c r="C118" i="1" a="1"/>
  <c r="C118" i="1" s="1"/>
  <c r="AH117" i="1" a="1"/>
  <c r="AH117" i="1" s="1"/>
  <c r="K117" i="1" a="1"/>
  <c r="K117" i="1" s="1"/>
  <c r="H117" i="1" a="1"/>
  <c r="H117" i="1" s="1"/>
  <c r="G117" i="1" a="1"/>
  <c r="G117" i="1" s="1"/>
  <c r="F117" i="1" a="1"/>
  <c r="F117" i="1" s="1"/>
  <c r="E117" i="1" a="1"/>
  <c r="E117" i="1" s="1"/>
  <c r="C117" i="1" a="1"/>
  <c r="C117" i="1" s="1"/>
  <c r="AH116" i="1" a="1"/>
  <c r="AH116" i="1" s="1"/>
  <c r="K116" i="1" a="1"/>
  <c r="K116" i="1" s="1"/>
  <c r="H116" i="1" a="1"/>
  <c r="H116" i="1" s="1"/>
  <c r="G116" i="1" a="1"/>
  <c r="G116" i="1" s="1"/>
  <c r="F116" i="1" a="1"/>
  <c r="F116" i="1" s="1"/>
  <c r="E116" i="1" a="1"/>
  <c r="E116" i="1" s="1"/>
  <c r="C116" i="1" a="1"/>
  <c r="C116" i="1" s="1"/>
  <c r="AH115" i="1" a="1"/>
  <c r="AH115" i="1" s="1"/>
  <c r="K115" i="1" a="1"/>
  <c r="K115" i="1" s="1"/>
  <c r="H115" i="1" a="1"/>
  <c r="H115" i="1" s="1"/>
  <c r="G115" i="1" a="1"/>
  <c r="G115" i="1" s="1"/>
  <c r="F115" i="1" a="1"/>
  <c r="F115" i="1" s="1"/>
  <c r="E115" i="1" a="1"/>
  <c r="E115" i="1" s="1"/>
  <c r="C115" i="1" a="1"/>
  <c r="C115" i="1" s="1"/>
  <c r="AH114" i="1" a="1"/>
  <c r="AH114" i="1" s="1"/>
  <c r="K114" i="1" a="1"/>
  <c r="K114" i="1" s="1"/>
  <c r="H114" i="1" a="1"/>
  <c r="H114" i="1" s="1"/>
  <c r="G114" i="1" a="1"/>
  <c r="G114" i="1" s="1"/>
  <c r="F114" i="1" a="1"/>
  <c r="F114" i="1" s="1"/>
  <c r="E114" i="1" a="1"/>
  <c r="E114" i="1" s="1"/>
  <c r="C114" i="1" a="1"/>
  <c r="C114" i="1" s="1"/>
  <c r="AH113" i="1" a="1"/>
  <c r="AH113" i="1" s="1"/>
  <c r="K113" i="1" a="1"/>
  <c r="K113" i="1" s="1"/>
  <c r="H113" i="1" a="1"/>
  <c r="H113" i="1" s="1"/>
  <c r="G113" i="1" a="1"/>
  <c r="G113" i="1" s="1"/>
  <c r="F113" i="1" a="1"/>
  <c r="F113" i="1" s="1"/>
  <c r="E113" i="1" a="1"/>
  <c r="E113" i="1" s="1"/>
  <c r="C113" i="1" a="1"/>
  <c r="C113" i="1" s="1"/>
  <c r="AH112" i="1" a="1"/>
  <c r="AH112" i="1" s="1"/>
  <c r="K112" i="1" a="1"/>
  <c r="K112" i="1" s="1"/>
  <c r="H112" i="1" a="1"/>
  <c r="H112" i="1" s="1"/>
  <c r="G112" i="1" a="1"/>
  <c r="G112" i="1" s="1"/>
  <c r="F112" i="1" a="1"/>
  <c r="F112" i="1" s="1"/>
  <c r="E112" i="1" a="1"/>
  <c r="E112" i="1" s="1"/>
  <c r="C112" i="1" a="1"/>
  <c r="C112" i="1" s="1"/>
  <c r="AH111" i="1" a="1"/>
  <c r="AH111" i="1" s="1"/>
  <c r="K111" i="1" a="1"/>
  <c r="K111" i="1" s="1"/>
  <c r="H111" i="1" a="1"/>
  <c r="H111" i="1" s="1"/>
  <c r="G111" i="1" a="1"/>
  <c r="G111" i="1" s="1"/>
  <c r="F111" i="1" a="1"/>
  <c r="F111" i="1" s="1"/>
  <c r="E111" i="1" a="1"/>
  <c r="E111" i="1" s="1"/>
  <c r="C111" i="1" a="1"/>
  <c r="C111" i="1" s="1"/>
  <c r="AH110" i="1" a="1"/>
  <c r="AH110" i="1" s="1"/>
  <c r="K110" i="1" a="1"/>
  <c r="K110" i="1" s="1"/>
  <c r="H110" i="1" a="1"/>
  <c r="H110" i="1" s="1"/>
  <c r="G110" i="1" a="1"/>
  <c r="G110" i="1" s="1"/>
  <c r="F110" i="1" a="1"/>
  <c r="F110" i="1" s="1"/>
  <c r="E110" i="1" a="1"/>
  <c r="E110" i="1" s="1"/>
  <c r="C110" i="1" a="1"/>
  <c r="C110" i="1" s="1"/>
  <c r="AH109" i="1" a="1"/>
  <c r="AH109" i="1" s="1"/>
  <c r="K109" i="1" a="1"/>
  <c r="K109" i="1" s="1"/>
  <c r="H109" i="1" a="1"/>
  <c r="H109" i="1" s="1"/>
  <c r="G109" i="1" a="1"/>
  <c r="G109" i="1" s="1"/>
  <c r="F109" i="1" a="1"/>
  <c r="F109" i="1" s="1"/>
  <c r="E109" i="1" a="1"/>
  <c r="E109" i="1" s="1"/>
  <c r="C109" i="1" a="1"/>
  <c r="C109" i="1" s="1"/>
  <c r="AH108" i="1" a="1"/>
  <c r="AH108" i="1" s="1"/>
  <c r="K108" i="1" a="1"/>
  <c r="K108" i="1" s="1"/>
  <c r="H108" i="1" a="1"/>
  <c r="H108" i="1" s="1"/>
  <c r="G108" i="1" a="1"/>
  <c r="G108" i="1" s="1"/>
  <c r="F108" i="1" a="1"/>
  <c r="F108" i="1" s="1"/>
  <c r="E108" i="1" a="1"/>
  <c r="E108" i="1" s="1"/>
  <c r="C108" i="1" a="1"/>
  <c r="C108" i="1" s="1"/>
  <c r="AH107" i="1" a="1"/>
  <c r="AH107" i="1" s="1"/>
  <c r="K107" i="1" a="1"/>
  <c r="K107" i="1" s="1"/>
  <c r="H107" i="1" a="1"/>
  <c r="H107" i="1" s="1"/>
  <c r="G107" i="1" a="1"/>
  <c r="G107" i="1" s="1"/>
  <c r="F107" i="1" a="1"/>
  <c r="F107" i="1" s="1"/>
  <c r="E107" i="1" a="1"/>
  <c r="E107" i="1" s="1"/>
  <c r="C107" i="1" a="1"/>
  <c r="C107" i="1" s="1"/>
  <c r="AH106" i="1" a="1"/>
  <c r="AH106" i="1" s="1"/>
  <c r="K106" i="1" a="1"/>
  <c r="K106" i="1" s="1"/>
  <c r="H106" i="1" a="1"/>
  <c r="H106" i="1" s="1"/>
  <c r="G106" i="1" a="1"/>
  <c r="G106" i="1" s="1"/>
  <c r="F106" i="1" a="1"/>
  <c r="F106" i="1" s="1"/>
  <c r="E106" i="1" a="1"/>
  <c r="E106" i="1" s="1"/>
  <c r="C106" i="1" a="1"/>
  <c r="C106" i="1" s="1"/>
  <c r="AH105" i="1" a="1"/>
  <c r="AH105" i="1" s="1"/>
  <c r="K105" i="1" a="1"/>
  <c r="K105" i="1" s="1"/>
  <c r="H105" i="1" a="1"/>
  <c r="H105" i="1" s="1"/>
  <c r="G105" i="1" a="1"/>
  <c r="G105" i="1" s="1"/>
  <c r="F105" i="1" a="1"/>
  <c r="F105" i="1" s="1"/>
  <c r="E105" i="1" a="1"/>
  <c r="E105" i="1" s="1"/>
  <c r="C105" i="1" a="1"/>
  <c r="C105" i="1" s="1"/>
  <c r="AH104" i="1" a="1"/>
  <c r="AH104" i="1" s="1"/>
  <c r="K104" i="1" a="1"/>
  <c r="K104" i="1" s="1"/>
  <c r="H104" i="1" a="1"/>
  <c r="H104" i="1" s="1"/>
  <c r="G104" i="1" a="1"/>
  <c r="G104" i="1" s="1"/>
  <c r="F104" i="1" a="1"/>
  <c r="F104" i="1" s="1"/>
  <c r="E104" i="1" a="1"/>
  <c r="E104" i="1" s="1"/>
  <c r="C104" i="1" a="1"/>
  <c r="C104" i="1" s="1"/>
  <c r="AH103" i="1" a="1"/>
  <c r="AH103" i="1" s="1"/>
  <c r="K103" i="1" a="1"/>
  <c r="K103" i="1" s="1"/>
  <c r="H103" i="1" a="1"/>
  <c r="H103" i="1" s="1"/>
  <c r="G103" i="1" a="1"/>
  <c r="G103" i="1" s="1"/>
  <c r="F103" i="1" a="1"/>
  <c r="F103" i="1" s="1"/>
  <c r="E103" i="1" a="1"/>
  <c r="E103" i="1" s="1"/>
  <c r="C103" i="1" a="1"/>
  <c r="C103" i="1" s="1"/>
  <c r="AH102" i="1" a="1"/>
  <c r="AH102" i="1" s="1"/>
  <c r="K102" i="1" a="1"/>
  <c r="K102" i="1" s="1"/>
  <c r="H102" i="1" a="1"/>
  <c r="H102" i="1" s="1"/>
  <c r="G102" i="1" a="1"/>
  <c r="G102" i="1" s="1"/>
  <c r="F102" i="1" a="1"/>
  <c r="F102" i="1" s="1"/>
  <c r="E102" i="1" a="1"/>
  <c r="E102" i="1" s="1"/>
  <c r="C102" i="1" a="1"/>
  <c r="C102" i="1" s="1"/>
  <c r="AH101" i="1" a="1"/>
  <c r="AH101" i="1" s="1"/>
  <c r="K101" i="1" a="1"/>
  <c r="K101" i="1" s="1"/>
  <c r="H101" i="1" a="1"/>
  <c r="H101" i="1" s="1"/>
  <c r="G101" i="1" a="1"/>
  <c r="G101" i="1" s="1"/>
  <c r="F101" i="1" a="1"/>
  <c r="F101" i="1" s="1"/>
  <c r="E101" i="1" a="1"/>
  <c r="E101" i="1" s="1"/>
  <c r="C101" i="1" a="1"/>
  <c r="C101" i="1" s="1"/>
  <c r="AH100" i="1" a="1"/>
  <c r="AH100" i="1" s="1"/>
  <c r="K100" i="1" a="1"/>
  <c r="K100" i="1" s="1"/>
  <c r="H100" i="1" a="1"/>
  <c r="H100" i="1" s="1"/>
  <c r="G100" i="1" a="1"/>
  <c r="G100" i="1" s="1"/>
  <c r="F100" i="1" a="1"/>
  <c r="F100" i="1" s="1"/>
  <c r="E100" i="1" a="1"/>
  <c r="E100" i="1" s="1"/>
  <c r="C100" i="1" a="1"/>
  <c r="C100" i="1" s="1"/>
  <c r="AH99" i="1" a="1"/>
  <c r="AH99" i="1" s="1"/>
  <c r="K99" i="1" a="1"/>
  <c r="K99" i="1" s="1"/>
  <c r="H99" i="1" a="1"/>
  <c r="H99" i="1" s="1"/>
  <c r="G99" i="1" a="1"/>
  <c r="G99" i="1" s="1"/>
  <c r="F99" i="1" a="1"/>
  <c r="F99" i="1" s="1"/>
  <c r="E99" i="1" a="1"/>
  <c r="E99" i="1" s="1"/>
  <c r="C99" i="1" a="1"/>
  <c r="C99" i="1" s="1"/>
  <c r="AH98" i="1" a="1"/>
  <c r="AH98" i="1" s="1"/>
  <c r="K98" i="1" a="1"/>
  <c r="K98" i="1" s="1"/>
  <c r="H98" i="1" a="1"/>
  <c r="H98" i="1" s="1"/>
  <c r="G98" i="1" a="1"/>
  <c r="G98" i="1" s="1"/>
  <c r="F98" i="1" a="1"/>
  <c r="F98" i="1" s="1"/>
  <c r="E98" i="1" a="1"/>
  <c r="E98" i="1" s="1"/>
  <c r="C98" i="1" a="1"/>
  <c r="C98" i="1" s="1"/>
  <c r="AH97" i="1" a="1"/>
  <c r="AH97" i="1" s="1"/>
  <c r="K97" i="1" a="1"/>
  <c r="K97" i="1" s="1"/>
  <c r="H97" i="1" a="1"/>
  <c r="H97" i="1" s="1"/>
  <c r="G97" i="1" a="1"/>
  <c r="G97" i="1" s="1"/>
  <c r="F97" i="1" a="1"/>
  <c r="F97" i="1" s="1"/>
  <c r="E97" i="1" a="1"/>
  <c r="E97" i="1" s="1"/>
  <c r="C97" i="1" a="1"/>
  <c r="C97" i="1" s="1"/>
  <c r="AH96" i="1" a="1"/>
  <c r="AH96" i="1" s="1"/>
  <c r="K96" i="1" a="1"/>
  <c r="K96" i="1" s="1"/>
  <c r="H96" i="1" a="1"/>
  <c r="H96" i="1" s="1"/>
  <c r="G96" i="1" a="1"/>
  <c r="G96" i="1" s="1"/>
  <c r="F96" i="1" a="1"/>
  <c r="F96" i="1" s="1"/>
  <c r="E96" i="1" a="1"/>
  <c r="E96" i="1" s="1"/>
  <c r="C96" i="1" a="1"/>
  <c r="C96" i="1" s="1"/>
  <c r="AH95" i="1" a="1"/>
  <c r="AH95" i="1" s="1"/>
  <c r="K95" i="1" a="1"/>
  <c r="K95" i="1" s="1"/>
  <c r="H95" i="1" a="1"/>
  <c r="H95" i="1" s="1"/>
  <c r="G95" i="1" a="1"/>
  <c r="G95" i="1" s="1"/>
  <c r="F95" i="1" a="1"/>
  <c r="F95" i="1" s="1"/>
  <c r="E95" i="1" a="1"/>
  <c r="E95" i="1" s="1"/>
  <c r="C95" i="1" a="1"/>
  <c r="C95" i="1" s="1"/>
  <c r="AH94" i="1" a="1"/>
  <c r="AH94" i="1" s="1"/>
  <c r="K94" i="1" a="1"/>
  <c r="K94" i="1" s="1"/>
  <c r="H94" i="1" a="1"/>
  <c r="H94" i="1" s="1"/>
  <c r="G94" i="1" a="1"/>
  <c r="G94" i="1" s="1"/>
  <c r="F94" i="1" a="1"/>
  <c r="F94" i="1" s="1"/>
  <c r="E94" i="1" a="1"/>
  <c r="E94" i="1" s="1"/>
  <c r="C94" i="1" a="1"/>
  <c r="C94" i="1" s="1"/>
  <c r="AH93" i="1" a="1"/>
  <c r="AH93" i="1" s="1"/>
  <c r="K93" i="1" a="1"/>
  <c r="K93" i="1" s="1"/>
  <c r="H93" i="1" a="1"/>
  <c r="H93" i="1" s="1"/>
  <c r="G93" i="1" a="1"/>
  <c r="G93" i="1" s="1"/>
  <c r="F93" i="1" a="1"/>
  <c r="F93" i="1" s="1"/>
  <c r="E93" i="1" a="1"/>
  <c r="E93" i="1" s="1"/>
  <c r="C93" i="1" a="1"/>
  <c r="C93" i="1" s="1"/>
  <c r="AH92" i="1" a="1"/>
  <c r="AH92" i="1" s="1"/>
  <c r="K92" i="1" a="1"/>
  <c r="K92" i="1" s="1"/>
  <c r="H92" i="1" a="1"/>
  <c r="H92" i="1" s="1"/>
  <c r="G92" i="1" a="1"/>
  <c r="G92" i="1" s="1"/>
  <c r="F92" i="1" a="1"/>
  <c r="F92" i="1" s="1"/>
  <c r="E92" i="1" a="1"/>
  <c r="E92" i="1" s="1"/>
  <c r="C92" i="1" a="1"/>
  <c r="C92" i="1" s="1"/>
  <c r="AH91" i="1" a="1"/>
  <c r="AH91" i="1" s="1"/>
  <c r="K91" i="1" a="1"/>
  <c r="K91" i="1" s="1"/>
  <c r="H91" i="1" a="1"/>
  <c r="H91" i="1" s="1"/>
  <c r="G91" i="1" a="1"/>
  <c r="G91" i="1" s="1"/>
  <c r="F91" i="1" a="1"/>
  <c r="F91" i="1" s="1"/>
  <c r="E91" i="1" a="1"/>
  <c r="E91" i="1" s="1"/>
  <c r="C91" i="1" a="1"/>
  <c r="C91" i="1" s="1"/>
  <c r="AH90" i="1" a="1"/>
  <c r="AH90" i="1" s="1"/>
  <c r="K90" i="1" a="1"/>
  <c r="K90" i="1" s="1"/>
  <c r="H90" i="1" a="1"/>
  <c r="H90" i="1" s="1"/>
  <c r="G90" i="1" a="1"/>
  <c r="G90" i="1" s="1"/>
  <c r="F90" i="1" a="1"/>
  <c r="F90" i="1" s="1"/>
  <c r="E90" i="1" a="1"/>
  <c r="E90" i="1" s="1"/>
  <c r="C90" i="1" a="1"/>
  <c r="C90" i="1" s="1"/>
  <c r="AH89" i="1" a="1"/>
  <c r="AH89" i="1" s="1"/>
  <c r="K89" i="1" a="1"/>
  <c r="K89" i="1" s="1"/>
  <c r="H89" i="1" a="1"/>
  <c r="H89" i="1" s="1"/>
  <c r="G89" i="1" a="1"/>
  <c r="G89" i="1" s="1"/>
  <c r="F89" i="1" a="1"/>
  <c r="F89" i="1" s="1"/>
  <c r="E89" i="1" a="1"/>
  <c r="E89" i="1" s="1"/>
  <c r="C89" i="1" a="1"/>
  <c r="C89" i="1" s="1"/>
  <c r="AH88" i="1" a="1"/>
  <c r="AH88" i="1" s="1"/>
  <c r="K88" i="1" a="1"/>
  <c r="K88" i="1" s="1"/>
  <c r="H88" i="1" a="1"/>
  <c r="H88" i="1" s="1"/>
  <c r="G88" i="1" a="1"/>
  <c r="G88" i="1" s="1"/>
  <c r="F88" i="1" a="1"/>
  <c r="F88" i="1" s="1"/>
  <c r="E88" i="1" a="1"/>
  <c r="E88" i="1" s="1"/>
  <c r="C88" i="1" a="1"/>
  <c r="C88" i="1" s="1"/>
  <c r="AH87" i="1" a="1"/>
  <c r="AH87" i="1" s="1"/>
  <c r="R87" i="1"/>
  <c r="K87" i="1" a="1"/>
  <c r="K87" i="1" s="1"/>
  <c r="H87" i="1" a="1"/>
  <c r="H87" i="1" s="1"/>
  <c r="G87" i="1" a="1"/>
  <c r="G87" i="1" s="1"/>
  <c r="F87" i="1" a="1"/>
  <c r="F87" i="1" s="1"/>
  <c r="E87" i="1" a="1"/>
  <c r="E87" i="1" s="1"/>
  <c r="C87" i="1" a="1"/>
  <c r="C87" i="1" s="1"/>
  <c r="AH86" i="1" a="1"/>
  <c r="AH86" i="1" s="1"/>
  <c r="K86" i="1" a="1"/>
  <c r="K86" i="1" s="1"/>
  <c r="H86" i="1" a="1"/>
  <c r="H86" i="1" s="1"/>
  <c r="G86" i="1" a="1"/>
  <c r="G86" i="1" s="1"/>
  <c r="F86" i="1" a="1"/>
  <c r="F86" i="1" s="1"/>
  <c r="E86" i="1" a="1"/>
  <c r="E86" i="1" s="1"/>
  <c r="C86" i="1" a="1"/>
  <c r="C86" i="1" s="1"/>
  <c r="AH85" i="1" a="1"/>
  <c r="AH85" i="1" s="1"/>
  <c r="K85" i="1" a="1"/>
  <c r="K85" i="1" s="1"/>
  <c r="H85" i="1" a="1"/>
  <c r="H85" i="1" s="1"/>
  <c r="G85" i="1" a="1"/>
  <c r="G85" i="1" s="1"/>
  <c r="F85" i="1" a="1"/>
  <c r="F85" i="1" s="1"/>
  <c r="E85" i="1" a="1"/>
  <c r="E85" i="1" s="1"/>
  <c r="C85" i="1" a="1"/>
  <c r="C85" i="1" s="1"/>
  <c r="AH84" i="1" a="1"/>
  <c r="AH84" i="1" s="1"/>
  <c r="K84" i="1" a="1"/>
  <c r="K84" i="1" s="1"/>
  <c r="H84" i="1" a="1"/>
  <c r="H84" i="1" s="1"/>
  <c r="G84" i="1" a="1"/>
  <c r="G84" i="1" s="1"/>
  <c r="F84" i="1" a="1"/>
  <c r="F84" i="1" s="1"/>
  <c r="E84" i="1" a="1"/>
  <c r="E84" i="1" s="1"/>
  <c r="C84" i="1" a="1"/>
  <c r="C84" i="1" s="1"/>
  <c r="AH83" i="1" a="1"/>
  <c r="AH83" i="1" s="1"/>
  <c r="K83" i="1" a="1"/>
  <c r="K83" i="1" s="1"/>
  <c r="H83" i="1" a="1"/>
  <c r="H83" i="1" s="1"/>
  <c r="G83" i="1" a="1"/>
  <c r="G83" i="1" s="1"/>
  <c r="F83" i="1" a="1"/>
  <c r="F83" i="1" s="1"/>
  <c r="E83" i="1" a="1"/>
  <c r="E83" i="1" s="1"/>
  <c r="C83" i="1" a="1"/>
  <c r="C83" i="1" s="1"/>
  <c r="AH82" i="1" a="1"/>
  <c r="AH82" i="1" s="1"/>
  <c r="R82" i="1"/>
  <c r="K82" i="1" a="1"/>
  <c r="K82" i="1" s="1"/>
  <c r="H82" i="1" a="1"/>
  <c r="H82" i="1" s="1"/>
  <c r="G82" i="1" a="1"/>
  <c r="G82" i="1" s="1"/>
  <c r="F82" i="1" a="1"/>
  <c r="F82" i="1" s="1"/>
  <c r="E82" i="1" a="1"/>
  <c r="E82" i="1" s="1"/>
  <c r="C82" i="1" a="1"/>
  <c r="C82" i="1" s="1"/>
  <c r="AH81" i="1" a="1"/>
  <c r="AH81" i="1" s="1"/>
  <c r="K81" i="1" a="1"/>
  <c r="K81" i="1" s="1"/>
  <c r="H81" i="1" a="1"/>
  <c r="H81" i="1" s="1"/>
  <c r="G81" i="1" a="1"/>
  <c r="G81" i="1" s="1"/>
  <c r="F81" i="1" a="1"/>
  <c r="F81" i="1" s="1"/>
  <c r="E81" i="1" a="1"/>
  <c r="E81" i="1" s="1"/>
  <c r="C81" i="1" a="1"/>
  <c r="C81" i="1" s="1"/>
  <c r="AH80" i="1" a="1"/>
  <c r="AH80" i="1" s="1"/>
  <c r="K80" i="1" a="1"/>
  <c r="K80" i="1" s="1"/>
  <c r="H80" i="1" a="1"/>
  <c r="H80" i="1" s="1"/>
  <c r="G80" i="1" a="1"/>
  <c r="G80" i="1" s="1"/>
  <c r="F80" i="1" a="1"/>
  <c r="F80" i="1" s="1"/>
  <c r="E80" i="1" a="1"/>
  <c r="E80" i="1" s="1"/>
  <c r="C80" i="1" a="1"/>
  <c r="C80" i="1" s="1"/>
  <c r="AH79" i="1" a="1"/>
  <c r="AH79" i="1" s="1"/>
  <c r="K79" i="1" a="1"/>
  <c r="K79" i="1" s="1"/>
  <c r="H79" i="1" a="1"/>
  <c r="H79" i="1" s="1"/>
  <c r="G79" i="1" a="1"/>
  <c r="G79" i="1" s="1"/>
  <c r="F79" i="1" a="1"/>
  <c r="F79" i="1" s="1"/>
  <c r="E79" i="1" a="1"/>
  <c r="E79" i="1" s="1"/>
  <c r="C79" i="1" a="1"/>
  <c r="C79" i="1" s="1"/>
  <c r="AH78" i="1" a="1"/>
  <c r="AH78" i="1" s="1"/>
  <c r="K78" i="1" a="1"/>
  <c r="K78" i="1" s="1"/>
  <c r="H78" i="1" a="1"/>
  <c r="H78" i="1" s="1"/>
  <c r="G78" i="1" a="1"/>
  <c r="G78" i="1" s="1"/>
  <c r="F78" i="1" a="1"/>
  <c r="F78" i="1" s="1"/>
  <c r="E78" i="1" a="1"/>
  <c r="E78" i="1" s="1"/>
  <c r="C78" i="1" a="1"/>
  <c r="C78" i="1" s="1"/>
  <c r="AH77" i="1" a="1"/>
  <c r="AH77" i="1" s="1"/>
  <c r="K77" i="1" a="1"/>
  <c r="K77" i="1" s="1"/>
  <c r="H77" i="1" a="1"/>
  <c r="H77" i="1" s="1"/>
  <c r="G77" i="1" a="1"/>
  <c r="G77" i="1" s="1"/>
  <c r="F77" i="1" a="1"/>
  <c r="F77" i="1" s="1"/>
  <c r="E77" i="1" a="1"/>
  <c r="E77" i="1" s="1"/>
  <c r="C77" i="1" a="1"/>
  <c r="C77" i="1" s="1"/>
  <c r="AH76" i="1" a="1"/>
  <c r="AH76" i="1" s="1"/>
  <c r="K76" i="1" a="1"/>
  <c r="K76" i="1" s="1"/>
  <c r="H76" i="1" a="1"/>
  <c r="H76" i="1" s="1"/>
  <c r="G76" i="1" a="1"/>
  <c r="G76" i="1" s="1"/>
  <c r="F76" i="1" a="1"/>
  <c r="F76" i="1" s="1"/>
  <c r="E76" i="1" a="1"/>
  <c r="E76" i="1" s="1"/>
  <c r="C76" i="1" a="1"/>
  <c r="C76" i="1" s="1"/>
  <c r="AH75" i="1" a="1"/>
  <c r="AH75" i="1" s="1"/>
  <c r="K75" i="1" a="1"/>
  <c r="K75" i="1" s="1"/>
  <c r="H75" i="1" a="1"/>
  <c r="H75" i="1" s="1"/>
  <c r="G75" i="1" a="1"/>
  <c r="G75" i="1" s="1"/>
  <c r="F75" i="1" a="1"/>
  <c r="F75" i="1" s="1"/>
  <c r="E75" i="1" a="1"/>
  <c r="E75" i="1" s="1"/>
  <c r="C75" i="1" a="1"/>
  <c r="C75" i="1" s="1"/>
  <c r="AH74" i="1" a="1"/>
  <c r="AH74" i="1" s="1"/>
  <c r="K74" i="1" a="1"/>
  <c r="K74" i="1" s="1"/>
  <c r="H74" i="1" a="1"/>
  <c r="H74" i="1" s="1"/>
  <c r="G74" i="1" a="1"/>
  <c r="G74" i="1" s="1"/>
  <c r="F74" i="1" a="1"/>
  <c r="F74" i="1" s="1"/>
  <c r="E74" i="1" a="1"/>
  <c r="E74" i="1" s="1"/>
  <c r="C74" i="1" a="1"/>
  <c r="C74" i="1" s="1"/>
  <c r="AH73" i="1" a="1"/>
  <c r="AH73" i="1" s="1"/>
  <c r="K73" i="1" a="1"/>
  <c r="K73" i="1" s="1"/>
  <c r="H73" i="1" a="1"/>
  <c r="H73" i="1" s="1"/>
  <c r="G73" i="1" a="1"/>
  <c r="G73" i="1" s="1"/>
  <c r="F73" i="1" a="1"/>
  <c r="F73" i="1" s="1"/>
  <c r="E73" i="1" a="1"/>
  <c r="E73" i="1" s="1"/>
  <c r="C73" i="1" a="1"/>
  <c r="C73" i="1" s="1"/>
  <c r="AH72" i="1" a="1"/>
  <c r="AH72" i="1" s="1"/>
  <c r="K72" i="1" a="1"/>
  <c r="K72" i="1" s="1"/>
  <c r="H72" i="1" a="1"/>
  <c r="H72" i="1" s="1"/>
  <c r="G72" i="1" a="1"/>
  <c r="G72" i="1" s="1"/>
  <c r="F72" i="1" a="1"/>
  <c r="F72" i="1" s="1"/>
  <c r="E72" i="1" a="1"/>
  <c r="E72" i="1" s="1"/>
  <c r="C72" i="1" a="1"/>
  <c r="C72" i="1" s="1"/>
  <c r="AH71" i="1" a="1"/>
  <c r="AH71" i="1" s="1"/>
  <c r="K71" i="1" a="1"/>
  <c r="K71" i="1" s="1"/>
  <c r="H71" i="1" a="1"/>
  <c r="H71" i="1" s="1"/>
  <c r="G71" i="1" a="1"/>
  <c r="G71" i="1" s="1"/>
  <c r="F71" i="1" a="1"/>
  <c r="F71" i="1" s="1"/>
  <c r="E71" i="1" a="1"/>
  <c r="E71" i="1" s="1"/>
  <c r="C71" i="1" a="1"/>
  <c r="C71" i="1" s="1"/>
  <c r="AH70" i="1" a="1"/>
  <c r="AH70" i="1" s="1"/>
  <c r="K70" i="1" a="1"/>
  <c r="K70" i="1" s="1"/>
  <c r="H70" i="1" a="1"/>
  <c r="H70" i="1" s="1"/>
  <c r="G70" i="1" a="1"/>
  <c r="G70" i="1" s="1"/>
  <c r="F70" i="1" a="1"/>
  <c r="F70" i="1" s="1"/>
  <c r="E70" i="1" a="1"/>
  <c r="E70" i="1" s="1"/>
  <c r="C70" i="1" a="1"/>
  <c r="C70" i="1" s="1"/>
  <c r="AH69" i="1" a="1"/>
  <c r="AH69" i="1" s="1"/>
  <c r="K69" i="1" a="1"/>
  <c r="K69" i="1" s="1"/>
  <c r="H69" i="1" a="1"/>
  <c r="H69" i="1" s="1"/>
  <c r="G69" i="1" a="1"/>
  <c r="G69" i="1" s="1"/>
  <c r="F69" i="1" a="1"/>
  <c r="F69" i="1" s="1"/>
  <c r="E69" i="1" a="1"/>
  <c r="E69" i="1" s="1"/>
  <c r="C69" i="1" a="1"/>
  <c r="C69" i="1" s="1"/>
  <c r="AH68" i="1" a="1"/>
  <c r="AH68" i="1" s="1"/>
  <c r="K68" i="1" a="1"/>
  <c r="K68" i="1" s="1"/>
  <c r="H68" i="1" a="1"/>
  <c r="H68" i="1" s="1"/>
  <c r="G68" i="1" a="1"/>
  <c r="G68" i="1" s="1"/>
  <c r="F68" i="1" a="1"/>
  <c r="F68" i="1" s="1"/>
  <c r="E68" i="1" a="1"/>
  <c r="E68" i="1" s="1"/>
  <c r="C68" i="1" a="1"/>
  <c r="C68" i="1" s="1"/>
  <c r="AH67" i="1" a="1"/>
  <c r="AH67" i="1" s="1"/>
  <c r="K67" i="1" a="1"/>
  <c r="K67" i="1" s="1"/>
  <c r="H67" i="1" a="1"/>
  <c r="H67" i="1" s="1"/>
  <c r="G67" i="1" a="1"/>
  <c r="G67" i="1" s="1"/>
  <c r="F67" i="1" a="1"/>
  <c r="F67" i="1" s="1"/>
  <c r="E67" i="1" a="1"/>
  <c r="E67" i="1" s="1"/>
  <c r="C67" i="1" a="1"/>
  <c r="C67" i="1" s="1"/>
  <c r="AH66" i="1" a="1"/>
  <c r="AH66" i="1" s="1"/>
  <c r="K66" i="1" a="1"/>
  <c r="K66" i="1" s="1"/>
  <c r="H66" i="1" a="1"/>
  <c r="H66" i="1" s="1"/>
  <c r="G66" i="1" a="1"/>
  <c r="G66" i="1" s="1"/>
  <c r="F66" i="1" a="1"/>
  <c r="F66" i="1" s="1"/>
  <c r="E66" i="1" a="1"/>
  <c r="E66" i="1" s="1"/>
  <c r="C66" i="1" a="1"/>
  <c r="C66" i="1" s="1"/>
  <c r="AH65" i="1" a="1"/>
  <c r="AH65" i="1" s="1"/>
  <c r="K65" i="1" a="1"/>
  <c r="K65" i="1" s="1"/>
  <c r="H65" i="1" a="1"/>
  <c r="H65" i="1" s="1"/>
  <c r="G65" i="1" a="1"/>
  <c r="G65" i="1" s="1"/>
  <c r="F65" i="1" a="1"/>
  <c r="F65" i="1" s="1"/>
  <c r="E65" i="1" a="1"/>
  <c r="E65" i="1" s="1"/>
  <c r="C65" i="1" a="1"/>
  <c r="C65" i="1" s="1"/>
  <c r="AH64" i="1" a="1"/>
  <c r="AH64" i="1" s="1"/>
  <c r="K64" i="1" a="1"/>
  <c r="K64" i="1" s="1"/>
  <c r="H64" i="1" a="1"/>
  <c r="H64" i="1" s="1"/>
  <c r="G64" i="1" a="1"/>
  <c r="G64" i="1" s="1"/>
  <c r="F64" i="1" a="1"/>
  <c r="F64" i="1" s="1"/>
  <c r="E64" i="1" a="1"/>
  <c r="E64" i="1" s="1"/>
  <c r="C64" i="1" a="1"/>
  <c r="C64" i="1" s="1"/>
  <c r="AH63" i="1" a="1"/>
  <c r="AH63" i="1" s="1"/>
  <c r="K63" i="1" a="1"/>
  <c r="K63" i="1" s="1"/>
  <c r="H63" i="1" a="1"/>
  <c r="H63" i="1" s="1"/>
  <c r="G63" i="1" a="1"/>
  <c r="G63" i="1" s="1"/>
  <c r="F63" i="1" a="1"/>
  <c r="F63" i="1" s="1"/>
  <c r="E63" i="1" a="1"/>
  <c r="E63" i="1" s="1"/>
  <c r="C63" i="1" a="1"/>
  <c r="C63" i="1" s="1"/>
  <c r="AH62" i="1" a="1"/>
  <c r="AH62" i="1" s="1"/>
  <c r="K62" i="1" a="1"/>
  <c r="K62" i="1" s="1"/>
  <c r="H62" i="1" a="1"/>
  <c r="H62" i="1" s="1"/>
  <c r="G62" i="1" a="1"/>
  <c r="G62" i="1" s="1"/>
  <c r="F62" i="1" a="1"/>
  <c r="F62" i="1" s="1"/>
  <c r="E62" i="1" a="1"/>
  <c r="E62" i="1" s="1"/>
  <c r="C62" i="1" a="1"/>
  <c r="C62" i="1" s="1"/>
  <c r="AH61" i="1" a="1"/>
  <c r="AH61" i="1" s="1"/>
  <c r="K61" i="1" a="1"/>
  <c r="K61" i="1" s="1"/>
  <c r="H61" i="1" a="1"/>
  <c r="H61" i="1" s="1"/>
  <c r="G61" i="1" a="1"/>
  <c r="G61" i="1" s="1"/>
  <c r="F61" i="1" a="1"/>
  <c r="F61" i="1" s="1"/>
  <c r="E61" i="1" a="1"/>
  <c r="E61" i="1" s="1"/>
  <c r="C61" i="1" a="1"/>
  <c r="C61" i="1" s="1"/>
  <c r="AH60" i="1" a="1"/>
  <c r="AH60" i="1" s="1"/>
  <c r="R60" i="1"/>
  <c r="K60" i="1" a="1"/>
  <c r="K60" i="1" s="1"/>
  <c r="H60" i="1" a="1"/>
  <c r="H60" i="1" s="1"/>
  <c r="G60" i="1" a="1"/>
  <c r="G60" i="1" s="1"/>
  <c r="F60" i="1" a="1"/>
  <c r="F60" i="1" s="1"/>
  <c r="E60" i="1" a="1"/>
  <c r="E60" i="1" s="1"/>
  <c r="C60" i="1" a="1"/>
  <c r="C60" i="1" s="1"/>
  <c r="AH59" i="1" a="1"/>
  <c r="AH59" i="1" s="1"/>
  <c r="K59" i="1" a="1"/>
  <c r="K59" i="1" s="1"/>
  <c r="H59" i="1" a="1"/>
  <c r="H59" i="1" s="1"/>
  <c r="G59" i="1" a="1"/>
  <c r="G59" i="1" s="1"/>
  <c r="F59" i="1" a="1"/>
  <c r="F59" i="1" s="1"/>
  <c r="E59" i="1" a="1"/>
  <c r="E59" i="1" s="1"/>
  <c r="C59" i="1" a="1"/>
  <c r="C59" i="1" s="1"/>
  <c r="AH58" i="1" a="1"/>
  <c r="AH58" i="1" s="1"/>
  <c r="K58" i="1" a="1"/>
  <c r="K58" i="1" s="1"/>
  <c r="H58" i="1" a="1"/>
  <c r="H58" i="1" s="1"/>
  <c r="G58" i="1" a="1"/>
  <c r="G58" i="1" s="1"/>
  <c r="F58" i="1" a="1"/>
  <c r="F58" i="1" s="1"/>
  <c r="E58" i="1" a="1"/>
  <c r="E58" i="1" s="1"/>
  <c r="C58" i="1" a="1"/>
  <c r="C58" i="1" s="1"/>
  <c r="AH57" i="1" a="1"/>
  <c r="AH57" i="1" s="1"/>
  <c r="K57" i="1" a="1"/>
  <c r="K57" i="1" s="1"/>
  <c r="H57" i="1" a="1"/>
  <c r="H57" i="1" s="1"/>
  <c r="G57" i="1" a="1"/>
  <c r="G57" i="1" s="1"/>
  <c r="F57" i="1" a="1"/>
  <c r="F57" i="1" s="1"/>
  <c r="E57" i="1" a="1"/>
  <c r="E57" i="1" s="1"/>
  <c r="C57" i="1" a="1"/>
  <c r="C57" i="1" s="1"/>
  <c r="AH56" i="1" a="1"/>
  <c r="AH56" i="1" s="1"/>
  <c r="R56" i="1"/>
  <c r="K56" i="1" a="1"/>
  <c r="K56" i="1" s="1"/>
  <c r="H56" i="1" a="1"/>
  <c r="H56" i="1" s="1"/>
  <c r="G56" i="1" a="1"/>
  <c r="G56" i="1" s="1"/>
  <c r="F56" i="1" a="1"/>
  <c r="F56" i="1" s="1"/>
  <c r="E56" i="1" a="1"/>
  <c r="E56" i="1" s="1"/>
  <c r="C56" i="1" a="1"/>
  <c r="C56" i="1" s="1"/>
  <c r="AH55" i="1" a="1"/>
  <c r="AH55" i="1" s="1"/>
  <c r="K55" i="1" a="1"/>
  <c r="K55" i="1" s="1"/>
  <c r="H55" i="1" a="1"/>
  <c r="H55" i="1" s="1"/>
  <c r="G55" i="1" a="1"/>
  <c r="G55" i="1" s="1"/>
  <c r="F55" i="1" a="1"/>
  <c r="F55" i="1" s="1"/>
  <c r="E55" i="1" a="1"/>
  <c r="E55" i="1" s="1"/>
  <c r="C55" i="1" a="1"/>
  <c r="C55" i="1" s="1"/>
  <c r="AH54" i="1" a="1"/>
  <c r="AH54" i="1" s="1"/>
  <c r="K54" i="1" a="1"/>
  <c r="K54" i="1" s="1"/>
  <c r="H54" i="1" a="1"/>
  <c r="H54" i="1" s="1"/>
  <c r="G54" i="1" a="1"/>
  <c r="G54" i="1" s="1"/>
  <c r="F54" i="1" a="1"/>
  <c r="F54" i="1" s="1"/>
  <c r="E54" i="1" a="1"/>
  <c r="E54" i="1" s="1"/>
  <c r="C54" i="1" a="1"/>
  <c r="C54" i="1" s="1"/>
  <c r="AH53" i="1" a="1"/>
  <c r="AH53" i="1" s="1"/>
  <c r="K53" i="1" a="1"/>
  <c r="K53" i="1" s="1"/>
  <c r="H53" i="1" a="1"/>
  <c r="H53" i="1" s="1"/>
  <c r="G53" i="1" a="1"/>
  <c r="G53" i="1" s="1"/>
  <c r="F53" i="1" a="1"/>
  <c r="F53" i="1" s="1"/>
  <c r="E53" i="1" a="1"/>
  <c r="E53" i="1" s="1"/>
  <c r="C53" i="1" a="1"/>
  <c r="C53" i="1" s="1"/>
  <c r="AH52" i="1" a="1"/>
  <c r="AH52" i="1" s="1"/>
  <c r="K52" i="1" a="1"/>
  <c r="K52" i="1" s="1"/>
  <c r="H52" i="1" a="1"/>
  <c r="H52" i="1" s="1"/>
  <c r="G52" i="1" a="1"/>
  <c r="G52" i="1" s="1"/>
  <c r="F52" i="1" a="1"/>
  <c r="F52" i="1" s="1"/>
  <c r="E52" i="1" a="1"/>
  <c r="E52" i="1" s="1"/>
  <c r="C52" i="1" a="1"/>
  <c r="C52" i="1" s="1"/>
  <c r="AH51" i="1" a="1"/>
  <c r="AH51" i="1" s="1"/>
  <c r="K51" i="1" a="1"/>
  <c r="K51" i="1" s="1"/>
  <c r="H51" i="1" a="1"/>
  <c r="H51" i="1" s="1"/>
  <c r="G51" i="1" a="1"/>
  <c r="G51" i="1" s="1"/>
  <c r="F51" i="1" a="1"/>
  <c r="F51" i="1" s="1"/>
  <c r="E51" i="1" a="1"/>
  <c r="E51" i="1" s="1"/>
  <c r="C51" i="1" a="1"/>
  <c r="C51" i="1" s="1"/>
  <c r="AH50" i="1" a="1"/>
  <c r="AH50" i="1" s="1"/>
  <c r="K50" i="1" a="1"/>
  <c r="K50" i="1" s="1"/>
  <c r="H50" i="1" a="1"/>
  <c r="H50" i="1" s="1"/>
  <c r="G50" i="1" a="1"/>
  <c r="G50" i="1" s="1"/>
  <c r="F50" i="1" a="1"/>
  <c r="F50" i="1" s="1"/>
  <c r="E50" i="1" a="1"/>
  <c r="E50" i="1" s="1"/>
  <c r="C50" i="1" a="1"/>
  <c r="C50" i="1" s="1"/>
  <c r="AH49" i="1" a="1"/>
  <c r="AH49" i="1" s="1"/>
  <c r="K49" i="1" a="1"/>
  <c r="K49" i="1" s="1"/>
  <c r="H49" i="1" a="1"/>
  <c r="H49" i="1" s="1"/>
  <c r="G49" i="1" a="1"/>
  <c r="G49" i="1" s="1"/>
  <c r="F49" i="1" a="1"/>
  <c r="F49" i="1" s="1"/>
  <c r="E49" i="1" a="1"/>
  <c r="E49" i="1" s="1"/>
  <c r="C49" i="1" a="1"/>
  <c r="C49" i="1" s="1"/>
  <c r="AH48" i="1" a="1"/>
  <c r="AH48" i="1" s="1"/>
  <c r="K48" i="1" a="1"/>
  <c r="K48" i="1" s="1"/>
  <c r="H48" i="1" a="1"/>
  <c r="H48" i="1" s="1"/>
  <c r="G48" i="1" a="1"/>
  <c r="G48" i="1" s="1"/>
  <c r="F48" i="1" a="1"/>
  <c r="F48" i="1" s="1"/>
  <c r="E48" i="1" a="1"/>
  <c r="E48" i="1" s="1"/>
  <c r="C48" i="1" a="1"/>
  <c r="C48" i="1" s="1"/>
  <c r="AH47" i="1" a="1"/>
  <c r="AH47" i="1" s="1"/>
  <c r="K47" i="1" a="1"/>
  <c r="K47" i="1" s="1"/>
  <c r="H47" i="1" a="1"/>
  <c r="H47" i="1" s="1"/>
  <c r="G47" i="1" a="1"/>
  <c r="G47" i="1" s="1"/>
  <c r="F47" i="1" a="1"/>
  <c r="F47" i="1" s="1"/>
  <c r="E47" i="1" a="1"/>
  <c r="E47" i="1" s="1"/>
  <c r="C47" i="1" a="1"/>
  <c r="C47" i="1" s="1"/>
  <c r="AH46" i="1" a="1"/>
  <c r="AH46" i="1" s="1"/>
  <c r="K46" i="1" a="1"/>
  <c r="K46" i="1" s="1"/>
  <c r="H46" i="1" a="1"/>
  <c r="H46" i="1" s="1"/>
  <c r="G46" i="1" a="1"/>
  <c r="G46" i="1" s="1"/>
  <c r="F46" i="1" a="1"/>
  <c r="F46" i="1" s="1"/>
  <c r="E46" i="1" a="1"/>
  <c r="E46" i="1" s="1"/>
  <c r="C46" i="1" a="1"/>
  <c r="C46" i="1" s="1"/>
  <c r="AH45" i="1" a="1"/>
  <c r="AH45" i="1" s="1"/>
  <c r="K45" i="1" a="1"/>
  <c r="K45" i="1" s="1"/>
  <c r="H45" i="1" a="1"/>
  <c r="H45" i="1" s="1"/>
  <c r="G45" i="1" a="1"/>
  <c r="G45" i="1" s="1"/>
  <c r="F45" i="1" a="1"/>
  <c r="F45" i="1" s="1"/>
  <c r="E45" i="1" a="1"/>
  <c r="E45" i="1" s="1"/>
  <c r="C45" i="1" a="1"/>
  <c r="C45" i="1" s="1"/>
  <c r="AH44" i="1" a="1"/>
  <c r="AH44" i="1" s="1"/>
  <c r="K44" i="1" a="1"/>
  <c r="K44" i="1" s="1"/>
  <c r="H44" i="1" a="1"/>
  <c r="H44" i="1" s="1"/>
  <c r="G44" i="1" a="1"/>
  <c r="G44" i="1" s="1"/>
  <c r="F44" i="1" a="1"/>
  <c r="F44" i="1" s="1"/>
  <c r="E44" i="1" a="1"/>
  <c r="E44" i="1" s="1"/>
  <c r="C44" i="1" a="1"/>
  <c r="C44" i="1" s="1"/>
  <c r="AH43" i="1" a="1"/>
  <c r="AH43" i="1" s="1"/>
  <c r="K43" i="1" a="1"/>
  <c r="K43" i="1" s="1"/>
  <c r="H43" i="1" a="1"/>
  <c r="H43" i="1" s="1"/>
  <c r="G43" i="1" a="1"/>
  <c r="G43" i="1" s="1"/>
  <c r="F43" i="1" a="1"/>
  <c r="F43" i="1" s="1"/>
  <c r="E43" i="1" a="1"/>
  <c r="E43" i="1" s="1"/>
  <c r="C43" i="1" a="1"/>
  <c r="C43" i="1" s="1"/>
  <c r="AH42" i="1" a="1"/>
  <c r="AH42" i="1" s="1"/>
  <c r="K42" i="1" a="1"/>
  <c r="K42" i="1" s="1"/>
  <c r="H42" i="1" a="1"/>
  <c r="H42" i="1" s="1"/>
  <c r="G42" i="1" a="1"/>
  <c r="G42" i="1" s="1"/>
  <c r="F42" i="1" a="1"/>
  <c r="F42" i="1" s="1"/>
  <c r="E42" i="1" a="1"/>
  <c r="E42" i="1" s="1"/>
  <c r="C42" i="1" a="1"/>
  <c r="C42" i="1" s="1"/>
  <c r="AH41" i="1" a="1"/>
  <c r="AH41" i="1" s="1"/>
  <c r="K41" i="1" a="1"/>
  <c r="K41" i="1" s="1"/>
  <c r="H41" i="1" a="1"/>
  <c r="H41" i="1" s="1"/>
  <c r="G41" i="1" a="1"/>
  <c r="G41" i="1" s="1"/>
  <c r="F41" i="1" a="1"/>
  <c r="F41" i="1" s="1"/>
  <c r="E41" i="1" a="1"/>
  <c r="E41" i="1" s="1"/>
  <c r="C41" i="1" a="1"/>
  <c r="C41" i="1" s="1"/>
  <c r="AH40" i="1" a="1"/>
  <c r="AH40" i="1" s="1"/>
  <c r="K40" i="1" a="1"/>
  <c r="K40" i="1" s="1"/>
  <c r="H40" i="1" a="1"/>
  <c r="H40" i="1" s="1"/>
  <c r="G40" i="1" a="1"/>
  <c r="G40" i="1" s="1"/>
  <c r="F40" i="1" a="1"/>
  <c r="F40" i="1" s="1"/>
  <c r="E40" i="1" a="1"/>
  <c r="E40" i="1" s="1"/>
  <c r="C40" i="1" a="1"/>
  <c r="C40" i="1" s="1"/>
  <c r="AH39" i="1" a="1"/>
  <c r="AH39" i="1" s="1"/>
  <c r="K39" i="1" a="1"/>
  <c r="K39" i="1" s="1"/>
  <c r="H39" i="1" a="1"/>
  <c r="H39" i="1" s="1"/>
  <c r="G39" i="1" a="1"/>
  <c r="G39" i="1" s="1"/>
  <c r="F39" i="1" a="1"/>
  <c r="F39" i="1" s="1"/>
  <c r="E39" i="1" a="1"/>
  <c r="E39" i="1" s="1"/>
  <c r="C39" i="1" a="1"/>
  <c r="C39" i="1" s="1"/>
  <c r="AH38" i="1" a="1"/>
  <c r="AH38" i="1" s="1"/>
  <c r="K38" i="1" a="1"/>
  <c r="K38" i="1" s="1"/>
  <c r="H38" i="1" a="1"/>
  <c r="H38" i="1" s="1"/>
  <c r="G38" i="1" a="1"/>
  <c r="G38" i="1" s="1"/>
  <c r="F38" i="1" a="1"/>
  <c r="F38" i="1" s="1"/>
  <c r="E38" i="1" a="1"/>
  <c r="E38" i="1" s="1"/>
  <c r="C38" i="1" a="1"/>
  <c r="C38" i="1" s="1"/>
  <c r="AH37" i="1" a="1"/>
  <c r="AH37" i="1" s="1"/>
  <c r="K37" i="1" a="1"/>
  <c r="K37" i="1" s="1"/>
  <c r="H37" i="1" a="1"/>
  <c r="H37" i="1" s="1"/>
  <c r="G37" i="1" a="1"/>
  <c r="G37" i="1" s="1"/>
  <c r="F37" i="1" a="1"/>
  <c r="F37" i="1" s="1"/>
  <c r="E37" i="1" a="1"/>
  <c r="E37" i="1" s="1"/>
  <c r="C37" i="1" a="1"/>
  <c r="C37" i="1" s="1"/>
  <c r="AH36" i="1" a="1"/>
  <c r="AH36" i="1" s="1"/>
  <c r="K36" i="1" a="1"/>
  <c r="K36" i="1" s="1"/>
  <c r="H36" i="1" a="1"/>
  <c r="H36" i="1" s="1"/>
  <c r="G36" i="1" a="1"/>
  <c r="G36" i="1" s="1"/>
  <c r="F36" i="1" a="1"/>
  <c r="F36" i="1" s="1"/>
  <c r="E36" i="1" a="1"/>
  <c r="E36" i="1" s="1"/>
  <c r="C36" i="1" a="1"/>
  <c r="C36" i="1" s="1"/>
  <c r="AH35" i="1" a="1"/>
  <c r="AH35" i="1" s="1"/>
  <c r="K35" i="1" a="1"/>
  <c r="K35" i="1" s="1"/>
  <c r="H35" i="1" a="1"/>
  <c r="H35" i="1" s="1"/>
  <c r="G35" i="1" a="1"/>
  <c r="G35" i="1" s="1"/>
  <c r="F35" i="1" a="1"/>
  <c r="F35" i="1" s="1"/>
  <c r="E35" i="1" a="1"/>
  <c r="E35" i="1" s="1"/>
  <c r="C35" i="1" a="1"/>
  <c r="C35" i="1" s="1"/>
  <c r="AH34" i="1" a="1"/>
  <c r="AH34" i="1" s="1"/>
  <c r="K34" i="1" a="1"/>
  <c r="K34" i="1" s="1"/>
  <c r="H34" i="1" a="1"/>
  <c r="H34" i="1" s="1"/>
  <c r="G34" i="1" a="1"/>
  <c r="G34" i="1" s="1"/>
  <c r="F34" i="1" a="1"/>
  <c r="F34" i="1" s="1"/>
  <c r="E34" i="1" a="1"/>
  <c r="E34" i="1" s="1"/>
  <c r="C34" i="1" a="1"/>
  <c r="C34" i="1" s="1"/>
  <c r="AH33" i="1" a="1"/>
  <c r="AH33" i="1" s="1"/>
  <c r="K33" i="1" a="1"/>
  <c r="K33" i="1" s="1"/>
  <c r="H33" i="1" a="1"/>
  <c r="H33" i="1" s="1"/>
  <c r="G33" i="1" a="1"/>
  <c r="G33" i="1" s="1"/>
  <c r="F33" i="1" a="1"/>
  <c r="F33" i="1" s="1"/>
  <c r="E33" i="1" a="1"/>
  <c r="E33" i="1" s="1"/>
  <c r="C33" i="1" a="1"/>
  <c r="C33" i="1" s="1"/>
  <c r="AH32" i="1" a="1"/>
  <c r="AH32" i="1" s="1"/>
  <c r="K32" i="1" a="1"/>
  <c r="K32" i="1" s="1"/>
  <c r="H32" i="1" a="1"/>
  <c r="H32" i="1" s="1"/>
  <c r="G32" i="1" a="1"/>
  <c r="G32" i="1" s="1"/>
  <c r="F32" i="1" a="1"/>
  <c r="F32" i="1" s="1"/>
  <c r="E32" i="1" a="1"/>
  <c r="E32" i="1" s="1"/>
  <c r="C32" i="1" a="1"/>
  <c r="C32" i="1" s="1"/>
  <c r="AH31" i="1" a="1"/>
  <c r="AH31" i="1" s="1"/>
  <c r="K31" i="1" a="1"/>
  <c r="K31" i="1" s="1"/>
  <c r="H31" i="1" a="1"/>
  <c r="H31" i="1" s="1"/>
  <c r="G31" i="1" a="1"/>
  <c r="G31" i="1" s="1"/>
  <c r="F31" i="1" a="1"/>
  <c r="F31" i="1" s="1"/>
  <c r="E31" i="1" a="1"/>
  <c r="E31" i="1" s="1"/>
  <c r="C31" i="1" a="1"/>
  <c r="C31" i="1" s="1"/>
  <c r="AH30" i="1" a="1"/>
  <c r="AH30" i="1" s="1"/>
  <c r="K30" i="1" a="1"/>
  <c r="K30" i="1" s="1"/>
  <c r="H30" i="1" a="1"/>
  <c r="H30" i="1" s="1"/>
  <c r="G30" i="1" a="1"/>
  <c r="G30" i="1" s="1"/>
  <c r="F30" i="1" a="1"/>
  <c r="F30" i="1" s="1"/>
  <c r="E30" i="1" a="1"/>
  <c r="E30" i="1" s="1"/>
  <c r="C30" i="1" a="1"/>
  <c r="C30" i="1" s="1"/>
  <c r="AH29" i="1" a="1"/>
  <c r="AH29" i="1" s="1"/>
  <c r="K29" i="1" a="1"/>
  <c r="K29" i="1" s="1"/>
  <c r="H29" i="1" a="1"/>
  <c r="H29" i="1" s="1"/>
  <c r="G29" i="1" a="1"/>
  <c r="G29" i="1" s="1"/>
  <c r="F29" i="1" a="1"/>
  <c r="F29" i="1" s="1"/>
  <c r="E29" i="1" a="1"/>
  <c r="E29" i="1" s="1"/>
  <c r="C29" i="1" a="1"/>
  <c r="C29" i="1" s="1"/>
  <c r="AH28" i="1" a="1"/>
  <c r="AH28" i="1" s="1"/>
  <c r="K28" i="1" a="1"/>
  <c r="K28" i="1" s="1"/>
  <c r="H28" i="1" a="1"/>
  <c r="H28" i="1" s="1"/>
  <c r="G28" i="1" a="1"/>
  <c r="G28" i="1" s="1"/>
  <c r="F28" i="1" a="1"/>
  <c r="F28" i="1" s="1"/>
  <c r="E28" i="1" a="1"/>
  <c r="E28" i="1" s="1"/>
  <c r="C28" i="1" a="1"/>
  <c r="C28" i="1" s="1"/>
  <c r="AH27" i="1" a="1"/>
  <c r="AH27" i="1" s="1"/>
  <c r="K27" i="1" a="1"/>
  <c r="K27" i="1" s="1"/>
  <c r="H27" i="1" a="1"/>
  <c r="H27" i="1" s="1"/>
  <c r="G27" i="1" a="1"/>
  <c r="G27" i="1" s="1"/>
  <c r="F27" i="1" a="1"/>
  <c r="F27" i="1" s="1"/>
  <c r="E27" i="1" a="1"/>
  <c r="E27" i="1" s="1"/>
  <c r="C27" i="1" a="1"/>
  <c r="C27" i="1" s="1"/>
  <c r="AH26" i="1" a="1"/>
  <c r="AH26" i="1" s="1"/>
  <c r="K26" i="1" a="1"/>
  <c r="K26" i="1" s="1"/>
  <c r="H26" i="1" a="1"/>
  <c r="H26" i="1" s="1"/>
  <c r="G26" i="1" a="1"/>
  <c r="G26" i="1" s="1"/>
  <c r="F26" i="1" a="1"/>
  <c r="F26" i="1" s="1"/>
  <c r="E26" i="1" a="1"/>
  <c r="E26" i="1" s="1"/>
  <c r="C26" i="1" a="1"/>
  <c r="C26" i="1" s="1"/>
  <c r="AH25" i="1" a="1"/>
  <c r="AH25" i="1" s="1"/>
  <c r="K25" i="1" a="1"/>
  <c r="K25" i="1" s="1"/>
  <c r="H25" i="1" a="1"/>
  <c r="H25" i="1" s="1"/>
  <c r="G25" i="1" a="1"/>
  <c r="G25" i="1" s="1"/>
  <c r="F25" i="1" a="1"/>
  <c r="F25" i="1" s="1"/>
  <c r="E25" i="1" a="1"/>
  <c r="E25" i="1" s="1"/>
  <c r="C25" i="1" a="1"/>
  <c r="C25" i="1" s="1"/>
  <c r="AH24" i="1" a="1"/>
  <c r="AH24" i="1" s="1"/>
  <c r="K24" i="1" a="1"/>
  <c r="K24" i="1" s="1"/>
  <c r="H24" i="1" a="1"/>
  <c r="H24" i="1" s="1"/>
  <c r="G24" i="1" a="1"/>
  <c r="G24" i="1" s="1"/>
  <c r="F24" i="1" a="1"/>
  <c r="F24" i="1" s="1"/>
  <c r="E24" i="1" a="1"/>
  <c r="E24" i="1" s="1"/>
  <c r="C24" i="1" a="1"/>
  <c r="C24" i="1" s="1"/>
  <c r="AH23" i="1" a="1"/>
  <c r="AH23" i="1" s="1"/>
  <c r="K23" i="1" a="1"/>
  <c r="K23" i="1" s="1"/>
  <c r="H23" i="1" a="1"/>
  <c r="H23" i="1" s="1"/>
  <c r="G23" i="1" a="1"/>
  <c r="G23" i="1" s="1"/>
  <c r="F23" i="1" a="1"/>
  <c r="F23" i="1" s="1"/>
  <c r="E23" i="1" a="1"/>
  <c r="E23" i="1" s="1"/>
  <c r="C23" i="1" a="1"/>
  <c r="C23" i="1" s="1"/>
  <c r="AH22" i="1" a="1"/>
  <c r="AH22" i="1" s="1"/>
  <c r="K22" i="1" a="1"/>
  <c r="K22" i="1" s="1"/>
  <c r="H22" i="1" a="1"/>
  <c r="H22" i="1" s="1"/>
  <c r="G22" i="1" a="1"/>
  <c r="G22" i="1" s="1"/>
  <c r="F22" i="1" a="1"/>
  <c r="F22" i="1" s="1"/>
  <c r="E22" i="1" a="1"/>
  <c r="E22" i="1" s="1"/>
  <c r="C22" i="1" a="1"/>
  <c r="C22" i="1" s="1"/>
  <c r="AH21" i="1" a="1"/>
  <c r="AH21" i="1" s="1"/>
  <c r="K21" i="1" a="1"/>
  <c r="K21" i="1" s="1"/>
  <c r="H21" i="1" a="1"/>
  <c r="H21" i="1" s="1"/>
  <c r="G21" i="1" a="1"/>
  <c r="G21" i="1" s="1"/>
  <c r="F21" i="1" a="1"/>
  <c r="F21" i="1" s="1"/>
  <c r="E21" i="1" a="1"/>
  <c r="E21" i="1" s="1"/>
  <c r="C21" i="1" a="1"/>
  <c r="C21" i="1" s="1"/>
  <c r="AH20" i="1" a="1"/>
  <c r="AH20" i="1" s="1"/>
  <c r="K20" i="1" a="1"/>
  <c r="K20" i="1" s="1"/>
  <c r="H20" i="1" a="1"/>
  <c r="H20" i="1" s="1"/>
  <c r="G20" i="1" a="1"/>
  <c r="G20" i="1" s="1"/>
  <c r="F20" i="1" a="1"/>
  <c r="F20" i="1" s="1"/>
  <c r="E20" i="1" a="1"/>
  <c r="E20" i="1" s="1"/>
  <c r="C20" i="1" a="1"/>
  <c r="C20" i="1" s="1"/>
  <c r="AH19" i="1" a="1"/>
  <c r="AH19" i="1" s="1"/>
  <c r="K19" i="1" a="1"/>
  <c r="K19" i="1" s="1"/>
  <c r="H19" i="1" a="1"/>
  <c r="H19" i="1" s="1"/>
  <c r="G19" i="1" a="1"/>
  <c r="G19" i="1" s="1"/>
  <c r="F19" i="1" a="1"/>
  <c r="F19" i="1" s="1"/>
  <c r="E19" i="1" a="1"/>
  <c r="E19" i="1" s="1"/>
  <c r="C19" i="1" a="1"/>
  <c r="C19" i="1" s="1"/>
  <c r="AH18" i="1" a="1"/>
  <c r="AH18" i="1" s="1"/>
  <c r="K18" i="1" a="1"/>
  <c r="K18" i="1" s="1"/>
  <c r="H18" i="1" a="1"/>
  <c r="H18" i="1" s="1"/>
  <c r="G18" i="1" a="1"/>
  <c r="G18" i="1" s="1"/>
  <c r="F18" i="1" a="1"/>
  <c r="F18" i="1" s="1"/>
  <c r="E18" i="1" a="1"/>
  <c r="E18" i="1" s="1"/>
  <c r="C18" i="1" a="1"/>
  <c r="C18" i="1" s="1"/>
  <c r="AH17" i="1" a="1"/>
  <c r="AH17" i="1" s="1"/>
  <c r="K17" i="1" a="1"/>
  <c r="K17" i="1" s="1"/>
  <c r="H17" i="1" a="1"/>
  <c r="H17" i="1" s="1"/>
  <c r="G17" i="1" a="1"/>
  <c r="G17" i="1" s="1"/>
  <c r="F17" i="1" a="1"/>
  <c r="F17" i="1" s="1"/>
  <c r="E17" i="1" a="1"/>
  <c r="E17" i="1" s="1"/>
  <c r="C17" i="1" a="1"/>
  <c r="C17" i="1" s="1"/>
  <c r="AH16" i="1" a="1"/>
  <c r="AH16" i="1" s="1"/>
  <c r="K16" i="1" a="1"/>
  <c r="K16" i="1" s="1"/>
  <c r="H16" i="1" a="1"/>
  <c r="H16" i="1" s="1"/>
  <c r="G16" i="1" a="1"/>
  <c r="G16" i="1" s="1"/>
  <c r="F16" i="1" a="1"/>
  <c r="F16" i="1" s="1"/>
  <c r="E16" i="1" a="1"/>
  <c r="E16" i="1" s="1"/>
  <c r="C16" i="1" a="1"/>
  <c r="C16" i="1" s="1"/>
  <c r="AH15" i="1" a="1"/>
  <c r="AH15" i="1" s="1"/>
  <c r="K15" i="1" a="1"/>
  <c r="K15" i="1" s="1"/>
  <c r="H15" i="1" a="1"/>
  <c r="H15" i="1" s="1"/>
  <c r="G15" i="1" a="1"/>
  <c r="G15" i="1" s="1"/>
  <c r="F15" i="1" a="1"/>
  <c r="F15" i="1" s="1"/>
  <c r="E15" i="1" a="1"/>
  <c r="E15" i="1" s="1"/>
  <c r="C15" i="1" a="1"/>
  <c r="C15" i="1" s="1"/>
  <c r="AH14" i="1" a="1"/>
  <c r="AH14" i="1" s="1"/>
  <c r="K14" i="1" a="1"/>
  <c r="K14" i="1" s="1"/>
  <c r="H14" i="1" a="1"/>
  <c r="H14" i="1" s="1"/>
  <c r="G14" i="1" a="1"/>
  <c r="G14" i="1" s="1"/>
  <c r="F14" i="1" a="1"/>
  <c r="F14" i="1" s="1"/>
  <c r="E14" i="1" a="1"/>
  <c r="E14" i="1" s="1"/>
  <c r="C14" i="1" a="1"/>
  <c r="C14" i="1" s="1"/>
  <c r="AH13" i="1" a="1"/>
  <c r="AH13" i="1" s="1"/>
  <c r="K13" i="1" a="1"/>
  <c r="K13" i="1" s="1"/>
  <c r="H13" i="1" a="1"/>
  <c r="H13" i="1" s="1"/>
  <c r="G13" i="1" a="1"/>
  <c r="G13" i="1" s="1"/>
  <c r="F13" i="1" a="1"/>
  <c r="F13" i="1" s="1"/>
  <c r="E13" i="1" a="1"/>
  <c r="E13" i="1" s="1"/>
  <c r="C13" i="1" a="1"/>
  <c r="C13" i="1" s="1"/>
  <c r="AH12" i="1" a="1"/>
  <c r="AH12" i="1" s="1"/>
  <c r="K12" i="1" a="1"/>
  <c r="K12" i="1" s="1"/>
  <c r="H12" i="1" a="1"/>
  <c r="H12" i="1" s="1"/>
  <c r="G12" i="1" a="1"/>
  <c r="G12" i="1" s="1"/>
  <c r="F12" i="1" a="1"/>
  <c r="F12" i="1" s="1"/>
  <c r="E12" i="1" a="1"/>
  <c r="E12" i="1" s="1"/>
  <c r="C12" i="1" a="1"/>
  <c r="C12" i="1" s="1"/>
  <c r="AH11" i="1" a="1"/>
  <c r="AH11" i="1" s="1"/>
  <c r="K11" i="1" a="1"/>
  <c r="K11" i="1" s="1"/>
  <c r="H11" i="1" a="1"/>
  <c r="H11" i="1" s="1"/>
  <c r="G11" i="1" a="1"/>
  <c r="G11" i="1" s="1"/>
  <c r="F11" i="1" a="1"/>
  <c r="F11" i="1" s="1"/>
  <c r="E11" i="1" a="1"/>
  <c r="E11" i="1" s="1"/>
  <c r="C11" i="1" a="1"/>
  <c r="C11" i="1" s="1"/>
  <c r="AH10" i="1" a="1"/>
  <c r="AH10" i="1" s="1"/>
  <c r="K10" i="1" a="1"/>
  <c r="K10" i="1" s="1"/>
  <c r="H10" i="1" a="1"/>
  <c r="H10" i="1" s="1"/>
  <c r="G10" i="1" a="1"/>
  <c r="G10" i="1" s="1"/>
  <c r="F10" i="1" a="1"/>
  <c r="F10" i="1" s="1"/>
  <c r="E10" i="1" a="1"/>
  <c r="E10" i="1" s="1"/>
  <c r="C10" i="1" a="1"/>
  <c r="C10" i="1" s="1"/>
  <c r="AH9" i="1" a="1"/>
  <c r="AH9" i="1" s="1"/>
  <c r="K9" i="1" a="1"/>
  <c r="K9" i="1" s="1"/>
  <c r="H9" i="1" a="1"/>
  <c r="H9" i="1" s="1"/>
  <c r="G9" i="1" a="1"/>
  <c r="G9" i="1" s="1"/>
  <c r="F9" i="1" a="1"/>
  <c r="F9" i="1" s="1"/>
  <c r="E9" i="1" a="1"/>
  <c r="E9" i="1" s="1"/>
  <c r="C9" i="1" a="1"/>
  <c r="C9" i="1" s="1"/>
  <c r="AH8" i="1" a="1"/>
  <c r="AH8" i="1" s="1"/>
  <c r="K8" i="1" a="1"/>
  <c r="K8" i="1" s="1"/>
  <c r="H8" i="1" a="1"/>
  <c r="H8" i="1" s="1"/>
  <c r="G8" i="1" a="1"/>
  <c r="G8" i="1" s="1"/>
  <c r="F8" i="1" a="1"/>
  <c r="F8" i="1" s="1"/>
  <c r="E8" i="1" a="1"/>
  <c r="E8" i="1" s="1"/>
  <c r="C8" i="1" a="1"/>
  <c r="C8" i="1" s="1"/>
  <c r="AH7" i="1" a="1"/>
  <c r="AH7" i="1" s="1"/>
  <c r="K7" i="1" a="1"/>
  <c r="K7" i="1" s="1"/>
  <c r="H7" i="1" a="1"/>
  <c r="H7" i="1" s="1"/>
  <c r="G7" i="1" a="1"/>
  <c r="G7" i="1" s="1"/>
  <c r="F7" i="1" a="1"/>
  <c r="F7" i="1" s="1"/>
  <c r="E7" i="1" a="1"/>
  <c r="E7" i="1" s="1"/>
  <c r="C7" i="1" a="1"/>
  <c r="C7" i="1" s="1"/>
  <c r="AH6" i="1" a="1"/>
  <c r="AH6" i="1" s="1"/>
  <c r="K6" i="1" a="1"/>
  <c r="K6" i="1" s="1"/>
  <c r="H6" i="1" a="1"/>
  <c r="H6" i="1" s="1"/>
  <c r="G6" i="1" a="1"/>
  <c r="G6" i="1" s="1"/>
  <c r="F6" i="1" a="1"/>
  <c r="F6" i="1" s="1"/>
  <c r="E6" i="1" a="1"/>
  <c r="E6" i="1" s="1"/>
  <c r="C6" i="1" a="1"/>
  <c r="C6" i="1" s="1"/>
  <c r="AH5" i="1" a="1"/>
  <c r="AH5" i="1" s="1"/>
  <c r="K5" i="1" a="1"/>
  <c r="K5" i="1" s="1"/>
  <c r="H5" i="1" a="1"/>
  <c r="H5" i="1" s="1"/>
  <c r="G5" i="1" a="1"/>
  <c r="G5" i="1" s="1"/>
  <c r="F5" i="1" a="1"/>
  <c r="F5" i="1" s="1"/>
  <c r="E5" i="1" a="1"/>
  <c r="E5" i="1" s="1"/>
  <c r="C5" i="1" a="1"/>
  <c r="C5" i="1" s="1"/>
  <c r="AH4" i="1" a="1"/>
  <c r="AH4" i="1" s="1"/>
  <c r="K4" i="1" a="1"/>
  <c r="K4" i="1" s="1"/>
  <c r="H4" i="1" a="1"/>
  <c r="H4" i="1" s="1"/>
  <c r="G4" i="1" a="1"/>
  <c r="G4" i="1" s="1"/>
  <c r="F4" i="1" a="1"/>
  <c r="F4" i="1" s="1"/>
  <c r="E4" i="1" a="1"/>
  <c r="E4" i="1" s="1"/>
  <c r="C4" i="1" a="1"/>
  <c r="C4" i="1" s="1"/>
  <c r="Y74" i="1" l="1"/>
  <c r="Y80" i="1"/>
  <c r="Y368" i="1"/>
  <c r="Y434" i="1"/>
  <c r="Y458" i="1"/>
  <c r="Y352" i="1"/>
  <c r="Y358" i="1"/>
  <c r="Y364" i="1"/>
  <c r="Y370" i="1"/>
  <c r="Y430" i="1"/>
  <c r="Y436" i="1"/>
  <c r="Y460" i="1"/>
  <c r="Y10" i="1"/>
  <c r="Y16" i="1"/>
  <c r="Y22" i="1"/>
  <c r="Y28" i="1"/>
  <c r="Y76" i="1"/>
  <c r="Y82" i="1"/>
  <c r="Y484" i="1"/>
  <c r="Y211" i="1"/>
  <c r="Y350" i="1"/>
  <c r="Y356" i="1"/>
  <c r="Y362" i="1"/>
  <c r="Y440" i="1"/>
  <c r="Y452" i="1"/>
  <c r="Y5" i="1"/>
  <c r="Y11" i="1"/>
  <c r="Y17" i="1"/>
  <c r="Y23" i="1"/>
  <c r="Y29" i="1"/>
  <c r="Y35" i="1"/>
  <c r="Y41" i="1"/>
  <c r="Y47" i="1"/>
  <c r="Y53" i="1"/>
  <c r="Y89" i="1"/>
  <c r="Y209" i="1"/>
  <c r="Y215" i="1"/>
  <c r="Y227" i="1"/>
  <c r="Y239" i="1"/>
  <c r="Y245" i="1"/>
  <c r="Y251" i="1"/>
  <c r="Y257" i="1"/>
  <c r="Y7" i="1"/>
  <c r="Y13" i="1"/>
  <c r="Y19" i="1"/>
  <c r="Y25" i="1"/>
  <c r="Y31" i="1"/>
  <c r="Y37" i="1"/>
  <c r="Y43" i="1"/>
  <c r="Y49" i="1"/>
  <c r="Y55" i="1"/>
  <c r="Y85" i="1"/>
  <c r="Y91" i="1"/>
  <c r="Y223" i="1"/>
  <c r="Y241" i="1"/>
  <c r="Y247" i="1"/>
  <c r="Y253" i="1"/>
  <c r="Y259" i="1"/>
  <c r="Y8" i="1"/>
  <c r="Y14" i="1"/>
  <c r="Y20" i="1"/>
  <c r="Y26" i="1"/>
  <c r="Y32" i="1"/>
  <c r="Y6" i="1"/>
  <c r="Y12" i="1"/>
  <c r="Y18" i="1"/>
  <c r="Y24" i="1"/>
  <c r="Y30" i="1"/>
  <c r="Y72" i="1"/>
  <c r="Y78" i="1"/>
  <c r="Y354" i="1"/>
  <c r="Y360" i="1"/>
  <c r="Y366" i="1"/>
  <c r="Y390" i="1"/>
  <c r="Y432" i="1"/>
  <c r="Y438" i="1"/>
  <c r="Y444" i="1"/>
  <c r="Y462" i="1"/>
  <c r="Y468" i="1"/>
  <c r="Y9" i="1"/>
  <c r="Y15" i="1"/>
  <c r="Y21" i="1"/>
  <c r="Y27" i="1"/>
  <c r="Y33" i="1"/>
  <c r="Y39" i="1"/>
  <c r="Y45" i="1"/>
  <c r="Y51" i="1"/>
  <c r="Y87" i="1"/>
  <c r="Y213" i="1"/>
  <c r="Y225" i="1"/>
  <c r="Y243" i="1"/>
  <c r="Y249" i="1"/>
  <c r="Y255" i="1"/>
  <c r="Y261" i="1"/>
  <c r="Y476" i="1"/>
  <c r="Y478" i="1"/>
  <c r="Y480" i="1"/>
  <c r="Y482" i="1"/>
  <c r="Y117" i="1"/>
  <c r="Y119" i="1"/>
  <c r="Y121" i="1"/>
  <c r="Y123" i="1"/>
  <c r="Y125" i="1"/>
  <c r="Y127" i="1"/>
  <c r="Y129" i="1"/>
  <c r="Y131" i="1"/>
  <c r="Y133" i="1"/>
  <c r="Y135" i="1"/>
  <c r="Y137" i="1"/>
  <c r="Y139" i="1"/>
  <c r="Y141" i="1"/>
  <c r="Y143" i="1"/>
  <c r="Y145" i="1"/>
  <c r="Y147" i="1"/>
  <c r="Y149" i="1"/>
  <c r="Y151" i="1"/>
  <c r="Y153" i="1"/>
  <c r="Y155" i="1"/>
  <c r="Y157" i="1"/>
  <c r="Y159" i="1"/>
  <c r="Y161" i="1"/>
  <c r="Y163" i="1"/>
  <c r="Y165" i="1"/>
  <c r="Y167" i="1"/>
  <c r="Y169" i="1"/>
  <c r="Y171" i="1"/>
  <c r="Y173" i="1"/>
  <c r="Y175" i="1"/>
  <c r="Y177" i="1"/>
  <c r="Y179" i="1"/>
  <c r="Y181" i="1"/>
  <c r="Y183" i="1"/>
  <c r="Y185" i="1"/>
  <c r="Y187" i="1"/>
  <c r="Y189" i="1"/>
  <c r="Y191" i="1"/>
  <c r="Y193" i="1"/>
  <c r="Y195" i="1"/>
  <c r="Y197" i="1"/>
  <c r="Y199" i="1"/>
  <c r="Y201" i="1"/>
  <c r="Y203" i="1"/>
  <c r="Y205" i="1"/>
  <c r="Y207" i="1"/>
  <c r="Y336" i="1"/>
  <c r="Y338" i="1"/>
  <c r="Y340" i="1"/>
  <c r="Y342" i="1"/>
  <c r="Y344" i="1"/>
  <c r="Y346" i="1"/>
  <c r="Y348" i="1"/>
  <c r="Y372" i="1"/>
  <c r="Y374" i="1"/>
  <c r="Y376" i="1"/>
  <c r="Y378" i="1"/>
  <c r="Y380" i="1"/>
  <c r="Y382" i="1"/>
  <c r="Y384" i="1"/>
  <c r="Y386" i="1"/>
  <c r="Y388" i="1"/>
  <c r="Y446" i="1"/>
  <c r="Y448" i="1"/>
  <c r="Y450" i="1"/>
  <c r="Y105" i="1"/>
  <c r="Y107" i="1"/>
  <c r="Y109" i="1"/>
  <c r="Y111" i="1"/>
  <c r="Y113" i="1"/>
  <c r="Y115" i="1"/>
  <c r="Y486" i="1"/>
  <c r="Y488" i="1"/>
  <c r="Y490" i="1"/>
  <c r="Y492" i="1"/>
  <c r="Y494" i="1"/>
  <c r="Y496" i="1"/>
  <c r="Y500" i="1"/>
  <c r="Y93" i="1"/>
  <c r="Y95" i="1"/>
  <c r="Y97" i="1"/>
  <c r="Y99" i="1"/>
  <c r="Y101" i="1"/>
  <c r="Y103" i="1"/>
  <c r="Y229" i="1"/>
  <c r="Y231" i="1"/>
  <c r="Y233" i="1"/>
  <c r="Y235" i="1"/>
  <c r="Y237" i="1"/>
  <c r="Y442" i="1"/>
  <c r="Y464" i="1"/>
  <c r="Y466" i="1"/>
  <c r="Y34" i="1"/>
  <c r="Y36" i="1"/>
  <c r="Y38" i="1"/>
  <c r="Y40" i="1"/>
  <c r="Y42" i="1"/>
  <c r="Y44" i="1"/>
  <c r="Y46" i="1"/>
  <c r="Y48" i="1"/>
  <c r="Y50" i="1"/>
  <c r="Y52" i="1"/>
  <c r="Y54" i="1"/>
  <c r="Y56" i="1"/>
  <c r="Y58" i="1"/>
  <c r="Y60" i="1"/>
  <c r="Y62" i="1"/>
  <c r="Y64" i="1"/>
  <c r="Y66" i="1"/>
  <c r="Y68" i="1"/>
  <c r="Y70" i="1"/>
  <c r="Y217" i="1"/>
  <c r="Y219" i="1"/>
  <c r="Y221" i="1"/>
  <c r="Y263" i="1"/>
  <c r="Y265" i="1"/>
  <c r="Y267" i="1"/>
  <c r="Y392" i="1"/>
  <c r="Y394" i="1"/>
  <c r="Y396" i="1"/>
  <c r="Y398" i="1"/>
  <c r="Y400" i="1"/>
  <c r="Y402" i="1"/>
  <c r="Y404" i="1"/>
  <c r="Y406" i="1"/>
  <c r="Y408" i="1"/>
  <c r="Y410" i="1"/>
  <c r="Y412" i="1"/>
  <c r="Y414" i="1"/>
  <c r="Y416" i="1"/>
  <c r="Y418" i="1"/>
  <c r="Y420" i="1"/>
  <c r="Y422" i="1"/>
  <c r="Y424" i="1"/>
  <c r="Y426" i="1"/>
  <c r="Y428" i="1"/>
  <c r="Y454" i="1"/>
  <c r="Y456" i="1"/>
  <c r="Y505" i="1"/>
  <c r="Y4" i="1"/>
  <c r="Y84" i="1"/>
  <c r="Y86" i="1"/>
  <c r="Y88" i="1"/>
  <c r="Y90" i="1"/>
  <c r="Y92" i="1"/>
  <c r="Y94" i="1"/>
  <c r="Y96" i="1"/>
  <c r="Y98" i="1"/>
  <c r="Y100" i="1"/>
  <c r="Y102" i="1"/>
  <c r="Y104" i="1"/>
  <c r="Y106" i="1"/>
  <c r="Y108" i="1"/>
  <c r="Y110" i="1"/>
  <c r="Y112" i="1"/>
  <c r="Y114" i="1"/>
  <c r="Y116" i="1"/>
  <c r="Y118" i="1"/>
  <c r="Y120" i="1"/>
  <c r="Y122" i="1"/>
  <c r="Y124" i="1"/>
  <c r="Y126" i="1"/>
  <c r="Y128" i="1"/>
  <c r="Y130" i="1"/>
  <c r="Y132" i="1"/>
  <c r="Y134" i="1"/>
  <c r="Y136" i="1"/>
  <c r="Y138" i="1"/>
  <c r="Y140" i="1"/>
  <c r="Y142" i="1"/>
  <c r="Y144" i="1"/>
  <c r="Y146" i="1"/>
  <c r="Y148" i="1"/>
  <c r="Y150" i="1"/>
  <c r="Y152" i="1"/>
  <c r="Y154" i="1"/>
  <c r="Y156" i="1"/>
  <c r="Y158" i="1"/>
  <c r="Y160" i="1"/>
  <c r="Y162" i="1"/>
  <c r="Y164" i="1"/>
  <c r="Y166" i="1"/>
  <c r="Y168" i="1"/>
  <c r="Y170" i="1"/>
  <c r="Y172" i="1"/>
  <c r="Y174" i="1"/>
  <c r="Y176" i="1"/>
  <c r="Y178" i="1"/>
  <c r="Y270" i="1"/>
  <c r="Y272" i="1"/>
  <c r="Y274" i="1"/>
  <c r="Y276" i="1"/>
  <c r="Y278" i="1"/>
  <c r="Y280" i="1"/>
  <c r="Y282" i="1"/>
  <c r="Y284" i="1"/>
  <c r="Y286" i="1"/>
  <c r="Y288" i="1"/>
  <c r="Y290" i="1"/>
  <c r="Y292" i="1"/>
  <c r="Y294" i="1"/>
  <c r="Y296" i="1"/>
  <c r="Y298" i="1"/>
  <c r="Y300" i="1"/>
  <c r="Y302" i="1"/>
  <c r="Y304" i="1"/>
  <c r="Y306" i="1"/>
  <c r="Y308" i="1"/>
  <c r="Y310" i="1"/>
  <c r="Y312" i="1"/>
  <c r="Y314" i="1"/>
  <c r="Y316" i="1"/>
  <c r="Y318" i="1"/>
  <c r="Y320" i="1"/>
  <c r="Y322" i="1"/>
  <c r="Y324" i="1"/>
  <c r="Y326" i="1"/>
  <c r="Y328" i="1"/>
  <c r="Y330" i="1"/>
  <c r="Y332" i="1"/>
  <c r="Y334" i="1"/>
  <c r="Y57" i="1"/>
  <c r="Y59" i="1"/>
  <c r="Y61" i="1"/>
  <c r="Y63" i="1"/>
  <c r="Y65" i="1"/>
  <c r="Y67" i="1"/>
  <c r="Y69" i="1"/>
  <c r="Y71" i="1"/>
  <c r="Y73" i="1"/>
  <c r="Y75" i="1"/>
  <c r="Y77" i="1"/>
  <c r="Y79" i="1"/>
  <c r="Y81" i="1"/>
  <c r="Y83" i="1"/>
  <c r="Y269" i="1"/>
  <c r="Y271" i="1"/>
  <c r="Y273" i="1"/>
  <c r="Y275" i="1"/>
  <c r="Y277" i="1"/>
  <c r="Y279" i="1"/>
  <c r="Y281" i="1"/>
  <c r="Y283" i="1"/>
  <c r="Y285" i="1"/>
  <c r="Y287" i="1"/>
  <c r="Y289" i="1"/>
  <c r="Y291" i="1"/>
  <c r="Y293" i="1"/>
  <c r="Y295" i="1"/>
  <c r="Y297" i="1"/>
  <c r="Y299" i="1"/>
  <c r="Y301" i="1"/>
  <c r="Y303" i="1"/>
  <c r="Y305" i="1"/>
  <c r="Y307" i="1"/>
  <c r="Y309" i="1"/>
  <c r="Y311" i="1"/>
  <c r="Y313" i="1"/>
  <c r="Y315" i="1"/>
  <c r="Y317" i="1"/>
  <c r="Y319" i="1"/>
  <c r="Y321" i="1"/>
  <c r="Y323" i="1"/>
  <c r="Y325" i="1"/>
  <c r="Y327" i="1"/>
  <c r="Y329" i="1"/>
  <c r="Y331" i="1"/>
  <c r="Y333" i="1"/>
  <c r="Y180" i="1"/>
  <c r="Y182" i="1"/>
  <c r="Y184" i="1"/>
  <c r="Y186" i="1"/>
  <c r="Y188" i="1"/>
  <c r="Y190" i="1"/>
  <c r="Y192" i="1"/>
  <c r="Y194" i="1"/>
  <c r="Y196" i="1"/>
  <c r="Y198" i="1"/>
  <c r="Y200" i="1"/>
  <c r="Y202" i="1"/>
  <c r="Y204" i="1"/>
  <c r="Y206" i="1"/>
  <c r="Y208" i="1"/>
  <c r="Y210" i="1"/>
  <c r="Y212" i="1"/>
  <c r="Y214" i="1"/>
  <c r="Y216" i="1"/>
  <c r="Y218" i="1"/>
  <c r="Y220" i="1"/>
  <c r="Y222" i="1"/>
  <c r="Y224" i="1"/>
  <c r="Y226" i="1"/>
  <c r="Y228" i="1"/>
  <c r="Y230" i="1"/>
  <c r="Y232" i="1"/>
  <c r="Y234" i="1"/>
  <c r="Y236" i="1"/>
  <c r="Y238" i="1"/>
  <c r="Y240" i="1"/>
  <c r="Y242" i="1"/>
  <c r="Y244" i="1"/>
  <c r="Y246" i="1"/>
  <c r="Y248" i="1"/>
  <c r="Y250" i="1"/>
  <c r="Y252" i="1"/>
  <c r="Y254" i="1"/>
  <c r="Y256" i="1"/>
  <c r="Y258" i="1"/>
  <c r="Y260" i="1"/>
  <c r="Y262" i="1"/>
  <c r="Y264" i="1"/>
  <c r="Y266" i="1"/>
  <c r="Y268" i="1"/>
  <c r="Y470" i="1"/>
  <c r="Y472" i="1"/>
  <c r="Y474" i="1"/>
  <c r="Y498" i="1"/>
  <c r="Y502" i="1"/>
  <c r="Y504" i="1"/>
  <c r="Y335" i="1"/>
  <c r="Y337" i="1"/>
  <c r="Y339" i="1"/>
  <c r="Y341" i="1"/>
  <c r="Y343" i="1"/>
  <c r="Y345" i="1"/>
  <c r="Y347" i="1"/>
  <c r="Y349" i="1"/>
  <c r="Y351" i="1"/>
  <c r="Y353" i="1"/>
  <c r="Y355" i="1"/>
  <c r="Y357" i="1"/>
  <c r="Y359" i="1"/>
  <c r="Y361" i="1"/>
  <c r="Y363" i="1"/>
  <c r="Y365" i="1"/>
  <c r="Y367" i="1"/>
  <c r="Y369" i="1"/>
  <c r="Y371" i="1"/>
  <c r="Y373" i="1"/>
  <c r="Y375" i="1"/>
  <c r="Y377" i="1"/>
  <c r="Y379" i="1"/>
  <c r="Y381" i="1"/>
  <c r="Y383" i="1"/>
  <c r="Y385" i="1"/>
  <c r="Y387" i="1"/>
  <c r="Y389" i="1"/>
  <c r="Y391" i="1"/>
  <c r="Y393" i="1"/>
  <c r="Y395" i="1"/>
  <c r="Y397" i="1"/>
  <c r="Y399" i="1"/>
  <c r="Y401" i="1"/>
  <c r="Y403" i="1"/>
  <c r="Y405" i="1"/>
  <c r="Y407" i="1"/>
  <c r="Y409" i="1"/>
  <c r="Y411" i="1"/>
  <c r="Y413" i="1"/>
  <c r="Y415" i="1"/>
  <c r="Y417" i="1"/>
  <c r="Y419" i="1"/>
  <c r="Y421" i="1"/>
  <c r="Y423" i="1"/>
  <c r="Y425" i="1"/>
  <c r="Y427" i="1"/>
  <c r="Y429" i="1"/>
  <c r="Y431" i="1"/>
  <c r="Y433" i="1"/>
  <c r="Y435" i="1"/>
  <c r="Y437" i="1"/>
  <c r="Y439" i="1"/>
  <c r="Y441" i="1"/>
  <c r="Y443" i="1"/>
  <c r="Y445" i="1"/>
  <c r="Y447" i="1"/>
  <c r="Y449" i="1"/>
  <c r="Y451" i="1"/>
  <c r="Y453" i="1"/>
  <c r="Y455" i="1"/>
  <c r="Y457" i="1"/>
  <c r="Y459" i="1"/>
  <c r="Y461" i="1"/>
  <c r="Y463" i="1"/>
  <c r="Y465" i="1"/>
  <c r="Y467" i="1"/>
  <c r="Y469" i="1"/>
  <c r="Y471" i="1"/>
  <c r="Y473" i="1"/>
  <c r="Y475" i="1"/>
  <c r="Y477" i="1"/>
  <c r="Y479" i="1"/>
  <c r="Y481" i="1"/>
  <c r="Y483" i="1"/>
  <c r="Y485" i="1"/>
  <c r="Y487" i="1"/>
  <c r="Y489" i="1"/>
  <c r="Y491" i="1"/>
  <c r="Y493" i="1"/>
  <c r="Y495" i="1"/>
  <c r="Y497" i="1"/>
  <c r="Y499" i="1"/>
  <c r="Y501" i="1"/>
  <c r="Y503" i="1"/>
  <c r="R138" i="1"/>
  <c r="AG350" i="1" a="1"/>
  <c r="AG350" i="1" s="1"/>
  <c r="AG56" i="1" a="1"/>
  <c r="AG56" i="1" s="1"/>
  <c r="AG283" i="1" a="1"/>
  <c r="AG283" i="1" s="1"/>
  <c r="AG392" i="1" a="1"/>
  <c r="AG392" i="1" s="1"/>
  <c r="AG76" i="1" a="1"/>
  <c r="AG76" i="1" s="1"/>
  <c r="AG87" i="1" a="1"/>
  <c r="AG87" i="1" s="1"/>
  <c r="AG326" i="1" a="1"/>
  <c r="AG326" i="1" s="1"/>
  <c r="AG167" i="1" a="1"/>
  <c r="AG167" i="1" s="1"/>
  <c r="AG200" i="1" a="1"/>
  <c r="AG200" i="1" s="1"/>
  <c r="AG365" i="1" a="1"/>
  <c r="AG365" i="1" s="1"/>
  <c r="AG20" i="1" a="1"/>
  <c r="AG20" i="1" s="1"/>
  <c r="AG222" i="1" a="1"/>
  <c r="AG222" i="1" s="1"/>
  <c r="AG286" i="1" a="1"/>
  <c r="AG286" i="1" s="1"/>
  <c r="AG460" i="1" a="1"/>
  <c r="AG460" i="1" s="1"/>
  <c r="AG86" i="1" a="1"/>
  <c r="AG86" i="1" s="1"/>
  <c r="AG289" i="1" a="1"/>
  <c r="AG289" i="1" s="1"/>
  <c r="AG122" i="1" a="1"/>
  <c r="AG122" i="1" s="1"/>
  <c r="AG165" i="1" a="1"/>
  <c r="AG165" i="1" s="1"/>
  <c r="AG300" i="1" a="1"/>
  <c r="AG300" i="1" s="1"/>
  <c r="AG478" i="1" a="1"/>
  <c r="AG478" i="1" s="1"/>
  <c r="AG395" i="1" a="1"/>
  <c r="AG395" i="1" s="1"/>
  <c r="AG355" i="1" a="1"/>
  <c r="AG355" i="1" s="1"/>
  <c r="AG50" i="1" a="1"/>
  <c r="AG50" i="1" s="1"/>
  <c r="AG160" i="1" a="1"/>
  <c r="AG160" i="1" s="1"/>
  <c r="AG134" i="1" a="1"/>
  <c r="AG134" i="1" s="1"/>
  <c r="AG282" i="1" a="1"/>
  <c r="AG282" i="1" s="1"/>
  <c r="AG162" i="1" a="1"/>
  <c r="AG162" i="1" s="1"/>
  <c r="AG181" i="1" a="1"/>
  <c r="AG181" i="1" s="1"/>
  <c r="AG256" i="1" a="1"/>
  <c r="AG256" i="1" s="1"/>
  <c r="AG244" i="1" a="1"/>
  <c r="AG244" i="1" s="1"/>
  <c r="AG344" i="1" a="1"/>
  <c r="AG344" i="1" s="1"/>
  <c r="AG415" i="1" a="1"/>
  <c r="AG415" i="1" s="1"/>
  <c r="AG444" i="1" a="1"/>
  <c r="AG444" i="1" s="1"/>
  <c r="AG445" i="1" a="1"/>
  <c r="AG445" i="1" s="1"/>
  <c r="AG473" i="1" a="1"/>
  <c r="AG473" i="1" s="1"/>
  <c r="AG491" i="1" a="1"/>
  <c r="AG491" i="1" s="1"/>
  <c r="AG5" i="1" a="1"/>
  <c r="AG5" i="1" s="1"/>
  <c r="AG46" i="1" a="1"/>
  <c r="AG46" i="1" s="1"/>
  <c r="AG42" i="1" a="1"/>
  <c r="AG42" i="1" s="1"/>
  <c r="AG24" i="1" a="1"/>
  <c r="AG24" i="1" s="1"/>
  <c r="AG16" i="1" a="1"/>
  <c r="AG16" i="1" s="1"/>
  <c r="AG21" i="1" a="1"/>
  <c r="AG21" i="1" s="1"/>
  <c r="AG47" i="1" a="1"/>
  <c r="AG47" i="1" s="1"/>
  <c r="AG204" i="1" a="1"/>
  <c r="AG204" i="1" s="1"/>
  <c r="AG126" i="1" a="1"/>
  <c r="AG126" i="1" s="1"/>
  <c r="AG258" i="1" a="1"/>
  <c r="AG258" i="1" s="1"/>
  <c r="AG281" i="1" a="1"/>
  <c r="AG281" i="1" s="1"/>
  <c r="AG318" i="1" a="1"/>
  <c r="AG318" i="1" s="1"/>
  <c r="AG305" i="1" a="1"/>
  <c r="AG305" i="1" s="1"/>
  <c r="AG315" i="1" a="1"/>
  <c r="AG315" i="1" s="1"/>
  <c r="AG239" i="1" a="1"/>
  <c r="AG239" i="1" s="1"/>
  <c r="AG297" i="1" a="1"/>
  <c r="AG297" i="1" s="1"/>
  <c r="AG295" i="1" a="1"/>
  <c r="AG295" i="1" s="1"/>
  <c r="AG296" i="1" a="1"/>
  <c r="AG296" i="1" s="1"/>
  <c r="AG328" i="1" a="1"/>
  <c r="AG328" i="1" s="1"/>
  <c r="AG331" i="1" a="1"/>
  <c r="AG331" i="1" s="1"/>
  <c r="AG349" i="1" a="1"/>
  <c r="AG349" i="1" s="1"/>
  <c r="AG391" i="1" a="1"/>
  <c r="AG391" i="1" s="1"/>
  <c r="AG417" i="1" a="1"/>
  <c r="AG417" i="1" s="1"/>
  <c r="AG449" i="1" a="1"/>
  <c r="AG449" i="1" s="1"/>
  <c r="AG432" i="1" a="1"/>
  <c r="AG432" i="1" s="1"/>
  <c r="AG435" i="1" a="1"/>
  <c r="AG435" i="1" s="1"/>
  <c r="AG446" i="1" a="1"/>
  <c r="AG446" i="1" s="1"/>
  <c r="AG502" i="1" a="1"/>
  <c r="AG502" i="1" s="1"/>
  <c r="AG455" i="1" a="1"/>
  <c r="AG455" i="1" s="1"/>
  <c r="AG14" i="1" a="1"/>
  <c r="AG14" i="1" s="1"/>
  <c r="AG4" i="1" a="1"/>
  <c r="AG4" i="1" s="1"/>
  <c r="AG33" i="1" a="1"/>
  <c r="AG33" i="1" s="1"/>
  <c r="AG79" i="1" a="1"/>
  <c r="AG79" i="1" s="1"/>
  <c r="AG117" i="1" a="1"/>
  <c r="AG117" i="1" s="1"/>
  <c r="AG80" i="1" a="1"/>
  <c r="AG80" i="1" s="1"/>
  <c r="AG89" i="1" a="1"/>
  <c r="AG89" i="1" s="1"/>
  <c r="AG29" i="1" a="1"/>
  <c r="AG29" i="1" s="1"/>
  <c r="AG60" i="1" a="1"/>
  <c r="AG60" i="1" s="1"/>
  <c r="AG41" i="1" a="1"/>
  <c r="AG41" i="1" s="1"/>
  <c r="AG58" i="1" a="1"/>
  <c r="AG58" i="1" s="1"/>
  <c r="AG73" i="1" a="1"/>
  <c r="AG73" i="1" s="1"/>
  <c r="AG40" i="1" a="1"/>
  <c r="AG40" i="1" s="1"/>
  <c r="AG68" i="1" a="1"/>
  <c r="AG68" i="1" s="1"/>
  <c r="AG82" i="1" a="1"/>
  <c r="AG82" i="1" s="1"/>
  <c r="AG119" i="1" a="1"/>
  <c r="AG119" i="1" s="1"/>
  <c r="AG124" i="1" a="1"/>
  <c r="AG124" i="1" s="1"/>
  <c r="AG147" i="1" a="1"/>
  <c r="AG147" i="1" s="1"/>
  <c r="AG148" i="1" a="1"/>
  <c r="AG148" i="1" s="1"/>
  <c r="AG153" i="1" a="1"/>
  <c r="AG153" i="1" s="1"/>
  <c r="AG161" i="1" a="1"/>
  <c r="AG161" i="1" s="1"/>
  <c r="AG166" i="1" a="1"/>
  <c r="AG166" i="1" s="1"/>
  <c r="AG168" i="1" a="1"/>
  <c r="AG168" i="1" s="1"/>
  <c r="AG90" i="1" a="1"/>
  <c r="AG90" i="1" s="1"/>
  <c r="AG109" i="1" a="1"/>
  <c r="AG109" i="1" s="1"/>
  <c r="AG123" i="1" a="1"/>
  <c r="AG123" i="1" s="1"/>
  <c r="AG108" i="1" a="1"/>
  <c r="AG108" i="1" s="1"/>
  <c r="AG125" i="1" a="1"/>
  <c r="AG125" i="1" s="1"/>
  <c r="AG131" i="1" a="1"/>
  <c r="AG131" i="1" s="1"/>
  <c r="AG95" i="1" a="1"/>
  <c r="AG95" i="1" s="1"/>
  <c r="AG128" i="1" a="1"/>
  <c r="AG128" i="1" s="1"/>
  <c r="AG164" i="1" a="1"/>
  <c r="AG164" i="1" s="1"/>
  <c r="AG170" i="1" a="1"/>
  <c r="AG170" i="1" s="1"/>
  <c r="AG171" i="1" a="1"/>
  <c r="AG171" i="1" s="1"/>
  <c r="AG113" i="1" a="1"/>
  <c r="AG113" i="1" s="1"/>
  <c r="AG141" i="1" a="1"/>
  <c r="AG141" i="1" s="1"/>
  <c r="AG159" i="1" a="1"/>
  <c r="AG159" i="1" s="1"/>
  <c r="AG183" i="1" a="1"/>
  <c r="AG183" i="1" s="1"/>
  <c r="AG180" i="1" a="1"/>
  <c r="AG180" i="1" s="1"/>
  <c r="AG173" i="1" a="1"/>
  <c r="AG173" i="1" s="1"/>
  <c r="AG231" i="1" a="1"/>
  <c r="AG231" i="1" s="1"/>
  <c r="AG220" i="1" a="1"/>
  <c r="AG220" i="1" s="1"/>
  <c r="AG206" i="1" a="1"/>
  <c r="AG206" i="1" s="1"/>
  <c r="AG207" i="1" a="1"/>
  <c r="AG207" i="1" s="1"/>
  <c r="AG229" i="1" a="1"/>
  <c r="AG229" i="1" s="1"/>
  <c r="AG245" i="1" a="1"/>
  <c r="AG245" i="1" s="1"/>
  <c r="AG219" i="1" a="1"/>
  <c r="AG219" i="1" s="1"/>
  <c r="AG227" i="1" a="1"/>
  <c r="AG227" i="1" s="1"/>
  <c r="AG212" i="1" a="1"/>
  <c r="AG212" i="1" s="1"/>
  <c r="AG252" i="1" a="1"/>
  <c r="AG252" i="1" s="1"/>
  <c r="AG262" i="1" a="1"/>
  <c r="AG262" i="1" s="1"/>
  <c r="AG260" i="1" a="1"/>
  <c r="AG260" i="1" s="1"/>
  <c r="AG235" i="1" a="1"/>
  <c r="AG235" i="1" s="1"/>
  <c r="AG253" i="1" a="1"/>
  <c r="AG253" i="1" s="1"/>
  <c r="AG255" i="1" a="1"/>
  <c r="AG255" i="1" s="1"/>
  <c r="AG259" i="1" a="1"/>
  <c r="AG259" i="1" s="1"/>
  <c r="AG294" i="1" a="1"/>
  <c r="AG294" i="1" s="1"/>
  <c r="AG303" i="1" a="1"/>
  <c r="AG303" i="1" s="1"/>
  <c r="AG310" i="1" a="1"/>
  <c r="AG310" i="1" s="1"/>
  <c r="AG299" i="1" a="1"/>
  <c r="AG299" i="1" s="1"/>
  <c r="AG280" i="1" a="1"/>
  <c r="AG280" i="1" s="1"/>
  <c r="AG309" i="1" a="1"/>
  <c r="AG309" i="1" s="1"/>
  <c r="AG322" i="1" a="1"/>
  <c r="AG322" i="1" s="1"/>
  <c r="AG293" i="1" a="1"/>
  <c r="AG293" i="1" s="1"/>
  <c r="AG311" i="1" a="1"/>
  <c r="AG311" i="1" s="1"/>
  <c r="AG292" i="1" a="1"/>
  <c r="AG292" i="1" s="1"/>
  <c r="AG316" i="1" a="1"/>
  <c r="AG316" i="1" s="1"/>
  <c r="AG341" i="1" a="1"/>
  <c r="AG341" i="1" s="1"/>
  <c r="AG323" i="1" a="1"/>
  <c r="AG323" i="1" s="1"/>
  <c r="AG330" i="1" a="1"/>
  <c r="AG330" i="1" s="1"/>
  <c r="AG324" i="1" a="1"/>
  <c r="AG324" i="1" s="1"/>
  <c r="AG357" i="1" a="1"/>
  <c r="AG357" i="1" s="1"/>
  <c r="AG327" i="1" a="1"/>
  <c r="AG327" i="1" s="1"/>
  <c r="AG325" i="1" a="1"/>
  <c r="AG325" i="1" s="1"/>
  <c r="AG334" i="1" a="1"/>
  <c r="AG334" i="1" s="1"/>
  <c r="AG346" i="1" a="1"/>
  <c r="AG346" i="1" s="1"/>
  <c r="AG347" i="1" a="1"/>
  <c r="AG347" i="1" s="1"/>
  <c r="AG343" i="1" a="1"/>
  <c r="AG343" i="1" s="1"/>
  <c r="AG364" i="1" a="1"/>
  <c r="AG364" i="1" s="1"/>
  <c r="AG366" i="1" a="1"/>
  <c r="AG366" i="1" s="1"/>
  <c r="AG371" i="1" a="1"/>
  <c r="AG371" i="1" s="1"/>
  <c r="AG373" i="1" a="1"/>
  <c r="AG373" i="1" s="1"/>
  <c r="AG374" i="1" a="1"/>
  <c r="AG374" i="1" s="1"/>
  <c r="AG360" i="1" a="1"/>
  <c r="AG360" i="1" s="1"/>
  <c r="AG393" i="1" a="1"/>
  <c r="AG393" i="1" s="1"/>
  <c r="AG388" i="1" a="1"/>
  <c r="AG388" i="1" s="1"/>
  <c r="AG387" i="1" a="1"/>
  <c r="AG387" i="1" s="1"/>
  <c r="AG397" i="1" a="1"/>
  <c r="AG397" i="1" s="1"/>
  <c r="AG404" i="1" a="1"/>
  <c r="AG404" i="1" s="1"/>
  <c r="AG401" i="1" a="1"/>
  <c r="AG401" i="1" s="1"/>
  <c r="AG419" i="1" a="1"/>
  <c r="AG419" i="1" s="1"/>
  <c r="AG429" i="1" a="1"/>
  <c r="AG429" i="1" s="1"/>
  <c r="AG425" i="1" a="1"/>
  <c r="AG425" i="1" s="1"/>
  <c r="AG442" i="1" a="1"/>
  <c r="AG442" i="1" s="1"/>
  <c r="AG436" i="1" a="1"/>
  <c r="AG436" i="1" s="1"/>
  <c r="AG440" i="1" a="1"/>
  <c r="AG440" i="1" s="1"/>
  <c r="AG443" i="1" a="1"/>
  <c r="AG443" i="1" s="1"/>
  <c r="AG476" i="1" a="1"/>
  <c r="AG476" i="1" s="1"/>
  <c r="AG471" i="1" a="1"/>
  <c r="AG471" i="1" s="1"/>
  <c r="AG474" i="1" a="1"/>
  <c r="AG474" i="1" s="1"/>
  <c r="AG489" i="1" a="1"/>
  <c r="AG489" i="1" s="1"/>
  <c r="AG490" i="1" a="1"/>
  <c r="AG490" i="1" s="1"/>
  <c r="AG44" i="1" a="1"/>
  <c r="AG44" i="1" s="1"/>
  <c r="AG19" i="1" a="1"/>
  <c r="AG19" i="1" s="1"/>
  <c r="AG31" i="1" a="1"/>
  <c r="AG31" i="1" s="1"/>
  <c r="AG34" i="1" a="1"/>
  <c r="AG34" i="1" s="1"/>
  <c r="AG6" i="1" a="1"/>
  <c r="AG6" i="1" s="1"/>
  <c r="AG22" i="1" a="1"/>
  <c r="AG22" i="1" s="1"/>
  <c r="AG25" i="1" a="1"/>
  <c r="AG25" i="1" s="1"/>
  <c r="AG35" i="1" a="1"/>
  <c r="AG35" i="1" s="1"/>
  <c r="AG38" i="1" a="1"/>
  <c r="AG38" i="1" s="1"/>
  <c r="AG62" i="1" a="1"/>
  <c r="AG62" i="1" s="1"/>
  <c r="AG7" i="1" a="1"/>
  <c r="AG7" i="1" s="1"/>
  <c r="AG11" i="1" a="1"/>
  <c r="AG11" i="1" s="1"/>
  <c r="AG48" i="1" a="1"/>
  <c r="AG48" i="1" s="1"/>
  <c r="AG94" i="1" a="1"/>
  <c r="AG94" i="1" s="1"/>
  <c r="AG10" i="1" a="1"/>
  <c r="AG10" i="1" s="1"/>
  <c r="AG13" i="1" a="1"/>
  <c r="AG13" i="1" s="1"/>
  <c r="AG32" i="1" a="1"/>
  <c r="AG32" i="1" s="1"/>
  <c r="AG45" i="1" a="1"/>
  <c r="AG45" i="1" s="1"/>
  <c r="AG64" i="1" a="1"/>
  <c r="AG64" i="1" s="1"/>
  <c r="AG15" i="1" a="1"/>
  <c r="AG15" i="1" s="1"/>
  <c r="AG18" i="1" a="1"/>
  <c r="AG18" i="1" s="1"/>
  <c r="AG23" i="1" a="1"/>
  <c r="AG23" i="1" s="1"/>
  <c r="AG28" i="1" a="1"/>
  <c r="AG28" i="1" s="1"/>
  <c r="AG30" i="1" a="1"/>
  <c r="AG30" i="1" s="1"/>
  <c r="AG26" i="1" a="1"/>
  <c r="AG26" i="1" s="1"/>
  <c r="AG27" i="1" a="1"/>
  <c r="AG27" i="1" s="1"/>
  <c r="AG39" i="1" a="1"/>
  <c r="AG39" i="1" s="1"/>
  <c r="AG71" i="1" a="1"/>
  <c r="AG71" i="1" s="1"/>
  <c r="AG93" i="1" a="1"/>
  <c r="AG93" i="1" s="1"/>
  <c r="AG98" i="1" a="1"/>
  <c r="AG98" i="1" s="1"/>
  <c r="AG106" i="1" a="1"/>
  <c r="AG106" i="1" s="1"/>
  <c r="AG132" i="1" a="1"/>
  <c r="AG132" i="1" s="1"/>
  <c r="AG88" i="1" a="1"/>
  <c r="AG88" i="1" s="1"/>
  <c r="AG97" i="1" a="1"/>
  <c r="AG97" i="1" s="1"/>
  <c r="AG99" i="1" a="1"/>
  <c r="AG99" i="1" s="1"/>
  <c r="AG116" i="1" a="1"/>
  <c r="AG116" i="1" s="1"/>
  <c r="AG65" i="1" a="1"/>
  <c r="AG65" i="1" s="1"/>
  <c r="AG66" i="1" a="1"/>
  <c r="AG66" i="1" s="1"/>
  <c r="AG85" i="1" a="1"/>
  <c r="AG85" i="1" s="1"/>
  <c r="AG101" i="1" a="1"/>
  <c r="AG101" i="1" s="1"/>
  <c r="AG140" i="1" a="1"/>
  <c r="AG140" i="1" s="1"/>
  <c r="AG67" i="1" a="1"/>
  <c r="AG67" i="1" s="1"/>
  <c r="AG54" i="1" a="1"/>
  <c r="AG54" i="1" s="1"/>
  <c r="AG55" i="1" a="1"/>
  <c r="AG55" i="1" s="1"/>
  <c r="AG69" i="1" a="1"/>
  <c r="AG69" i="1" s="1"/>
  <c r="AG77" i="1" a="1"/>
  <c r="AG77" i="1" s="1"/>
  <c r="AG78" i="1" a="1"/>
  <c r="AG78" i="1" s="1"/>
  <c r="AG96" i="1" a="1"/>
  <c r="AG96" i="1" s="1"/>
  <c r="AG61" i="1" a="1"/>
  <c r="AG61" i="1" s="1"/>
  <c r="AG121" i="1" a="1"/>
  <c r="AG121" i="1" s="1"/>
  <c r="AG133" i="1" a="1"/>
  <c r="AG133" i="1" s="1"/>
  <c r="AG169" i="1" a="1"/>
  <c r="AG169" i="1" s="1"/>
  <c r="AG174" i="1" a="1"/>
  <c r="AG174" i="1" s="1"/>
  <c r="AG118" i="1" a="1"/>
  <c r="AG118" i="1" s="1"/>
  <c r="AG120" i="1" a="1"/>
  <c r="AG120" i="1" s="1"/>
  <c r="AG129" i="1" a="1"/>
  <c r="AG129" i="1" s="1"/>
  <c r="AG138" i="1" a="1"/>
  <c r="AG138" i="1" s="1"/>
  <c r="AG104" i="1" a="1"/>
  <c r="AG104" i="1" s="1"/>
  <c r="AG111" i="1" a="1"/>
  <c r="AG111" i="1" s="1"/>
  <c r="AG112" i="1" a="1"/>
  <c r="AG112" i="1" s="1"/>
  <c r="AG110" i="1" a="1"/>
  <c r="AG110" i="1" s="1"/>
  <c r="AG115" i="1" a="1"/>
  <c r="AG115" i="1" s="1"/>
  <c r="AG130" i="1" a="1"/>
  <c r="AG130" i="1" s="1"/>
  <c r="AG100" i="1" a="1"/>
  <c r="AG100" i="1" s="1"/>
  <c r="AG105" i="1" a="1"/>
  <c r="AG105" i="1" s="1"/>
  <c r="AG144" i="1" a="1"/>
  <c r="AG144" i="1" s="1"/>
  <c r="AG145" i="1" a="1"/>
  <c r="AG145" i="1" s="1"/>
  <c r="AG185" i="1" a="1"/>
  <c r="AG185" i="1" s="1"/>
  <c r="AG152" i="1" a="1"/>
  <c r="AG152" i="1" s="1"/>
  <c r="AG176" i="1" a="1"/>
  <c r="AG176" i="1" s="1"/>
  <c r="AG146" i="1" a="1"/>
  <c r="AG146" i="1" s="1"/>
  <c r="AG151" i="1" a="1"/>
  <c r="AG151" i="1" s="1"/>
  <c r="AG157" i="1" a="1"/>
  <c r="AG157" i="1" s="1"/>
  <c r="AG182" i="1" a="1"/>
  <c r="AG182" i="1" s="1"/>
  <c r="AG199" i="1" a="1"/>
  <c r="AG199" i="1" s="1"/>
  <c r="AG179" i="1" a="1"/>
  <c r="AG179" i="1" s="1"/>
  <c r="AG154" i="1" a="1"/>
  <c r="AG154" i="1" s="1"/>
  <c r="AG184" i="1" a="1"/>
  <c r="AG184" i="1" s="1"/>
  <c r="AG187" i="1" a="1"/>
  <c r="AG187" i="1" s="1"/>
  <c r="AG188" i="1" a="1"/>
  <c r="AG188" i="1" s="1"/>
  <c r="AG224" i="1" a="1"/>
  <c r="AG224" i="1" s="1"/>
  <c r="AG248" i="1" a="1"/>
  <c r="AG248" i="1" s="1"/>
  <c r="AG196" i="1" a="1"/>
  <c r="AG196" i="1" s="1"/>
  <c r="AG202" i="1" a="1"/>
  <c r="AG202" i="1" s="1"/>
  <c r="AG209" i="1" a="1"/>
  <c r="AG209" i="1" s="1"/>
  <c r="AG191" i="1" a="1"/>
  <c r="AG191" i="1" s="1"/>
  <c r="AG194" i="1" a="1"/>
  <c r="AG194" i="1" s="1"/>
  <c r="AG208" i="1" a="1"/>
  <c r="AG208" i="1" s="1"/>
  <c r="AG254" i="1" a="1"/>
  <c r="AG254" i="1" s="1"/>
  <c r="AG205" i="1" a="1"/>
  <c r="AG205" i="1" s="1"/>
  <c r="AG193" i="1" a="1"/>
  <c r="AG193" i="1" s="1"/>
  <c r="AG203" i="1" a="1"/>
  <c r="AG203" i="1" s="1"/>
  <c r="AG230" i="1" a="1"/>
  <c r="AG230" i="1" s="1"/>
  <c r="AG238" i="1" a="1"/>
  <c r="AG238" i="1" s="1"/>
  <c r="AG247" i="1" a="1"/>
  <c r="AG247" i="1" s="1"/>
  <c r="AG257" i="1" a="1"/>
  <c r="AG257" i="1" s="1"/>
  <c r="AG243" i="1" a="1"/>
  <c r="AG243" i="1" s="1"/>
  <c r="AG265" i="1" a="1"/>
  <c r="AG265" i="1" s="1"/>
  <c r="AG277" i="1" a="1"/>
  <c r="AG277" i="1" s="1"/>
  <c r="AG285" i="1" a="1"/>
  <c r="AG285" i="1" s="1"/>
  <c r="AG211" i="1" a="1"/>
  <c r="AG211" i="1" s="1"/>
  <c r="AG214" i="1" a="1"/>
  <c r="AG214" i="1" s="1"/>
  <c r="AG221" i="1" a="1"/>
  <c r="AG221" i="1" s="1"/>
  <c r="AG228" i="1" a="1"/>
  <c r="AG228" i="1" s="1"/>
  <c r="AG223" i="1" a="1"/>
  <c r="AG223" i="1" s="1"/>
  <c r="AG226" i="1" a="1"/>
  <c r="AG226" i="1" s="1"/>
  <c r="AG234" i="1" a="1"/>
  <c r="AG234" i="1" s="1"/>
  <c r="AG246" i="1" a="1"/>
  <c r="AG246" i="1" s="1"/>
  <c r="AG263" i="1" a="1"/>
  <c r="AG263" i="1" s="1"/>
  <c r="AG213" i="1" a="1"/>
  <c r="AG213" i="1" s="1"/>
  <c r="AG216" i="1" a="1"/>
  <c r="AG216" i="1" s="1"/>
  <c r="AG225" i="1" a="1"/>
  <c r="AG225" i="1" s="1"/>
  <c r="AG240" i="1" a="1"/>
  <c r="AG240" i="1" s="1"/>
  <c r="AG241" i="1" a="1"/>
  <c r="AG241" i="1" s="1"/>
  <c r="AG250" i="1" a="1"/>
  <c r="AG250" i="1" s="1"/>
  <c r="AG251" i="1" a="1"/>
  <c r="AG251" i="1" s="1"/>
  <c r="AG264" i="1" a="1"/>
  <c r="AG264" i="1" s="1"/>
  <c r="AG272" i="1" a="1"/>
  <c r="AG272" i="1" s="1"/>
  <c r="AG274" i="1" a="1"/>
  <c r="AG274" i="1" s="1"/>
  <c r="AG278" i="1" a="1"/>
  <c r="AG278" i="1" s="1"/>
  <c r="AG279" i="1" a="1"/>
  <c r="AG279" i="1" s="1"/>
  <c r="AG261" i="1" a="1"/>
  <c r="AG261" i="1" s="1"/>
  <c r="AG273" i="1" a="1"/>
  <c r="AG273" i="1" s="1"/>
  <c r="AG288" i="1" a="1"/>
  <c r="AG288" i="1" s="1"/>
  <c r="AG302" i="1" a="1"/>
  <c r="AG302" i="1" s="1"/>
  <c r="AG304" i="1" a="1"/>
  <c r="AG304" i="1" s="1"/>
  <c r="AG312" i="1" a="1"/>
  <c r="AG312" i="1" s="1"/>
  <c r="AG313" i="1" a="1"/>
  <c r="AG313" i="1" s="1"/>
  <c r="AG314" i="1" a="1"/>
  <c r="AG314" i="1" s="1"/>
  <c r="AG332" i="1" a="1"/>
  <c r="AG332" i="1" s="1"/>
  <c r="AG335" i="1" a="1"/>
  <c r="AG335" i="1" s="1"/>
  <c r="AG306" i="1" a="1"/>
  <c r="AG306" i="1" s="1"/>
  <c r="AG307" i="1" a="1"/>
  <c r="AG307" i="1" s="1"/>
  <c r="AG317" i="1" a="1"/>
  <c r="AG317" i="1" s="1"/>
  <c r="AG329" i="1" a="1"/>
  <c r="AG329" i="1" s="1"/>
  <c r="AG340" i="1" a="1"/>
  <c r="AG340" i="1" s="1"/>
  <c r="AG356" i="1" a="1"/>
  <c r="AG356" i="1" s="1"/>
  <c r="AG372" i="1" a="1"/>
  <c r="AG372" i="1" s="1"/>
  <c r="AG338" i="1" a="1"/>
  <c r="AG338" i="1" s="1"/>
  <c r="AG339" i="1" a="1"/>
  <c r="AG339" i="1" s="1"/>
  <c r="AG345" i="1" a="1"/>
  <c r="AG345" i="1" s="1"/>
  <c r="AG361" i="1" a="1"/>
  <c r="AG361" i="1" s="1"/>
  <c r="AG336" i="1" a="1"/>
  <c r="AG336" i="1" s="1"/>
  <c r="AG342" i="1" a="1"/>
  <c r="AG342" i="1" s="1"/>
  <c r="AG348" i="1" a="1"/>
  <c r="AG348" i="1" s="1"/>
  <c r="AG367" i="1" a="1"/>
  <c r="AG367" i="1" s="1"/>
  <c r="AG375" i="1" a="1"/>
  <c r="AG375" i="1" s="1"/>
  <c r="AG376" i="1" a="1"/>
  <c r="AG376" i="1" s="1"/>
  <c r="AG358" i="1" a="1"/>
  <c r="AG358" i="1" s="1"/>
  <c r="AG370" i="1" a="1"/>
  <c r="AG370" i="1" s="1"/>
  <c r="AG384" i="1" a="1"/>
  <c r="AG384" i="1" s="1"/>
  <c r="AG383" i="1" a="1"/>
  <c r="AG383" i="1" s="1"/>
  <c r="AG394" i="1" a="1"/>
  <c r="AG394" i="1" s="1"/>
  <c r="AG402" i="1" a="1"/>
  <c r="AG402" i="1" s="1"/>
  <c r="AG390" i="1" a="1"/>
  <c r="AG390" i="1" s="1"/>
  <c r="AG405" i="1" a="1"/>
  <c r="AG405" i="1" s="1"/>
  <c r="AG414" i="1" a="1"/>
  <c r="AG414" i="1" s="1"/>
  <c r="AG403" i="1" a="1"/>
  <c r="AG403" i="1" s="1"/>
  <c r="AG408" i="1" a="1"/>
  <c r="AG408" i="1" s="1"/>
  <c r="AG410" i="1" a="1"/>
  <c r="AG410" i="1" s="1"/>
  <c r="AG413" i="1" a="1"/>
  <c r="AG413" i="1" s="1"/>
  <c r="AG418" i="1" a="1"/>
  <c r="AG418" i="1" s="1"/>
  <c r="AG430" i="1" a="1"/>
  <c r="AG430" i="1" s="1"/>
  <c r="AG421" i="1" a="1"/>
  <c r="AG421" i="1" s="1"/>
  <c r="AG423" i="1" a="1"/>
  <c r="AG423" i="1" s="1"/>
  <c r="AG420" i="1" a="1"/>
  <c r="AG420" i="1" s="1"/>
  <c r="AG441" i="1" a="1"/>
  <c r="AG441" i="1" s="1"/>
  <c r="AG434" i="1" a="1"/>
  <c r="AG434" i="1" s="1"/>
  <c r="AG437" i="1" a="1"/>
  <c r="AG437" i="1" s="1"/>
  <c r="AG453" i="1" a="1"/>
  <c r="AG453" i="1" s="1"/>
  <c r="AG438" i="1" a="1"/>
  <c r="AG438" i="1" s="1"/>
  <c r="AG439" i="1" a="1"/>
  <c r="AG439" i="1" s="1"/>
  <c r="AG462" i="1" a="1"/>
  <c r="AG462" i="1" s="1"/>
  <c r="AG454" i="1" a="1"/>
  <c r="AG454" i="1" s="1"/>
  <c r="AG452" i="1" a="1"/>
  <c r="AG452" i="1" s="1"/>
  <c r="AG461" i="1" a="1"/>
  <c r="AG461" i="1" s="1"/>
  <c r="AG459" i="1" a="1"/>
  <c r="AG459" i="1" s="1"/>
  <c r="AG451" i="1" a="1"/>
  <c r="AG451" i="1" s="1"/>
  <c r="AG466" i="1" a="1"/>
  <c r="AG466" i="1" s="1"/>
  <c r="AG470" i="1" a="1"/>
  <c r="AG470" i="1" s="1"/>
  <c r="AG469" i="1" a="1"/>
  <c r="AG469" i="1" s="1"/>
  <c r="AG477" i="1" a="1"/>
  <c r="AG477" i="1" s="1"/>
  <c r="AG480" i="1" a="1"/>
  <c r="AG480" i="1" s="1"/>
  <c r="AG475" i="1" a="1"/>
  <c r="AG475" i="1" s="1"/>
  <c r="AG481" i="1" a="1"/>
  <c r="AG481" i="1" s="1"/>
  <c r="AG479" i="1" a="1"/>
  <c r="AG479" i="1" s="1"/>
  <c r="AG482" i="1" a="1"/>
  <c r="AG482" i="1" s="1"/>
  <c r="AG483" i="1" a="1"/>
  <c r="AG483" i="1" s="1"/>
  <c r="AG493" i="1" a="1"/>
  <c r="AG493" i="1" s="1"/>
  <c r="AG486" i="1" a="1"/>
  <c r="AG486" i="1" s="1"/>
  <c r="AG487" i="1" a="1"/>
  <c r="AG487" i="1" s="1"/>
  <c r="AG488" i="1" a="1"/>
  <c r="AG488" i="1" s="1"/>
  <c r="AG494" i="1" a="1"/>
  <c r="AG494" i="1" s="1"/>
  <c r="AG492" i="1" a="1"/>
  <c r="AG492" i="1" s="1"/>
  <c r="AG495" i="1" a="1"/>
  <c r="AG495" i="1" s="1"/>
  <c r="AG501" i="1" a="1"/>
  <c r="AG501" i="1" s="1"/>
  <c r="AG503" i="1" a="1"/>
  <c r="AG503" i="1" s="1"/>
  <c r="AG500" i="1" a="1"/>
  <c r="AG500" i="1" s="1"/>
  <c r="AG499" i="1" a="1"/>
  <c r="AG499" i="1" s="1"/>
  <c r="AG505" i="1" a="1"/>
  <c r="AG505" i="1" s="1"/>
  <c r="AG8" i="1" a="1"/>
  <c r="AG8" i="1" s="1"/>
  <c r="AG12" i="1" a="1"/>
  <c r="AG12" i="1" s="1"/>
  <c r="AG36" i="1" a="1"/>
  <c r="AG36" i="1" s="1"/>
  <c r="AG37" i="1" a="1"/>
  <c r="AG37" i="1" s="1"/>
  <c r="AG17" i="1" a="1"/>
  <c r="AG17" i="1" s="1"/>
  <c r="AG43" i="1" a="1"/>
  <c r="AG43" i="1" s="1"/>
  <c r="AG9" i="1" a="1"/>
  <c r="AG9" i="1" s="1"/>
  <c r="AG49" i="1" a="1"/>
  <c r="AG49" i="1" s="1"/>
  <c r="AG53" i="1" a="1"/>
  <c r="AG53" i="1" s="1"/>
  <c r="AG70" i="1" a="1"/>
  <c r="AG70" i="1" s="1"/>
  <c r="AG72" i="1" a="1"/>
  <c r="AG72" i="1" s="1"/>
  <c r="AG92" i="1" a="1"/>
  <c r="AG92" i="1" s="1"/>
  <c r="AG81" i="1" a="1"/>
  <c r="AG81" i="1" s="1"/>
  <c r="AG57" i="1" a="1"/>
  <c r="AG57" i="1" s="1"/>
  <c r="AG74" i="1" a="1"/>
  <c r="AG74" i="1" s="1"/>
  <c r="AG84" i="1" a="1"/>
  <c r="AG84" i="1" s="1"/>
  <c r="AG91" i="1" a="1"/>
  <c r="AG91" i="1" s="1"/>
  <c r="AG102" i="1" a="1"/>
  <c r="AG102" i="1" s="1"/>
  <c r="AG52" i="1" a="1"/>
  <c r="AG52" i="1" s="1"/>
  <c r="AG59" i="1" a="1"/>
  <c r="AG59" i="1" s="1"/>
  <c r="AG83" i="1" a="1"/>
  <c r="AG83" i="1" s="1"/>
  <c r="AG51" i="1" a="1"/>
  <c r="AG51" i="1" s="1"/>
  <c r="AG63" i="1" a="1"/>
  <c r="AG63" i="1" s="1"/>
  <c r="AG75" i="1" a="1"/>
  <c r="AG75" i="1" s="1"/>
  <c r="AG103" i="1" a="1"/>
  <c r="AG103" i="1" s="1"/>
  <c r="AG107" i="1" a="1"/>
  <c r="AG107" i="1" s="1"/>
  <c r="AG156" i="1" a="1"/>
  <c r="AG156" i="1" s="1"/>
  <c r="AG163" i="1" a="1"/>
  <c r="AG163" i="1" s="1"/>
  <c r="AG139" i="1" a="1"/>
  <c r="AG139" i="1" s="1"/>
  <c r="AG150" i="1" a="1"/>
  <c r="AG150" i="1" s="1"/>
  <c r="AG135" i="1" a="1"/>
  <c r="AG135" i="1" s="1"/>
  <c r="AG136" i="1" a="1"/>
  <c r="AG136" i="1" s="1"/>
  <c r="AG137" i="1" a="1"/>
  <c r="AG137" i="1" s="1"/>
  <c r="AG114" i="1" a="1"/>
  <c r="AG114" i="1" s="1"/>
  <c r="AG127" i="1" a="1"/>
  <c r="AG127" i="1" s="1"/>
  <c r="AG143" i="1" a="1"/>
  <c r="AG143" i="1" s="1"/>
  <c r="AG149" i="1" a="1"/>
  <c r="AG149" i="1" s="1"/>
  <c r="AG158" i="1" a="1"/>
  <c r="AG158" i="1" s="1"/>
  <c r="AG142" i="1" a="1"/>
  <c r="AG142" i="1" s="1"/>
  <c r="AG155" i="1" a="1"/>
  <c r="AG155" i="1" s="1"/>
  <c r="AG197" i="1" a="1"/>
  <c r="AG197" i="1" s="1"/>
  <c r="AG201" i="1" a="1"/>
  <c r="AG201" i="1" s="1"/>
  <c r="AG172" i="1" a="1"/>
  <c r="AG172" i="1" s="1"/>
  <c r="AG175" i="1" a="1"/>
  <c r="AG175" i="1" s="1"/>
  <c r="AG186" i="1" a="1"/>
  <c r="AG186" i="1" s="1"/>
  <c r="AG178" i="1" a="1"/>
  <c r="AG178" i="1" s="1"/>
  <c r="AG190" i="1" a="1"/>
  <c r="AG190" i="1" s="1"/>
  <c r="AG198" i="1" a="1"/>
  <c r="AG198" i="1" s="1"/>
  <c r="AG177" i="1" a="1"/>
  <c r="AG177" i="1" s="1"/>
  <c r="AG189" i="1" a="1"/>
  <c r="AG189" i="1" s="1"/>
  <c r="AG192" i="1" a="1"/>
  <c r="AG192" i="1" s="1"/>
  <c r="AG195" i="1" a="1"/>
  <c r="AG195" i="1" s="1"/>
  <c r="AG210" i="1" a="1"/>
  <c r="AG210" i="1" s="1"/>
  <c r="AG218" i="1" a="1"/>
  <c r="AG218" i="1" s="1"/>
  <c r="AG242" i="1" a="1"/>
  <c r="AG242" i="1" s="1"/>
  <c r="AG249" i="1" a="1"/>
  <c r="AG249" i="1" s="1"/>
  <c r="AG237" i="1" a="1"/>
  <c r="AG237" i="1" s="1"/>
  <c r="AG217" i="1" a="1"/>
  <c r="AG217" i="1" s="1"/>
  <c r="AG215" i="1" a="1"/>
  <c r="AG215" i="1" s="1"/>
  <c r="AG232" i="1" a="1"/>
  <c r="AG232" i="1" s="1"/>
  <c r="AG233" i="1" a="1"/>
  <c r="AG233" i="1" s="1"/>
  <c r="AG236" i="1" a="1"/>
  <c r="AG236" i="1" s="1"/>
  <c r="AG268" i="1" a="1"/>
  <c r="AG268" i="1" s="1"/>
  <c r="AG266" i="1" a="1"/>
  <c r="AG266" i="1" s="1"/>
  <c r="AG267" i="1" a="1"/>
  <c r="AG267" i="1" s="1"/>
  <c r="AG269" i="1" a="1"/>
  <c r="AG269" i="1" s="1"/>
  <c r="AG270" i="1" a="1"/>
  <c r="AG270" i="1" s="1"/>
  <c r="AG271" i="1" a="1"/>
  <c r="AG271" i="1" s="1"/>
  <c r="AG308" i="1" a="1"/>
  <c r="AG308" i="1" s="1"/>
  <c r="AG276" i="1" a="1"/>
  <c r="AG276" i="1" s="1"/>
  <c r="AG275" i="1" a="1"/>
  <c r="AG275" i="1" s="1"/>
  <c r="AG290" i="1" a="1"/>
  <c r="AG290" i="1" s="1"/>
  <c r="AG291" i="1" a="1"/>
  <c r="AG291" i="1" s="1"/>
  <c r="AG298" i="1" a="1"/>
  <c r="AG298" i="1" s="1"/>
  <c r="AG301" i="1" a="1"/>
  <c r="AG301" i="1" s="1"/>
  <c r="AG287" i="1" a="1"/>
  <c r="AG287" i="1" s="1"/>
  <c r="AG320" i="1" a="1"/>
  <c r="AG320" i="1" s="1"/>
  <c r="AG321" i="1" a="1"/>
  <c r="AG321" i="1" s="1"/>
  <c r="AG284" i="1" a="1"/>
  <c r="AG284" i="1" s="1"/>
  <c r="AG319" i="1" a="1"/>
  <c r="AG319" i="1" s="1"/>
  <c r="AG333" i="1" a="1"/>
  <c r="AG333" i="1" s="1"/>
  <c r="AG337" i="1" a="1"/>
  <c r="AG337" i="1" s="1"/>
  <c r="AG353" i="1" a="1"/>
  <c r="AG353" i="1" s="1"/>
  <c r="AG369" i="1" a="1"/>
  <c r="AG369" i="1" s="1"/>
  <c r="AG377" i="1" a="1"/>
  <c r="AG377" i="1" s="1"/>
  <c r="AG352" i="1" a="1"/>
  <c r="AG352" i="1" s="1"/>
  <c r="AG362" i="1" a="1"/>
  <c r="AG362" i="1" s="1"/>
  <c r="AG351" i="1" a="1"/>
  <c r="AG351" i="1" s="1"/>
  <c r="AG354" i="1" a="1"/>
  <c r="AG354" i="1" s="1"/>
  <c r="AG378" i="1" a="1"/>
  <c r="AG378" i="1" s="1"/>
  <c r="AG379" i="1" a="1"/>
  <c r="AG379" i="1" s="1"/>
  <c r="AG382" i="1" a="1"/>
  <c r="AG382" i="1" s="1"/>
  <c r="AG386" i="1" a="1"/>
  <c r="AG386" i="1" s="1"/>
  <c r="AG363" i="1" a="1"/>
  <c r="AG363" i="1" s="1"/>
  <c r="AG380" i="1" a="1"/>
  <c r="AG380" i="1" s="1"/>
  <c r="AG381" i="1" a="1"/>
  <c r="AG381" i="1" s="1"/>
  <c r="AG385" i="1" a="1"/>
  <c r="AG385" i="1" s="1"/>
  <c r="AG359" i="1" a="1"/>
  <c r="AG359" i="1" s="1"/>
  <c r="AG368" i="1" a="1"/>
  <c r="AG368" i="1" s="1"/>
  <c r="AG399" i="1" a="1"/>
  <c r="AG399" i="1" s="1"/>
  <c r="AG406" i="1" a="1"/>
  <c r="AG406" i="1" s="1"/>
  <c r="AG389" i="1" a="1"/>
  <c r="AG389" i="1" s="1"/>
  <c r="AG396" i="1" a="1"/>
  <c r="AG396" i="1" s="1"/>
  <c r="AG398" i="1" a="1"/>
  <c r="AG398" i="1" s="1"/>
  <c r="AG400" i="1" a="1"/>
  <c r="AG400" i="1" s="1"/>
  <c r="AG412" i="1" a="1"/>
  <c r="AG412" i="1" s="1"/>
  <c r="AG407" i="1" a="1"/>
  <c r="AG407" i="1" s="1"/>
  <c r="AG411" i="1" a="1"/>
  <c r="AG411" i="1" s="1"/>
  <c r="AG409" i="1" a="1"/>
  <c r="AG409" i="1" s="1"/>
  <c r="AG427" i="1" a="1"/>
  <c r="AG427" i="1" s="1"/>
  <c r="AG422" i="1" a="1"/>
  <c r="AG422" i="1" s="1"/>
  <c r="AG416" i="1" a="1"/>
  <c r="AG416" i="1" s="1"/>
  <c r="AG433" i="1" a="1"/>
  <c r="AG433" i="1" s="1"/>
  <c r="AG424" i="1" a="1"/>
  <c r="AG424" i="1" s="1"/>
  <c r="AG431" i="1" a="1"/>
  <c r="AG431" i="1" s="1"/>
  <c r="AG428" i="1" a="1"/>
  <c r="AG428" i="1" s="1"/>
  <c r="AG426" i="1" a="1"/>
  <c r="AG426" i="1" s="1"/>
  <c r="AG448" i="1" a="1"/>
  <c r="AG448" i="1" s="1"/>
  <c r="AG447" i="1" a="1"/>
  <c r="AG447" i="1" s="1"/>
  <c r="AG450" i="1" a="1"/>
  <c r="AG450" i="1" s="1"/>
  <c r="AG457" i="1" a="1"/>
  <c r="AG457" i="1" s="1"/>
  <c r="AG456" i="1" a="1"/>
  <c r="AG456" i="1" s="1"/>
  <c r="AG458" i="1" a="1"/>
  <c r="AG458" i="1" s="1"/>
  <c r="AG464" i="1" a="1"/>
  <c r="AG464" i="1" s="1"/>
  <c r="AG468" i="1" a="1"/>
  <c r="AG468" i="1" s="1"/>
  <c r="AG463" i="1" a="1"/>
  <c r="AG463" i="1" s="1"/>
  <c r="AG467" i="1" a="1"/>
  <c r="AG467" i="1" s="1"/>
  <c r="AG465" i="1" a="1"/>
  <c r="AG465" i="1" s="1"/>
  <c r="AG472" i="1" a="1"/>
  <c r="AG472" i="1" s="1"/>
  <c r="AG484" i="1" a="1"/>
  <c r="AG484" i="1" s="1"/>
  <c r="AG485" i="1" a="1"/>
  <c r="AG485" i="1" s="1"/>
  <c r="AG497" i="1" a="1"/>
  <c r="AG497" i="1" s="1"/>
  <c r="AG496" i="1" a="1"/>
  <c r="AG496" i="1" s="1"/>
  <c r="AG498" i="1" a="1"/>
  <c r="AG498" i="1" s="1"/>
  <c r="AG504" i="1" a="1"/>
  <c r="AG504" i="1" s="1"/>
  <c r="D19" i="1" l="1" a="1"/>
  <c r="D19" i="1" s="1"/>
  <c r="R19" i="1" s="1"/>
  <c r="D50" i="1" a="1"/>
  <c r="D50" i="1" s="1"/>
  <c r="D75" i="1" a="1"/>
  <c r="D75" i="1" s="1"/>
  <c r="R75" i="1" s="1"/>
  <c r="D48" i="1" a="1"/>
  <c r="D48" i="1" s="1"/>
  <c r="D20" i="1" a="1"/>
  <c r="D20" i="1" s="1"/>
  <c r="R20" i="1" s="1"/>
  <c r="D59" i="1" a="1"/>
  <c r="D59" i="1" s="1"/>
  <c r="D30" i="1" a="1"/>
  <c r="D30" i="1" s="1"/>
  <c r="D74" i="1" a="1"/>
  <c r="D74" i="1" s="1"/>
  <c r="R74" i="1" s="1"/>
  <c r="D158" i="1" a="1"/>
  <c r="D158" i="1" s="1"/>
  <c r="R158" i="1" s="1"/>
  <c r="D128" i="1" a="1"/>
  <c r="D128" i="1" s="1"/>
  <c r="D84" i="1" a="1"/>
  <c r="D84" i="1" s="1"/>
  <c r="R84" i="1" s="1"/>
  <c r="D60" i="1" a="1"/>
  <c r="D60" i="1" s="1"/>
  <c r="D29" i="1" a="1"/>
  <c r="D29" i="1" s="1"/>
  <c r="D18" i="1" a="1"/>
  <c r="D18" i="1" s="1"/>
  <c r="R18" i="1" s="1"/>
  <c r="D96" i="1" a="1"/>
  <c r="D96" i="1" s="1"/>
  <c r="D87" i="1" a="1"/>
  <c r="D87" i="1" s="1"/>
  <c r="D82" i="1" a="1"/>
  <c r="D82" i="1" s="1"/>
  <c r="D36" i="1" a="1"/>
  <c r="D36" i="1" s="1"/>
  <c r="D119" i="1" a="1"/>
  <c r="D119" i="1" s="1"/>
  <c r="D73" i="1" a="1"/>
  <c r="D73" i="1" s="1"/>
  <c r="D42" i="1" a="1"/>
  <c r="D42" i="1" s="1"/>
  <c r="D93" i="1" a="1"/>
  <c r="D93" i="1" s="1"/>
  <c r="D71" i="1" a="1"/>
  <c r="D71" i="1" s="1"/>
  <c r="R71" i="1" s="1"/>
  <c r="D53" i="1" a="1"/>
  <c r="D53" i="1" s="1"/>
  <c r="R53" i="1" s="1"/>
  <c r="D274" i="1" a="1"/>
  <c r="D274" i="1" s="1"/>
  <c r="D17" i="1" a="1"/>
  <c r="D17" i="1" s="1"/>
  <c r="D76" i="1" a="1"/>
  <c r="D76" i="1" s="1"/>
  <c r="D47" i="1" a="1"/>
  <c r="D47" i="1" s="1"/>
  <c r="D35" i="1" a="1"/>
  <c r="D35" i="1" s="1"/>
  <c r="D22" i="1" a="1"/>
  <c r="D22" i="1" s="1"/>
  <c r="D11" i="1" a="1"/>
  <c r="D11" i="1" s="1"/>
  <c r="D85" i="1" a="1"/>
  <c r="D85" i="1" s="1"/>
  <c r="D54" i="1" a="1"/>
  <c r="D54" i="1" s="1"/>
  <c r="D28" i="1" a="1"/>
  <c r="D28" i="1" s="1"/>
  <c r="D116" i="1" a="1"/>
  <c r="D116" i="1" s="1"/>
  <c r="D90" i="1" a="1"/>
  <c r="D90" i="1" s="1"/>
  <c r="D77" i="1" a="1"/>
  <c r="D77" i="1" s="1"/>
  <c r="D139" i="1" a="1"/>
  <c r="D139" i="1" s="1"/>
  <c r="D123" i="1" a="1"/>
  <c r="D123" i="1" s="1"/>
  <c r="R123" i="1" s="1"/>
  <c r="D113" i="1" a="1"/>
  <c r="D113" i="1" s="1"/>
  <c r="R113" i="1" s="1"/>
  <c r="D56" i="1" a="1"/>
  <c r="D56" i="1" s="1"/>
  <c r="D27" i="1" a="1"/>
  <c r="D27" i="1" s="1"/>
  <c r="D16" i="1" a="1"/>
  <c r="D16" i="1" s="1"/>
  <c r="R16" i="1" s="1"/>
  <c r="D110" i="1" a="1"/>
  <c r="D110" i="1" s="1"/>
  <c r="D97" i="1" a="1"/>
  <c r="D97" i="1" s="1"/>
  <c r="R97" i="1" s="1"/>
  <c r="D65" i="1" a="1"/>
  <c r="D65" i="1" s="1"/>
  <c r="D44" i="1" a="1"/>
  <c r="D44" i="1" s="1"/>
  <c r="D94" i="1" a="1"/>
  <c r="D94" i="1" s="1"/>
  <c r="D152" i="1" a="1"/>
  <c r="D152" i="1" s="1"/>
  <c r="R152" i="1" s="1"/>
  <c r="D150" i="1" a="1"/>
  <c r="D150" i="1" s="1"/>
  <c r="D115" i="1" a="1"/>
  <c r="D115" i="1" s="1"/>
  <c r="R115" i="1" s="1"/>
  <c r="D92" i="1" a="1"/>
  <c r="D92" i="1" s="1"/>
  <c r="D46" i="1" a="1"/>
  <c r="D46" i="1" s="1"/>
  <c r="D38" i="1" a="1"/>
  <c r="D38" i="1" s="1"/>
  <c r="D58" i="1" a="1"/>
  <c r="D58" i="1" s="1"/>
  <c r="D40" i="1" a="1"/>
  <c r="D40" i="1" s="1"/>
  <c r="D33" i="1" a="1"/>
  <c r="D33" i="1" s="1"/>
  <c r="D55" i="1" a="1"/>
  <c r="D55" i="1" s="1"/>
  <c r="D143" i="1" a="1"/>
  <c r="D143" i="1" s="1"/>
  <c r="R143" i="1" s="1"/>
  <c r="D69" i="1" a="1"/>
  <c r="D69" i="1" s="1"/>
  <c r="R69" i="1" s="1"/>
  <c r="D12" i="1" a="1"/>
  <c r="D12" i="1" s="1"/>
  <c r="D78" i="1" a="1"/>
  <c r="D78" i="1" s="1"/>
  <c r="D68" i="1" a="1"/>
  <c r="D68" i="1" s="1"/>
  <c r="D37" i="1" a="1"/>
  <c r="D37" i="1" s="1"/>
  <c r="R37" i="1" s="1"/>
  <c r="D49" i="1" a="1"/>
  <c r="D49" i="1" s="1"/>
  <c r="D88" i="1" a="1"/>
  <c r="D88" i="1" s="1"/>
  <c r="D39" i="1" a="1"/>
  <c r="D39" i="1" s="1"/>
  <c r="D14" i="1" a="1"/>
  <c r="D14" i="1" s="1"/>
  <c r="D80" i="1" a="1"/>
  <c r="D80" i="1" s="1"/>
  <c r="R80" i="1" s="1"/>
  <c r="D105" i="1" a="1"/>
  <c r="D105" i="1" s="1"/>
  <c r="R105" i="1" s="1"/>
  <c r="D23" i="1" a="1"/>
  <c r="D23" i="1" s="1"/>
  <c r="D24" i="1" a="1"/>
  <c r="D24" i="1" s="1"/>
  <c r="D61" i="1" a="1"/>
  <c r="D61" i="1" s="1"/>
  <c r="D63" i="1" a="1"/>
  <c r="D63" i="1" s="1"/>
  <c r="D52" i="1" a="1"/>
  <c r="D52" i="1" s="1"/>
  <c r="D102" i="1" a="1"/>
  <c r="D102" i="1" s="1"/>
  <c r="D161" i="1" a="1"/>
  <c r="D161" i="1" s="1"/>
  <c r="D31" i="1" a="1"/>
  <c r="D31" i="1" s="1"/>
  <c r="D83" i="1" a="1"/>
  <c r="D83" i="1" s="1"/>
  <c r="R83" i="1" s="1"/>
  <c r="D34" i="1" a="1"/>
  <c r="D34" i="1" s="1"/>
  <c r="D10" i="1" a="1"/>
  <c r="D10" i="1" s="1"/>
  <c r="D13" i="1" a="1"/>
  <c r="D13" i="1" s="1"/>
  <c r="R13" i="1" s="1"/>
  <c r="D91" i="1" a="1"/>
  <c r="D91" i="1" s="1"/>
  <c r="D107" i="1" a="1"/>
  <c r="D107" i="1" s="1"/>
  <c r="D179" i="1" a="1"/>
  <c r="D179" i="1" s="1"/>
  <c r="D8" i="1" a="1"/>
  <c r="D8" i="1" s="1"/>
  <c r="R8" i="1" s="1"/>
  <c r="D26" i="1" a="1"/>
  <c r="D26" i="1" s="1"/>
  <c r="R26" i="1" s="1"/>
  <c r="D112" i="1" a="1"/>
  <c r="D112" i="1" s="1"/>
  <c r="D15" i="1" a="1"/>
  <c r="D15" i="1" s="1"/>
  <c r="D72" i="1" a="1"/>
  <c r="D72" i="1" s="1"/>
  <c r="D106" i="1" a="1"/>
  <c r="D106" i="1" s="1"/>
  <c r="D305" i="1" a="1"/>
  <c r="D305" i="1" s="1"/>
  <c r="D136" i="1" a="1"/>
  <c r="D136" i="1" s="1"/>
  <c r="D130" i="1" a="1"/>
  <c r="D130" i="1" s="1"/>
  <c r="D117" i="1" a="1"/>
  <c r="D117" i="1" s="1"/>
  <c r="R117" i="1" s="1"/>
  <c r="D154" i="1" a="1"/>
  <c r="D154" i="1" s="1"/>
  <c r="D145" i="1" a="1"/>
  <c r="D145" i="1" s="1"/>
  <c r="D167" i="1" a="1"/>
  <c r="D167" i="1" s="1"/>
  <c r="R167" i="1" s="1"/>
  <c r="D126" i="1" a="1"/>
  <c r="D126" i="1" s="1"/>
  <c r="D162" i="1" a="1"/>
  <c r="D162" i="1" s="1"/>
  <c r="D155" i="1" a="1"/>
  <c r="D155" i="1" s="1"/>
  <c r="R155" i="1" s="1"/>
  <c r="D111" i="1" a="1"/>
  <c r="D111" i="1" s="1"/>
  <c r="D151" i="1" a="1"/>
  <c r="D151" i="1" s="1"/>
  <c r="D137" i="1" a="1"/>
  <c r="D137" i="1" s="1"/>
  <c r="R137" i="1" s="1"/>
  <c r="D109" i="1" a="1"/>
  <c r="D109" i="1" s="1"/>
  <c r="R109" i="1" s="1"/>
  <c r="D132" i="1" a="1"/>
  <c r="D132" i="1" s="1"/>
  <c r="D89" i="1" a="1"/>
  <c r="D89" i="1" s="1"/>
  <c r="D67" i="1" a="1"/>
  <c r="D67" i="1" s="1"/>
  <c r="D64" i="1" a="1"/>
  <c r="D64" i="1" s="1"/>
  <c r="D224" i="1" a="1"/>
  <c r="D224" i="1" s="1"/>
  <c r="D234" i="1" a="1"/>
  <c r="D234" i="1" s="1"/>
  <c r="D187" i="1" a="1"/>
  <c r="D187" i="1" s="1"/>
  <c r="D170" i="1" a="1"/>
  <c r="D170" i="1" s="1"/>
  <c r="D144" i="1" a="1"/>
  <c r="D144" i="1" s="1"/>
  <c r="R144" i="1" s="1"/>
  <c r="D133" i="1" a="1"/>
  <c r="D133" i="1" s="1"/>
  <c r="D140" i="1" a="1"/>
  <c r="D140" i="1" s="1"/>
  <c r="D98" i="1" a="1"/>
  <c r="D98" i="1" s="1"/>
  <c r="D129" i="1" a="1"/>
  <c r="D129" i="1" s="1"/>
  <c r="D103" i="1" a="1"/>
  <c r="D103" i="1" s="1"/>
  <c r="R103" i="1" s="1"/>
  <c r="D95" i="1" a="1"/>
  <c r="D95" i="1" s="1"/>
  <c r="D124" i="1" a="1"/>
  <c r="D124" i="1" s="1"/>
  <c r="D81" i="1" a="1"/>
  <c r="D81" i="1" s="1"/>
  <c r="R81" i="1" s="1"/>
  <c r="D66" i="1" a="1"/>
  <c r="D66" i="1" s="1"/>
  <c r="D207" i="1" a="1"/>
  <c r="D207" i="1" s="1"/>
  <c r="D168" i="1" a="1"/>
  <c r="D168" i="1" s="1"/>
  <c r="D121" i="1" a="1"/>
  <c r="D121" i="1" s="1"/>
  <c r="D108" i="1" a="1"/>
  <c r="D108" i="1" s="1"/>
  <c r="D104" i="1" a="1"/>
  <c r="D104" i="1" s="1"/>
  <c r="D157" i="1" a="1"/>
  <c r="D157" i="1" s="1"/>
  <c r="D101" i="1" a="1"/>
  <c r="D101" i="1" s="1"/>
  <c r="D86" i="1" a="1"/>
  <c r="D86" i="1" s="1"/>
  <c r="D62" i="1" a="1"/>
  <c r="D62" i="1" s="1"/>
  <c r="D45" i="1" a="1"/>
  <c r="D45" i="1" s="1"/>
  <c r="R45" i="1" s="1"/>
  <c r="D379" i="1" a="1"/>
  <c r="D379" i="1" s="1"/>
  <c r="D277" i="1" a="1"/>
  <c r="D277" i="1" s="1"/>
  <c r="D141" i="1" a="1"/>
  <c r="D141" i="1" s="1"/>
  <c r="D156" i="1" a="1"/>
  <c r="D156" i="1" s="1"/>
  <c r="D149" i="1" a="1"/>
  <c r="D149" i="1" s="1"/>
  <c r="D120" i="1" a="1"/>
  <c r="D120" i="1" s="1"/>
  <c r="R120" i="1" s="1"/>
  <c r="D138" i="1" a="1"/>
  <c r="D138" i="1" s="1"/>
  <c r="D166" i="1" a="1"/>
  <c r="D166" i="1" s="1"/>
  <c r="D148" i="1" a="1"/>
  <c r="D148" i="1" s="1"/>
  <c r="R148" i="1" s="1"/>
  <c r="D99" i="1" a="1"/>
  <c r="D99" i="1" s="1"/>
  <c r="D153" i="1" a="1"/>
  <c r="D153" i="1" s="1"/>
  <c r="D100" i="1" a="1"/>
  <c r="D100" i="1" s="1"/>
  <c r="R100" i="1" s="1"/>
  <c r="D70" i="1" a="1"/>
  <c r="D70" i="1" s="1"/>
  <c r="D57" i="1" a="1"/>
  <c r="D57" i="1" s="1"/>
  <c r="D304" i="1" a="1"/>
  <c r="D304" i="1" s="1"/>
  <c r="D238" i="1" a="1"/>
  <c r="D238" i="1" s="1"/>
  <c r="D147" i="1" a="1"/>
  <c r="D147" i="1" s="1"/>
  <c r="D160" i="1" a="1"/>
  <c r="D160" i="1" s="1"/>
  <c r="D135" i="1" a="1"/>
  <c r="D135" i="1" s="1"/>
  <c r="D146" i="1" a="1"/>
  <c r="D146" i="1" s="1"/>
  <c r="D114" i="1" a="1"/>
  <c r="D114" i="1" s="1"/>
  <c r="D131" i="1" a="1"/>
  <c r="D131" i="1" s="1"/>
  <c r="D125" i="1" a="1"/>
  <c r="D125" i="1" s="1"/>
  <c r="D165" i="1" a="1"/>
  <c r="D165" i="1" s="1"/>
  <c r="D142" i="1" a="1"/>
  <c r="D142" i="1" s="1"/>
  <c r="D134" i="1" a="1"/>
  <c r="D134" i="1" s="1"/>
  <c r="D79" i="1" a="1"/>
  <c r="D79" i="1" s="1"/>
  <c r="D51" i="1" a="1"/>
  <c r="D51" i="1" s="1"/>
  <c r="R51" i="1" s="1"/>
  <c r="D369" i="1" a="1"/>
  <c r="D369" i="1" s="1"/>
  <c r="D358" i="1" a="1"/>
  <c r="D358" i="1" s="1"/>
  <c r="D329" i="1" a="1"/>
  <c r="D329" i="1" s="1"/>
  <c r="D319" i="1" a="1"/>
  <c r="D319" i="1" s="1"/>
  <c r="D284" i="1" a="1"/>
  <c r="D284" i="1" s="1"/>
  <c r="D415" i="1" a="1"/>
  <c r="D415" i="1" s="1"/>
  <c r="D328" i="1" a="1"/>
  <c r="D328" i="1" s="1"/>
  <c r="R328" i="1" s="1"/>
  <c r="D269" i="1" a="1"/>
  <c r="D269" i="1" s="1"/>
  <c r="D310" i="1" a="1"/>
  <c r="D310" i="1" s="1"/>
  <c r="D220" i="1" a="1"/>
  <c r="D220" i="1" s="1"/>
  <c r="R220" i="1" s="1"/>
  <c r="D231" i="1" a="1"/>
  <c r="D231" i="1" s="1"/>
  <c r="D212" i="1" a="1"/>
  <c r="D212" i="1" s="1"/>
  <c r="D205" i="1" a="1"/>
  <c r="D205" i="1" s="1"/>
  <c r="D464" i="1" a="1"/>
  <c r="D464" i="1" s="1"/>
  <c r="R464" i="1" s="1"/>
  <c r="D278" i="1" a="1"/>
  <c r="D278" i="1" s="1"/>
  <c r="R278" i="1" s="1"/>
  <c r="D300" i="1" a="1"/>
  <c r="D300" i="1" s="1"/>
  <c r="R300" i="1" s="1"/>
  <c r="D334" i="1" a="1"/>
  <c r="D334" i="1" s="1"/>
  <c r="D265" i="1" a="1"/>
  <c r="D265" i="1" s="1"/>
  <c r="D227" i="1" a="1"/>
  <c r="D227" i="1" s="1"/>
  <c r="D239" i="1" a="1"/>
  <c r="D239" i="1" s="1"/>
  <c r="D241" i="1" a="1"/>
  <c r="D241" i="1" s="1"/>
  <c r="D222" i="1" a="1"/>
  <c r="D222" i="1" s="1"/>
  <c r="D199" i="1" a="1"/>
  <c r="D199" i="1" s="1"/>
  <c r="R199" i="1" s="1"/>
  <c r="D204" i="1" a="1"/>
  <c r="D204" i="1" s="1"/>
  <c r="D457" i="1" a="1"/>
  <c r="D457" i="1" s="1"/>
  <c r="D367" i="1" a="1"/>
  <c r="D367" i="1" s="1"/>
  <c r="R367" i="1" s="1"/>
  <c r="D386" i="1" a="1"/>
  <c r="D386" i="1" s="1"/>
  <c r="D299" i="1" a="1"/>
  <c r="D299" i="1" s="1"/>
  <c r="D279" i="1" a="1"/>
  <c r="D279" i="1" s="1"/>
  <c r="D264" i="1" a="1"/>
  <c r="D264" i="1" s="1"/>
  <c r="D267" i="1" a="1"/>
  <c r="D267" i="1" s="1"/>
  <c r="D226" i="1" a="1"/>
  <c r="D226" i="1" s="1"/>
  <c r="D219" i="1" a="1"/>
  <c r="D219" i="1" s="1"/>
  <c r="D225" i="1" a="1"/>
  <c r="D225" i="1" s="1"/>
  <c r="D485" i="1" a="1"/>
  <c r="D485" i="1" s="1"/>
  <c r="R485" i="1" s="1"/>
  <c r="D458" i="1" a="1"/>
  <c r="D458" i="1" s="1"/>
  <c r="D307" i="1" a="1"/>
  <c r="D307" i="1" s="1"/>
  <c r="R307" i="1" s="1"/>
  <c r="D339" i="1" a="1"/>
  <c r="D339" i="1" s="1"/>
  <c r="D272" i="1" a="1"/>
  <c r="D272" i="1" s="1"/>
  <c r="R272" i="1" s="1"/>
  <c r="D289" i="1" a="1"/>
  <c r="D289" i="1" s="1"/>
  <c r="D209" i="1" a="1"/>
  <c r="D209" i="1" s="1"/>
  <c r="D211" i="1" a="1"/>
  <c r="D211" i="1" s="1"/>
  <c r="D192" i="1" a="1"/>
  <c r="D192" i="1" s="1"/>
  <c r="D177" i="1" a="1"/>
  <c r="D177" i="1" s="1"/>
  <c r="D169" i="1" a="1"/>
  <c r="D169" i="1" s="1"/>
  <c r="D178" i="1" a="1"/>
  <c r="D178" i="1" s="1"/>
  <c r="R178" i="1" s="1"/>
  <c r="D287" i="1" a="1"/>
  <c r="D287" i="1" s="1"/>
  <c r="R287" i="1" s="1"/>
  <c r="D237" i="1" a="1"/>
  <c r="D237" i="1" s="1"/>
  <c r="D221" i="1" a="1"/>
  <c r="D221" i="1" s="1"/>
  <c r="R221" i="1" s="1"/>
  <c r="D210" i="1" a="1"/>
  <c r="D210" i="1" s="1"/>
  <c r="D201" i="1" a="1"/>
  <c r="D201" i="1" s="1"/>
  <c r="D185" i="1" a="1"/>
  <c r="D185" i="1" s="1"/>
  <c r="D191" i="1" a="1"/>
  <c r="D191" i="1" s="1"/>
  <c r="R191" i="1" s="1"/>
  <c r="D175" i="1" a="1"/>
  <c r="D175" i="1" s="1"/>
  <c r="D186" i="1" a="1"/>
  <c r="D186" i="1" s="1"/>
  <c r="D364" i="1" a="1"/>
  <c r="D364" i="1" s="1"/>
  <c r="R364" i="1" s="1"/>
  <c r="D262" i="1" a="1"/>
  <c r="D262" i="1" s="1"/>
  <c r="D312" i="1" a="1"/>
  <c r="D312" i="1" s="1"/>
  <c r="D308" i="1" a="1"/>
  <c r="D308" i="1" s="1"/>
  <c r="R308" i="1" s="1"/>
  <c r="D255" i="1" a="1"/>
  <c r="D255" i="1" s="1"/>
  <c r="D250" i="1" a="1"/>
  <c r="D250" i="1" s="1"/>
  <c r="D246" i="1" a="1"/>
  <c r="D246" i="1" s="1"/>
  <c r="D251" i="1" a="1"/>
  <c r="D251" i="1" s="1"/>
  <c r="D217" i="1" a="1"/>
  <c r="D217" i="1" s="1"/>
  <c r="D218" i="1" a="1"/>
  <c r="D218" i="1" s="1"/>
  <c r="D183" i="1" a="1"/>
  <c r="D183" i="1" s="1"/>
  <c r="D195" i="1" a="1"/>
  <c r="D195" i="1" s="1"/>
  <c r="D184" i="1" a="1"/>
  <c r="D184" i="1" s="1"/>
  <c r="D352" i="1" a="1"/>
  <c r="D352" i="1" s="1"/>
  <c r="D243" i="1" a="1"/>
  <c r="D243" i="1" s="1"/>
  <c r="D248" i="1" a="1"/>
  <c r="D248" i="1" s="1"/>
  <c r="D215" i="1" a="1"/>
  <c r="D215" i="1" s="1"/>
  <c r="D257" i="1" a="1"/>
  <c r="D257" i="1" s="1"/>
  <c r="D223" i="1" a="1"/>
  <c r="D223" i="1" s="1"/>
  <c r="D214" i="1" a="1"/>
  <c r="D214" i="1" s="1"/>
  <c r="D198" i="1" a="1"/>
  <c r="D198" i="1" s="1"/>
  <c r="D194" i="1" a="1"/>
  <c r="D194" i="1" s="1"/>
  <c r="R194" i="1" s="1"/>
  <c r="D173" i="1" a="1"/>
  <c r="D173" i="1" s="1"/>
  <c r="D193" i="1" a="1"/>
  <c r="D193" i="1" s="1"/>
  <c r="R193" i="1" s="1"/>
  <c r="D182" i="1" a="1"/>
  <c r="D182" i="1" s="1"/>
  <c r="R182" i="1" s="1"/>
  <c r="D286" i="1" a="1"/>
  <c r="D286" i="1" s="1"/>
  <c r="R286" i="1" s="1"/>
  <c r="D240" i="1" a="1"/>
  <c r="D240" i="1" s="1"/>
  <c r="D288" i="1" a="1"/>
  <c r="D288" i="1" s="1"/>
  <c r="D285" i="1" a="1"/>
  <c r="D285" i="1" s="1"/>
  <c r="D254" i="1" a="1"/>
  <c r="D254" i="1" s="1"/>
  <c r="D245" i="1" a="1"/>
  <c r="D245" i="1" s="1"/>
  <c r="D213" i="1" a="1"/>
  <c r="D213" i="1" s="1"/>
  <c r="D232" i="1" a="1"/>
  <c r="D232" i="1" s="1"/>
  <c r="D200" i="1" a="1"/>
  <c r="D200" i="1" s="1"/>
  <c r="D202" i="1" a="1"/>
  <c r="D202" i="1" s="1"/>
  <c r="R202" i="1" s="1"/>
  <c r="D206" i="1" a="1"/>
  <c r="D206" i="1" s="1"/>
  <c r="D180" i="1" a="1"/>
  <c r="D180" i="1" s="1"/>
  <c r="D171" i="1" a="1"/>
  <c r="D171" i="1" s="1"/>
  <c r="D197" i="1" a="1"/>
  <c r="D197" i="1" s="1"/>
  <c r="D181" i="1" a="1"/>
  <c r="D181" i="1" s="1"/>
  <c r="D172" i="1" a="1"/>
  <c r="D172" i="1" s="1"/>
  <c r="D462" i="1" a="1"/>
  <c r="D462" i="1" s="1"/>
  <c r="D426" i="1" a="1"/>
  <c r="D426" i="1" s="1"/>
  <c r="D438" i="1" a="1"/>
  <c r="D438" i="1" s="1"/>
  <c r="D436" i="1" a="1"/>
  <c r="D436" i="1" s="1"/>
  <c r="D414" i="1" a="1"/>
  <c r="D414" i="1" s="1"/>
  <c r="D409" i="1" a="1"/>
  <c r="D409" i="1" s="1"/>
  <c r="D375" i="1" a="1"/>
  <c r="D375" i="1" s="1"/>
  <c r="D404" i="1" a="1"/>
  <c r="D404" i="1" s="1"/>
  <c r="D470" i="1" a="1"/>
  <c r="D470" i="1" s="1"/>
  <c r="D461" i="1" a="1"/>
  <c r="D461" i="1" s="1"/>
  <c r="D420" i="1" a="1"/>
  <c r="D420" i="1" s="1"/>
  <c r="D450" i="1" a="1"/>
  <c r="D450" i="1" s="1"/>
  <c r="D424" i="1" a="1"/>
  <c r="D424" i="1" s="1"/>
  <c r="R424" i="1" s="1"/>
  <c r="D410" i="1" a="1"/>
  <c r="D410" i="1" s="1"/>
  <c r="D340" i="1" a="1"/>
  <c r="D340" i="1" s="1"/>
  <c r="D400" i="1" a="1"/>
  <c r="D400" i="1" s="1"/>
  <c r="D365" i="1" a="1"/>
  <c r="D365" i="1" s="1"/>
  <c r="D495" i="1" a="1"/>
  <c r="D495" i="1" s="1"/>
  <c r="D437" i="1" a="1"/>
  <c r="D437" i="1" s="1"/>
  <c r="D491" i="1" a="1"/>
  <c r="D491" i="1" s="1"/>
  <c r="D489" i="1" a="1"/>
  <c r="D489" i="1" s="1"/>
  <c r="D387" i="1" a="1"/>
  <c r="D387" i="1" s="1"/>
  <c r="D429" i="1" a="1"/>
  <c r="D429" i="1" s="1"/>
  <c r="D349" i="1" a="1"/>
  <c r="D349" i="1" s="1"/>
  <c r="D445" i="1" a="1"/>
  <c r="D445" i="1" s="1"/>
  <c r="R445" i="1" s="1"/>
  <c r="D417" i="1" a="1"/>
  <c r="D417" i="1" s="1"/>
  <c r="D408" i="1" a="1"/>
  <c r="D408" i="1" s="1"/>
  <c r="D344" i="1" a="1"/>
  <c r="D344" i="1" s="1"/>
  <c r="D372" i="1" a="1"/>
  <c r="D372" i="1" s="1"/>
  <c r="D318" i="1" a="1"/>
  <c r="D318" i="1" s="1"/>
  <c r="D303" i="1" a="1"/>
  <c r="D303" i="1" s="1"/>
  <c r="R303" i="1" s="1"/>
  <c r="D351" i="1" a="1"/>
  <c r="D351" i="1" s="1"/>
  <c r="D283" i="1" a="1"/>
  <c r="D283" i="1" s="1"/>
  <c r="D447" i="1" a="1"/>
  <c r="D447" i="1" s="1"/>
  <c r="D418" i="1" a="1"/>
  <c r="D418" i="1" s="1"/>
  <c r="D402" i="1" a="1"/>
  <c r="D402" i="1" s="1"/>
  <c r="D401" i="1" a="1"/>
  <c r="D401" i="1" s="1"/>
  <c r="D403" i="1" a="1"/>
  <c r="D403" i="1" s="1"/>
  <c r="D350" i="1" a="1"/>
  <c r="D350" i="1" s="1"/>
  <c r="D405" i="1" a="1"/>
  <c r="D405" i="1" s="1"/>
  <c r="D359" i="1" a="1"/>
  <c r="D359" i="1" s="1"/>
  <c r="D327" i="1" a="1"/>
  <c r="D327" i="1" s="1"/>
  <c r="D317" i="1" a="1"/>
  <c r="D317" i="1" s="1"/>
  <c r="D337" i="1" a="1"/>
  <c r="D337" i="1" s="1"/>
  <c r="D311" i="1" a="1"/>
  <c r="D311" i="1" s="1"/>
  <c r="D292" i="1" a="1"/>
  <c r="D292" i="1" s="1"/>
  <c r="D273" i="1" a="1"/>
  <c r="D273" i="1" s="1"/>
  <c r="D480" i="1" a="1"/>
  <c r="D480" i="1" s="1"/>
  <c r="R480" i="1" s="1"/>
  <c r="D394" i="1" a="1"/>
  <c r="D394" i="1" s="1"/>
  <c r="R394" i="1" s="1"/>
  <c r="D338" i="1" a="1"/>
  <c r="D338" i="1" s="1"/>
  <c r="D298" i="1" a="1"/>
  <c r="D298" i="1" s="1"/>
  <c r="D347" i="1" a="1"/>
  <c r="D347" i="1" s="1"/>
  <c r="D366" i="1" a="1"/>
  <c r="D366" i="1" s="1"/>
  <c r="D353" i="1" a="1"/>
  <c r="D353" i="1" s="1"/>
  <c r="D260" i="1" a="1"/>
  <c r="D260" i="1" s="1"/>
  <c r="D244" i="1" a="1"/>
  <c r="D244" i="1" s="1"/>
  <c r="D314" i="1" a="1"/>
  <c r="D314" i="1" s="1"/>
  <c r="R314" i="1" s="1"/>
  <c r="D362" i="1" a="1"/>
  <c r="D362" i="1" s="1"/>
  <c r="R362" i="1" s="1"/>
  <c r="D486" i="1" a="1"/>
  <c r="D486" i="1" s="1"/>
  <c r="D411" i="1" a="1"/>
  <c r="D411" i="1" s="1"/>
  <c r="D343" i="1" a="1"/>
  <c r="D343" i="1" s="1"/>
  <c r="D322" i="1" a="1"/>
  <c r="D322" i="1" s="1"/>
  <c r="D380" i="1" a="1"/>
  <c r="D380" i="1" s="1"/>
  <c r="D356" i="1" a="1"/>
  <c r="D356" i="1" s="1"/>
  <c r="D309" i="1" a="1"/>
  <c r="D309" i="1" s="1"/>
  <c r="D301" i="1" a="1"/>
  <c r="D301" i="1" s="1"/>
  <c r="D249" i="1" a="1"/>
  <c r="D249" i="1" s="1"/>
  <c r="R249" i="1" s="1"/>
  <c r="D296" i="1" a="1"/>
  <c r="D296" i="1" s="1"/>
  <c r="R296" i="1" s="1"/>
  <c r="D266" i="1" a="1"/>
  <c r="D266" i="1" s="1"/>
  <c r="D291" i="1" a="1"/>
  <c r="D291" i="1" s="1"/>
  <c r="D295" i="1" a="1"/>
  <c r="D295" i="1" s="1"/>
  <c r="D456" i="1" a="1"/>
  <c r="D456" i="1" s="1"/>
  <c r="D454" i="1" a="1"/>
  <c r="D454" i="1" s="1"/>
  <c r="R454" i="1" s="1"/>
  <c r="D382" i="1" a="1"/>
  <c r="D382" i="1" s="1"/>
  <c r="D374" i="1" a="1"/>
  <c r="D374" i="1" s="1"/>
  <c r="D392" i="1" a="1"/>
  <c r="D392" i="1" s="1"/>
  <c r="D280" i="1" a="1"/>
  <c r="D280" i="1" s="1"/>
  <c r="D259" i="1" a="1"/>
  <c r="D259" i="1" s="1"/>
  <c r="D247" i="1" a="1"/>
  <c r="D247" i="1" s="1"/>
  <c r="D357" i="1" a="1"/>
  <c r="D357" i="1" s="1"/>
  <c r="D321" i="1" a="1"/>
  <c r="D321" i="1" s="1"/>
  <c r="D270" i="1" a="1"/>
  <c r="D270" i="1" s="1"/>
  <c r="D294" i="1" a="1"/>
  <c r="D294" i="1" s="1"/>
  <c r="D276" i="1" a="1"/>
  <c r="D276" i="1" s="1"/>
  <c r="D371" i="1" a="1"/>
  <c r="D371" i="1" s="1"/>
  <c r="R371" i="1" s="1"/>
  <c r="D323" i="1" a="1"/>
  <c r="D323" i="1" s="1"/>
  <c r="D482" i="1" a="1"/>
  <c r="D482" i="1" s="1"/>
  <c r="D505" i="1" a="1"/>
  <c r="D505" i="1" s="1"/>
  <c r="D497" i="1" a="1"/>
  <c r="D497" i="1" s="1"/>
  <c r="R497" i="1" s="1"/>
  <c r="D472" i="1" a="1"/>
  <c r="D472" i="1" s="1"/>
  <c r="D473" i="1" a="1"/>
  <c r="D473" i="1" s="1"/>
  <c r="D455" i="1" a="1"/>
  <c r="D455" i="1" s="1"/>
  <c r="D476" i="1" a="1"/>
  <c r="D476" i="1" s="1"/>
  <c r="D466" i="1" a="1"/>
  <c r="D466" i="1" s="1"/>
  <c r="R466" i="1" s="1"/>
  <c r="D449" i="1" a="1"/>
  <c r="D449" i="1" s="1"/>
  <c r="D448" i="1" a="1"/>
  <c r="D448" i="1" s="1"/>
  <c r="D427" i="1" a="1"/>
  <c r="D427" i="1" s="1"/>
  <c r="R427" i="1" s="1"/>
  <c r="D488" i="1" a="1"/>
  <c r="D488" i="1" s="1"/>
  <c r="D475" i="1" a="1"/>
  <c r="D475" i="1" s="1"/>
  <c r="D494" i="1" a="1"/>
  <c r="D494" i="1" s="1"/>
  <c r="D481" i="1" a="1"/>
  <c r="D481" i="1" s="1"/>
  <c r="D32" i="1" a="1"/>
  <c r="D32" i="1" s="1"/>
  <c r="R32" i="1" s="1"/>
  <c r="D484" i="1" a="1"/>
  <c r="D484" i="1" s="1"/>
  <c r="R484" i="1" s="1"/>
  <c r="D501" i="1" a="1"/>
  <c r="D501" i="1" s="1"/>
  <c r="D492" i="1" a="1"/>
  <c r="D492" i="1" s="1"/>
  <c r="D444" i="1" a="1"/>
  <c r="D444" i="1" s="1"/>
  <c r="D451" i="1" a="1"/>
  <c r="D451" i="1" s="1"/>
  <c r="R451" i="1" s="1"/>
  <c r="D430" i="1" a="1"/>
  <c r="D430" i="1" s="1"/>
  <c r="D468" i="1" a="1"/>
  <c r="D468" i="1" s="1"/>
  <c r="D498" i="1" a="1"/>
  <c r="D498" i="1" s="1"/>
  <c r="D469" i="1" a="1"/>
  <c r="D469" i="1" s="1"/>
  <c r="D463" i="1" a="1"/>
  <c r="D463" i="1" s="1"/>
  <c r="R463" i="1" s="1"/>
  <c r="D443" i="1" a="1"/>
  <c r="D443" i="1" s="1"/>
  <c r="D413" i="1" a="1"/>
  <c r="D413" i="1" s="1"/>
  <c r="D412" i="1" a="1"/>
  <c r="D412" i="1" s="1"/>
  <c r="D391" i="1" a="1"/>
  <c r="D391" i="1" s="1"/>
  <c r="D399" i="1" a="1"/>
  <c r="D399" i="1" s="1"/>
  <c r="D395" i="1" a="1"/>
  <c r="D395" i="1" s="1"/>
  <c r="D393" i="1" a="1"/>
  <c r="D393" i="1" s="1"/>
  <c r="D348" i="1" a="1"/>
  <c r="D348" i="1" s="1"/>
  <c r="R348" i="1" s="1"/>
  <c r="D363" i="1" a="1"/>
  <c r="D363" i="1" s="1"/>
  <c r="R363" i="1" s="1"/>
  <c r="D378" i="1" a="1"/>
  <c r="D378" i="1" s="1"/>
  <c r="D354" i="1" a="1"/>
  <c r="D354" i="1" s="1"/>
  <c r="R354" i="1" s="1"/>
  <c r="D313" i="1" a="1"/>
  <c r="D313" i="1" s="1"/>
  <c r="R313" i="1" s="1"/>
  <c r="D306" i="1" a="1"/>
  <c r="D306" i="1" s="1"/>
  <c r="D376" i="1" a="1"/>
  <c r="D376" i="1" s="1"/>
  <c r="D320" i="1" a="1"/>
  <c r="D320" i="1" s="1"/>
  <c r="D345" i="1" a="1"/>
  <c r="D345" i="1" s="1"/>
  <c r="D333" i="1" a="1"/>
  <c r="D333" i="1" s="1"/>
  <c r="D325" i="1" a="1"/>
  <c r="D325" i="1" s="1"/>
  <c r="D315" i="1" a="1"/>
  <c r="D315" i="1" s="1"/>
  <c r="R315" i="1" s="1"/>
  <c r="D302" i="1" a="1"/>
  <c r="D302" i="1" s="1"/>
  <c r="D370" i="1" a="1"/>
  <c r="D370" i="1" s="1"/>
  <c r="R370" i="1" s="1"/>
  <c r="D331" i="1" a="1"/>
  <c r="D331" i="1" s="1"/>
  <c r="D281" i="1" a="1"/>
  <c r="D281" i="1" s="1"/>
  <c r="D242" i="1" a="1"/>
  <c r="D242" i="1" s="1"/>
  <c r="R242" i="1" s="1"/>
  <c r="D355" i="1" a="1"/>
  <c r="D355" i="1" s="1"/>
  <c r="D253" i="1" a="1"/>
  <c r="D253" i="1" s="1"/>
  <c r="D324" i="1" a="1"/>
  <c r="D324" i="1" s="1"/>
  <c r="D335" i="1" a="1"/>
  <c r="D335" i="1" s="1"/>
  <c r="R335" i="1" s="1"/>
  <c r="D256" i="1" a="1"/>
  <c r="D256" i="1" s="1"/>
  <c r="R256" i="1" s="1"/>
  <c r="D271" i="1" a="1"/>
  <c r="D271" i="1" s="1"/>
  <c r="D230" i="1" a="1"/>
  <c r="D230" i="1" s="1"/>
  <c r="D235" i="1" a="1"/>
  <c r="D235" i="1" s="1"/>
  <c r="D504" i="1" a="1"/>
  <c r="D504" i="1" s="1"/>
  <c r="D487" i="1" a="1"/>
  <c r="D487" i="1" s="1"/>
  <c r="D499" i="1" a="1"/>
  <c r="D499" i="1" s="1"/>
  <c r="D502" i="1" a="1"/>
  <c r="D502" i="1" s="1"/>
  <c r="D483" i="1" a="1"/>
  <c r="D483" i="1" s="1"/>
  <c r="D478" i="1" a="1"/>
  <c r="D478" i="1" s="1"/>
  <c r="R478" i="1" s="1"/>
  <c r="D453" i="1" a="1"/>
  <c r="D453" i="1" s="1"/>
  <c r="R453" i="1" s="1"/>
  <c r="D428" i="1" a="1"/>
  <c r="D428" i="1" s="1"/>
  <c r="D421" i="1" a="1"/>
  <c r="D421" i="1" s="1"/>
  <c r="R421" i="1" s="1"/>
  <c r="D493" i="1" a="1"/>
  <c r="D493" i="1" s="1"/>
  <c r="D446" i="1" a="1"/>
  <c r="D446" i="1" s="1"/>
  <c r="D442" i="1" a="1"/>
  <c r="D442" i="1" s="1"/>
  <c r="D471" i="1" a="1"/>
  <c r="D471" i="1" s="1"/>
  <c r="D432" i="1" a="1"/>
  <c r="D432" i="1" s="1"/>
  <c r="D381" i="1" a="1"/>
  <c r="D381" i="1" s="1"/>
  <c r="D406" i="1" a="1"/>
  <c r="D406" i="1" s="1"/>
  <c r="R406" i="1" s="1"/>
  <c r="D389" i="1" a="1"/>
  <c r="D389" i="1" s="1"/>
  <c r="D407" i="1" a="1"/>
  <c r="D407" i="1" s="1"/>
  <c r="D330" i="1" a="1"/>
  <c r="D330" i="1" s="1"/>
  <c r="R330" i="1" s="1"/>
  <c r="D361" i="1" a="1"/>
  <c r="D361" i="1" s="1"/>
  <c r="D341" i="1" a="1"/>
  <c r="D341" i="1" s="1"/>
  <c r="R341" i="1" s="1"/>
  <c r="D416" i="1" a="1"/>
  <c r="D416" i="1" s="1"/>
  <c r="D388" i="1" a="1"/>
  <c r="D388" i="1" s="1"/>
  <c r="D434" i="1" a="1"/>
  <c r="D434" i="1" s="1"/>
  <c r="D384" i="1" a="1"/>
  <c r="D384" i="1" s="1"/>
  <c r="D396" i="1" a="1"/>
  <c r="D396" i="1" s="1"/>
  <c r="D474" i="1" a="1"/>
  <c r="D474" i="1" s="1"/>
  <c r="R474" i="1" s="1"/>
  <c r="D385" i="1" a="1"/>
  <c r="D385" i="1" s="1"/>
  <c r="D460" i="1" a="1"/>
  <c r="D460" i="1" s="1"/>
  <c r="R460" i="1" s="1"/>
  <c r="D431" i="1" a="1"/>
  <c r="D431" i="1" s="1"/>
  <c r="R431" i="1" s="1"/>
  <c r="D465" i="1" a="1"/>
  <c r="D465" i="1" s="1"/>
  <c r="R465" i="1" s="1"/>
  <c r="D422" i="1" a="1"/>
  <c r="D422" i="1" s="1"/>
  <c r="D425" i="1" a="1"/>
  <c r="D425" i="1" s="1"/>
  <c r="D459" i="1" a="1"/>
  <c r="D459" i="1" s="1"/>
  <c r="R459" i="1" s="1"/>
  <c r="D496" i="1" a="1"/>
  <c r="D496" i="1" s="1"/>
  <c r="R496" i="1" s="1"/>
  <c r="D159" i="1" a="1"/>
  <c r="D159" i="1" s="1"/>
  <c r="D118" i="1" a="1"/>
  <c r="D118" i="1" s="1"/>
  <c r="R118" i="1" s="1"/>
  <c r="D164" i="1" a="1"/>
  <c r="D164" i="1" s="1"/>
  <c r="R164" i="1" s="1"/>
  <c r="D122" i="1" a="1"/>
  <c r="D122" i="1" s="1"/>
  <c r="R122" i="1" s="1"/>
  <c r="D127" i="1" a="1"/>
  <c r="D127" i="1" s="1"/>
  <c r="R127" i="1" s="1"/>
  <c r="D163" i="1" a="1"/>
  <c r="D163" i="1" s="1"/>
  <c r="D174" i="1" a="1"/>
  <c r="D174" i="1" s="1"/>
  <c r="D189" i="1" a="1"/>
  <c r="D189" i="1" s="1"/>
  <c r="R189" i="1" s="1"/>
  <c r="D190" i="1" a="1"/>
  <c r="D190" i="1" s="1"/>
  <c r="D176" i="1" a="1"/>
  <c r="D176" i="1" s="1"/>
  <c r="R176" i="1" s="1"/>
  <c r="D188" i="1" a="1"/>
  <c r="D188" i="1" s="1"/>
  <c r="D196" i="1" a="1"/>
  <c r="D196" i="1" s="1"/>
  <c r="R196" i="1" s="1"/>
  <c r="D208" i="1" a="1"/>
  <c r="D208" i="1" s="1"/>
  <c r="R208" i="1" s="1"/>
  <c r="D203" i="1" a="1"/>
  <c r="D203" i="1" s="1"/>
  <c r="R203" i="1" s="1"/>
  <c r="D233" i="1" a="1"/>
  <c r="D233" i="1" s="1"/>
  <c r="R233" i="1" s="1"/>
  <c r="D236" i="1" a="1"/>
  <c r="D236" i="1" s="1"/>
  <c r="D228" i="1" a="1"/>
  <c r="D228" i="1" s="1"/>
  <c r="R228" i="1" s="1"/>
  <c r="D216" i="1" a="1"/>
  <c r="D216" i="1" s="1"/>
  <c r="R216" i="1" s="1"/>
  <c r="D229" i="1" a="1"/>
  <c r="D229" i="1" s="1"/>
  <c r="D275" i="1" a="1"/>
  <c r="D275" i="1" s="1"/>
  <c r="D268" i="1" a="1"/>
  <c r="D268" i="1" s="1"/>
  <c r="D293" i="1" a="1"/>
  <c r="D293" i="1" s="1"/>
  <c r="D297" i="1" a="1"/>
  <c r="D297" i="1" s="1"/>
  <c r="D263" i="1" a="1"/>
  <c r="D263" i="1" s="1"/>
  <c r="R263" i="1" s="1"/>
  <c r="D282" i="1" a="1"/>
  <c r="D282" i="1" s="1"/>
  <c r="R282" i="1" s="1"/>
  <c r="D252" i="1" a="1"/>
  <c r="D252" i="1" s="1"/>
  <c r="R252" i="1" s="1"/>
  <c r="D261" i="1" a="1"/>
  <c r="D261" i="1" s="1"/>
  <c r="D258" i="1" a="1"/>
  <c r="D258" i="1" s="1"/>
  <c r="D290" i="1" a="1"/>
  <c r="D290" i="1" s="1"/>
  <c r="R290" i="1" s="1"/>
  <c r="D326" i="1" a="1"/>
  <c r="D326" i="1" s="1"/>
  <c r="D332" i="1" a="1"/>
  <c r="D332" i="1" s="1"/>
  <c r="D316" i="1" a="1"/>
  <c r="D316" i="1" s="1"/>
  <c r="R316" i="1" s="1"/>
  <c r="D368" i="1" a="1"/>
  <c r="D368" i="1" s="1"/>
  <c r="R368" i="1" s="1"/>
  <c r="D373" i="1" a="1"/>
  <c r="D373" i="1" s="1"/>
  <c r="D490" i="1" a="1"/>
  <c r="D490" i="1" s="1"/>
  <c r="D377" i="1" a="1"/>
  <c r="D377" i="1" s="1"/>
  <c r="R377" i="1" s="1"/>
  <c r="D336" i="1" a="1"/>
  <c r="D336" i="1" s="1"/>
  <c r="R336" i="1" s="1"/>
  <c r="D342" i="1" a="1"/>
  <c r="D342" i="1" s="1"/>
  <c r="D360" i="1" a="1"/>
  <c r="D360" i="1" s="1"/>
  <c r="D346" i="1" a="1"/>
  <c r="D346" i="1" s="1"/>
  <c r="D433" i="1" a="1"/>
  <c r="D433" i="1" s="1"/>
  <c r="D383" i="1" a="1"/>
  <c r="D383" i="1" s="1"/>
  <c r="D390" i="1" a="1"/>
  <c r="D390" i="1" s="1"/>
  <c r="R390" i="1" s="1"/>
  <c r="D397" i="1" a="1"/>
  <c r="D397" i="1" s="1"/>
  <c r="R397" i="1" s="1"/>
  <c r="D398" i="1" a="1"/>
  <c r="D398" i="1" s="1"/>
  <c r="D419" i="1" a="1"/>
  <c r="D419" i="1" s="1"/>
  <c r="D452" i="1" a="1"/>
  <c r="D452" i="1" s="1"/>
  <c r="D467" i="1" a="1"/>
  <c r="D467" i="1" s="1"/>
  <c r="D439" i="1" a="1"/>
  <c r="D439" i="1" s="1"/>
  <c r="D435" i="1" a="1"/>
  <c r="D435" i="1" s="1"/>
  <c r="D440" i="1" a="1"/>
  <c r="D440" i="1" s="1"/>
  <c r="R440" i="1" s="1"/>
  <c r="D479" i="1" a="1"/>
  <c r="D479" i="1" s="1"/>
  <c r="D500" i="1" a="1"/>
  <c r="D500" i="1" s="1"/>
  <c r="R500" i="1" s="1"/>
  <c r="D423" i="1" a="1"/>
  <c r="D423" i="1" s="1"/>
  <c r="R423" i="1" s="1"/>
  <c r="D441" i="1" a="1"/>
  <c r="D441" i="1" s="1"/>
  <c r="D477" i="1" a="1"/>
  <c r="D477" i="1" s="1"/>
  <c r="D503" i="1" a="1"/>
  <c r="D503" i="1" s="1"/>
  <c r="D4" i="1" a="1"/>
  <c r="D4" i="1" s="1"/>
  <c r="D43" i="1" a="1"/>
  <c r="D43" i="1" s="1"/>
  <c r="D25" i="1" a="1"/>
  <c r="D25" i="1" s="1"/>
  <c r="D7" i="1" a="1"/>
  <c r="D7" i="1" s="1"/>
  <c r="R7" i="1" s="1"/>
  <c r="D41" i="1" a="1"/>
  <c r="D41" i="1" s="1"/>
  <c r="D9" i="1" a="1"/>
  <c r="D9" i="1" s="1"/>
  <c r="D21" i="1" a="1"/>
  <c r="D21" i="1" s="1"/>
  <c r="R21" i="1" s="1"/>
  <c r="D5" i="1" a="1"/>
  <c r="D5" i="1" s="1"/>
  <c r="R5" i="1" s="1"/>
  <c r="D6" i="1" a="1"/>
  <c r="D6" i="1" s="1"/>
  <c r="R67" i="1" l="1"/>
  <c r="R126" i="1"/>
  <c r="R114" i="1"/>
  <c r="R33" i="1"/>
  <c r="R269" i="1"/>
  <c r="R27" i="1"/>
  <c r="R177" i="1"/>
  <c r="R101" i="1"/>
  <c r="R47" i="1"/>
  <c r="R169" i="1"/>
  <c r="R142" i="1"/>
  <c r="R386" i="1"/>
  <c r="R265" i="1"/>
  <c r="R62" i="1"/>
  <c r="R95" i="1"/>
  <c r="R64" i="1"/>
  <c r="R262" i="1"/>
  <c r="R86" i="1"/>
  <c r="R132" i="1"/>
  <c r="R274" i="1"/>
  <c r="R139" i="1"/>
  <c r="R89" i="1"/>
  <c r="R39" i="1"/>
  <c r="R96" i="1"/>
  <c r="R350" i="1"/>
  <c r="R260" i="1"/>
  <c r="R436" i="1"/>
  <c r="R180" i="1"/>
  <c r="R198" i="1"/>
  <c r="R210" i="1"/>
  <c r="R458" i="1"/>
  <c r="R321" i="1"/>
  <c r="R349" i="1"/>
  <c r="R183" i="1"/>
  <c r="R244" i="1"/>
  <c r="R429" i="1"/>
  <c r="R343" i="1"/>
  <c r="R91" i="1"/>
  <c r="R130" i="1"/>
  <c r="R59" i="1"/>
  <c r="R29" i="1"/>
  <c r="R473" i="1"/>
  <c r="R353" i="1"/>
  <c r="R408" i="1"/>
  <c r="R450" i="1"/>
  <c r="R288" i="1"/>
  <c r="R226" i="1"/>
  <c r="R207" i="1"/>
  <c r="R46" i="1"/>
  <c r="R110" i="1"/>
  <c r="R304" i="1"/>
  <c r="R223" i="1"/>
  <c r="R402" i="1"/>
  <c r="R405" i="1"/>
  <c r="R186" i="1"/>
  <c r="R237" i="1"/>
  <c r="R179" i="1"/>
  <c r="R10" i="1"/>
  <c r="R49" i="1"/>
  <c r="R12" i="1"/>
  <c r="R90" i="1"/>
  <c r="R309" i="1"/>
  <c r="R401" i="1"/>
  <c r="R400" i="1"/>
  <c r="R243" i="1"/>
  <c r="R264" i="1"/>
  <c r="R79" i="1"/>
  <c r="R218" i="1"/>
  <c r="R312" i="1"/>
  <c r="R277" i="1"/>
  <c r="R284" i="1"/>
  <c r="R491" i="1"/>
  <c r="R213" i="1"/>
  <c r="R212" i="1"/>
  <c r="R358" i="1"/>
  <c r="R108" i="1"/>
  <c r="R294" i="1"/>
  <c r="R295" i="1"/>
  <c r="R403" i="1"/>
  <c r="R375" i="1"/>
  <c r="R172" i="1"/>
  <c r="R255" i="1"/>
  <c r="R165" i="1"/>
  <c r="R50" i="1"/>
  <c r="R266" i="1"/>
  <c r="R98" i="1"/>
  <c r="R34" i="1"/>
  <c r="R476" i="1"/>
  <c r="R455" i="1"/>
  <c r="R291" i="1"/>
  <c r="R417" i="1"/>
  <c r="R409" i="1"/>
  <c r="R462" i="1"/>
  <c r="R317" i="1"/>
  <c r="R200" i="1"/>
  <c r="R232" i="1"/>
  <c r="R285" i="1"/>
  <c r="R195" i="1"/>
  <c r="R217" i="1"/>
  <c r="R175" i="1"/>
  <c r="R185" i="1"/>
  <c r="R344" i="1"/>
  <c r="R404" i="1"/>
  <c r="R273" i="1"/>
  <c r="R231" i="1"/>
  <c r="R57" i="1"/>
  <c r="R149" i="1"/>
  <c r="R379" i="1"/>
  <c r="R104" i="1"/>
  <c r="R168" i="1"/>
  <c r="R140" i="1"/>
  <c r="R187" i="1"/>
  <c r="R145" i="1"/>
  <c r="R106" i="1"/>
  <c r="R15" i="1"/>
  <c r="R457" i="1"/>
  <c r="R225" i="1"/>
  <c r="R222" i="1"/>
  <c r="R107" i="1"/>
  <c r="R279" i="1"/>
  <c r="R93" i="1"/>
  <c r="R234" i="1"/>
  <c r="R206" i="1"/>
  <c r="R14" i="1"/>
  <c r="R61" i="1"/>
  <c r="R54" i="1"/>
  <c r="R30" i="1"/>
  <c r="R415" i="1"/>
  <c r="R77" i="1"/>
  <c r="R227" i="1"/>
  <c r="R365" i="1"/>
  <c r="R239" i="1"/>
  <c r="R501" i="1"/>
  <c r="R380" i="1"/>
  <c r="R486" i="1"/>
  <c r="R292" i="1"/>
  <c r="R259" i="1"/>
  <c r="R481" i="1"/>
  <c r="R131" i="1"/>
  <c r="R479" i="1"/>
  <c r="R383" i="1"/>
  <c r="R236" i="1"/>
  <c r="R487" i="1"/>
  <c r="R320" i="1"/>
  <c r="R356" i="1"/>
  <c r="R245" i="1"/>
  <c r="R146" i="1"/>
  <c r="R156" i="1"/>
  <c r="R121" i="1"/>
  <c r="R150" i="1"/>
  <c r="R197" i="1"/>
  <c r="R72" i="1"/>
  <c r="R134" i="1"/>
  <c r="R283" i="1"/>
  <c r="R495" i="1"/>
  <c r="R201" i="1"/>
  <c r="R420" i="1"/>
  <c r="R241" i="1"/>
  <c r="R205" i="1"/>
  <c r="R154" i="1"/>
  <c r="R305" i="1"/>
  <c r="R24" i="1"/>
  <c r="R78" i="1"/>
  <c r="R116" i="1"/>
  <c r="R369" i="1"/>
  <c r="R483" i="1"/>
  <c r="R311" i="1"/>
  <c r="R447" i="1"/>
  <c r="R489" i="1"/>
  <c r="R340" i="1"/>
  <c r="R267" i="1"/>
  <c r="R334" i="1"/>
  <c r="R124" i="1"/>
  <c r="R129" i="1"/>
  <c r="R112" i="1"/>
  <c r="R36" i="1"/>
  <c r="R326" i="1"/>
  <c r="R347" i="1"/>
  <c r="R327" i="1"/>
  <c r="R410" i="1"/>
  <c r="R414" i="1"/>
  <c r="R257" i="1"/>
  <c r="R352" i="1"/>
  <c r="R289" i="1"/>
  <c r="R299" i="1"/>
  <c r="R319" i="1"/>
  <c r="R238" i="1"/>
  <c r="R99" i="1"/>
  <c r="R52" i="1"/>
  <c r="R58" i="1"/>
  <c r="R11" i="1"/>
  <c r="R42" i="1"/>
  <c r="R310" i="1"/>
  <c r="R31" i="1"/>
  <c r="R88" i="1"/>
  <c r="R55" i="1"/>
  <c r="R435" i="1"/>
  <c r="R173" i="1"/>
  <c r="R258" i="1"/>
  <c r="R388" i="1"/>
  <c r="R361" i="1"/>
  <c r="R499" i="1"/>
  <c r="R281" i="1"/>
  <c r="R325" i="1"/>
  <c r="R171" i="1"/>
  <c r="R434" i="1"/>
  <c r="R419" i="1"/>
  <c r="R493" i="1"/>
  <c r="R503" i="1"/>
  <c r="R396" i="1"/>
  <c r="R432" i="1"/>
  <c r="R443" i="1"/>
  <c r="R355" i="1"/>
  <c r="R306" i="1"/>
  <c r="R477" i="1"/>
  <c r="R360" i="1"/>
  <c r="R94" i="1"/>
  <c r="R422" i="1"/>
  <c r="R488" i="1"/>
  <c r="R389" i="1"/>
  <c r="R373" i="1"/>
  <c r="R446" i="1"/>
  <c r="R385" i="1"/>
  <c r="R392" i="1"/>
  <c r="R160" i="1"/>
  <c r="R35" i="1"/>
  <c r="R382" i="1"/>
  <c r="R411" i="1"/>
  <c r="R298" i="1"/>
  <c r="R470" i="1"/>
  <c r="R246" i="1"/>
  <c r="R219" i="1"/>
  <c r="R135" i="1"/>
  <c r="R111" i="1"/>
  <c r="R136" i="1"/>
  <c r="R161" i="1"/>
  <c r="R40" i="1"/>
  <c r="R22" i="1"/>
  <c r="R48" i="1"/>
  <c r="R276" i="1"/>
  <c r="R339" i="1"/>
  <c r="R442" i="1"/>
  <c r="R302" i="1"/>
  <c r="R345" i="1"/>
  <c r="R399" i="1"/>
  <c r="R413" i="1"/>
  <c r="R170" i="1"/>
  <c r="R44" i="1"/>
  <c r="R65" i="1"/>
  <c r="R128" i="1"/>
  <c r="R163" i="1"/>
  <c r="R407" i="1"/>
  <c r="R6" i="1"/>
  <c r="R157" i="1"/>
  <c r="R66" i="1"/>
  <c r="R224" i="1"/>
  <c r="R151" i="1"/>
  <c r="R68" i="1"/>
  <c r="R38" i="1"/>
  <c r="R92" i="1"/>
  <c r="R28" i="1"/>
  <c r="R85" i="1"/>
  <c r="R214" i="1"/>
  <c r="R162" i="1"/>
  <c r="R166" i="1"/>
  <c r="R102" i="1"/>
  <c r="R125" i="1"/>
  <c r="R247" i="1"/>
  <c r="R23" i="1"/>
  <c r="R63" i="1"/>
  <c r="R475" i="1"/>
  <c r="R472" i="1"/>
  <c r="R482" i="1"/>
  <c r="R280" i="1"/>
  <c r="R338" i="1"/>
  <c r="R337" i="1"/>
  <c r="R418" i="1"/>
  <c r="R387" i="1"/>
  <c r="R441" i="1"/>
  <c r="R209" i="1"/>
  <c r="R184" i="1"/>
  <c r="R438" i="1"/>
  <c r="R342" i="1"/>
  <c r="R253" i="1"/>
  <c r="R492" i="1"/>
  <c r="R448" i="1"/>
  <c r="R449" i="1"/>
  <c r="R43" i="1"/>
  <c r="R229" i="1"/>
  <c r="R270" i="1"/>
  <c r="R322" i="1"/>
  <c r="R351" i="1"/>
  <c r="R372" i="1"/>
  <c r="R426" i="1"/>
  <c r="R181" i="1"/>
  <c r="R215" i="1"/>
  <c r="R248" i="1"/>
  <c r="R250" i="1"/>
  <c r="R192" i="1"/>
  <c r="R204" i="1"/>
  <c r="R329" i="1"/>
  <c r="R153" i="1"/>
  <c r="R461" i="1"/>
  <c r="R133" i="1"/>
  <c r="R76" i="1"/>
  <c r="R293" i="1"/>
  <c r="R4" i="1"/>
  <c r="R467" i="1"/>
  <c r="R297" i="1"/>
  <c r="R384" i="1"/>
  <c r="R505" i="1"/>
  <c r="R323" i="1"/>
  <c r="R357" i="1"/>
  <c r="R301" i="1"/>
  <c r="R366" i="1"/>
  <c r="R359" i="1"/>
  <c r="R240" i="1"/>
  <c r="R147" i="1"/>
  <c r="R70" i="1"/>
  <c r="R141" i="1"/>
  <c r="R17" i="1"/>
  <c r="R73" i="1"/>
  <c r="R119" i="1"/>
  <c r="R381" i="1"/>
  <c r="R398" i="1"/>
  <c r="R268" i="1"/>
  <c r="R502" i="1"/>
  <c r="R324" i="1"/>
  <c r="R433" i="1"/>
  <c r="R190" i="1"/>
  <c r="R188" i="1"/>
  <c r="R159" i="1"/>
  <c r="R439" i="1"/>
  <c r="R174" i="1"/>
  <c r="R428" i="1"/>
  <c r="R235" i="1"/>
  <c r="R376" i="1"/>
  <c r="R469" i="1"/>
  <c r="R444" i="1"/>
  <c r="R332" i="1"/>
  <c r="R468" i="1"/>
  <c r="R471" i="1"/>
  <c r="R331" i="1"/>
  <c r="R504" i="1"/>
  <c r="R25" i="1"/>
  <c r="R333" i="1"/>
  <c r="R490" i="1"/>
  <c r="R261" i="1"/>
  <c r="R230" i="1"/>
  <c r="R378" i="1"/>
  <c r="R395" i="1"/>
  <c r="R391" i="1"/>
  <c r="R412" i="1"/>
  <c r="R498" i="1"/>
  <c r="R430" i="1"/>
  <c r="R374" i="1"/>
  <c r="R41" i="1"/>
  <c r="R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0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20"/>
        </ext>
      </extLst>
    </bk>
    <bk>
      <extLst>
        <ext uri="{3e2802c4-a4d2-4d8b-9148-e3be6c30e623}">
          <xlrd:rvb i="127"/>
        </ext>
      </extLst>
    </bk>
    <bk>
      <extLst>
        <ext uri="{3e2802c4-a4d2-4d8b-9148-e3be6c30e623}">
          <xlrd:rvb i="130"/>
        </ext>
      </extLst>
    </bk>
    <bk>
      <extLst>
        <ext uri="{3e2802c4-a4d2-4d8b-9148-e3be6c30e623}">
          <xlrd:rvb i="133"/>
        </ext>
      </extLst>
    </bk>
    <bk>
      <extLst>
        <ext uri="{3e2802c4-a4d2-4d8b-9148-e3be6c30e623}">
          <xlrd:rvb i="136"/>
        </ext>
      </extLst>
    </bk>
    <bk>
      <extLst>
        <ext uri="{3e2802c4-a4d2-4d8b-9148-e3be6c30e623}">
          <xlrd:rvb i="139"/>
        </ext>
      </extLst>
    </bk>
    <bk>
      <extLst>
        <ext uri="{3e2802c4-a4d2-4d8b-9148-e3be6c30e623}">
          <xlrd:rvb i="142"/>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4"/>
        </ext>
      </extLst>
    </bk>
    <bk>
      <extLst>
        <ext uri="{3e2802c4-a4d2-4d8b-9148-e3be6c30e623}">
          <xlrd:rvb i="157"/>
        </ext>
      </extLst>
    </bk>
    <bk>
      <extLst>
        <ext uri="{3e2802c4-a4d2-4d8b-9148-e3be6c30e623}">
          <xlrd:rvb i="160"/>
        </ext>
      </extLst>
    </bk>
    <bk>
      <extLst>
        <ext uri="{3e2802c4-a4d2-4d8b-9148-e3be6c30e623}">
          <xlrd:rvb i="163"/>
        </ext>
      </extLst>
    </bk>
    <bk>
      <extLst>
        <ext uri="{3e2802c4-a4d2-4d8b-9148-e3be6c30e623}">
          <xlrd:rvb i="166"/>
        </ext>
      </extLst>
    </bk>
    <bk>
      <extLst>
        <ext uri="{3e2802c4-a4d2-4d8b-9148-e3be6c30e623}">
          <xlrd:rvb i="169"/>
        </ext>
      </extLst>
    </bk>
    <bk>
      <extLst>
        <ext uri="{3e2802c4-a4d2-4d8b-9148-e3be6c30e623}">
          <xlrd:rvb i="172"/>
        </ext>
      </extLst>
    </bk>
    <bk>
      <extLst>
        <ext uri="{3e2802c4-a4d2-4d8b-9148-e3be6c30e623}">
          <xlrd:rvb i="175"/>
        </ext>
      </extLst>
    </bk>
    <bk>
      <extLst>
        <ext uri="{3e2802c4-a4d2-4d8b-9148-e3be6c30e623}">
          <xlrd:rvb i="178"/>
        </ext>
      </extLst>
    </bk>
    <bk>
      <extLst>
        <ext uri="{3e2802c4-a4d2-4d8b-9148-e3be6c30e623}">
          <xlrd:rvb i="181"/>
        </ext>
      </extLst>
    </bk>
    <bk>
      <extLst>
        <ext uri="{3e2802c4-a4d2-4d8b-9148-e3be6c30e623}">
          <xlrd:rvb i="184"/>
        </ext>
      </extLst>
    </bk>
    <bk>
      <extLst>
        <ext uri="{3e2802c4-a4d2-4d8b-9148-e3be6c30e623}">
          <xlrd:rvb i="187"/>
        </ext>
      </extLst>
    </bk>
    <bk>
      <extLst>
        <ext uri="{3e2802c4-a4d2-4d8b-9148-e3be6c30e623}">
          <xlrd:rvb i="190"/>
        </ext>
      </extLst>
    </bk>
    <bk>
      <extLst>
        <ext uri="{3e2802c4-a4d2-4d8b-9148-e3be6c30e623}">
          <xlrd:rvb i="193"/>
        </ext>
      </extLst>
    </bk>
    <bk>
      <extLst>
        <ext uri="{3e2802c4-a4d2-4d8b-9148-e3be6c30e623}">
          <xlrd:rvb i="196"/>
        </ext>
      </extLst>
    </bk>
    <bk>
      <extLst>
        <ext uri="{3e2802c4-a4d2-4d8b-9148-e3be6c30e623}">
          <xlrd:rvb i="199"/>
        </ext>
      </extLst>
    </bk>
    <bk>
      <extLst>
        <ext uri="{3e2802c4-a4d2-4d8b-9148-e3be6c30e623}">
          <xlrd:rvb i="202"/>
        </ext>
      </extLst>
    </bk>
    <bk>
      <extLst>
        <ext uri="{3e2802c4-a4d2-4d8b-9148-e3be6c30e623}">
          <xlrd:rvb i="205"/>
        </ext>
      </extLst>
    </bk>
    <bk>
      <extLst>
        <ext uri="{3e2802c4-a4d2-4d8b-9148-e3be6c30e623}">
          <xlrd:rvb i="208"/>
        </ext>
      </extLst>
    </bk>
    <bk>
      <extLst>
        <ext uri="{3e2802c4-a4d2-4d8b-9148-e3be6c30e623}">
          <xlrd:rvb i="211"/>
        </ext>
      </extLst>
    </bk>
    <bk>
      <extLst>
        <ext uri="{3e2802c4-a4d2-4d8b-9148-e3be6c30e623}">
          <xlrd:rvb i="214"/>
        </ext>
      </extLst>
    </bk>
    <bk>
      <extLst>
        <ext uri="{3e2802c4-a4d2-4d8b-9148-e3be6c30e623}">
          <xlrd:rvb i="217"/>
        </ext>
      </extLst>
    </bk>
    <bk>
      <extLst>
        <ext uri="{3e2802c4-a4d2-4d8b-9148-e3be6c30e623}">
          <xlrd:rvb i="220"/>
        </ext>
      </extLst>
    </bk>
    <bk>
      <extLst>
        <ext uri="{3e2802c4-a4d2-4d8b-9148-e3be6c30e623}">
          <xlrd:rvb i="223"/>
        </ext>
      </extLst>
    </bk>
    <bk>
      <extLst>
        <ext uri="{3e2802c4-a4d2-4d8b-9148-e3be6c30e623}">
          <xlrd:rvb i="226"/>
        </ext>
      </extLst>
    </bk>
    <bk>
      <extLst>
        <ext uri="{3e2802c4-a4d2-4d8b-9148-e3be6c30e623}">
          <xlrd:rvb i="229"/>
        </ext>
      </extLst>
    </bk>
    <bk>
      <extLst>
        <ext uri="{3e2802c4-a4d2-4d8b-9148-e3be6c30e623}">
          <xlrd:rvb i="232"/>
        </ext>
      </extLst>
    </bk>
    <bk>
      <extLst>
        <ext uri="{3e2802c4-a4d2-4d8b-9148-e3be6c30e623}">
          <xlrd:rvb i="235"/>
        </ext>
      </extLst>
    </bk>
    <bk>
      <extLst>
        <ext uri="{3e2802c4-a4d2-4d8b-9148-e3be6c30e623}">
          <xlrd:rvb i="238"/>
        </ext>
      </extLst>
    </bk>
    <bk>
      <extLst>
        <ext uri="{3e2802c4-a4d2-4d8b-9148-e3be6c30e623}">
          <xlrd:rvb i="241"/>
        </ext>
      </extLst>
    </bk>
    <bk>
      <extLst>
        <ext uri="{3e2802c4-a4d2-4d8b-9148-e3be6c30e623}">
          <xlrd:rvb i="244"/>
        </ext>
      </extLst>
    </bk>
    <bk>
      <extLst>
        <ext uri="{3e2802c4-a4d2-4d8b-9148-e3be6c30e623}">
          <xlrd:rvb i="247"/>
        </ext>
      </extLst>
    </bk>
    <bk>
      <extLst>
        <ext uri="{3e2802c4-a4d2-4d8b-9148-e3be6c30e623}">
          <xlrd:rvb i="250"/>
        </ext>
      </extLst>
    </bk>
    <bk>
      <extLst>
        <ext uri="{3e2802c4-a4d2-4d8b-9148-e3be6c30e623}">
          <xlrd:rvb i="253"/>
        </ext>
      </extLst>
    </bk>
    <bk>
      <extLst>
        <ext uri="{3e2802c4-a4d2-4d8b-9148-e3be6c30e623}">
          <xlrd:rvb i="256"/>
        </ext>
      </extLst>
    </bk>
    <bk>
      <extLst>
        <ext uri="{3e2802c4-a4d2-4d8b-9148-e3be6c30e623}">
          <xlrd:rvb i="259"/>
        </ext>
      </extLst>
    </bk>
    <bk>
      <extLst>
        <ext uri="{3e2802c4-a4d2-4d8b-9148-e3be6c30e623}">
          <xlrd:rvb i="262"/>
        </ext>
      </extLst>
    </bk>
    <bk>
      <extLst>
        <ext uri="{3e2802c4-a4d2-4d8b-9148-e3be6c30e623}">
          <xlrd:rvb i="265"/>
        </ext>
      </extLst>
    </bk>
    <bk>
      <extLst>
        <ext uri="{3e2802c4-a4d2-4d8b-9148-e3be6c30e623}">
          <xlrd:rvb i="268"/>
        </ext>
      </extLst>
    </bk>
    <bk>
      <extLst>
        <ext uri="{3e2802c4-a4d2-4d8b-9148-e3be6c30e623}">
          <xlrd:rvb i="271"/>
        </ext>
      </extLst>
    </bk>
    <bk>
      <extLst>
        <ext uri="{3e2802c4-a4d2-4d8b-9148-e3be6c30e623}">
          <xlrd:rvb i="274"/>
        </ext>
      </extLst>
    </bk>
    <bk>
      <extLst>
        <ext uri="{3e2802c4-a4d2-4d8b-9148-e3be6c30e623}">
          <xlrd:rvb i="277"/>
        </ext>
      </extLst>
    </bk>
    <bk>
      <extLst>
        <ext uri="{3e2802c4-a4d2-4d8b-9148-e3be6c30e623}">
          <xlrd:rvb i="280"/>
        </ext>
      </extLst>
    </bk>
    <bk>
      <extLst>
        <ext uri="{3e2802c4-a4d2-4d8b-9148-e3be6c30e623}">
          <xlrd:rvb i="283"/>
        </ext>
      </extLst>
    </bk>
    <bk>
      <extLst>
        <ext uri="{3e2802c4-a4d2-4d8b-9148-e3be6c30e623}">
          <xlrd:rvb i="286"/>
        </ext>
      </extLst>
    </bk>
    <bk>
      <extLst>
        <ext uri="{3e2802c4-a4d2-4d8b-9148-e3be6c30e623}">
          <xlrd:rvb i="289"/>
        </ext>
      </extLst>
    </bk>
    <bk>
      <extLst>
        <ext uri="{3e2802c4-a4d2-4d8b-9148-e3be6c30e623}">
          <xlrd:rvb i="292"/>
        </ext>
      </extLst>
    </bk>
    <bk>
      <extLst>
        <ext uri="{3e2802c4-a4d2-4d8b-9148-e3be6c30e623}">
          <xlrd:rvb i="295"/>
        </ext>
      </extLst>
    </bk>
    <bk>
      <extLst>
        <ext uri="{3e2802c4-a4d2-4d8b-9148-e3be6c30e623}">
          <xlrd:rvb i="298"/>
        </ext>
      </extLst>
    </bk>
    <bk>
      <extLst>
        <ext uri="{3e2802c4-a4d2-4d8b-9148-e3be6c30e623}">
          <xlrd:rvb i="301"/>
        </ext>
      </extLst>
    </bk>
    <bk>
      <extLst>
        <ext uri="{3e2802c4-a4d2-4d8b-9148-e3be6c30e623}">
          <xlrd:rvb i="304"/>
        </ext>
      </extLst>
    </bk>
    <bk>
      <extLst>
        <ext uri="{3e2802c4-a4d2-4d8b-9148-e3be6c30e623}">
          <xlrd:rvb i="307"/>
        </ext>
      </extLst>
    </bk>
    <bk>
      <extLst>
        <ext uri="{3e2802c4-a4d2-4d8b-9148-e3be6c30e623}">
          <xlrd:rvb i="310"/>
        </ext>
      </extLst>
    </bk>
    <bk>
      <extLst>
        <ext uri="{3e2802c4-a4d2-4d8b-9148-e3be6c30e623}">
          <xlrd:rvb i="313"/>
        </ext>
      </extLst>
    </bk>
    <bk>
      <extLst>
        <ext uri="{3e2802c4-a4d2-4d8b-9148-e3be6c30e623}">
          <xlrd:rvb i="316"/>
        </ext>
      </extLst>
    </bk>
    <bk>
      <extLst>
        <ext uri="{3e2802c4-a4d2-4d8b-9148-e3be6c30e623}">
          <xlrd:rvb i="319"/>
        </ext>
      </extLst>
    </bk>
    <bk>
      <extLst>
        <ext uri="{3e2802c4-a4d2-4d8b-9148-e3be6c30e623}">
          <xlrd:rvb i="322"/>
        </ext>
      </extLst>
    </bk>
    <bk>
      <extLst>
        <ext uri="{3e2802c4-a4d2-4d8b-9148-e3be6c30e623}">
          <xlrd:rvb i="325"/>
        </ext>
      </extLst>
    </bk>
    <bk>
      <extLst>
        <ext uri="{3e2802c4-a4d2-4d8b-9148-e3be6c30e623}">
          <xlrd:rvb i="328"/>
        </ext>
      </extLst>
    </bk>
    <bk>
      <extLst>
        <ext uri="{3e2802c4-a4d2-4d8b-9148-e3be6c30e623}">
          <xlrd:rvb i="331"/>
        </ext>
      </extLst>
    </bk>
    <bk>
      <extLst>
        <ext uri="{3e2802c4-a4d2-4d8b-9148-e3be6c30e623}">
          <xlrd:rvb i="334"/>
        </ext>
      </extLst>
    </bk>
    <bk>
      <extLst>
        <ext uri="{3e2802c4-a4d2-4d8b-9148-e3be6c30e623}">
          <xlrd:rvb i="337"/>
        </ext>
      </extLst>
    </bk>
    <bk>
      <extLst>
        <ext uri="{3e2802c4-a4d2-4d8b-9148-e3be6c30e623}">
          <xlrd:rvb i="340"/>
        </ext>
      </extLst>
    </bk>
    <bk>
      <extLst>
        <ext uri="{3e2802c4-a4d2-4d8b-9148-e3be6c30e623}">
          <xlrd:rvb i="343"/>
        </ext>
      </extLst>
    </bk>
    <bk>
      <extLst>
        <ext uri="{3e2802c4-a4d2-4d8b-9148-e3be6c30e623}">
          <xlrd:rvb i="346"/>
        </ext>
      </extLst>
    </bk>
    <bk>
      <extLst>
        <ext uri="{3e2802c4-a4d2-4d8b-9148-e3be6c30e623}">
          <xlrd:rvb i="349"/>
        </ext>
      </extLst>
    </bk>
    <bk>
      <extLst>
        <ext uri="{3e2802c4-a4d2-4d8b-9148-e3be6c30e623}">
          <xlrd:rvb i="352"/>
        </ext>
      </extLst>
    </bk>
    <bk>
      <extLst>
        <ext uri="{3e2802c4-a4d2-4d8b-9148-e3be6c30e623}">
          <xlrd:rvb i="355"/>
        </ext>
      </extLst>
    </bk>
    <bk>
      <extLst>
        <ext uri="{3e2802c4-a4d2-4d8b-9148-e3be6c30e623}">
          <xlrd:rvb i="358"/>
        </ext>
      </extLst>
    </bk>
    <bk>
      <extLst>
        <ext uri="{3e2802c4-a4d2-4d8b-9148-e3be6c30e623}">
          <xlrd:rvb i="361"/>
        </ext>
      </extLst>
    </bk>
    <bk>
      <extLst>
        <ext uri="{3e2802c4-a4d2-4d8b-9148-e3be6c30e623}">
          <xlrd:rvb i="364"/>
        </ext>
      </extLst>
    </bk>
    <bk>
      <extLst>
        <ext uri="{3e2802c4-a4d2-4d8b-9148-e3be6c30e623}">
          <xlrd:rvb i="367"/>
        </ext>
      </extLst>
    </bk>
    <bk>
      <extLst>
        <ext uri="{3e2802c4-a4d2-4d8b-9148-e3be6c30e623}">
          <xlrd:rvb i="370"/>
        </ext>
      </extLst>
    </bk>
    <bk>
      <extLst>
        <ext uri="{3e2802c4-a4d2-4d8b-9148-e3be6c30e623}">
          <xlrd:rvb i="373"/>
        </ext>
      </extLst>
    </bk>
    <bk>
      <extLst>
        <ext uri="{3e2802c4-a4d2-4d8b-9148-e3be6c30e623}">
          <xlrd:rvb i="376"/>
        </ext>
      </extLst>
    </bk>
    <bk>
      <extLst>
        <ext uri="{3e2802c4-a4d2-4d8b-9148-e3be6c30e623}">
          <xlrd:rvb i="379"/>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2"/>
        </ext>
      </extLst>
    </bk>
    <bk>
      <extLst>
        <ext uri="{3e2802c4-a4d2-4d8b-9148-e3be6c30e623}">
          <xlrd:rvb i="415"/>
        </ext>
      </extLst>
    </bk>
    <bk>
      <extLst>
        <ext uri="{3e2802c4-a4d2-4d8b-9148-e3be6c30e623}">
          <xlrd:rvb i="421"/>
        </ext>
      </extLst>
    </bk>
    <bk>
      <extLst>
        <ext uri="{3e2802c4-a4d2-4d8b-9148-e3be6c30e623}">
          <xlrd:rvb i="424"/>
        </ext>
      </extLst>
    </bk>
    <bk>
      <extLst>
        <ext uri="{3e2802c4-a4d2-4d8b-9148-e3be6c30e623}">
          <xlrd:rvb i="427"/>
        </ext>
      </extLst>
    </bk>
    <bk>
      <extLst>
        <ext uri="{3e2802c4-a4d2-4d8b-9148-e3be6c30e623}">
          <xlrd:rvb i="430"/>
        </ext>
      </extLst>
    </bk>
    <bk>
      <extLst>
        <ext uri="{3e2802c4-a4d2-4d8b-9148-e3be6c30e623}">
          <xlrd:rvb i="433"/>
        </ext>
      </extLst>
    </bk>
    <bk>
      <extLst>
        <ext uri="{3e2802c4-a4d2-4d8b-9148-e3be6c30e623}">
          <xlrd:rvb i="436"/>
        </ext>
      </extLst>
    </bk>
    <bk>
      <extLst>
        <ext uri="{3e2802c4-a4d2-4d8b-9148-e3be6c30e623}">
          <xlrd:rvb i="439"/>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6"/>
        </ext>
      </extLst>
    </bk>
    <bk>
      <extLst>
        <ext uri="{3e2802c4-a4d2-4d8b-9148-e3be6c30e623}">
          <xlrd:rvb i="469"/>
        </ext>
      </extLst>
    </bk>
    <bk>
      <extLst>
        <ext uri="{3e2802c4-a4d2-4d8b-9148-e3be6c30e623}">
          <xlrd:rvb i="472"/>
        </ext>
      </extLst>
    </bk>
    <bk>
      <extLst>
        <ext uri="{3e2802c4-a4d2-4d8b-9148-e3be6c30e623}">
          <xlrd:rvb i="475"/>
        </ext>
      </extLst>
    </bk>
    <bk>
      <extLst>
        <ext uri="{3e2802c4-a4d2-4d8b-9148-e3be6c30e623}">
          <xlrd:rvb i="478"/>
        </ext>
      </extLst>
    </bk>
    <bk>
      <extLst>
        <ext uri="{3e2802c4-a4d2-4d8b-9148-e3be6c30e623}">
          <xlrd:rvb i="481"/>
        </ext>
      </extLst>
    </bk>
    <bk>
      <extLst>
        <ext uri="{3e2802c4-a4d2-4d8b-9148-e3be6c30e623}">
          <xlrd:rvb i="484"/>
        </ext>
      </extLst>
    </bk>
    <bk>
      <extLst>
        <ext uri="{3e2802c4-a4d2-4d8b-9148-e3be6c30e623}">
          <xlrd:rvb i="487"/>
        </ext>
      </extLst>
    </bk>
    <bk>
      <extLst>
        <ext uri="{3e2802c4-a4d2-4d8b-9148-e3be6c30e623}">
          <xlrd:rvb i="490"/>
        </ext>
      </extLst>
    </bk>
    <bk>
      <extLst>
        <ext uri="{3e2802c4-a4d2-4d8b-9148-e3be6c30e623}">
          <xlrd:rvb i="493"/>
        </ext>
      </extLst>
    </bk>
    <bk>
      <extLst>
        <ext uri="{3e2802c4-a4d2-4d8b-9148-e3be6c30e623}">
          <xlrd:rvb i="496"/>
        </ext>
      </extLst>
    </bk>
    <bk>
      <extLst>
        <ext uri="{3e2802c4-a4d2-4d8b-9148-e3be6c30e623}">
          <xlrd:rvb i="499"/>
        </ext>
      </extLst>
    </bk>
    <bk>
      <extLst>
        <ext uri="{3e2802c4-a4d2-4d8b-9148-e3be6c30e623}">
          <xlrd:rvb i="502"/>
        </ext>
      </extLst>
    </bk>
    <bk>
      <extLst>
        <ext uri="{3e2802c4-a4d2-4d8b-9148-e3be6c30e623}">
          <xlrd:rvb i="505"/>
        </ext>
      </extLst>
    </bk>
    <bk>
      <extLst>
        <ext uri="{3e2802c4-a4d2-4d8b-9148-e3be6c30e623}">
          <xlrd:rvb i="508"/>
        </ext>
      </extLst>
    </bk>
    <bk>
      <extLst>
        <ext uri="{3e2802c4-a4d2-4d8b-9148-e3be6c30e623}">
          <xlrd:rvb i="511"/>
        </ext>
      </extLst>
    </bk>
    <bk>
      <extLst>
        <ext uri="{3e2802c4-a4d2-4d8b-9148-e3be6c30e623}">
          <xlrd:rvb i="514"/>
        </ext>
      </extLst>
    </bk>
    <bk>
      <extLst>
        <ext uri="{3e2802c4-a4d2-4d8b-9148-e3be6c30e623}">
          <xlrd:rvb i="517"/>
        </ext>
      </extLst>
    </bk>
    <bk>
      <extLst>
        <ext uri="{3e2802c4-a4d2-4d8b-9148-e3be6c30e623}">
          <xlrd:rvb i="520"/>
        </ext>
      </extLst>
    </bk>
    <bk>
      <extLst>
        <ext uri="{3e2802c4-a4d2-4d8b-9148-e3be6c30e623}">
          <xlrd:rvb i="523"/>
        </ext>
      </extLst>
    </bk>
    <bk>
      <extLst>
        <ext uri="{3e2802c4-a4d2-4d8b-9148-e3be6c30e623}">
          <xlrd:rvb i="526"/>
        </ext>
      </extLst>
    </bk>
    <bk>
      <extLst>
        <ext uri="{3e2802c4-a4d2-4d8b-9148-e3be6c30e623}">
          <xlrd:rvb i="529"/>
        </ext>
      </extLst>
    </bk>
    <bk>
      <extLst>
        <ext uri="{3e2802c4-a4d2-4d8b-9148-e3be6c30e623}">
          <xlrd:rvb i="532"/>
        </ext>
      </extLst>
    </bk>
    <bk>
      <extLst>
        <ext uri="{3e2802c4-a4d2-4d8b-9148-e3be6c30e623}">
          <xlrd:rvb i="535"/>
        </ext>
      </extLst>
    </bk>
    <bk>
      <extLst>
        <ext uri="{3e2802c4-a4d2-4d8b-9148-e3be6c30e623}">
          <xlrd:rvb i="538"/>
        </ext>
      </extLst>
    </bk>
    <bk>
      <extLst>
        <ext uri="{3e2802c4-a4d2-4d8b-9148-e3be6c30e623}">
          <xlrd:rvb i="541"/>
        </ext>
      </extLst>
    </bk>
    <bk>
      <extLst>
        <ext uri="{3e2802c4-a4d2-4d8b-9148-e3be6c30e623}">
          <xlrd:rvb i="547"/>
        </ext>
      </extLst>
    </bk>
    <bk>
      <extLst>
        <ext uri="{3e2802c4-a4d2-4d8b-9148-e3be6c30e623}">
          <xlrd:rvb i="550"/>
        </ext>
      </extLst>
    </bk>
    <bk>
      <extLst>
        <ext uri="{3e2802c4-a4d2-4d8b-9148-e3be6c30e623}">
          <xlrd:rvb i="553"/>
        </ext>
      </extLst>
    </bk>
    <bk>
      <extLst>
        <ext uri="{3e2802c4-a4d2-4d8b-9148-e3be6c30e623}">
          <xlrd:rvb i="556"/>
        </ext>
      </extLst>
    </bk>
    <bk>
      <extLst>
        <ext uri="{3e2802c4-a4d2-4d8b-9148-e3be6c30e623}">
          <xlrd:rvb i="559"/>
        </ext>
      </extLst>
    </bk>
    <bk>
      <extLst>
        <ext uri="{3e2802c4-a4d2-4d8b-9148-e3be6c30e623}">
          <xlrd:rvb i="562"/>
        </ext>
      </extLst>
    </bk>
    <bk>
      <extLst>
        <ext uri="{3e2802c4-a4d2-4d8b-9148-e3be6c30e623}">
          <xlrd:rvb i="565"/>
        </ext>
      </extLst>
    </bk>
    <bk>
      <extLst>
        <ext uri="{3e2802c4-a4d2-4d8b-9148-e3be6c30e623}">
          <xlrd:rvb i="568"/>
        </ext>
      </extLst>
    </bk>
    <bk>
      <extLst>
        <ext uri="{3e2802c4-a4d2-4d8b-9148-e3be6c30e623}">
          <xlrd:rvb i="571"/>
        </ext>
      </extLst>
    </bk>
    <bk>
      <extLst>
        <ext uri="{3e2802c4-a4d2-4d8b-9148-e3be6c30e623}">
          <xlrd:rvb i="574"/>
        </ext>
      </extLst>
    </bk>
    <bk>
      <extLst>
        <ext uri="{3e2802c4-a4d2-4d8b-9148-e3be6c30e623}">
          <xlrd:rvb i="577"/>
        </ext>
      </extLst>
    </bk>
    <bk>
      <extLst>
        <ext uri="{3e2802c4-a4d2-4d8b-9148-e3be6c30e623}">
          <xlrd:rvb i="580"/>
        </ext>
      </extLst>
    </bk>
    <bk>
      <extLst>
        <ext uri="{3e2802c4-a4d2-4d8b-9148-e3be6c30e623}">
          <xlrd:rvb i="587"/>
        </ext>
      </extLst>
    </bk>
    <bk>
      <extLst>
        <ext uri="{3e2802c4-a4d2-4d8b-9148-e3be6c30e623}">
          <xlrd:rvb i="590"/>
        </ext>
      </extLst>
    </bk>
    <bk>
      <extLst>
        <ext uri="{3e2802c4-a4d2-4d8b-9148-e3be6c30e623}">
          <xlrd:rvb i="593"/>
        </ext>
      </extLst>
    </bk>
    <bk>
      <extLst>
        <ext uri="{3e2802c4-a4d2-4d8b-9148-e3be6c30e623}">
          <xlrd:rvb i="596"/>
        </ext>
      </extLst>
    </bk>
    <bk>
      <extLst>
        <ext uri="{3e2802c4-a4d2-4d8b-9148-e3be6c30e623}">
          <xlrd:rvb i="599"/>
        </ext>
      </extLst>
    </bk>
    <bk>
      <extLst>
        <ext uri="{3e2802c4-a4d2-4d8b-9148-e3be6c30e623}">
          <xlrd:rvb i="602"/>
        </ext>
      </extLst>
    </bk>
    <bk>
      <extLst>
        <ext uri="{3e2802c4-a4d2-4d8b-9148-e3be6c30e623}">
          <xlrd:rvb i="605"/>
        </ext>
      </extLst>
    </bk>
    <bk>
      <extLst>
        <ext uri="{3e2802c4-a4d2-4d8b-9148-e3be6c30e623}">
          <xlrd:rvb i="608"/>
        </ext>
      </extLst>
    </bk>
    <bk>
      <extLst>
        <ext uri="{3e2802c4-a4d2-4d8b-9148-e3be6c30e623}">
          <xlrd:rvb i="611"/>
        </ext>
      </extLst>
    </bk>
    <bk>
      <extLst>
        <ext uri="{3e2802c4-a4d2-4d8b-9148-e3be6c30e623}">
          <xlrd:rvb i="614"/>
        </ext>
      </extLst>
    </bk>
    <bk>
      <extLst>
        <ext uri="{3e2802c4-a4d2-4d8b-9148-e3be6c30e623}">
          <xlrd:rvb i="617"/>
        </ext>
      </extLst>
    </bk>
    <bk>
      <extLst>
        <ext uri="{3e2802c4-a4d2-4d8b-9148-e3be6c30e623}">
          <xlrd:rvb i="620"/>
        </ext>
      </extLst>
    </bk>
    <bk>
      <extLst>
        <ext uri="{3e2802c4-a4d2-4d8b-9148-e3be6c30e623}">
          <xlrd:rvb i="623"/>
        </ext>
      </extLst>
    </bk>
    <bk>
      <extLst>
        <ext uri="{3e2802c4-a4d2-4d8b-9148-e3be6c30e623}">
          <xlrd:rvb i="626"/>
        </ext>
      </extLst>
    </bk>
    <bk>
      <extLst>
        <ext uri="{3e2802c4-a4d2-4d8b-9148-e3be6c30e623}">
          <xlrd:rvb i="629"/>
        </ext>
      </extLst>
    </bk>
    <bk>
      <extLst>
        <ext uri="{3e2802c4-a4d2-4d8b-9148-e3be6c30e623}">
          <xlrd:rvb i="632"/>
        </ext>
      </extLst>
    </bk>
    <bk>
      <extLst>
        <ext uri="{3e2802c4-a4d2-4d8b-9148-e3be6c30e623}">
          <xlrd:rvb i="635"/>
        </ext>
      </extLst>
    </bk>
    <bk>
      <extLst>
        <ext uri="{3e2802c4-a4d2-4d8b-9148-e3be6c30e623}">
          <xlrd:rvb i="638"/>
        </ext>
      </extLst>
    </bk>
    <bk>
      <extLst>
        <ext uri="{3e2802c4-a4d2-4d8b-9148-e3be6c30e623}">
          <xlrd:rvb i="641"/>
        </ext>
      </extLst>
    </bk>
    <bk>
      <extLst>
        <ext uri="{3e2802c4-a4d2-4d8b-9148-e3be6c30e623}">
          <xlrd:rvb i="644"/>
        </ext>
      </extLst>
    </bk>
    <bk>
      <extLst>
        <ext uri="{3e2802c4-a4d2-4d8b-9148-e3be6c30e623}">
          <xlrd:rvb i="647"/>
        </ext>
      </extLst>
    </bk>
    <bk>
      <extLst>
        <ext uri="{3e2802c4-a4d2-4d8b-9148-e3be6c30e623}">
          <xlrd:rvb i="650"/>
        </ext>
      </extLst>
    </bk>
    <bk>
      <extLst>
        <ext uri="{3e2802c4-a4d2-4d8b-9148-e3be6c30e623}">
          <xlrd:rvb i="653"/>
        </ext>
      </extLst>
    </bk>
    <bk>
      <extLst>
        <ext uri="{3e2802c4-a4d2-4d8b-9148-e3be6c30e623}">
          <xlrd:rvb i="656"/>
        </ext>
      </extLst>
    </bk>
    <bk>
      <extLst>
        <ext uri="{3e2802c4-a4d2-4d8b-9148-e3be6c30e623}">
          <xlrd:rvb i="659"/>
        </ext>
      </extLst>
    </bk>
    <bk>
      <extLst>
        <ext uri="{3e2802c4-a4d2-4d8b-9148-e3be6c30e623}">
          <xlrd:rvb i="662"/>
        </ext>
      </extLst>
    </bk>
    <bk>
      <extLst>
        <ext uri="{3e2802c4-a4d2-4d8b-9148-e3be6c30e623}">
          <xlrd:rvb i="665"/>
        </ext>
      </extLst>
    </bk>
    <bk>
      <extLst>
        <ext uri="{3e2802c4-a4d2-4d8b-9148-e3be6c30e623}">
          <xlrd:rvb i="668"/>
        </ext>
      </extLst>
    </bk>
    <bk>
      <extLst>
        <ext uri="{3e2802c4-a4d2-4d8b-9148-e3be6c30e623}">
          <xlrd:rvb i="671"/>
        </ext>
      </extLst>
    </bk>
    <bk>
      <extLst>
        <ext uri="{3e2802c4-a4d2-4d8b-9148-e3be6c30e623}">
          <xlrd:rvb i="674"/>
        </ext>
      </extLst>
    </bk>
    <bk>
      <extLst>
        <ext uri="{3e2802c4-a4d2-4d8b-9148-e3be6c30e623}">
          <xlrd:rvb i="677"/>
        </ext>
      </extLst>
    </bk>
    <bk>
      <extLst>
        <ext uri="{3e2802c4-a4d2-4d8b-9148-e3be6c30e623}">
          <xlrd:rvb i="680"/>
        </ext>
      </extLst>
    </bk>
    <bk>
      <extLst>
        <ext uri="{3e2802c4-a4d2-4d8b-9148-e3be6c30e623}">
          <xlrd:rvb i="683"/>
        </ext>
      </extLst>
    </bk>
    <bk>
      <extLst>
        <ext uri="{3e2802c4-a4d2-4d8b-9148-e3be6c30e623}">
          <xlrd:rvb i="686"/>
        </ext>
      </extLst>
    </bk>
    <bk>
      <extLst>
        <ext uri="{3e2802c4-a4d2-4d8b-9148-e3be6c30e623}">
          <xlrd:rvb i="689"/>
        </ext>
      </extLst>
    </bk>
    <bk>
      <extLst>
        <ext uri="{3e2802c4-a4d2-4d8b-9148-e3be6c30e623}">
          <xlrd:rvb i="695"/>
        </ext>
      </extLst>
    </bk>
    <bk>
      <extLst>
        <ext uri="{3e2802c4-a4d2-4d8b-9148-e3be6c30e623}">
          <xlrd:rvb i="698"/>
        </ext>
      </extLst>
    </bk>
    <bk>
      <extLst>
        <ext uri="{3e2802c4-a4d2-4d8b-9148-e3be6c30e623}">
          <xlrd:rvb i="701"/>
        </ext>
      </extLst>
    </bk>
    <bk>
      <extLst>
        <ext uri="{3e2802c4-a4d2-4d8b-9148-e3be6c30e623}">
          <xlrd:rvb i="704"/>
        </ext>
      </extLst>
    </bk>
    <bk>
      <extLst>
        <ext uri="{3e2802c4-a4d2-4d8b-9148-e3be6c30e623}">
          <xlrd:rvb i="707"/>
        </ext>
      </extLst>
    </bk>
    <bk>
      <extLst>
        <ext uri="{3e2802c4-a4d2-4d8b-9148-e3be6c30e623}">
          <xlrd:rvb i="710"/>
        </ext>
      </extLst>
    </bk>
    <bk>
      <extLst>
        <ext uri="{3e2802c4-a4d2-4d8b-9148-e3be6c30e623}">
          <xlrd:rvb i="713"/>
        </ext>
      </extLst>
    </bk>
    <bk>
      <extLst>
        <ext uri="{3e2802c4-a4d2-4d8b-9148-e3be6c30e623}">
          <xlrd:rvb i="719"/>
        </ext>
      </extLst>
    </bk>
    <bk>
      <extLst>
        <ext uri="{3e2802c4-a4d2-4d8b-9148-e3be6c30e623}">
          <xlrd:rvb i="722"/>
        </ext>
      </extLst>
    </bk>
    <bk>
      <extLst>
        <ext uri="{3e2802c4-a4d2-4d8b-9148-e3be6c30e623}">
          <xlrd:rvb i="725"/>
        </ext>
      </extLst>
    </bk>
    <bk>
      <extLst>
        <ext uri="{3e2802c4-a4d2-4d8b-9148-e3be6c30e623}">
          <xlrd:rvb i="728"/>
        </ext>
      </extLst>
    </bk>
    <bk>
      <extLst>
        <ext uri="{3e2802c4-a4d2-4d8b-9148-e3be6c30e623}">
          <xlrd:rvb i="731"/>
        </ext>
      </extLst>
    </bk>
    <bk>
      <extLst>
        <ext uri="{3e2802c4-a4d2-4d8b-9148-e3be6c30e623}">
          <xlrd:rvb i="734"/>
        </ext>
      </extLst>
    </bk>
    <bk>
      <extLst>
        <ext uri="{3e2802c4-a4d2-4d8b-9148-e3be6c30e623}">
          <xlrd:rvb i="737"/>
        </ext>
      </extLst>
    </bk>
    <bk>
      <extLst>
        <ext uri="{3e2802c4-a4d2-4d8b-9148-e3be6c30e623}">
          <xlrd:rvb i="740"/>
        </ext>
      </extLst>
    </bk>
    <bk>
      <extLst>
        <ext uri="{3e2802c4-a4d2-4d8b-9148-e3be6c30e623}">
          <xlrd:rvb i="743"/>
        </ext>
      </extLst>
    </bk>
    <bk>
      <extLst>
        <ext uri="{3e2802c4-a4d2-4d8b-9148-e3be6c30e623}">
          <xlrd:rvb i="746"/>
        </ext>
      </extLst>
    </bk>
    <bk>
      <extLst>
        <ext uri="{3e2802c4-a4d2-4d8b-9148-e3be6c30e623}">
          <xlrd:rvb i="749"/>
        </ext>
      </extLst>
    </bk>
    <bk>
      <extLst>
        <ext uri="{3e2802c4-a4d2-4d8b-9148-e3be6c30e623}">
          <xlrd:rvb i="752"/>
        </ext>
      </extLst>
    </bk>
    <bk>
      <extLst>
        <ext uri="{3e2802c4-a4d2-4d8b-9148-e3be6c30e623}">
          <xlrd:rvb i="755"/>
        </ext>
      </extLst>
    </bk>
    <bk>
      <extLst>
        <ext uri="{3e2802c4-a4d2-4d8b-9148-e3be6c30e623}">
          <xlrd:rvb i="758"/>
        </ext>
      </extLst>
    </bk>
    <bk>
      <extLst>
        <ext uri="{3e2802c4-a4d2-4d8b-9148-e3be6c30e623}">
          <xlrd:rvb i="761"/>
        </ext>
      </extLst>
    </bk>
    <bk>
      <extLst>
        <ext uri="{3e2802c4-a4d2-4d8b-9148-e3be6c30e623}">
          <xlrd:rvb i="764"/>
        </ext>
      </extLst>
    </bk>
    <bk>
      <extLst>
        <ext uri="{3e2802c4-a4d2-4d8b-9148-e3be6c30e623}">
          <xlrd:rvb i="767"/>
        </ext>
      </extLst>
    </bk>
    <bk>
      <extLst>
        <ext uri="{3e2802c4-a4d2-4d8b-9148-e3be6c30e623}">
          <xlrd:rvb i="770"/>
        </ext>
      </extLst>
    </bk>
    <bk>
      <extLst>
        <ext uri="{3e2802c4-a4d2-4d8b-9148-e3be6c30e623}">
          <xlrd:rvb i="773"/>
        </ext>
      </extLst>
    </bk>
    <bk>
      <extLst>
        <ext uri="{3e2802c4-a4d2-4d8b-9148-e3be6c30e623}">
          <xlrd:rvb i="776"/>
        </ext>
      </extLst>
    </bk>
    <bk>
      <extLst>
        <ext uri="{3e2802c4-a4d2-4d8b-9148-e3be6c30e623}">
          <xlrd:rvb i="779"/>
        </ext>
      </extLst>
    </bk>
    <bk>
      <extLst>
        <ext uri="{3e2802c4-a4d2-4d8b-9148-e3be6c30e623}">
          <xlrd:rvb i="782"/>
        </ext>
      </extLst>
    </bk>
    <bk>
      <extLst>
        <ext uri="{3e2802c4-a4d2-4d8b-9148-e3be6c30e623}">
          <xlrd:rvb i="785"/>
        </ext>
      </extLst>
    </bk>
    <bk>
      <extLst>
        <ext uri="{3e2802c4-a4d2-4d8b-9148-e3be6c30e623}">
          <xlrd:rvb i="788"/>
        </ext>
      </extLst>
    </bk>
    <bk>
      <extLst>
        <ext uri="{3e2802c4-a4d2-4d8b-9148-e3be6c30e623}">
          <xlrd:rvb i="791"/>
        </ext>
      </extLst>
    </bk>
    <bk>
      <extLst>
        <ext uri="{3e2802c4-a4d2-4d8b-9148-e3be6c30e623}">
          <xlrd:rvb i="794"/>
        </ext>
      </extLst>
    </bk>
    <bk>
      <extLst>
        <ext uri="{3e2802c4-a4d2-4d8b-9148-e3be6c30e623}">
          <xlrd:rvb i="797"/>
        </ext>
      </extLst>
    </bk>
    <bk>
      <extLst>
        <ext uri="{3e2802c4-a4d2-4d8b-9148-e3be6c30e623}">
          <xlrd:rvb i="800"/>
        </ext>
      </extLst>
    </bk>
    <bk>
      <extLst>
        <ext uri="{3e2802c4-a4d2-4d8b-9148-e3be6c30e623}">
          <xlrd:rvb i="803"/>
        </ext>
      </extLst>
    </bk>
    <bk>
      <extLst>
        <ext uri="{3e2802c4-a4d2-4d8b-9148-e3be6c30e623}">
          <xlrd:rvb i="806"/>
        </ext>
      </extLst>
    </bk>
    <bk>
      <extLst>
        <ext uri="{3e2802c4-a4d2-4d8b-9148-e3be6c30e623}">
          <xlrd:rvb i="809"/>
        </ext>
      </extLst>
    </bk>
    <bk>
      <extLst>
        <ext uri="{3e2802c4-a4d2-4d8b-9148-e3be6c30e623}">
          <xlrd:rvb i="812"/>
        </ext>
      </extLst>
    </bk>
    <bk>
      <extLst>
        <ext uri="{3e2802c4-a4d2-4d8b-9148-e3be6c30e623}">
          <xlrd:rvb i="815"/>
        </ext>
      </extLst>
    </bk>
    <bk>
      <extLst>
        <ext uri="{3e2802c4-a4d2-4d8b-9148-e3be6c30e623}">
          <xlrd:rvb i="818"/>
        </ext>
      </extLst>
    </bk>
    <bk>
      <extLst>
        <ext uri="{3e2802c4-a4d2-4d8b-9148-e3be6c30e623}">
          <xlrd:rvb i="821"/>
        </ext>
      </extLst>
    </bk>
    <bk>
      <extLst>
        <ext uri="{3e2802c4-a4d2-4d8b-9148-e3be6c30e623}">
          <xlrd:rvb i="824"/>
        </ext>
      </extLst>
    </bk>
    <bk>
      <extLst>
        <ext uri="{3e2802c4-a4d2-4d8b-9148-e3be6c30e623}">
          <xlrd:rvb i="827"/>
        </ext>
      </extLst>
    </bk>
    <bk>
      <extLst>
        <ext uri="{3e2802c4-a4d2-4d8b-9148-e3be6c30e623}">
          <xlrd:rvb i="830"/>
        </ext>
      </extLst>
    </bk>
    <bk>
      <extLst>
        <ext uri="{3e2802c4-a4d2-4d8b-9148-e3be6c30e623}">
          <xlrd:rvb i="833"/>
        </ext>
      </extLst>
    </bk>
    <bk>
      <extLst>
        <ext uri="{3e2802c4-a4d2-4d8b-9148-e3be6c30e623}">
          <xlrd:rvb i="836"/>
        </ext>
      </extLst>
    </bk>
    <bk>
      <extLst>
        <ext uri="{3e2802c4-a4d2-4d8b-9148-e3be6c30e623}">
          <xlrd:rvb i="842"/>
        </ext>
      </extLst>
    </bk>
    <bk>
      <extLst>
        <ext uri="{3e2802c4-a4d2-4d8b-9148-e3be6c30e623}">
          <xlrd:rvb i="845"/>
        </ext>
      </extLst>
    </bk>
    <bk>
      <extLst>
        <ext uri="{3e2802c4-a4d2-4d8b-9148-e3be6c30e623}">
          <xlrd:rvb i="848"/>
        </ext>
      </extLst>
    </bk>
    <bk>
      <extLst>
        <ext uri="{3e2802c4-a4d2-4d8b-9148-e3be6c30e623}">
          <xlrd:rvb i="851"/>
        </ext>
      </extLst>
    </bk>
    <bk>
      <extLst>
        <ext uri="{3e2802c4-a4d2-4d8b-9148-e3be6c30e623}">
          <xlrd:rvb i="854"/>
        </ext>
      </extLst>
    </bk>
    <bk>
      <extLst>
        <ext uri="{3e2802c4-a4d2-4d8b-9148-e3be6c30e623}">
          <xlrd:rvb i="857"/>
        </ext>
      </extLst>
    </bk>
    <bk>
      <extLst>
        <ext uri="{3e2802c4-a4d2-4d8b-9148-e3be6c30e623}">
          <xlrd:rvb i="860"/>
        </ext>
      </extLst>
    </bk>
    <bk>
      <extLst>
        <ext uri="{3e2802c4-a4d2-4d8b-9148-e3be6c30e623}">
          <xlrd:rvb i="863"/>
        </ext>
      </extLst>
    </bk>
    <bk>
      <extLst>
        <ext uri="{3e2802c4-a4d2-4d8b-9148-e3be6c30e623}">
          <xlrd:rvb i="866"/>
        </ext>
      </extLst>
    </bk>
    <bk>
      <extLst>
        <ext uri="{3e2802c4-a4d2-4d8b-9148-e3be6c30e623}">
          <xlrd:rvb i="869"/>
        </ext>
      </extLst>
    </bk>
    <bk>
      <extLst>
        <ext uri="{3e2802c4-a4d2-4d8b-9148-e3be6c30e623}">
          <xlrd:rvb i="872"/>
        </ext>
      </extLst>
    </bk>
    <bk>
      <extLst>
        <ext uri="{3e2802c4-a4d2-4d8b-9148-e3be6c30e623}">
          <xlrd:rvb i="875"/>
        </ext>
      </extLst>
    </bk>
    <bk>
      <extLst>
        <ext uri="{3e2802c4-a4d2-4d8b-9148-e3be6c30e623}">
          <xlrd:rvb i="878"/>
        </ext>
      </extLst>
    </bk>
    <bk>
      <extLst>
        <ext uri="{3e2802c4-a4d2-4d8b-9148-e3be6c30e623}">
          <xlrd:rvb i="881"/>
        </ext>
      </extLst>
    </bk>
    <bk>
      <extLst>
        <ext uri="{3e2802c4-a4d2-4d8b-9148-e3be6c30e623}">
          <xlrd:rvb i="884"/>
        </ext>
      </extLst>
    </bk>
    <bk>
      <extLst>
        <ext uri="{3e2802c4-a4d2-4d8b-9148-e3be6c30e623}">
          <xlrd:rvb i="887"/>
        </ext>
      </extLst>
    </bk>
    <bk>
      <extLst>
        <ext uri="{3e2802c4-a4d2-4d8b-9148-e3be6c30e623}">
          <xlrd:rvb i="890"/>
        </ext>
      </extLst>
    </bk>
    <bk>
      <extLst>
        <ext uri="{3e2802c4-a4d2-4d8b-9148-e3be6c30e623}">
          <xlrd:rvb i="893"/>
        </ext>
      </extLst>
    </bk>
    <bk>
      <extLst>
        <ext uri="{3e2802c4-a4d2-4d8b-9148-e3be6c30e623}">
          <xlrd:rvb i="896"/>
        </ext>
      </extLst>
    </bk>
    <bk>
      <extLst>
        <ext uri="{3e2802c4-a4d2-4d8b-9148-e3be6c30e623}">
          <xlrd:rvb i="899"/>
        </ext>
      </extLst>
    </bk>
    <bk>
      <extLst>
        <ext uri="{3e2802c4-a4d2-4d8b-9148-e3be6c30e623}">
          <xlrd:rvb i="902"/>
        </ext>
      </extLst>
    </bk>
    <bk>
      <extLst>
        <ext uri="{3e2802c4-a4d2-4d8b-9148-e3be6c30e623}">
          <xlrd:rvb i="908"/>
        </ext>
      </extLst>
    </bk>
    <bk>
      <extLst>
        <ext uri="{3e2802c4-a4d2-4d8b-9148-e3be6c30e623}">
          <xlrd:rvb i="911"/>
        </ext>
      </extLst>
    </bk>
    <bk>
      <extLst>
        <ext uri="{3e2802c4-a4d2-4d8b-9148-e3be6c30e623}">
          <xlrd:rvb i="914"/>
        </ext>
      </extLst>
    </bk>
    <bk>
      <extLst>
        <ext uri="{3e2802c4-a4d2-4d8b-9148-e3be6c30e623}">
          <xlrd:rvb i="917"/>
        </ext>
      </extLst>
    </bk>
    <bk>
      <extLst>
        <ext uri="{3e2802c4-a4d2-4d8b-9148-e3be6c30e623}">
          <xlrd:rvb i="920"/>
        </ext>
      </extLst>
    </bk>
    <bk>
      <extLst>
        <ext uri="{3e2802c4-a4d2-4d8b-9148-e3be6c30e623}">
          <xlrd:rvb i="923"/>
        </ext>
      </extLst>
    </bk>
    <bk>
      <extLst>
        <ext uri="{3e2802c4-a4d2-4d8b-9148-e3be6c30e623}">
          <xlrd:rvb i="926"/>
        </ext>
      </extLst>
    </bk>
    <bk>
      <extLst>
        <ext uri="{3e2802c4-a4d2-4d8b-9148-e3be6c30e623}">
          <xlrd:rvb i="929"/>
        </ext>
      </extLst>
    </bk>
    <bk>
      <extLst>
        <ext uri="{3e2802c4-a4d2-4d8b-9148-e3be6c30e623}">
          <xlrd:rvb i="932"/>
        </ext>
      </extLst>
    </bk>
    <bk>
      <extLst>
        <ext uri="{3e2802c4-a4d2-4d8b-9148-e3be6c30e623}">
          <xlrd:rvb i="935"/>
        </ext>
      </extLst>
    </bk>
    <bk>
      <extLst>
        <ext uri="{3e2802c4-a4d2-4d8b-9148-e3be6c30e623}">
          <xlrd:rvb i="941"/>
        </ext>
      </extLst>
    </bk>
    <bk>
      <extLst>
        <ext uri="{3e2802c4-a4d2-4d8b-9148-e3be6c30e623}">
          <xlrd:rvb i="944"/>
        </ext>
      </extLst>
    </bk>
    <bk>
      <extLst>
        <ext uri="{3e2802c4-a4d2-4d8b-9148-e3be6c30e623}">
          <xlrd:rvb i="947"/>
        </ext>
      </extLst>
    </bk>
    <bk>
      <extLst>
        <ext uri="{3e2802c4-a4d2-4d8b-9148-e3be6c30e623}">
          <xlrd:rvb i="950"/>
        </ext>
      </extLst>
    </bk>
    <bk>
      <extLst>
        <ext uri="{3e2802c4-a4d2-4d8b-9148-e3be6c30e623}">
          <xlrd:rvb i="953"/>
        </ext>
      </extLst>
    </bk>
    <bk>
      <extLst>
        <ext uri="{3e2802c4-a4d2-4d8b-9148-e3be6c30e623}">
          <xlrd:rvb i="956"/>
        </ext>
      </extLst>
    </bk>
    <bk>
      <extLst>
        <ext uri="{3e2802c4-a4d2-4d8b-9148-e3be6c30e623}">
          <xlrd:rvb i="959"/>
        </ext>
      </extLst>
    </bk>
    <bk>
      <extLst>
        <ext uri="{3e2802c4-a4d2-4d8b-9148-e3be6c30e623}">
          <xlrd:rvb i="962"/>
        </ext>
      </extLst>
    </bk>
    <bk>
      <extLst>
        <ext uri="{3e2802c4-a4d2-4d8b-9148-e3be6c30e623}">
          <xlrd:rvb i="965"/>
        </ext>
      </extLst>
    </bk>
    <bk>
      <extLst>
        <ext uri="{3e2802c4-a4d2-4d8b-9148-e3be6c30e623}">
          <xlrd:rvb i="968"/>
        </ext>
      </extLst>
    </bk>
    <bk>
      <extLst>
        <ext uri="{3e2802c4-a4d2-4d8b-9148-e3be6c30e623}">
          <xlrd:rvb i="971"/>
        </ext>
      </extLst>
    </bk>
    <bk>
      <extLst>
        <ext uri="{3e2802c4-a4d2-4d8b-9148-e3be6c30e623}">
          <xlrd:rvb i="974"/>
        </ext>
      </extLst>
    </bk>
    <bk>
      <extLst>
        <ext uri="{3e2802c4-a4d2-4d8b-9148-e3be6c30e623}">
          <xlrd:rvb i="977"/>
        </ext>
      </extLst>
    </bk>
    <bk>
      <extLst>
        <ext uri="{3e2802c4-a4d2-4d8b-9148-e3be6c30e623}">
          <xlrd:rvb i="983"/>
        </ext>
      </extLst>
    </bk>
    <bk>
      <extLst>
        <ext uri="{3e2802c4-a4d2-4d8b-9148-e3be6c30e623}">
          <xlrd:rvb i="986"/>
        </ext>
      </extLst>
    </bk>
    <bk>
      <extLst>
        <ext uri="{3e2802c4-a4d2-4d8b-9148-e3be6c30e623}">
          <xlrd:rvb i="989"/>
        </ext>
      </extLst>
    </bk>
    <bk>
      <extLst>
        <ext uri="{3e2802c4-a4d2-4d8b-9148-e3be6c30e623}">
          <xlrd:rvb i="995"/>
        </ext>
      </extLst>
    </bk>
    <bk>
      <extLst>
        <ext uri="{3e2802c4-a4d2-4d8b-9148-e3be6c30e623}">
          <xlrd:rvb i="998"/>
        </ext>
      </extLst>
    </bk>
    <bk>
      <extLst>
        <ext uri="{3e2802c4-a4d2-4d8b-9148-e3be6c30e623}">
          <xlrd:rvb i="1001"/>
        </ext>
      </extLst>
    </bk>
    <bk>
      <extLst>
        <ext uri="{3e2802c4-a4d2-4d8b-9148-e3be6c30e623}">
          <xlrd:rvb i="1004"/>
        </ext>
      </extLst>
    </bk>
    <bk>
      <extLst>
        <ext uri="{3e2802c4-a4d2-4d8b-9148-e3be6c30e623}">
          <xlrd:rvb i="1007"/>
        </ext>
      </extLst>
    </bk>
    <bk>
      <extLst>
        <ext uri="{3e2802c4-a4d2-4d8b-9148-e3be6c30e623}">
          <xlrd:rvb i="1010"/>
        </ext>
      </extLst>
    </bk>
    <bk>
      <extLst>
        <ext uri="{3e2802c4-a4d2-4d8b-9148-e3be6c30e623}">
          <xlrd:rvb i="1013"/>
        </ext>
      </extLst>
    </bk>
    <bk>
      <extLst>
        <ext uri="{3e2802c4-a4d2-4d8b-9148-e3be6c30e623}">
          <xlrd:rvb i="1019"/>
        </ext>
      </extLst>
    </bk>
    <bk>
      <extLst>
        <ext uri="{3e2802c4-a4d2-4d8b-9148-e3be6c30e623}">
          <xlrd:rvb i="1022"/>
        </ext>
      </extLst>
    </bk>
    <bk>
      <extLst>
        <ext uri="{3e2802c4-a4d2-4d8b-9148-e3be6c30e623}">
          <xlrd:rvb i="1025"/>
        </ext>
      </extLst>
    </bk>
    <bk>
      <extLst>
        <ext uri="{3e2802c4-a4d2-4d8b-9148-e3be6c30e623}">
          <xlrd:rvb i="1028"/>
        </ext>
      </extLst>
    </bk>
    <bk>
      <extLst>
        <ext uri="{3e2802c4-a4d2-4d8b-9148-e3be6c30e623}">
          <xlrd:rvb i="1031"/>
        </ext>
      </extLst>
    </bk>
    <bk>
      <extLst>
        <ext uri="{3e2802c4-a4d2-4d8b-9148-e3be6c30e623}">
          <xlrd:rvb i="1034"/>
        </ext>
      </extLst>
    </bk>
    <bk>
      <extLst>
        <ext uri="{3e2802c4-a4d2-4d8b-9148-e3be6c30e623}">
          <xlrd:rvb i="1037"/>
        </ext>
      </extLst>
    </bk>
    <bk>
      <extLst>
        <ext uri="{3e2802c4-a4d2-4d8b-9148-e3be6c30e623}">
          <xlrd:rvb i="1040"/>
        </ext>
      </extLst>
    </bk>
    <bk>
      <extLst>
        <ext uri="{3e2802c4-a4d2-4d8b-9148-e3be6c30e623}">
          <xlrd:rvb i="1043"/>
        </ext>
      </extLst>
    </bk>
    <bk>
      <extLst>
        <ext uri="{3e2802c4-a4d2-4d8b-9148-e3be6c30e623}">
          <xlrd:rvb i="1046"/>
        </ext>
      </extLst>
    </bk>
    <bk>
      <extLst>
        <ext uri="{3e2802c4-a4d2-4d8b-9148-e3be6c30e623}">
          <xlrd:rvb i="1049"/>
        </ext>
      </extLst>
    </bk>
    <bk>
      <extLst>
        <ext uri="{3e2802c4-a4d2-4d8b-9148-e3be6c30e623}">
          <xlrd:rvb i="1052"/>
        </ext>
      </extLst>
    </bk>
    <bk>
      <extLst>
        <ext uri="{3e2802c4-a4d2-4d8b-9148-e3be6c30e623}">
          <xlrd:rvb i="1055"/>
        </ext>
      </extLst>
    </bk>
    <bk>
      <extLst>
        <ext uri="{3e2802c4-a4d2-4d8b-9148-e3be6c30e623}">
          <xlrd:rvb i="1058"/>
        </ext>
      </extLst>
    </bk>
    <bk>
      <extLst>
        <ext uri="{3e2802c4-a4d2-4d8b-9148-e3be6c30e623}">
          <xlrd:rvb i="1061"/>
        </ext>
      </extLst>
    </bk>
    <bk>
      <extLst>
        <ext uri="{3e2802c4-a4d2-4d8b-9148-e3be6c30e623}">
          <xlrd:rvb i="1064"/>
        </ext>
      </extLst>
    </bk>
    <bk>
      <extLst>
        <ext uri="{3e2802c4-a4d2-4d8b-9148-e3be6c30e623}">
          <xlrd:rvb i="1067"/>
        </ext>
      </extLst>
    </bk>
    <bk>
      <extLst>
        <ext uri="{3e2802c4-a4d2-4d8b-9148-e3be6c30e623}">
          <xlrd:rvb i="1070"/>
        </ext>
      </extLst>
    </bk>
    <bk>
      <extLst>
        <ext uri="{3e2802c4-a4d2-4d8b-9148-e3be6c30e623}">
          <xlrd:rvb i="1073"/>
        </ext>
      </extLst>
    </bk>
    <bk>
      <extLst>
        <ext uri="{3e2802c4-a4d2-4d8b-9148-e3be6c30e623}">
          <xlrd:rvb i="1076"/>
        </ext>
      </extLst>
    </bk>
    <bk>
      <extLst>
        <ext uri="{3e2802c4-a4d2-4d8b-9148-e3be6c30e623}">
          <xlrd:rvb i="1079"/>
        </ext>
      </extLst>
    </bk>
    <bk>
      <extLst>
        <ext uri="{3e2802c4-a4d2-4d8b-9148-e3be6c30e623}">
          <xlrd:rvb i="1082"/>
        </ext>
      </extLst>
    </bk>
    <bk>
      <extLst>
        <ext uri="{3e2802c4-a4d2-4d8b-9148-e3be6c30e623}">
          <xlrd:rvb i="1085"/>
        </ext>
      </extLst>
    </bk>
    <bk>
      <extLst>
        <ext uri="{3e2802c4-a4d2-4d8b-9148-e3be6c30e623}">
          <xlrd:rvb i="1088"/>
        </ext>
      </extLst>
    </bk>
    <bk>
      <extLst>
        <ext uri="{3e2802c4-a4d2-4d8b-9148-e3be6c30e623}">
          <xlrd:rvb i="1091"/>
        </ext>
      </extLst>
    </bk>
    <bk>
      <extLst>
        <ext uri="{3e2802c4-a4d2-4d8b-9148-e3be6c30e623}">
          <xlrd:rvb i="1094"/>
        </ext>
      </extLst>
    </bk>
    <bk>
      <extLst>
        <ext uri="{3e2802c4-a4d2-4d8b-9148-e3be6c30e623}">
          <xlrd:rvb i="1097"/>
        </ext>
      </extLst>
    </bk>
    <bk>
      <extLst>
        <ext uri="{3e2802c4-a4d2-4d8b-9148-e3be6c30e623}">
          <xlrd:rvb i="1100"/>
        </ext>
      </extLst>
    </bk>
    <bk>
      <extLst>
        <ext uri="{3e2802c4-a4d2-4d8b-9148-e3be6c30e623}">
          <xlrd:rvb i="1106"/>
        </ext>
      </extLst>
    </bk>
    <bk>
      <extLst>
        <ext uri="{3e2802c4-a4d2-4d8b-9148-e3be6c30e623}">
          <xlrd:rvb i="1109"/>
        </ext>
      </extLst>
    </bk>
    <bk>
      <extLst>
        <ext uri="{3e2802c4-a4d2-4d8b-9148-e3be6c30e623}">
          <xlrd:rvb i="1112"/>
        </ext>
      </extLst>
    </bk>
    <bk>
      <extLst>
        <ext uri="{3e2802c4-a4d2-4d8b-9148-e3be6c30e623}">
          <xlrd:rvb i="1115"/>
        </ext>
      </extLst>
    </bk>
    <bk>
      <extLst>
        <ext uri="{3e2802c4-a4d2-4d8b-9148-e3be6c30e623}">
          <xlrd:rvb i="1121"/>
        </ext>
      </extLst>
    </bk>
    <bk>
      <extLst>
        <ext uri="{3e2802c4-a4d2-4d8b-9148-e3be6c30e623}">
          <xlrd:rvb i="1124"/>
        </ext>
      </extLst>
    </bk>
    <bk>
      <extLst>
        <ext uri="{3e2802c4-a4d2-4d8b-9148-e3be6c30e623}">
          <xlrd:rvb i="1127"/>
        </ext>
      </extLst>
    </bk>
    <bk>
      <extLst>
        <ext uri="{3e2802c4-a4d2-4d8b-9148-e3be6c30e623}">
          <xlrd:rvb i="1130"/>
        </ext>
      </extLst>
    </bk>
    <bk>
      <extLst>
        <ext uri="{3e2802c4-a4d2-4d8b-9148-e3be6c30e623}">
          <xlrd:rvb i="1136"/>
        </ext>
      </extLst>
    </bk>
    <bk>
      <extLst>
        <ext uri="{3e2802c4-a4d2-4d8b-9148-e3be6c30e623}">
          <xlrd:rvb i="1139"/>
        </ext>
      </extLst>
    </bk>
    <bk>
      <extLst>
        <ext uri="{3e2802c4-a4d2-4d8b-9148-e3be6c30e623}">
          <xlrd:rvb i="1142"/>
        </ext>
      </extLst>
    </bk>
    <bk>
      <extLst>
        <ext uri="{3e2802c4-a4d2-4d8b-9148-e3be6c30e623}">
          <xlrd:rvb i="1145"/>
        </ext>
      </extLst>
    </bk>
    <bk>
      <extLst>
        <ext uri="{3e2802c4-a4d2-4d8b-9148-e3be6c30e623}">
          <xlrd:rvb i="1148"/>
        </ext>
      </extLst>
    </bk>
    <bk>
      <extLst>
        <ext uri="{3e2802c4-a4d2-4d8b-9148-e3be6c30e623}">
          <xlrd:rvb i="1151"/>
        </ext>
      </extLst>
    </bk>
    <bk>
      <extLst>
        <ext uri="{3e2802c4-a4d2-4d8b-9148-e3be6c30e623}">
          <xlrd:rvb i="1154"/>
        </ext>
      </extLst>
    </bk>
    <bk>
      <extLst>
        <ext uri="{3e2802c4-a4d2-4d8b-9148-e3be6c30e623}">
          <xlrd:rvb i="1160"/>
        </ext>
      </extLst>
    </bk>
    <bk>
      <extLst>
        <ext uri="{3e2802c4-a4d2-4d8b-9148-e3be6c30e623}">
          <xlrd:rvb i="1163"/>
        </ext>
      </extLst>
    </bk>
    <bk>
      <extLst>
        <ext uri="{3e2802c4-a4d2-4d8b-9148-e3be6c30e623}">
          <xlrd:rvb i="1166"/>
        </ext>
      </extLst>
    </bk>
    <bk>
      <extLst>
        <ext uri="{3e2802c4-a4d2-4d8b-9148-e3be6c30e623}">
          <xlrd:rvb i="1169"/>
        </ext>
      </extLst>
    </bk>
    <bk>
      <extLst>
        <ext uri="{3e2802c4-a4d2-4d8b-9148-e3be6c30e623}">
          <xlrd:rvb i="1172"/>
        </ext>
      </extLst>
    </bk>
    <bk>
      <extLst>
        <ext uri="{3e2802c4-a4d2-4d8b-9148-e3be6c30e623}">
          <xlrd:rvb i="1175"/>
        </ext>
      </extLst>
    </bk>
    <bk>
      <extLst>
        <ext uri="{3e2802c4-a4d2-4d8b-9148-e3be6c30e623}">
          <xlrd:rvb i="1178"/>
        </ext>
      </extLst>
    </bk>
    <bk>
      <extLst>
        <ext uri="{3e2802c4-a4d2-4d8b-9148-e3be6c30e623}">
          <xlrd:rvb i="1181"/>
        </ext>
      </extLst>
    </bk>
    <bk>
      <extLst>
        <ext uri="{3e2802c4-a4d2-4d8b-9148-e3be6c30e623}">
          <xlrd:rvb i="1184"/>
        </ext>
      </extLst>
    </bk>
    <bk>
      <extLst>
        <ext uri="{3e2802c4-a4d2-4d8b-9148-e3be6c30e623}">
          <xlrd:rvb i="1187"/>
        </ext>
      </extLst>
    </bk>
    <bk>
      <extLst>
        <ext uri="{3e2802c4-a4d2-4d8b-9148-e3be6c30e623}">
          <xlrd:rvb i="1190"/>
        </ext>
      </extLst>
    </bk>
    <bk>
      <extLst>
        <ext uri="{3e2802c4-a4d2-4d8b-9148-e3be6c30e623}">
          <xlrd:rvb i="1193"/>
        </ext>
      </extLst>
    </bk>
    <bk>
      <extLst>
        <ext uri="{3e2802c4-a4d2-4d8b-9148-e3be6c30e623}">
          <xlrd:rvb i="1196"/>
        </ext>
      </extLst>
    </bk>
    <bk>
      <extLst>
        <ext uri="{3e2802c4-a4d2-4d8b-9148-e3be6c30e623}">
          <xlrd:rvb i="1199"/>
        </ext>
      </extLst>
    </bk>
    <bk>
      <extLst>
        <ext uri="{3e2802c4-a4d2-4d8b-9148-e3be6c30e623}">
          <xlrd:rvb i="1202"/>
        </ext>
      </extLst>
    </bk>
    <bk>
      <extLst>
        <ext uri="{3e2802c4-a4d2-4d8b-9148-e3be6c30e623}">
          <xlrd:rvb i="1205"/>
        </ext>
      </extLst>
    </bk>
    <bk>
      <extLst>
        <ext uri="{3e2802c4-a4d2-4d8b-9148-e3be6c30e623}">
          <xlrd:rvb i="1208"/>
        </ext>
      </extLst>
    </bk>
    <bk>
      <extLst>
        <ext uri="{3e2802c4-a4d2-4d8b-9148-e3be6c30e623}">
          <xlrd:rvb i="1211"/>
        </ext>
      </extLst>
    </bk>
    <bk>
      <extLst>
        <ext uri="{3e2802c4-a4d2-4d8b-9148-e3be6c30e623}">
          <xlrd:rvb i="1214"/>
        </ext>
      </extLst>
    </bk>
    <bk>
      <extLst>
        <ext uri="{3e2802c4-a4d2-4d8b-9148-e3be6c30e623}">
          <xlrd:rvb i="1217"/>
        </ext>
      </extLst>
    </bk>
    <bk>
      <extLst>
        <ext uri="{3e2802c4-a4d2-4d8b-9148-e3be6c30e623}">
          <xlrd:rvb i="1223"/>
        </ext>
      </extLst>
    </bk>
    <bk>
      <extLst>
        <ext uri="{3e2802c4-a4d2-4d8b-9148-e3be6c30e623}">
          <xlrd:rvb i="1226"/>
        </ext>
      </extLst>
    </bk>
    <bk>
      <extLst>
        <ext uri="{3e2802c4-a4d2-4d8b-9148-e3be6c30e623}">
          <xlrd:rvb i="1229"/>
        </ext>
      </extLst>
    </bk>
    <bk>
      <extLst>
        <ext uri="{3e2802c4-a4d2-4d8b-9148-e3be6c30e623}">
          <xlrd:rvb i="1232"/>
        </ext>
      </extLst>
    </bk>
    <bk>
      <extLst>
        <ext uri="{3e2802c4-a4d2-4d8b-9148-e3be6c30e623}">
          <xlrd:rvb i="1235"/>
        </ext>
      </extLst>
    </bk>
    <bk>
      <extLst>
        <ext uri="{3e2802c4-a4d2-4d8b-9148-e3be6c30e623}">
          <xlrd:rvb i="1238"/>
        </ext>
      </extLst>
    </bk>
    <bk>
      <extLst>
        <ext uri="{3e2802c4-a4d2-4d8b-9148-e3be6c30e623}">
          <xlrd:rvb i="1241"/>
        </ext>
      </extLst>
    </bk>
    <bk>
      <extLst>
        <ext uri="{3e2802c4-a4d2-4d8b-9148-e3be6c30e623}">
          <xlrd:rvb i="1244"/>
        </ext>
      </extLst>
    </bk>
    <bk>
      <extLst>
        <ext uri="{3e2802c4-a4d2-4d8b-9148-e3be6c30e623}">
          <xlrd:rvb i="1247"/>
        </ext>
      </extLst>
    </bk>
    <bk>
      <extLst>
        <ext uri="{3e2802c4-a4d2-4d8b-9148-e3be6c30e623}">
          <xlrd:rvb i="1250"/>
        </ext>
      </extLst>
    </bk>
    <bk>
      <extLst>
        <ext uri="{3e2802c4-a4d2-4d8b-9148-e3be6c30e623}">
          <xlrd:rvb i="1253"/>
        </ext>
      </extLst>
    </bk>
    <bk>
      <extLst>
        <ext uri="{3e2802c4-a4d2-4d8b-9148-e3be6c30e623}">
          <xlrd:rvb i="1256"/>
        </ext>
      </extLst>
    </bk>
    <bk>
      <extLst>
        <ext uri="{3e2802c4-a4d2-4d8b-9148-e3be6c30e623}">
          <xlrd:rvb i="1259"/>
        </ext>
      </extLst>
    </bk>
    <bk>
      <extLst>
        <ext uri="{3e2802c4-a4d2-4d8b-9148-e3be6c30e623}">
          <xlrd:rvb i="1262"/>
        </ext>
      </extLst>
    </bk>
    <bk>
      <extLst>
        <ext uri="{3e2802c4-a4d2-4d8b-9148-e3be6c30e623}">
          <xlrd:rvb i="1265"/>
        </ext>
      </extLst>
    </bk>
    <bk>
      <extLst>
        <ext uri="{3e2802c4-a4d2-4d8b-9148-e3be6c30e623}">
          <xlrd:rvb i="1268"/>
        </ext>
      </extLst>
    </bk>
    <bk>
      <extLst>
        <ext uri="{3e2802c4-a4d2-4d8b-9148-e3be6c30e623}">
          <xlrd:rvb i="1271"/>
        </ext>
      </extLst>
    </bk>
    <bk>
      <extLst>
        <ext uri="{3e2802c4-a4d2-4d8b-9148-e3be6c30e623}">
          <xlrd:rvb i="1274"/>
        </ext>
      </extLst>
    </bk>
    <bk>
      <extLst>
        <ext uri="{3e2802c4-a4d2-4d8b-9148-e3be6c30e623}">
          <xlrd:rvb i="1277"/>
        </ext>
      </extLst>
    </bk>
    <bk>
      <extLst>
        <ext uri="{3e2802c4-a4d2-4d8b-9148-e3be6c30e623}">
          <xlrd:rvb i="1280"/>
        </ext>
      </extLst>
    </bk>
    <bk>
      <extLst>
        <ext uri="{3e2802c4-a4d2-4d8b-9148-e3be6c30e623}">
          <xlrd:rvb i="1283"/>
        </ext>
      </extLst>
    </bk>
    <bk>
      <extLst>
        <ext uri="{3e2802c4-a4d2-4d8b-9148-e3be6c30e623}">
          <xlrd:rvb i="1286"/>
        </ext>
      </extLst>
    </bk>
    <bk>
      <extLst>
        <ext uri="{3e2802c4-a4d2-4d8b-9148-e3be6c30e623}">
          <xlrd:rvb i="1289"/>
        </ext>
      </extLst>
    </bk>
    <bk>
      <extLst>
        <ext uri="{3e2802c4-a4d2-4d8b-9148-e3be6c30e623}">
          <xlrd:rvb i="1292"/>
        </ext>
      </extLst>
    </bk>
    <bk>
      <extLst>
        <ext uri="{3e2802c4-a4d2-4d8b-9148-e3be6c30e623}">
          <xlrd:rvb i="1295"/>
        </ext>
      </extLst>
    </bk>
    <bk>
      <extLst>
        <ext uri="{3e2802c4-a4d2-4d8b-9148-e3be6c30e623}">
          <xlrd:rvb i="1298"/>
        </ext>
      </extLst>
    </bk>
    <bk>
      <extLst>
        <ext uri="{3e2802c4-a4d2-4d8b-9148-e3be6c30e623}">
          <xlrd:rvb i="1301"/>
        </ext>
      </extLst>
    </bk>
    <bk>
      <extLst>
        <ext uri="{3e2802c4-a4d2-4d8b-9148-e3be6c30e623}">
          <xlrd:rvb i="1304"/>
        </ext>
      </extLst>
    </bk>
    <bk>
      <extLst>
        <ext uri="{3e2802c4-a4d2-4d8b-9148-e3be6c30e623}">
          <xlrd:rvb i="1307"/>
        </ext>
      </extLst>
    </bk>
    <bk>
      <extLst>
        <ext uri="{3e2802c4-a4d2-4d8b-9148-e3be6c30e623}">
          <xlrd:rvb i="1310"/>
        </ext>
      </extLst>
    </bk>
    <bk>
      <extLst>
        <ext uri="{3e2802c4-a4d2-4d8b-9148-e3be6c30e623}">
          <xlrd:rvb i="1313"/>
        </ext>
      </extLst>
    </bk>
    <bk>
      <extLst>
        <ext uri="{3e2802c4-a4d2-4d8b-9148-e3be6c30e623}">
          <xlrd:rvb i="1316"/>
        </ext>
      </extLst>
    </bk>
    <bk>
      <extLst>
        <ext uri="{3e2802c4-a4d2-4d8b-9148-e3be6c30e623}">
          <xlrd:rvb i="1319"/>
        </ext>
      </extLst>
    </bk>
    <bk>
      <extLst>
        <ext uri="{3e2802c4-a4d2-4d8b-9148-e3be6c30e623}">
          <xlrd:rvb i="1322"/>
        </ext>
      </extLst>
    </bk>
    <bk>
      <extLst>
        <ext uri="{3e2802c4-a4d2-4d8b-9148-e3be6c30e623}">
          <xlrd:rvb i="1325"/>
        </ext>
      </extLst>
    </bk>
    <bk>
      <extLst>
        <ext uri="{3e2802c4-a4d2-4d8b-9148-e3be6c30e623}">
          <xlrd:rvb i="1328"/>
        </ext>
      </extLst>
    </bk>
    <bk>
      <extLst>
        <ext uri="{3e2802c4-a4d2-4d8b-9148-e3be6c30e623}">
          <xlrd:rvb i="1331"/>
        </ext>
      </extLst>
    </bk>
    <bk>
      <extLst>
        <ext uri="{3e2802c4-a4d2-4d8b-9148-e3be6c30e623}">
          <xlrd:rvb i="1334"/>
        </ext>
      </extLst>
    </bk>
    <bk>
      <extLst>
        <ext uri="{3e2802c4-a4d2-4d8b-9148-e3be6c30e623}">
          <xlrd:rvb i="1337"/>
        </ext>
      </extLst>
    </bk>
    <bk>
      <extLst>
        <ext uri="{3e2802c4-a4d2-4d8b-9148-e3be6c30e623}">
          <xlrd:rvb i="1340"/>
        </ext>
      </extLst>
    </bk>
    <bk>
      <extLst>
        <ext uri="{3e2802c4-a4d2-4d8b-9148-e3be6c30e623}">
          <xlrd:rvb i="1343"/>
        </ext>
      </extLst>
    </bk>
    <bk>
      <extLst>
        <ext uri="{3e2802c4-a4d2-4d8b-9148-e3be6c30e623}">
          <xlrd:rvb i="1346"/>
        </ext>
      </extLst>
    </bk>
    <bk>
      <extLst>
        <ext uri="{3e2802c4-a4d2-4d8b-9148-e3be6c30e623}">
          <xlrd:rvb i="1349"/>
        </ext>
      </extLst>
    </bk>
    <bk>
      <extLst>
        <ext uri="{3e2802c4-a4d2-4d8b-9148-e3be6c30e623}">
          <xlrd:rvb i="1352"/>
        </ext>
      </extLst>
    </bk>
    <bk>
      <extLst>
        <ext uri="{3e2802c4-a4d2-4d8b-9148-e3be6c30e623}">
          <xlrd:rvb i="1355"/>
        </ext>
      </extLst>
    </bk>
    <bk>
      <extLst>
        <ext uri="{3e2802c4-a4d2-4d8b-9148-e3be6c30e623}">
          <xlrd:rvb i="1358"/>
        </ext>
      </extLst>
    </bk>
    <bk>
      <extLst>
        <ext uri="{3e2802c4-a4d2-4d8b-9148-e3be6c30e623}">
          <xlrd:rvb i="1361"/>
        </ext>
      </extLst>
    </bk>
    <bk>
      <extLst>
        <ext uri="{3e2802c4-a4d2-4d8b-9148-e3be6c30e623}">
          <xlrd:rvb i="1367"/>
        </ext>
      </extLst>
    </bk>
    <bk>
      <extLst>
        <ext uri="{3e2802c4-a4d2-4d8b-9148-e3be6c30e623}">
          <xlrd:rvb i="1370"/>
        </ext>
      </extLst>
    </bk>
    <bk>
      <extLst>
        <ext uri="{3e2802c4-a4d2-4d8b-9148-e3be6c30e623}">
          <xlrd:rvb i="1373"/>
        </ext>
      </extLst>
    </bk>
    <bk>
      <extLst>
        <ext uri="{3e2802c4-a4d2-4d8b-9148-e3be6c30e623}">
          <xlrd:rvb i="1376"/>
        </ext>
      </extLst>
    </bk>
    <bk>
      <extLst>
        <ext uri="{3e2802c4-a4d2-4d8b-9148-e3be6c30e623}">
          <xlrd:rvb i="1379"/>
        </ext>
      </extLst>
    </bk>
    <bk>
      <extLst>
        <ext uri="{3e2802c4-a4d2-4d8b-9148-e3be6c30e623}">
          <xlrd:rvb i="1382"/>
        </ext>
      </extLst>
    </bk>
    <bk>
      <extLst>
        <ext uri="{3e2802c4-a4d2-4d8b-9148-e3be6c30e623}">
          <xlrd:rvb i="1385"/>
        </ext>
      </extLst>
    </bk>
    <bk>
      <extLst>
        <ext uri="{3e2802c4-a4d2-4d8b-9148-e3be6c30e623}">
          <xlrd:rvb i="1388"/>
        </ext>
      </extLst>
    </bk>
    <bk>
      <extLst>
        <ext uri="{3e2802c4-a4d2-4d8b-9148-e3be6c30e623}">
          <xlrd:rvb i="1391"/>
        </ext>
      </extLst>
    </bk>
    <bk>
      <extLst>
        <ext uri="{3e2802c4-a4d2-4d8b-9148-e3be6c30e623}">
          <xlrd:rvb i="1394"/>
        </ext>
      </extLst>
    </bk>
    <bk>
      <extLst>
        <ext uri="{3e2802c4-a4d2-4d8b-9148-e3be6c30e623}">
          <xlrd:rvb i="1400"/>
        </ext>
      </extLst>
    </bk>
    <bk>
      <extLst>
        <ext uri="{3e2802c4-a4d2-4d8b-9148-e3be6c30e623}">
          <xlrd:rvb i="1403"/>
        </ext>
      </extLst>
    </bk>
    <bk>
      <extLst>
        <ext uri="{3e2802c4-a4d2-4d8b-9148-e3be6c30e623}">
          <xlrd:rvb i="1406"/>
        </ext>
      </extLst>
    </bk>
    <bk>
      <extLst>
        <ext uri="{3e2802c4-a4d2-4d8b-9148-e3be6c30e623}">
          <xlrd:rvb i="1409"/>
        </ext>
      </extLst>
    </bk>
    <bk>
      <extLst>
        <ext uri="{3e2802c4-a4d2-4d8b-9148-e3be6c30e623}">
          <xlrd:rvb i="1412"/>
        </ext>
      </extLst>
    </bk>
    <bk>
      <extLst>
        <ext uri="{3e2802c4-a4d2-4d8b-9148-e3be6c30e623}">
          <xlrd:rvb i="1415"/>
        </ext>
      </extLst>
    </bk>
    <bk>
      <extLst>
        <ext uri="{3e2802c4-a4d2-4d8b-9148-e3be6c30e623}">
          <xlrd:rvb i="1418"/>
        </ext>
      </extLst>
    </bk>
    <bk>
      <extLst>
        <ext uri="{3e2802c4-a4d2-4d8b-9148-e3be6c30e623}">
          <xlrd:rvb i="1421"/>
        </ext>
      </extLst>
    </bk>
    <bk>
      <extLst>
        <ext uri="{3e2802c4-a4d2-4d8b-9148-e3be6c30e623}">
          <xlrd:rvb i="1424"/>
        </ext>
      </extLst>
    </bk>
    <bk>
      <extLst>
        <ext uri="{3e2802c4-a4d2-4d8b-9148-e3be6c30e623}">
          <xlrd:rvb i="1427"/>
        </ext>
      </extLst>
    </bk>
    <bk>
      <extLst>
        <ext uri="{3e2802c4-a4d2-4d8b-9148-e3be6c30e623}">
          <xlrd:rvb i="1430"/>
        </ext>
      </extLst>
    </bk>
    <bk>
      <extLst>
        <ext uri="{3e2802c4-a4d2-4d8b-9148-e3be6c30e623}">
          <xlrd:rvb i="1433"/>
        </ext>
      </extLst>
    </bk>
    <bk>
      <extLst>
        <ext uri="{3e2802c4-a4d2-4d8b-9148-e3be6c30e623}">
          <xlrd:rvb i="1436"/>
        </ext>
      </extLst>
    </bk>
    <bk>
      <extLst>
        <ext uri="{3e2802c4-a4d2-4d8b-9148-e3be6c30e623}">
          <xlrd:rvb i="1439"/>
        </ext>
      </extLst>
    </bk>
    <bk>
      <extLst>
        <ext uri="{3e2802c4-a4d2-4d8b-9148-e3be6c30e623}">
          <xlrd:rvb i="1442"/>
        </ext>
      </extLst>
    </bk>
    <bk>
      <extLst>
        <ext uri="{3e2802c4-a4d2-4d8b-9148-e3be6c30e623}">
          <xlrd:rvb i="1445"/>
        </ext>
      </extLst>
    </bk>
    <bk>
      <extLst>
        <ext uri="{3e2802c4-a4d2-4d8b-9148-e3be6c30e623}">
          <xlrd:rvb i="1448"/>
        </ext>
      </extLst>
    </bk>
    <bk>
      <extLst>
        <ext uri="{3e2802c4-a4d2-4d8b-9148-e3be6c30e623}">
          <xlrd:rvb i="1451"/>
        </ext>
      </extLst>
    </bk>
    <bk>
      <extLst>
        <ext uri="{3e2802c4-a4d2-4d8b-9148-e3be6c30e623}">
          <xlrd:rvb i="1454"/>
        </ext>
      </extLst>
    </bk>
    <bk>
      <extLst>
        <ext uri="{3e2802c4-a4d2-4d8b-9148-e3be6c30e623}">
          <xlrd:rvb i="1457"/>
        </ext>
      </extLst>
    </bk>
    <bk>
      <extLst>
        <ext uri="{3e2802c4-a4d2-4d8b-9148-e3be6c30e623}">
          <xlrd:rvb i="1460"/>
        </ext>
      </extLst>
    </bk>
    <bk>
      <extLst>
        <ext uri="{3e2802c4-a4d2-4d8b-9148-e3be6c30e623}">
          <xlrd:rvb i="1463"/>
        </ext>
      </extLst>
    </bk>
    <bk>
      <extLst>
        <ext uri="{3e2802c4-a4d2-4d8b-9148-e3be6c30e623}">
          <xlrd:rvb i="1466"/>
        </ext>
      </extLst>
    </bk>
    <bk>
      <extLst>
        <ext uri="{3e2802c4-a4d2-4d8b-9148-e3be6c30e623}">
          <xlrd:rvb i="1469"/>
        </ext>
      </extLst>
    </bk>
    <bk>
      <extLst>
        <ext uri="{3e2802c4-a4d2-4d8b-9148-e3be6c30e623}">
          <xlrd:rvb i="1472"/>
        </ext>
      </extLst>
    </bk>
    <bk>
      <extLst>
        <ext uri="{3e2802c4-a4d2-4d8b-9148-e3be6c30e623}">
          <xlrd:rvb i="1475"/>
        </ext>
      </extLst>
    </bk>
    <bk>
      <extLst>
        <ext uri="{3e2802c4-a4d2-4d8b-9148-e3be6c30e623}">
          <xlrd:rvb i="1478"/>
        </ext>
      </extLst>
    </bk>
    <bk>
      <extLst>
        <ext uri="{3e2802c4-a4d2-4d8b-9148-e3be6c30e623}">
          <xlrd:rvb i="1481"/>
        </ext>
      </extLst>
    </bk>
    <bk>
      <extLst>
        <ext uri="{3e2802c4-a4d2-4d8b-9148-e3be6c30e623}">
          <xlrd:rvb i="1484"/>
        </ext>
      </extLst>
    </bk>
    <bk>
      <extLst>
        <ext uri="{3e2802c4-a4d2-4d8b-9148-e3be6c30e623}">
          <xlrd:rvb i="1487"/>
        </ext>
      </extLst>
    </bk>
    <bk>
      <extLst>
        <ext uri="{3e2802c4-a4d2-4d8b-9148-e3be6c30e623}">
          <xlrd:rvb i="1490"/>
        </ext>
      </extLst>
    </bk>
    <bk>
      <extLst>
        <ext uri="{3e2802c4-a4d2-4d8b-9148-e3be6c30e623}">
          <xlrd:rvb i="1493"/>
        </ext>
      </extLst>
    </bk>
    <bk>
      <extLst>
        <ext uri="{3e2802c4-a4d2-4d8b-9148-e3be6c30e623}">
          <xlrd:rvb i="1496"/>
        </ext>
      </extLst>
    </bk>
    <bk>
      <extLst>
        <ext uri="{3e2802c4-a4d2-4d8b-9148-e3be6c30e623}">
          <xlrd:rvb i="1499"/>
        </ext>
      </extLst>
    </bk>
    <bk>
      <extLst>
        <ext uri="{3e2802c4-a4d2-4d8b-9148-e3be6c30e623}">
          <xlrd:rvb i="1502"/>
        </ext>
      </extLst>
    </bk>
    <bk>
      <extLst>
        <ext uri="{3e2802c4-a4d2-4d8b-9148-e3be6c30e623}">
          <xlrd:rvb i="1505"/>
        </ext>
      </extLst>
    </bk>
    <bk>
      <extLst>
        <ext uri="{3e2802c4-a4d2-4d8b-9148-e3be6c30e623}">
          <xlrd:rvb i="1511"/>
        </ext>
      </extLst>
    </bk>
    <bk>
      <extLst>
        <ext uri="{3e2802c4-a4d2-4d8b-9148-e3be6c30e623}">
          <xlrd:rvb i="1514"/>
        </ext>
      </extLst>
    </bk>
    <bk>
      <extLst>
        <ext uri="{3e2802c4-a4d2-4d8b-9148-e3be6c30e623}">
          <xlrd:rvb i="1517"/>
        </ext>
      </extLst>
    </bk>
    <bk>
      <extLst>
        <ext uri="{3e2802c4-a4d2-4d8b-9148-e3be6c30e623}">
          <xlrd:rvb i="1520"/>
        </ext>
      </extLst>
    </bk>
    <bk>
      <extLst>
        <ext uri="{3e2802c4-a4d2-4d8b-9148-e3be6c30e623}">
          <xlrd:rvb i="1523"/>
        </ext>
      </extLst>
    </bk>
    <bk>
      <extLst>
        <ext uri="{3e2802c4-a4d2-4d8b-9148-e3be6c30e623}">
          <xlrd:rvb i="1526"/>
        </ext>
      </extLst>
    </bk>
    <bk>
      <extLst>
        <ext uri="{3e2802c4-a4d2-4d8b-9148-e3be6c30e623}">
          <xlrd:rvb i="1529"/>
        </ext>
      </extLst>
    </bk>
    <bk>
      <extLst>
        <ext uri="{3e2802c4-a4d2-4d8b-9148-e3be6c30e623}">
          <xlrd:rvb i="1532"/>
        </ext>
      </extLst>
    </bk>
    <bk>
      <extLst>
        <ext uri="{3e2802c4-a4d2-4d8b-9148-e3be6c30e623}">
          <xlrd:rvb i="1535"/>
        </ext>
      </extLst>
    </bk>
    <bk>
      <extLst>
        <ext uri="{3e2802c4-a4d2-4d8b-9148-e3be6c30e623}">
          <xlrd:rvb i="1538"/>
        </ext>
      </extLst>
    </bk>
    <bk>
      <extLst>
        <ext uri="{3e2802c4-a4d2-4d8b-9148-e3be6c30e623}">
          <xlrd:rvb i="1541"/>
        </ext>
      </extLst>
    </bk>
    <bk>
      <extLst>
        <ext uri="{3e2802c4-a4d2-4d8b-9148-e3be6c30e623}">
          <xlrd:rvb i="1544"/>
        </ext>
      </extLst>
    </bk>
    <bk>
      <extLst>
        <ext uri="{3e2802c4-a4d2-4d8b-9148-e3be6c30e623}">
          <xlrd:rvb i="1547"/>
        </ext>
      </extLst>
    </bk>
    <bk>
      <extLst>
        <ext uri="{3e2802c4-a4d2-4d8b-9148-e3be6c30e623}">
          <xlrd:rvb i="1550"/>
        </ext>
      </extLst>
    </bk>
    <bk>
      <extLst>
        <ext uri="{3e2802c4-a4d2-4d8b-9148-e3be6c30e623}">
          <xlrd:rvb i="1553"/>
        </ext>
      </extLst>
    </bk>
    <bk>
      <extLst>
        <ext uri="{3e2802c4-a4d2-4d8b-9148-e3be6c30e623}">
          <xlrd:rvb i="1556"/>
        </ext>
      </extLst>
    </bk>
    <bk>
      <extLst>
        <ext uri="{3e2802c4-a4d2-4d8b-9148-e3be6c30e623}">
          <xlrd:rvb i="1559"/>
        </ext>
      </extLst>
    </bk>
    <bk>
      <extLst>
        <ext uri="{3e2802c4-a4d2-4d8b-9148-e3be6c30e623}">
          <xlrd:rvb i="1562"/>
        </ext>
      </extLst>
    </bk>
    <bk>
      <extLst>
        <ext uri="{3e2802c4-a4d2-4d8b-9148-e3be6c30e623}">
          <xlrd:rvb i="1565"/>
        </ext>
      </extLst>
    </bk>
    <bk>
      <extLst>
        <ext uri="{3e2802c4-a4d2-4d8b-9148-e3be6c30e623}">
          <xlrd:rvb i="1568"/>
        </ext>
      </extLst>
    </bk>
    <bk>
      <extLst>
        <ext uri="{3e2802c4-a4d2-4d8b-9148-e3be6c30e623}">
          <xlrd:rvb i="1571"/>
        </ext>
      </extLst>
    </bk>
    <bk>
      <extLst>
        <ext uri="{3e2802c4-a4d2-4d8b-9148-e3be6c30e623}">
          <xlrd:rvb i="1574"/>
        </ext>
      </extLst>
    </bk>
    <bk>
      <extLst>
        <ext uri="{3e2802c4-a4d2-4d8b-9148-e3be6c30e623}">
          <xlrd:rvb i="1577"/>
        </ext>
      </extLst>
    </bk>
  </futureMetadata>
  <cellMetadata count="1">
    <bk>
      <rc t="1" v="0"/>
    </bk>
  </cellMetadata>
  <valueMetadata count="50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valueMetadata>
</metadata>
</file>

<file path=xl/sharedStrings.xml><?xml version="1.0" encoding="utf-8"?>
<sst xmlns="http://schemas.openxmlformats.org/spreadsheetml/2006/main" count="3366" uniqueCount="715">
  <si>
    <t>TICKER</t>
  </si>
  <si>
    <t>EQUITY</t>
  </si>
  <si>
    <t>PREVIOUS CLOSE</t>
  </si>
  <si>
    <t>PRICE</t>
  </si>
  <si>
    <t>LOW</t>
  </si>
  <si>
    <t>HIGH</t>
  </si>
  <si>
    <t>CHNG</t>
  </si>
  <si>
    <t>CHNG%</t>
  </si>
  <si>
    <t>COMPANY NAME</t>
  </si>
  <si>
    <t>SHARES
OUTSTANDING</t>
  </si>
  <si>
    <t>MRKT CAP</t>
  </si>
  <si>
    <t>Beta</t>
  </si>
  <si>
    <t>Analyst PTs</t>
  </si>
  <si>
    <t>Target
Pricing
Available</t>
  </si>
  <si>
    <t>Price
Target
LOW</t>
  </si>
  <si>
    <t>Price
Target
Median</t>
  </si>
  <si>
    <t>Price
Target
MEAN</t>
  </si>
  <si>
    <t>Target Gain% (Avg)</t>
  </si>
  <si>
    <t>Price
Target
HIGH</t>
  </si>
  <si>
    <t>Analyst Mean Recommendation</t>
  </si>
  <si>
    <t>A</t>
  </si>
  <si>
    <t>Ex Dividend Date</t>
  </si>
  <si>
    <t>Dividend ($)</t>
  </si>
  <si>
    <t>Dividend Yield</t>
  </si>
  <si>
    <t>Exchange</t>
  </si>
  <si>
    <t>INDUSTRY</t>
  </si>
  <si>
    <t>SECTOR</t>
  </si>
  <si>
    <t>HQ</t>
  </si>
  <si>
    <t>Current Ratio</t>
  </si>
  <si>
    <t>Quick Ratio</t>
  </si>
  <si>
    <t>P/E</t>
  </si>
  <si>
    <t>EPS</t>
  </si>
  <si>
    <t>Healthcare Equipment &amp; Supplies</t>
  </si>
  <si>
    <t>US</t>
  </si>
  <si>
    <t>Metals &amp; Mining</t>
  </si>
  <si>
    <t>Pharmaceuticals</t>
  </si>
  <si>
    <t>AAL</t>
  </si>
  <si>
    <t>Passenger Transportation Services</t>
  </si>
  <si>
    <t>Banking Services</t>
  </si>
  <si>
    <t>Machinery, Equipment &amp; Components</t>
  </si>
  <si>
    <t>AAP</t>
  </si>
  <si>
    <t>Specialty Retailers</t>
  </si>
  <si>
    <t>AAPL</t>
  </si>
  <si>
    <t>Computers, Phones &amp; Household Electronics</t>
  </si>
  <si>
    <t>Residential &amp; Commercial REIT</t>
  </si>
  <si>
    <t>Freight &amp; Logistics Services</t>
  </si>
  <si>
    <t>CH</t>
  </si>
  <si>
    <t>ABBV</t>
  </si>
  <si>
    <t>ABC</t>
  </si>
  <si>
    <t>Biotechnology &amp; Medical Research</t>
  </si>
  <si>
    <t>Professional &amp; Commercial Services</t>
  </si>
  <si>
    <t>ABMD</t>
  </si>
  <si>
    <t>Software &amp; IT Services</t>
  </si>
  <si>
    <t>ABT</t>
  </si>
  <si>
    <t>Construction &amp; Engineering</t>
  </si>
  <si>
    <t>Healthcare Providers &amp; Services</t>
  </si>
  <si>
    <t>Hotels &amp; Entertainment Services</t>
  </si>
  <si>
    <t>Insurance</t>
  </si>
  <si>
    <t>BM</t>
  </si>
  <si>
    <t>Food &amp; Drug Retailing</t>
  </si>
  <si>
    <t>Semiconductors &amp; Semiconductor Equipment</t>
  </si>
  <si>
    <t>ACN</t>
  </si>
  <si>
    <t>IE</t>
  </si>
  <si>
    <t>ADBE</t>
  </si>
  <si>
    <t>ADI</t>
  </si>
  <si>
    <t>ADM</t>
  </si>
  <si>
    <t>Food &amp; Tobacco</t>
  </si>
  <si>
    <t>Automobiles &amp; Auto Parts</t>
  </si>
  <si>
    <t>ADP</t>
  </si>
  <si>
    <t>ADSK</t>
  </si>
  <si>
    <t>Communications &amp; Networking</t>
  </si>
  <si>
    <t>Oil &amp; Gas</t>
  </si>
  <si>
    <t>AEE</t>
  </si>
  <si>
    <t>Multiline Utilities</t>
  </si>
  <si>
    <t>NL</t>
  </si>
  <si>
    <t>AEP</t>
  </si>
  <si>
    <t>Electrical Utilities &amp; IPPs</t>
  </si>
  <si>
    <t>AES</t>
  </si>
  <si>
    <t>AFL</t>
  </si>
  <si>
    <t>BR</t>
  </si>
  <si>
    <t>AIG</t>
  </si>
  <si>
    <t>Investment Banking &amp; Investment Services</t>
  </si>
  <si>
    <t>AIZ</t>
  </si>
  <si>
    <t>AJG</t>
  </si>
  <si>
    <t>Aerospace &amp; Defense</t>
  </si>
  <si>
    <t>AKAM</t>
  </si>
  <si>
    <t>Beverages</t>
  </si>
  <si>
    <t>CL</t>
  </si>
  <si>
    <t>ALB</t>
  </si>
  <si>
    <t>Chemicals</t>
  </si>
  <si>
    <t>ALGN</t>
  </si>
  <si>
    <t>ALK</t>
  </si>
  <si>
    <t>ALL</t>
  </si>
  <si>
    <t>ALLE</t>
  </si>
  <si>
    <t>IL</t>
  </si>
  <si>
    <t>Oil &amp; Gas Related Equipment and Services</t>
  </si>
  <si>
    <t>AMAT</t>
  </si>
  <si>
    <t>Containers &amp; Packaging</t>
  </si>
  <si>
    <t>AMCR</t>
  </si>
  <si>
    <t>GB</t>
  </si>
  <si>
    <t>Media &amp; Publishing</t>
  </si>
  <si>
    <t>AMD</t>
  </si>
  <si>
    <t>AME</t>
  </si>
  <si>
    <t>AMGN</t>
  </si>
  <si>
    <t>AMP</t>
  </si>
  <si>
    <t>Renewable Energy</t>
  </si>
  <si>
    <t>AMT</t>
  </si>
  <si>
    <t>Homebuilding &amp; Construction Supplies</t>
  </si>
  <si>
    <t>Telecommunications Services</t>
  </si>
  <si>
    <t>AMZN</t>
  </si>
  <si>
    <t>Diversified Retail</t>
  </si>
  <si>
    <t>ANET</t>
  </si>
  <si>
    <t>ANSS</t>
  </si>
  <si>
    <t>AON</t>
  </si>
  <si>
    <t>AOS</t>
  </si>
  <si>
    <t>Leisure Products</t>
  </si>
  <si>
    <t>APA</t>
  </si>
  <si>
    <t>APD</t>
  </si>
  <si>
    <t>APH</t>
  </si>
  <si>
    <t>Electronic Equipment &amp; Parts</t>
  </si>
  <si>
    <t>APTV</t>
  </si>
  <si>
    <t>ARE</t>
  </si>
  <si>
    <t>Household Goods</t>
  </si>
  <si>
    <t>Water Utilities</t>
  </si>
  <si>
    <t>ATO</t>
  </si>
  <si>
    <t>ATVI</t>
  </si>
  <si>
    <t>AVB</t>
  </si>
  <si>
    <t>AVGO</t>
  </si>
  <si>
    <t>AVY</t>
  </si>
  <si>
    <t>AWK</t>
  </si>
  <si>
    <t>AXP</t>
  </si>
  <si>
    <t>AZO</t>
  </si>
  <si>
    <t>BA</t>
  </si>
  <si>
    <t>BAC</t>
  </si>
  <si>
    <t>BALL</t>
  </si>
  <si>
    <t>BAX</t>
  </si>
  <si>
    <t>DE</t>
  </si>
  <si>
    <t>BBWI</t>
  </si>
  <si>
    <t>BBY</t>
  </si>
  <si>
    <t>BDX</t>
  </si>
  <si>
    <t>BEN</t>
  </si>
  <si>
    <t>Personal &amp; Household Products &amp; Services</t>
  </si>
  <si>
    <t>BF-B</t>
  </si>
  <si>
    <t>BIIB</t>
  </si>
  <si>
    <t>BIO</t>
  </si>
  <si>
    <t>BK</t>
  </si>
  <si>
    <t>BKNG</t>
  </si>
  <si>
    <t>BKR</t>
  </si>
  <si>
    <t>BLK</t>
  </si>
  <si>
    <t>Financial Technology (Fintech) &amp; Infrastructure</t>
  </si>
  <si>
    <t>BMY</t>
  </si>
  <si>
    <t>Consumer Goods Conglomerates</t>
  </si>
  <si>
    <t>BRO</t>
  </si>
  <si>
    <t>BSX</t>
  </si>
  <si>
    <t>BWA</t>
  </si>
  <si>
    <t>BXP</t>
  </si>
  <si>
    <t>C</t>
  </si>
  <si>
    <t>CAG</t>
  </si>
  <si>
    <t>CAH</t>
  </si>
  <si>
    <t>Office Equipment</t>
  </si>
  <si>
    <t>CARR</t>
  </si>
  <si>
    <t>CAT</t>
  </si>
  <si>
    <t>CB</t>
  </si>
  <si>
    <t>CBOE</t>
  </si>
  <si>
    <t>CBRE</t>
  </si>
  <si>
    <t>CCI</t>
  </si>
  <si>
    <t>CCL</t>
  </si>
  <si>
    <t>CDAY</t>
  </si>
  <si>
    <t>CDNS</t>
  </si>
  <si>
    <t>CDW</t>
  </si>
  <si>
    <t>CE</t>
  </si>
  <si>
    <t>CF</t>
  </si>
  <si>
    <t>CFG</t>
  </si>
  <si>
    <t>CHD</t>
  </si>
  <si>
    <t>CHRW</t>
  </si>
  <si>
    <t>CHTR</t>
  </si>
  <si>
    <t>CI</t>
  </si>
  <si>
    <t>CINF</t>
  </si>
  <si>
    <t>CLX</t>
  </si>
  <si>
    <t>CMA</t>
  </si>
  <si>
    <t>CMCSA</t>
  </si>
  <si>
    <t>CME</t>
  </si>
  <si>
    <t>CMG</t>
  </si>
  <si>
    <t>CMI</t>
  </si>
  <si>
    <t>CMS</t>
  </si>
  <si>
    <t>CNC</t>
  </si>
  <si>
    <t>CNP</t>
  </si>
  <si>
    <t>COF</t>
  </si>
  <si>
    <t>Textiles &amp; Apparel</t>
  </si>
  <si>
    <t>COO</t>
  </si>
  <si>
    <t>COP</t>
  </si>
  <si>
    <t>COST</t>
  </si>
  <si>
    <t>Construction Materials</t>
  </si>
  <si>
    <t>CPB</t>
  </si>
  <si>
    <t>KR</t>
  </si>
  <si>
    <t>CPRT</t>
  </si>
  <si>
    <t>CPT</t>
  </si>
  <si>
    <t>CRL</t>
  </si>
  <si>
    <t>CRM</t>
  </si>
  <si>
    <t>CSCO</t>
  </si>
  <si>
    <t>CSGP</t>
  </si>
  <si>
    <t>CSX</t>
  </si>
  <si>
    <t>CTAS</t>
  </si>
  <si>
    <t>CTLT</t>
  </si>
  <si>
    <t>CTRA</t>
  </si>
  <si>
    <t>CTSH</t>
  </si>
  <si>
    <t>CTVA</t>
  </si>
  <si>
    <t>CVS</t>
  </si>
  <si>
    <t>CVX</t>
  </si>
  <si>
    <t>CZR</t>
  </si>
  <si>
    <t>D</t>
  </si>
  <si>
    <t>DAL</t>
  </si>
  <si>
    <t>DD</t>
  </si>
  <si>
    <t>DFS</t>
  </si>
  <si>
    <t>DG</t>
  </si>
  <si>
    <t>DGX</t>
  </si>
  <si>
    <t>DHI</t>
  </si>
  <si>
    <t>DHR</t>
  </si>
  <si>
    <t>DIS</t>
  </si>
  <si>
    <t>DISH</t>
  </si>
  <si>
    <t>DLR</t>
  </si>
  <si>
    <t>DLTR</t>
  </si>
  <si>
    <t>DOV</t>
  </si>
  <si>
    <t>DOW</t>
  </si>
  <si>
    <t>DPZ</t>
  </si>
  <si>
    <t>DRI</t>
  </si>
  <si>
    <t>DTE</t>
  </si>
  <si>
    <t>DUK</t>
  </si>
  <si>
    <t>DVA</t>
  </si>
  <si>
    <t>DVN</t>
  </si>
  <si>
    <t>DXC</t>
  </si>
  <si>
    <t>DXCM</t>
  </si>
  <si>
    <t>IT</t>
  </si>
  <si>
    <t>EA</t>
  </si>
  <si>
    <t>EBAY</t>
  </si>
  <si>
    <t>ECL</t>
  </si>
  <si>
    <t>ED</t>
  </si>
  <si>
    <t>EFX</t>
  </si>
  <si>
    <t>EIX</t>
  </si>
  <si>
    <t>EL</t>
  </si>
  <si>
    <t>ELV</t>
  </si>
  <si>
    <t>EMN</t>
  </si>
  <si>
    <t>EMR</t>
  </si>
  <si>
    <t>ENPH</t>
  </si>
  <si>
    <t>EOG</t>
  </si>
  <si>
    <t>EPAM</t>
  </si>
  <si>
    <t>EQIX</t>
  </si>
  <si>
    <t>EQR</t>
  </si>
  <si>
    <t>EQT</t>
  </si>
  <si>
    <t>ES</t>
  </si>
  <si>
    <t>ESS</t>
  </si>
  <si>
    <t>ETN</t>
  </si>
  <si>
    <t>ETR</t>
  </si>
  <si>
    <t>ETSY</t>
  </si>
  <si>
    <t>EVRG</t>
  </si>
  <si>
    <t>EW</t>
  </si>
  <si>
    <t>EXC</t>
  </si>
  <si>
    <t>EXPD</t>
  </si>
  <si>
    <t>EXPE</t>
  </si>
  <si>
    <t>EXR</t>
  </si>
  <si>
    <t>F</t>
  </si>
  <si>
    <t>FANG</t>
  </si>
  <si>
    <t>FAST</t>
  </si>
  <si>
    <t>FBHS</t>
  </si>
  <si>
    <t>FCX</t>
  </si>
  <si>
    <t>FDS</t>
  </si>
  <si>
    <t>FDX</t>
  </si>
  <si>
    <t>FE</t>
  </si>
  <si>
    <t>FFIV</t>
  </si>
  <si>
    <t>FIS</t>
  </si>
  <si>
    <t>FISV</t>
  </si>
  <si>
    <t>FITB</t>
  </si>
  <si>
    <t>FLT</t>
  </si>
  <si>
    <t>FMC</t>
  </si>
  <si>
    <t>FOX</t>
  </si>
  <si>
    <t>FOXA</t>
  </si>
  <si>
    <t>FRC</t>
  </si>
  <si>
    <t>FRT</t>
  </si>
  <si>
    <t>Consumer Discretionary</t>
  </si>
  <si>
    <t>FTNT</t>
  </si>
  <si>
    <t>FTV</t>
  </si>
  <si>
    <t>GD</t>
  </si>
  <si>
    <t>GE</t>
  </si>
  <si>
    <t>GILD</t>
  </si>
  <si>
    <t>GIS</t>
  </si>
  <si>
    <t>GL</t>
  </si>
  <si>
    <t>GLW</t>
  </si>
  <si>
    <t>GM</t>
  </si>
  <si>
    <t>GNRC</t>
  </si>
  <si>
    <t>GOOG</t>
  </si>
  <si>
    <t>GOOGL</t>
  </si>
  <si>
    <t>GPC</t>
  </si>
  <si>
    <t>GPN</t>
  </si>
  <si>
    <t>GRMN</t>
  </si>
  <si>
    <t>GS</t>
  </si>
  <si>
    <t>GWW</t>
  </si>
  <si>
    <t>HAL</t>
  </si>
  <si>
    <t>HAS</t>
  </si>
  <si>
    <t>HBAN</t>
  </si>
  <si>
    <t>HCA</t>
  </si>
  <si>
    <t>HD</t>
  </si>
  <si>
    <t>Consumer Staples</t>
  </si>
  <si>
    <t>HES</t>
  </si>
  <si>
    <t>HIG</t>
  </si>
  <si>
    <t>HII</t>
  </si>
  <si>
    <t>HLT</t>
  </si>
  <si>
    <t>HOLX</t>
  </si>
  <si>
    <t>HON</t>
  </si>
  <si>
    <t>HPE</t>
  </si>
  <si>
    <t>HPQ</t>
  </si>
  <si>
    <t>HRL</t>
  </si>
  <si>
    <t>HSIC</t>
  </si>
  <si>
    <t>HST</t>
  </si>
  <si>
    <t>HSY</t>
  </si>
  <si>
    <t>HUM</t>
  </si>
  <si>
    <t>HWM</t>
  </si>
  <si>
    <t>IBM</t>
  </si>
  <si>
    <t>ICE</t>
  </si>
  <si>
    <t>IDXX</t>
  </si>
  <si>
    <t>IEX</t>
  </si>
  <si>
    <t>IFF</t>
  </si>
  <si>
    <t>ILMN</t>
  </si>
  <si>
    <t>INCY</t>
  </si>
  <si>
    <t>INTC</t>
  </si>
  <si>
    <t>INTU</t>
  </si>
  <si>
    <t>INVH</t>
  </si>
  <si>
    <t>IP</t>
  </si>
  <si>
    <t>IPG</t>
  </si>
  <si>
    <t>IQV</t>
  </si>
  <si>
    <t>IR</t>
  </si>
  <si>
    <t>IRM</t>
  </si>
  <si>
    <t>ISRG</t>
  </si>
  <si>
    <t>ITW</t>
  </si>
  <si>
    <t>IVZ</t>
  </si>
  <si>
    <t>J</t>
  </si>
  <si>
    <t>JBHT</t>
  </si>
  <si>
    <t>JCI</t>
  </si>
  <si>
    <t>Industrials</t>
  </si>
  <si>
    <t>JKHY</t>
  </si>
  <si>
    <t>JNJ</t>
  </si>
  <si>
    <t>JNPR</t>
  </si>
  <si>
    <t>JPM</t>
  </si>
  <si>
    <t>K</t>
  </si>
  <si>
    <t>KDP</t>
  </si>
  <si>
    <t>KEY</t>
  </si>
  <si>
    <t>KEYS</t>
  </si>
  <si>
    <t>KHC</t>
  </si>
  <si>
    <t>KIM</t>
  </si>
  <si>
    <t>KLAC</t>
  </si>
  <si>
    <t>KMB</t>
  </si>
  <si>
    <t>KMI</t>
  </si>
  <si>
    <t>KMX</t>
  </si>
  <si>
    <t>KO</t>
  </si>
  <si>
    <t>L</t>
  </si>
  <si>
    <t>LDOS</t>
  </si>
  <si>
    <t>LEN</t>
  </si>
  <si>
    <t>LH</t>
  </si>
  <si>
    <t>LHX</t>
  </si>
  <si>
    <t>LIN</t>
  </si>
  <si>
    <t>LKQ</t>
  </si>
  <si>
    <t>LLY</t>
  </si>
  <si>
    <t>LMT</t>
  </si>
  <si>
    <t>LNC</t>
  </si>
  <si>
    <t>LNT</t>
  </si>
  <si>
    <t>LRCX</t>
  </si>
  <si>
    <t>LUMN</t>
  </si>
  <si>
    <t>LUV</t>
  </si>
  <si>
    <t>LVS</t>
  </si>
  <si>
    <t>LW</t>
  </si>
  <si>
    <t>LYB</t>
  </si>
  <si>
    <t>LYV</t>
  </si>
  <si>
    <t>MA</t>
  </si>
  <si>
    <t>MAA</t>
  </si>
  <si>
    <t>MAR</t>
  </si>
  <si>
    <t>MAS</t>
  </si>
  <si>
    <t>MCD</t>
  </si>
  <si>
    <t>MCHP</t>
  </si>
  <si>
    <t>MCK</t>
  </si>
  <si>
    <t>MCO</t>
  </si>
  <si>
    <t>MDLZ</t>
  </si>
  <si>
    <t>MDT</t>
  </si>
  <si>
    <t>MET</t>
  </si>
  <si>
    <t>META</t>
  </si>
  <si>
    <t>MGM</t>
  </si>
  <si>
    <t>MHK</t>
  </si>
  <si>
    <t>MKC</t>
  </si>
  <si>
    <t>MKTX</t>
  </si>
  <si>
    <t>MLM</t>
  </si>
  <si>
    <t>MMC</t>
  </si>
  <si>
    <t>MMM</t>
  </si>
  <si>
    <t>MNST</t>
  </si>
  <si>
    <t>MO</t>
  </si>
  <si>
    <t>MOH</t>
  </si>
  <si>
    <t>MOS</t>
  </si>
  <si>
    <t>MPC</t>
  </si>
  <si>
    <t>MPWR</t>
  </si>
  <si>
    <t>MRK</t>
  </si>
  <si>
    <t>MRNA</t>
  </si>
  <si>
    <t>MRO</t>
  </si>
  <si>
    <t>MS</t>
  </si>
  <si>
    <t>MSCI</t>
  </si>
  <si>
    <t>MSFT</t>
  </si>
  <si>
    <t>MSI</t>
  </si>
  <si>
    <t>MTB</t>
  </si>
  <si>
    <t>MTCH</t>
  </si>
  <si>
    <t>MTD</t>
  </si>
  <si>
    <t>MU</t>
  </si>
  <si>
    <t>NCLH</t>
  </si>
  <si>
    <t>NDAQ</t>
  </si>
  <si>
    <t>NDSN</t>
  </si>
  <si>
    <t>NEE</t>
  </si>
  <si>
    <t>NEM</t>
  </si>
  <si>
    <t>NFLX</t>
  </si>
  <si>
    <t>NI</t>
  </si>
  <si>
    <t>NKE</t>
  </si>
  <si>
    <t>NLOK</t>
  </si>
  <si>
    <t>NLSN</t>
  </si>
  <si>
    <t>NOC</t>
  </si>
  <si>
    <t>NOW</t>
  </si>
  <si>
    <t>NRG</t>
  </si>
  <si>
    <t>NSC</t>
  </si>
  <si>
    <t>NTAP</t>
  </si>
  <si>
    <t>NTRS</t>
  </si>
  <si>
    <t>NUE</t>
  </si>
  <si>
    <t>NVDA</t>
  </si>
  <si>
    <t>NVR</t>
  </si>
  <si>
    <t>NWL</t>
  </si>
  <si>
    <t>NWSA</t>
  </si>
  <si>
    <t>NXPI</t>
  </si>
  <si>
    <t>O</t>
  </si>
  <si>
    <t>ODFL</t>
  </si>
  <si>
    <t>OGN</t>
  </si>
  <si>
    <t>OKE</t>
  </si>
  <si>
    <t>OMC</t>
  </si>
  <si>
    <t>ON</t>
  </si>
  <si>
    <t>ORCL</t>
  </si>
  <si>
    <t>ORLY</t>
  </si>
  <si>
    <t>OTIS</t>
  </si>
  <si>
    <t>OXY</t>
  </si>
  <si>
    <t>PARA</t>
  </si>
  <si>
    <t>PAYC</t>
  </si>
  <si>
    <t>PAYX</t>
  </si>
  <si>
    <t>PCAR</t>
  </si>
  <si>
    <t>PCG</t>
  </si>
  <si>
    <t>PEAK</t>
  </si>
  <si>
    <t>PEG</t>
  </si>
  <si>
    <t>PEP</t>
  </si>
  <si>
    <t>PFE</t>
  </si>
  <si>
    <t>PFG</t>
  </si>
  <si>
    <t>PG</t>
  </si>
  <si>
    <t>PGR</t>
  </si>
  <si>
    <t>PH</t>
  </si>
  <si>
    <t>PHM</t>
  </si>
  <si>
    <t>PKG</t>
  </si>
  <si>
    <t>PKI</t>
  </si>
  <si>
    <t>PLD</t>
  </si>
  <si>
    <t>PM</t>
  </si>
  <si>
    <t>PNC</t>
  </si>
  <si>
    <t>PNR</t>
  </si>
  <si>
    <t>PNW</t>
  </si>
  <si>
    <t>POOL</t>
  </si>
  <si>
    <t>PPG</t>
  </si>
  <si>
    <t>PPL</t>
  </si>
  <si>
    <t>PRU</t>
  </si>
  <si>
    <t>PSA</t>
  </si>
  <si>
    <t>PSX</t>
  </si>
  <si>
    <t>PTC</t>
  </si>
  <si>
    <t>PWR</t>
  </si>
  <si>
    <t>PXD</t>
  </si>
  <si>
    <t>PYPL</t>
  </si>
  <si>
    <t>QCOM</t>
  </si>
  <si>
    <t>QRVO</t>
  </si>
  <si>
    <t>RCL</t>
  </si>
  <si>
    <t>RE</t>
  </si>
  <si>
    <t>REG</t>
  </si>
  <si>
    <t>REGN</t>
  </si>
  <si>
    <t>RF</t>
  </si>
  <si>
    <t>RHI</t>
  </si>
  <si>
    <t>RJF</t>
  </si>
  <si>
    <t>RL</t>
  </si>
  <si>
    <t>RMD</t>
  </si>
  <si>
    <t>ROK</t>
  </si>
  <si>
    <t>ROL</t>
  </si>
  <si>
    <t>ROP</t>
  </si>
  <si>
    <t>ROST</t>
  </si>
  <si>
    <t>RSG</t>
  </si>
  <si>
    <t>RTX</t>
  </si>
  <si>
    <t>SBAC</t>
  </si>
  <si>
    <t>SBNY</t>
  </si>
  <si>
    <t>SBUX</t>
  </si>
  <si>
    <t>SCHW</t>
  </si>
  <si>
    <t>SEDG</t>
  </si>
  <si>
    <t>SEE</t>
  </si>
  <si>
    <t>SHW</t>
  </si>
  <si>
    <t>SIVB</t>
  </si>
  <si>
    <t>SJM</t>
  </si>
  <si>
    <t>SLB</t>
  </si>
  <si>
    <t>SNA</t>
  </si>
  <si>
    <t>SNPS</t>
  </si>
  <si>
    <t>SO</t>
  </si>
  <si>
    <t>SPG</t>
  </si>
  <si>
    <t>SPGI</t>
  </si>
  <si>
    <t>SRE</t>
  </si>
  <si>
    <t>STE</t>
  </si>
  <si>
    <t>STT</t>
  </si>
  <si>
    <t>STX</t>
  </si>
  <si>
    <t>STZ</t>
  </si>
  <si>
    <t>SWK</t>
  </si>
  <si>
    <t>SWKS</t>
  </si>
  <si>
    <t>SYF</t>
  </si>
  <si>
    <t>SYK</t>
  </si>
  <si>
    <t>SYY</t>
  </si>
  <si>
    <t>T</t>
  </si>
  <si>
    <t>TAP</t>
  </si>
  <si>
    <t>TDG</t>
  </si>
  <si>
    <t>TDY</t>
  </si>
  <si>
    <t>TECH</t>
  </si>
  <si>
    <t>TEL</t>
  </si>
  <si>
    <t>TER</t>
  </si>
  <si>
    <t>TFC</t>
  </si>
  <si>
    <t>TFX</t>
  </si>
  <si>
    <t>TGT</t>
  </si>
  <si>
    <t>TJX</t>
  </si>
  <si>
    <t>TMO</t>
  </si>
  <si>
    <t>TMUS</t>
  </si>
  <si>
    <t>TPR</t>
  </si>
  <si>
    <t>TRMB</t>
  </si>
  <si>
    <t>TROW</t>
  </si>
  <si>
    <t>TRV</t>
  </si>
  <si>
    <t>TSCO</t>
  </si>
  <si>
    <t>TSLA</t>
  </si>
  <si>
    <t>TSN</t>
  </si>
  <si>
    <t>TT</t>
  </si>
  <si>
    <t>TTWO</t>
  </si>
  <si>
    <t>TWTR</t>
  </si>
  <si>
    <t>TXN</t>
  </si>
  <si>
    <t>TXT</t>
  </si>
  <si>
    <t>TYL</t>
  </si>
  <si>
    <t>UAL</t>
  </si>
  <si>
    <t>UDR</t>
  </si>
  <si>
    <t>UHS</t>
  </si>
  <si>
    <t>ULTA</t>
  </si>
  <si>
    <t>UNH</t>
  </si>
  <si>
    <t>UNP</t>
  </si>
  <si>
    <t>UPS</t>
  </si>
  <si>
    <t>URI</t>
  </si>
  <si>
    <t>USB</t>
  </si>
  <si>
    <t>V</t>
  </si>
  <si>
    <t>VFC</t>
  </si>
  <si>
    <t>VICI</t>
  </si>
  <si>
    <t>VLO</t>
  </si>
  <si>
    <t>VMC</t>
  </si>
  <si>
    <t>VNO</t>
  </si>
  <si>
    <t>VRSK</t>
  </si>
  <si>
    <t>VRSN</t>
  </si>
  <si>
    <t>VRTX</t>
  </si>
  <si>
    <t>VTR</t>
  </si>
  <si>
    <t>VTRS</t>
  </si>
  <si>
    <t>VZ</t>
  </si>
  <si>
    <t>WAB</t>
  </si>
  <si>
    <t>WAT</t>
  </si>
  <si>
    <t>WBA</t>
  </si>
  <si>
    <t>WBD</t>
  </si>
  <si>
    <t>WDC</t>
  </si>
  <si>
    <t>WEC</t>
  </si>
  <si>
    <t>WELL</t>
  </si>
  <si>
    <t>WFC</t>
  </si>
  <si>
    <t>WHR</t>
  </si>
  <si>
    <t>WM</t>
  </si>
  <si>
    <t>WMB</t>
  </si>
  <si>
    <t>WMT</t>
  </si>
  <si>
    <t>WRB</t>
  </si>
  <si>
    <t>WRK</t>
  </si>
  <si>
    <t>WST</t>
  </si>
  <si>
    <t>WTW</t>
  </si>
  <si>
    <t>WY</t>
  </si>
  <si>
    <t>WYNN</t>
  </si>
  <si>
    <t>XEL</t>
  </si>
  <si>
    <t>XOM</t>
  </si>
  <si>
    <t>XRAY</t>
  </si>
  <si>
    <t>XYL</t>
  </si>
  <si>
    <t>YUM</t>
  </si>
  <si>
    <t>ZBH</t>
  </si>
  <si>
    <t>ZBRA</t>
  </si>
  <si>
    <t>ZION</t>
  </si>
  <si>
    <t>ZTS</t>
  </si>
  <si>
    <t>SUB-SECTOR</t>
  </si>
  <si>
    <t>Health Care</t>
  </si>
  <si>
    <t>Health Care Equipment</t>
  </si>
  <si>
    <t/>
  </si>
  <si>
    <t>Airlines</t>
  </si>
  <si>
    <t>Automotive Retail</t>
  </si>
  <si>
    <t>Information Technology</t>
  </si>
  <si>
    <t>Technology Hardware, Storage &amp; Peripherals</t>
  </si>
  <si>
    <t>Health Care Distributors</t>
  </si>
  <si>
    <t>IT Consulting &amp; Other Services</t>
  </si>
  <si>
    <t>Application Software</t>
  </si>
  <si>
    <t>Semiconductors</t>
  </si>
  <si>
    <t>Agricultural Products</t>
  </si>
  <si>
    <t>Data Processing &amp; Outsourced Services</t>
  </si>
  <si>
    <t>Utilities</t>
  </si>
  <si>
    <t>Multi-Utilities</t>
  </si>
  <si>
    <t>Electric Utilities</t>
  </si>
  <si>
    <t>Independent Power Producers &amp; Energy Traders</t>
  </si>
  <si>
    <t>Financials</t>
  </si>
  <si>
    <t>Life &amp; Health Insurance</t>
  </si>
  <si>
    <t>Property &amp; Casualty Insurance</t>
  </si>
  <si>
    <t>Multi-line Insurance</t>
  </si>
  <si>
    <t>Insurance Brokers</t>
  </si>
  <si>
    <t>Internet Services &amp; Infrastructure</t>
  </si>
  <si>
    <t>Materials</t>
  </si>
  <si>
    <t>Specialty Chemicals</t>
  </si>
  <si>
    <t>Health Care Supplies</t>
  </si>
  <si>
    <t>Building Products</t>
  </si>
  <si>
    <t>Semiconductor Equipment</t>
  </si>
  <si>
    <t>Paper Packaging</t>
  </si>
  <si>
    <t>Electrical Components &amp; Equipment</t>
  </si>
  <si>
    <t>Biotechnology</t>
  </si>
  <si>
    <t>Asset Management &amp; Custody Banks</t>
  </si>
  <si>
    <t>Real Estate</t>
  </si>
  <si>
    <t>Specialized REITs</t>
  </si>
  <si>
    <t>Internet &amp; Direct Marketing Retail</t>
  </si>
  <si>
    <t>Communications Equipment</t>
  </si>
  <si>
    <t>Energy</t>
  </si>
  <si>
    <t>Oil &amp; Gas Exploration &amp; Production</t>
  </si>
  <si>
    <t>Industrial Gases</t>
  </si>
  <si>
    <t>Electronic Components</t>
  </si>
  <si>
    <t>Auto Parts &amp; Equipment</t>
  </si>
  <si>
    <t>Office REITs</t>
  </si>
  <si>
    <t>Gas Utilities</t>
  </si>
  <si>
    <t>Communication Services</t>
  </si>
  <si>
    <t>Interactive Home Entertainment</t>
  </si>
  <si>
    <t>Residential REITs</t>
  </si>
  <si>
    <t>Consumer Finance</t>
  </si>
  <si>
    <t>Specialty Stores</t>
  </si>
  <si>
    <t>Diversified Banks</t>
  </si>
  <si>
    <t>Metal &amp; Glass Containers</t>
  </si>
  <si>
    <t>Computer &amp; Electronics Retail</t>
  </si>
  <si>
    <t>Life Sciences Tools &amp; Services</t>
  </si>
  <si>
    <t>Oil &amp; Gas Equipment &amp; Services</t>
  </si>
  <si>
    <t>Packaged Foods &amp; Meats</t>
  </si>
  <si>
    <t>Construction Machinery &amp; Heavy Trucks</t>
  </si>
  <si>
    <t>Financial Exchanges &amp; Data</t>
  </si>
  <si>
    <t>Real Estate Services</t>
  </si>
  <si>
    <t>Hotels, Resorts &amp; Cruise Lines</t>
  </si>
  <si>
    <t>Technology Distributors</t>
  </si>
  <si>
    <t>Fertilizers &amp; Agricultural Chemicals</t>
  </si>
  <si>
    <t>Regional Banks</t>
  </si>
  <si>
    <t>Household Products</t>
  </si>
  <si>
    <t>Air Freight &amp; Logistics</t>
  </si>
  <si>
    <t>Cable &amp; Satellite</t>
  </si>
  <si>
    <t>Managed Health Care</t>
  </si>
  <si>
    <t>Restaurants</t>
  </si>
  <si>
    <t>Industrial Machinery</t>
  </si>
  <si>
    <t>Hypermarkets &amp; Super Centers</t>
  </si>
  <si>
    <t>Diversified Support Services</t>
  </si>
  <si>
    <t>Research &amp; Consulting Services</t>
  </si>
  <si>
    <t>Railroads</t>
  </si>
  <si>
    <t>Health Care Services</t>
  </si>
  <si>
    <t>Integrated Oil &amp; Gas</t>
  </si>
  <si>
    <t>Casinos &amp; Gaming</t>
  </si>
  <si>
    <t>Agricultural &amp; Farm Machinery</t>
  </si>
  <si>
    <t>General Merchandise Stores</t>
  </si>
  <si>
    <t>Homebuilding</t>
  </si>
  <si>
    <t>Movies &amp; Entertainment</t>
  </si>
  <si>
    <t>Commodity Chemicals</t>
  </si>
  <si>
    <t>Health Care Facilities</t>
  </si>
  <si>
    <t>Personal Products</t>
  </si>
  <si>
    <t>Diversified Chemicals</t>
  </si>
  <si>
    <t>Automobile Manufacturers</t>
  </si>
  <si>
    <t>Copper</t>
  </si>
  <si>
    <t>Retail REITs</t>
  </si>
  <si>
    <t>Systems Software</t>
  </si>
  <si>
    <t>Industrial Conglomerates</t>
  </si>
  <si>
    <t>Interactive Media &amp; Services</t>
  </si>
  <si>
    <t>Consumer Electronics</t>
  </si>
  <si>
    <t>Investment Banking &amp; Brokerage</t>
  </si>
  <si>
    <t>Home Improvement Retail</t>
  </si>
  <si>
    <t>Hotel &amp; Resort REITs</t>
  </si>
  <si>
    <t>Advertising</t>
  </si>
  <si>
    <t>Trucking</t>
  </si>
  <si>
    <t>Soft Drinks</t>
  </si>
  <si>
    <t>Electronic Equipment &amp; Instruments</t>
  </si>
  <si>
    <t>Oil &amp; Gas Storage &amp; Transportation</t>
  </si>
  <si>
    <t>Food Retail</t>
  </si>
  <si>
    <t>Distributors</t>
  </si>
  <si>
    <t>Alternative Carriers</t>
  </si>
  <si>
    <t>Home Furnishings</t>
  </si>
  <si>
    <t>Tobacco</t>
  </si>
  <si>
    <t>Oil &amp; Gas Refining &amp; Marketing</t>
  </si>
  <si>
    <t>Gold</t>
  </si>
  <si>
    <t>Apparel, Accessories &amp; Luxury Goods</t>
  </si>
  <si>
    <t>Steel</t>
  </si>
  <si>
    <t>Housewares &amp; Specialties</t>
  </si>
  <si>
    <t>Publishing</t>
  </si>
  <si>
    <t>Health Care REITs</t>
  </si>
  <si>
    <t>Industrial REITs</t>
  </si>
  <si>
    <t>Reinsurance</t>
  </si>
  <si>
    <t>Human Resource &amp; Employment Services</t>
  </si>
  <si>
    <t>Environmental &amp; Facilities Services</t>
  </si>
  <si>
    <t>Apparel Retail</t>
  </si>
  <si>
    <t>Distillers &amp; Vintners</t>
  </si>
  <si>
    <t>Food Distributors</t>
  </si>
  <si>
    <t>Integrated Telecommunication Services</t>
  </si>
  <si>
    <t>Brewers</t>
  </si>
  <si>
    <t>Electronic Manufacturing Services</t>
  </si>
  <si>
    <t>Wireless Telecommunication Services</t>
  </si>
  <si>
    <t>Trading Companies &amp; Distributors</t>
  </si>
  <si>
    <t>Drug Retail</t>
  </si>
  <si>
    <t>Broadcasting</t>
  </si>
  <si>
    <t>Household Appliances</t>
  </si>
  <si>
    <t>S&amp;P 500</t>
  </si>
  <si>
    <t>Nasdaq 100</t>
  </si>
  <si>
    <t>CEG</t>
  </si>
  <si>
    <t>NWS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</si>
</sst>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_([$$-409]* #,##0.00_);_([$$-409]* \(#,##0.00\);_([$$-409]* &quot;-&quot;??_);_(@_)"/>
    <numFmt numFmtId="165" formatCode="0.0%"/>
    <numFmt numFmtId="166" formatCode="_(* #,##0_);_(* \(#,##0\);_(* &quot;-&quot;??_);_(@_)"/>
    <numFmt numFmtId="167" formatCode="_([$$-409]* #,##0_);_([$$-409]* \(#,##0\);_([$$-409]* &quot;-&quot;_);_(@_)"/>
    <numFmt numFmtId="168" formatCode="0.0"/>
  </numFmts>
  <fonts count="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8"/>
      <color theme="1"/>
      <name val="Calibri"/>
      <family val="2"/>
      <scheme val="minor"/>
    </font>
    <font>
      <sz val="8"/>
      <color rgb="FFFF0000"/>
      <name val="Calibri"/>
      <family val="2"/>
      <scheme val="minor"/>
    </font>
    <font>
      <sz val="9"/>
      <color rgb="FFFF0000"/>
      <name val="Calibri"/>
      <family val="2"/>
      <scheme val="minor"/>
    </font>
    <font>
      <b/>
      <i/>
      <sz val="11"/>
      <color theme="1"/>
      <name val="Calibri"/>
      <family val="2"/>
      <scheme val="minor"/>
    </font>
    <font>
      <sz val="11"/>
      <name val="Calibri"/>
      <family val="2"/>
      <scheme val="minor"/>
    </font>
    <font>
      <sz val="9"/>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A365D1"/>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51">
    <xf numFmtId="0" fontId="0" fillId="0" borderId="0" xfId="0"/>
    <xf numFmtId="0" fontId="4" fillId="0" borderId="0" xfId="0" applyFont="1" applyAlignment="1">
      <alignment horizontal="center"/>
    </xf>
    <xf numFmtId="14" fontId="0" fillId="0" borderId="0" xfId="0" applyNumberFormat="1"/>
    <xf numFmtId="18" fontId="2" fillId="2" borderId="1" xfId="0" applyNumberFormat="1" applyFont="1" applyFill="1" applyBorder="1"/>
    <xf numFmtId="0" fontId="0" fillId="0" borderId="0" xfId="0" quotePrefix="1"/>
    <xf numFmtId="165" fontId="2" fillId="0" borderId="0" xfId="3" applyNumberFormat="1" applyFont="1"/>
    <xf numFmtId="0" fontId="0" fillId="0" borderId="0" xfId="0" applyAlignment="1">
      <alignment horizontal="center"/>
    </xf>
    <xf numFmtId="44" fontId="0" fillId="0" borderId="0" xfId="2" applyFont="1"/>
    <xf numFmtId="0" fontId="5" fillId="0" borderId="0" xfId="0" applyFont="1"/>
    <xf numFmtId="0" fontId="6" fillId="0" borderId="0" xfId="0" quotePrefix="1" applyFont="1" applyAlignment="1">
      <alignment horizontal="center"/>
    </xf>
    <xf numFmtId="164" fontId="6" fillId="0" borderId="0" xfId="0" applyNumberFormat="1" applyFont="1"/>
    <xf numFmtId="0" fontId="2" fillId="0" borderId="0" xfId="0" quotePrefix="1" applyFont="1" applyAlignment="1">
      <alignment horizontal="center"/>
    </xf>
    <xf numFmtId="0" fontId="7" fillId="0" borderId="0" xfId="0" quotePrefix="1" applyFont="1"/>
    <xf numFmtId="0" fontId="2" fillId="0" borderId="0" xfId="0" quotePrefix="1" applyFont="1"/>
    <xf numFmtId="0" fontId="3" fillId="4" borderId="2"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0" borderId="0" xfId="0" applyFont="1" applyAlignment="1">
      <alignment horizontal="center" vertical="center" wrapText="1"/>
    </xf>
    <xf numFmtId="164" fontId="7" fillId="0" borderId="0" xfId="0" applyNumberFormat="1" applyFont="1"/>
    <xf numFmtId="164" fontId="2" fillId="0" borderId="0" xfId="0" applyNumberFormat="1" applyFont="1"/>
    <xf numFmtId="10" fontId="2" fillId="0" borderId="0" xfId="0" applyNumberFormat="1" applyFont="1"/>
    <xf numFmtId="166" fontId="2" fillId="0" borderId="0" xfId="1" applyNumberFormat="1" applyFont="1"/>
    <xf numFmtId="167" fontId="2" fillId="0" borderId="0" xfId="0" applyNumberFormat="1" applyFont="1"/>
    <xf numFmtId="43" fontId="2" fillId="0" borderId="0" xfId="1" applyFont="1" applyBorder="1"/>
    <xf numFmtId="0" fontId="2" fillId="0" borderId="0" xfId="0" applyFont="1" applyAlignment="1">
      <alignment horizontal="center"/>
    </xf>
    <xf numFmtId="44" fontId="7" fillId="0" borderId="0" xfId="2" applyFont="1" applyBorder="1"/>
    <xf numFmtId="10" fontId="2" fillId="0" borderId="0" xfId="3" applyNumberFormat="1" applyFont="1" applyBorder="1"/>
    <xf numFmtId="168" fontId="2" fillId="0" borderId="0" xfId="0" applyNumberFormat="1" applyFont="1" applyAlignment="1">
      <alignment horizontal="center"/>
    </xf>
    <xf numFmtId="14" fontId="2" fillId="0" borderId="0" xfId="0" applyNumberFormat="1" applyFont="1"/>
    <xf numFmtId="44" fontId="2" fillId="0" borderId="0" xfId="0" quotePrefix="1" applyNumberFormat="1" applyFont="1"/>
    <xf numFmtId="10" fontId="2" fillId="0" borderId="0" xfId="3" applyNumberFormat="1" applyFont="1" applyAlignment="1">
      <alignment horizontal="center"/>
    </xf>
    <xf numFmtId="2" fontId="6" fillId="0" borderId="0" xfId="0" quotePrefix="1" applyNumberFormat="1" applyFont="1" applyAlignment="1">
      <alignment horizontal="center"/>
    </xf>
    <xf numFmtId="0" fontId="11" fillId="0" borderId="0" xfId="0" quotePrefix="1" applyFont="1" applyAlignment="1">
      <alignment horizontal="left"/>
    </xf>
    <xf numFmtId="0" fontId="11" fillId="0" borderId="0" xfId="0" quotePrefix="1" applyFont="1" applyAlignment="1">
      <alignment horizontal="center"/>
    </xf>
    <xf numFmtId="164" fontId="6" fillId="0" borderId="0" xfId="0" quotePrefix="1" applyNumberFormat="1" applyFont="1"/>
    <xf numFmtId="10" fontId="2" fillId="0" borderId="0" xfId="3" applyNumberFormat="1" applyFont="1"/>
    <xf numFmtId="0" fontId="9" fillId="0" borderId="0" xfId="0" applyFont="1"/>
    <xf numFmtId="10" fontId="2" fillId="0" borderId="0" xfId="3" applyNumberFormat="1" applyFont="1" applyFill="1"/>
    <xf numFmtId="166" fontId="2" fillId="0" borderId="0" xfId="1" applyNumberFormat="1" applyFont="1" applyAlignment="1">
      <alignment horizontal="left"/>
    </xf>
    <xf numFmtId="49" fontId="0" fillId="0" borderId="0" xfId="0" applyNumberFormat="1"/>
    <xf numFmtId="49" fontId="8" fillId="3" borderId="1" xfId="1" applyNumberFormat="1" applyFont="1" applyFill="1" applyBorder="1" applyAlignment="1">
      <alignment horizontal="center" vertical="center" wrapText="1"/>
    </xf>
    <xf numFmtId="49" fontId="9" fillId="0" borderId="0" xfId="0" applyNumberFormat="1" applyFont="1"/>
    <xf numFmtId="1" fontId="4" fillId="0" borderId="0" xfId="0" applyNumberFormat="1" applyFont="1" applyAlignment="1">
      <alignment horizontal="center"/>
    </xf>
    <xf numFmtId="0" fontId="2" fillId="0" borderId="0" xfId="2" applyNumberFormat="1" applyFont="1" applyBorder="1" applyAlignment="1">
      <alignment horizontal="center"/>
    </xf>
    <xf numFmtId="0" fontId="6" fillId="0" borderId="0" xfId="0" quotePrefix="1" applyFont="1"/>
    <xf numFmtId="49" fontId="11" fillId="0" borderId="0" xfId="0" quotePrefix="1" applyNumberFormat="1" applyFont="1"/>
    <xf numFmtId="0" fontId="10" fillId="0" borderId="0" xfId="0" applyFont="1" applyAlignment="1">
      <alignment horizontal="left"/>
    </xf>
    <xf numFmtId="0" fontId="11" fillId="0" borderId="0" xfId="3" quotePrefix="1" applyNumberFormat="1" applyFont="1" applyBorder="1" applyAlignment="1">
      <alignment horizontal="left"/>
    </xf>
    <xf numFmtId="0" fontId="10" fillId="0" borderId="0" xfId="0" quotePrefix="1" applyFont="1" applyAlignment="1">
      <alignment horizontal="left"/>
    </xf>
    <xf numFmtId="0" fontId="0" fillId="0" borderId="0" xfId="0" applyAlignment="1">
      <alignment horizontal="left"/>
    </xf>
    <xf numFmtId="0" fontId="5" fillId="0" borderId="0" xfId="0" applyFont="1" applyAlignment="1">
      <alignment horizontal="left"/>
    </xf>
    <xf numFmtId="44" fontId="0" fillId="0" borderId="0" xfId="2" quotePrefix="1" applyFont="1"/>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yahoo_pricing_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rgetPriceData"/>
    </sheetNames>
    <sheetDataSet>
      <sheetData sheetId="0">
        <row r="2">
          <cell r="A2" t="str">
            <v>A</v>
          </cell>
          <cell r="B2">
            <v>129.88</v>
          </cell>
          <cell r="C2" t="b">
            <v>1</v>
          </cell>
          <cell r="D2">
            <v>1</v>
          </cell>
          <cell r="E2">
            <v>151.35</v>
          </cell>
          <cell r="F2">
            <v>151.35</v>
          </cell>
          <cell r="G2">
            <v>151.35</v>
          </cell>
          <cell r="H2">
            <v>151.35</v>
          </cell>
          <cell r="I2" t="b">
            <v>1</v>
          </cell>
          <cell r="J2">
            <v>3</v>
          </cell>
          <cell r="K2">
            <v>1.04</v>
          </cell>
          <cell r="L2" t="b">
            <v>1</v>
          </cell>
          <cell r="M2">
            <v>29.65</v>
          </cell>
          <cell r="N2">
            <v>0.84</v>
          </cell>
          <cell r="O2" t="str">
            <v>2022-10-03</v>
          </cell>
          <cell r="P2">
            <v>1.27</v>
          </cell>
          <cell r="Q2">
            <v>1.94</v>
          </cell>
        </row>
        <row r="3">
          <cell r="A3" t="str">
            <v>AAL</v>
          </cell>
          <cell r="B3">
            <v>13.71</v>
          </cell>
          <cell r="C3" t="b">
            <v>1</v>
          </cell>
          <cell r="D3">
            <v>14</v>
          </cell>
          <cell r="E3">
            <v>7</v>
          </cell>
          <cell r="F3">
            <v>16.04</v>
          </cell>
          <cell r="G3">
            <v>14.25</v>
          </cell>
          <cell r="H3">
            <v>26</v>
          </cell>
          <cell r="I3" t="b">
            <v>1</v>
          </cell>
          <cell r="J3">
            <v>3</v>
          </cell>
          <cell r="K3">
            <v>1.45</v>
          </cell>
          <cell r="L3" t="b">
            <v>1</v>
          </cell>
          <cell r="M3">
            <v>0</v>
          </cell>
          <cell r="N3">
            <v>0</v>
          </cell>
          <cell r="O3" t="str">
            <v>2020-02-04</v>
          </cell>
          <cell r="P3">
            <v>0.6</v>
          </cell>
          <cell r="Q3">
            <v>0.79</v>
          </cell>
        </row>
        <row r="4">
          <cell r="A4" t="str">
            <v>AAP</v>
          </cell>
          <cell r="B4">
            <v>171.34</v>
          </cell>
          <cell r="C4" t="b">
            <v>1</v>
          </cell>
          <cell r="D4">
            <v>18</v>
          </cell>
          <cell r="E4">
            <v>132</v>
          </cell>
          <cell r="F4">
            <v>205.22</v>
          </cell>
          <cell r="G4">
            <v>202.5</v>
          </cell>
          <cell r="H4">
            <v>252</v>
          </cell>
          <cell r="I4" t="b">
            <v>1</v>
          </cell>
          <cell r="J4">
            <v>2.2999999999999998</v>
          </cell>
          <cell r="K4">
            <v>1.24</v>
          </cell>
          <cell r="L4" t="b">
            <v>1</v>
          </cell>
          <cell r="M4">
            <v>19.850000000000001</v>
          </cell>
          <cell r="N4">
            <v>6</v>
          </cell>
          <cell r="O4" t="str">
            <v>2022-09-15</v>
          </cell>
          <cell r="P4">
            <v>0.22</v>
          </cell>
          <cell r="Q4">
            <v>1.1599999999999999</v>
          </cell>
        </row>
        <row r="5">
          <cell r="A5" t="str">
            <v>AAPL</v>
          </cell>
          <cell r="B5">
            <v>147.27000000000001</v>
          </cell>
          <cell r="C5" t="b">
            <v>1</v>
          </cell>
          <cell r="D5">
            <v>40</v>
          </cell>
          <cell r="E5">
            <v>122</v>
          </cell>
          <cell r="F5">
            <v>183.59</v>
          </cell>
          <cell r="G5">
            <v>185</v>
          </cell>
          <cell r="H5">
            <v>220</v>
          </cell>
          <cell r="I5" t="b">
            <v>1</v>
          </cell>
          <cell r="J5">
            <v>1.9</v>
          </cell>
          <cell r="K5">
            <v>1.25</v>
          </cell>
          <cell r="L5" t="b">
            <v>1</v>
          </cell>
          <cell r="M5">
            <v>24.34</v>
          </cell>
          <cell r="N5">
            <v>0.92</v>
          </cell>
          <cell r="O5" t="str">
            <v>2022-08-05</v>
          </cell>
          <cell r="P5">
            <v>0.7</v>
          </cell>
          <cell r="Q5">
            <v>0.87</v>
          </cell>
        </row>
        <row r="6">
          <cell r="A6" t="str">
            <v>ABBV</v>
          </cell>
          <cell r="B6">
            <v>147.06</v>
          </cell>
          <cell r="C6" t="b">
            <v>1</v>
          </cell>
          <cell r="D6">
            <v>21</v>
          </cell>
          <cell r="E6">
            <v>135</v>
          </cell>
          <cell r="F6">
            <v>158.66</v>
          </cell>
          <cell r="G6">
            <v>160</v>
          </cell>
          <cell r="H6">
            <v>200</v>
          </cell>
          <cell r="I6" t="b">
            <v>1</v>
          </cell>
          <cell r="J6">
            <v>2.2000000000000002</v>
          </cell>
          <cell r="K6">
            <v>0.65</v>
          </cell>
          <cell r="L6" t="b">
            <v>1</v>
          </cell>
          <cell r="M6">
            <v>20.8</v>
          </cell>
          <cell r="N6">
            <v>5.64</v>
          </cell>
          <cell r="O6" t="str">
            <v>2022-10-13</v>
          </cell>
          <cell r="P6">
            <v>0.62</v>
          </cell>
          <cell r="Q6">
            <v>0.84</v>
          </cell>
        </row>
        <row r="7">
          <cell r="A7" t="str">
            <v>ABC</v>
          </cell>
          <cell r="B7">
            <v>147.72999999999999</v>
          </cell>
          <cell r="C7" t="b">
            <v>1</v>
          </cell>
          <cell r="D7">
            <v>12</v>
          </cell>
          <cell r="E7">
            <v>155</v>
          </cell>
          <cell r="F7">
            <v>174.17</v>
          </cell>
          <cell r="G7">
            <v>175</v>
          </cell>
          <cell r="H7">
            <v>191</v>
          </cell>
          <cell r="I7" t="b">
            <v>1</v>
          </cell>
          <cell r="J7">
            <v>2.1</v>
          </cell>
          <cell r="K7">
            <v>0.5</v>
          </cell>
          <cell r="L7" t="b">
            <v>1</v>
          </cell>
          <cell r="M7">
            <v>16.96</v>
          </cell>
          <cell r="N7">
            <v>1.84</v>
          </cell>
          <cell r="O7" t="str">
            <v>2022-08-12</v>
          </cell>
          <cell r="P7">
            <v>0.5</v>
          </cell>
          <cell r="Q7">
            <v>0.92</v>
          </cell>
        </row>
        <row r="8">
          <cell r="A8" t="str">
            <v>ABMD</v>
          </cell>
          <cell r="B8">
            <v>256.22000000000003</v>
          </cell>
          <cell r="C8" t="b">
            <v>1</v>
          </cell>
          <cell r="D8">
            <v>5</v>
          </cell>
          <cell r="E8">
            <v>235</v>
          </cell>
          <cell r="F8">
            <v>309</v>
          </cell>
          <cell r="G8">
            <v>305</v>
          </cell>
          <cell r="H8">
            <v>355</v>
          </cell>
          <cell r="I8" t="b">
            <v>1</v>
          </cell>
          <cell r="J8">
            <v>2.6</v>
          </cell>
          <cell r="K8">
            <v>1.31</v>
          </cell>
          <cell r="L8" t="b">
            <v>1</v>
          </cell>
          <cell r="M8">
            <v>55.1</v>
          </cell>
          <cell r="N8">
            <v>0</v>
          </cell>
          <cell r="O8" t="str">
            <v/>
          </cell>
          <cell r="P8">
            <v>6.64</v>
          </cell>
          <cell r="Q8">
            <v>7.53</v>
          </cell>
        </row>
        <row r="9">
          <cell r="A9" t="str">
            <v>ABT</v>
          </cell>
          <cell r="B9">
            <v>95.06</v>
          </cell>
          <cell r="C9" t="b">
            <v>1</v>
          </cell>
          <cell r="D9">
            <v>21</v>
          </cell>
          <cell r="E9">
            <v>90</v>
          </cell>
          <cell r="F9">
            <v>118.86</v>
          </cell>
          <cell r="G9">
            <v>118</v>
          </cell>
          <cell r="H9">
            <v>145</v>
          </cell>
          <cell r="I9" t="b">
            <v>1</v>
          </cell>
          <cell r="J9">
            <v>2.1</v>
          </cell>
          <cell r="K9">
            <v>0.71</v>
          </cell>
          <cell r="L9" t="b">
            <v>1</v>
          </cell>
          <cell r="M9">
            <v>21.46</v>
          </cell>
          <cell r="N9">
            <v>1.88</v>
          </cell>
          <cell r="O9" t="str">
            <v>2022-10-13</v>
          </cell>
          <cell r="P9">
            <v>0</v>
          </cell>
          <cell r="Q9">
            <v>0</v>
          </cell>
        </row>
        <row r="10">
          <cell r="A10" t="str">
            <v>ACN</v>
          </cell>
          <cell r="B10">
            <v>269.57</v>
          </cell>
          <cell r="C10" t="b">
            <v>1</v>
          </cell>
          <cell r="D10">
            <v>1</v>
          </cell>
          <cell r="E10">
            <v>317.01</v>
          </cell>
          <cell r="F10">
            <v>317.01</v>
          </cell>
          <cell r="G10">
            <v>317.01</v>
          </cell>
          <cell r="H10">
            <v>317.01</v>
          </cell>
          <cell r="I10" t="b">
            <v>1</v>
          </cell>
          <cell r="J10">
            <v>2</v>
          </cell>
          <cell r="K10">
            <v>1.21</v>
          </cell>
          <cell r="L10" t="b">
            <v>1</v>
          </cell>
          <cell r="M10">
            <v>25.17</v>
          </cell>
          <cell r="N10">
            <v>4.4800000000000004</v>
          </cell>
          <cell r="O10" t="str">
            <v>2022-10-12</v>
          </cell>
          <cell r="P10">
            <v>1.1200000000000001</v>
          </cell>
          <cell r="Q10">
            <v>1.23</v>
          </cell>
        </row>
        <row r="11">
          <cell r="A11" t="str">
            <v>ADBE</v>
          </cell>
          <cell r="B11">
            <v>306.37</v>
          </cell>
          <cell r="C11" t="b">
            <v>1</v>
          </cell>
          <cell r="D11">
            <v>30</v>
          </cell>
          <cell r="E11">
            <v>310</v>
          </cell>
          <cell r="F11">
            <v>368.77</v>
          </cell>
          <cell r="G11">
            <v>352</v>
          </cell>
          <cell r="H11">
            <v>475</v>
          </cell>
          <cell r="I11" t="b">
            <v>1</v>
          </cell>
          <cell r="J11">
            <v>2.2000000000000002</v>
          </cell>
          <cell r="K11">
            <v>1.23</v>
          </cell>
          <cell r="L11" t="b">
            <v>1</v>
          </cell>
          <cell r="M11">
            <v>29.52</v>
          </cell>
          <cell r="N11">
            <v>0</v>
          </cell>
          <cell r="O11" t="str">
            <v>2005-03-24</v>
          </cell>
          <cell r="P11">
            <v>1.01</v>
          </cell>
          <cell r="Q11">
            <v>1.1399999999999999</v>
          </cell>
        </row>
        <row r="12">
          <cell r="A12" t="str">
            <v>ADI</v>
          </cell>
          <cell r="B12">
            <v>146.59</v>
          </cell>
          <cell r="C12" t="b">
            <v>1</v>
          </cell>
          <cell r="D12">
            <v>25</v>
          </cell>
          <cell r="E12">
            <v>155</v>
          </cell>
          <cell r="F12">
            <v>189.51</v>
          </cell>
          <cell r="G12">
            <v>190</v>
          </cell>
          <cell r="H12">
            <v>220</v>
          </cell>
          <cell r="I12" t="b">
            <v>1</v>
          </cell>
          <cell r="J12">
            <v>1.9</v>
          </cell>
          <cell r="K12">
            <v>1.1399999999999999</v>
          </cell>
          <cell r="L12" t="b">
            <v>1</v>
          </cell>
          <cell r="M12">
            <v>43.37</v>
          </cell>
          <cell r="N12">
            <v>3.04</v>
          </cell>
          <cell r="O12" t="str">
            <v>2022-08-29</v>
          </cell>
          <cell r="P12">
            <v>1.34</v>
          </cell>
          <cell r="Q12">
            <v>1.92</v>
          </cell>
        </row>
        <row r="13">
          <cell r="A13" t="str">
            <v>ADM</v>
          </cell>
          <cell r="B13">
            <v>89.69</v>
          </cell>
          <cell r="C13" t="b">
            <v>1</v>
          </cell>
          <cell r="D13">
            <v>13</v>
          </cell>
          <cell r="E13">
            <v>80</v>
          </cell>
          <cell r="F13">
            <v>98.31</v>
          </cell>
          <cell r="G13">
            <v>95</v>
          </cell>
          <cell r="H13">
            <v>117</v>
          </cell>
          <cell r="I13" t="b">
            <v>1</v>
          </cell>
          <cell r="J13">
            <v>2.2999999999999998</v>
          </cell>
          <cell r="K13">
            <v>0.79</v>
          </cell>
          <cell r="L13" t="b">
            <v>1</v>
          </cell>
          <cell r="M13">
            <v>14.15</v>
          </cell>
          <cell r="N13">
            <v>1.6</v>
          </cell>
          <cell r="O13" t="str">
            <v>2022-08-16</v>
          </cell>
          <cell r="P13">
            <v>0.36</v>
          </cell>
          <cell r="Q13">
            <v>1.47</v>
          </cell>
        </row>
        <row r="14">
          <cell r="A14" t="str">
            <v>ADP</v>
          </cell>
          <cell r="B14">
            <v>232.74</v>
          </cell>
          <cell r="C14" t="b">
            <v>1</v>
          </cell>
          <cell r="D14">
            <v>17</v>
          </cell>
          <cell r="E14">
            <v>208</v>
          </cell>
          <cell r="F14">
            <v>246.76</v>
          </cell>
          <cell r="G14">
            <v>248</v>
          </cell>
          <cell r="H14">
            <v>280</v>
          </cell>
          <cell r="I14" t="b">
            <v>1</v>
          </cell>
          <cell r="J14">
            <v>3</v>
          </cell>
          <cell r="K14">
            <v>0.83</v>
          </cell>
          <cell r="L14" t="b">
            <v>1</v>
          </cell>
          <cell r="M14">
            <v>33.25</v>
          </cell>
          <cell r="N14">
            <v>4.16</v>
          </cell>
          <cell r="O14" t="str">
            <v>2022-09-08</v>
          </cell>
          <cell r="P14">
            <v>0.08</v>
          </cell>
          <cell r="Q14">
            <v>0.99</v>
          </cell>
        </row>
        <row r="15">
          <cell r="A15" t="str">
            <v>ADSK</v>
          </cell>
          <cell r="B15">
            <v>201.39</v>
          </cell>
          <cell r="C15" t="b">
            <v>1</v>
          </cell>
          <cell r="D15">
            <v>22</v>
          </cell>
          <cell r="E15">
            <v>180</v>
          </cell>
          <cell r="F15">
            <v>252</v>
          </cell>
          <cell r="G15">
            <v>256</v>
          </cell>
          <cell r="H15">
            <v>355</v>
          </cell>
          <cell r="I15" t="b">
            <v>1</v>
          </cell>
          <cell r="J15">
            <v>2.1</v>
          </cell>
          <cell r="K15">
            <v>1.48</v>
          </cell>
          <cell r="L15" t="b">
            <v>1</v>
          </cell>
          <cell r="M15">
            <v>80.56</v>
          </cell>
          <cell r="N15">
            <v>0</v>
          </cell>
          <cell r="O15" t="str">
            <v>2005-03-22</v>
          </cell>
          <cell r="P15">
            <v>0.54</v>
          </cell>
          <cell r="Q15">
            <v>0.64</v>
          </cell>
        </row>
        <row r="16">
          <cell r="A16" t="str">
            <v>AEE</v>
          </cell>
          <cell r="B16">
            <v>77.58</v>
          </cell>
          <cell r="C16" t="b">
            <v>1</v>
          </cell>
          <cell r="D16">
            <v>13</v>
          </cell>
          <cell r="E16">
            <v>80</v>
          </cell>
          <cell r="F16">
            <v>94</v>
          </cell>
          <cell r="G16">
            <v>95</v>
          </cell>
          <cell r="H16">
            <v>103</v>
          </cell>
          <cell r="I16" t="b">
            <v>1</v>
          </cell>
          <cell r="J16">
            <v>2.1</v>
          </cell>
          <cell r="K16">
            <v>0.43</v>
          </cell>
          <cell r="L16" t="b">
            <v>1</v>
          </cell>
          <cell r="M16">
            <v>19.89</v>
          </cell>
          <cell r="N16">
            <v>2.36</v>
          </cell>
          <cell r="O16" t="str">
            <v>2022-12-06</v>
          </cell>
          <cell r="P16">
            <v>0.28000000000000003</v>
          </cell>
          <cell r="Q16">
            <v>0.67</v>
          </cell>
        </row>
        <row r="17">
          <cell r="A17" t="str">
            <v>AEP</v>
          </cell>
          <cell r="B17">
            <v>85.63</v>
          </cell>
          <cell r="C17" t="b">
            <v>1</v>
          </cell>
          <cell r="D17">
            <v>16</v>
          </cell>
          <cell r="E17">
            <v>80</v>
          </cell>
          <cell r="F17">
            <v>100.69</v>
          </cell>
          <cell r="G17">
            <v>101</v>
          </cell>
          <cell r="H17">
            <v>109</v>
          </cell>
          <cell r="I17" t="b">
            <v>1</v>
          </cell>
          <cell r="J17">
            <v>2.2000000000000002</v>
          </cell>
          <cell r="K17">
            <v>0.41</v>
          </cell>
          <cell r="L17" t="b">
            <v>1</v>
          </cell>
          <cell r="M17">
            <v>17.3</v>
          </cell>
          <cell r="N17">
            <v>3.12</v>
          </cell>
          <cell r="O17" t="str">
            <v>2022-08-09</v>
          </cell>
          <cell r="P17">
            <v>0.26</v>
          </cell>
          <cell r="Q17">
            <v>0.75</v>
          </cell>
        </row>
        <row r="18">
          <cell r="A18" t="str">
            <v>AES</v>
          </cell>
          <cell r="B18">
            <v>24.48</v>
          </cell>
          <cell r="C18" t="b">
            <v>1</v>
          </cell>
          <cell r="D18">
            <v>12</v>
          </cell>
          <cell r="E18">
            <v>26</v>
          </cell>
          <cell r="F18">
            <v>29</v>
          </cell>
          <cell r="G18">
            <v>29.5</v>
          </cell>
          <cell r="H18">
            <v>31</v>
          </cell>
          <cell r="I18" t="b">
            <v>1</v>
          </cell>
          <cell r="J18">
            <v>1.8</v>
          </cell>
          <cell r="K18">
            <v>0.92</v>
          </cell>
          <cell r="L18" t="b">
            <v>1</v>
          </cell>
          <cell r="M18">
            <v>0</v>
          </cell>
          <cell r="N18">
            <v>0.63</v>
          </cell>
          <cell r="O18" t="str">
            <v>2022-10-31</v>
          </cell>
          <cell r="P18">
            <v>0.56000000000000005</v>
          </cell>
          <cell r="Q18">
            <v>1.1599999999999999</v>
          </cell>
        </row>
        <row r="19">
          <cell r="A19" t="str">
            <v>AFL</v>
          </cell>
          <cell r="B19">
            <v>60.97</v>
          </cell>
          <cell r="C19" t="b">
            <v>1</v>
          </cell>
          <cell r="D19">
            <v>13</v>
          </cell>
          <cell r="E19">
            <v>54</v>
          </cell>
          <cell r="F19">
            <v>62.15</v>
          </cell>
          <cell r="G19">
            <v>62</v>
          </cell>
          <cell r="H19">
            <v>67</v>
          </cell>
          <cell r="I19" t="b">
            <v>1</v>
          </cell>
          <cell r="J19">
            <v>2.9</v>
          </cell>
          <cell r="K19">
            <v>0.89</v>
          </cell>
          <cell r="L19" t="b">
            <v>1</v>
          </cell>
          <cell r="M19">
            <v>9.1999999999999993</v>
          </cell>
          <cell r="N19">
            <v>1.6</v>
          </cell>
          <cell r="O19" t="str">
            <v>2022-08-23</v>
          </cell>
          <cell r="P19">
            <v>0.54</v>
          </cell>
          <cell r="Q19">
            <v>0.75</v>
          </cell>
        </row>
        <row r="20">
          <cell r="A20" t="str">
            <v>AIG</v>
          </cell>
          <cell r="B20">
            <v>53.25</v>
          </cell>
          <cell r="C20" t="b">
            <v>1</v>
          </cell>
          <cell r="D20">
            <v>12</v>
          </cell>
          <cell r="E20">
            <v>53</v>
          </cell>
          <cell r="F20">
            <v>64.75</v>
          </cell>
          <cell r="G20">
            <v>63</v>
          </cell>
          <cell r="H20">
            <v>83</v>
          </cell>
          <cell r="I20" t="b">
            <v>1</v>
          </cell>
          <cell r="J20">
            <v>2.2000000000000002</v>
          </cell>
          <cell r="K20">
            <v>1.1599999999999999</v>
          </cell>
          <cell r="L20" t="b">
            <v>1</v>
          </cell>
          <cell r="M20">
            <v>3.55</v>
          </cell>
          <cell r="N20">
            <v>1.28</v>
          </cell>
          <cell r="O20" t="str">
            <v>2022-09-15</v>
          </cell>
          <cell r="P20">
            <v>0.19</v>
          </cell>
          <cell r="Q20">
            <v>0.75</v>
          </cell>
        </row>
        <row r="21">
          <cell r="A21" t="str">
            <v>AIZ</v>
          </cell>
          <cell r="B21">
            <v>146.91</v>
          </cell>
          <cell r="C21" t="b">
            <v>1</v>
          </cell>
          <cell r="D21">
            <v>6</v>
          </cell>
          <cell r="E21">
            <v>160</v>
          </cell>
          <cell r="F21">
            <v>195.5</v>
          </cell>
          <cell r="G21">
            <v>196.5</v>
          </cell>
          <cell r="H21">
            <v>220</v>
          </cell>
          <cell r="I21" t="b">
            <v>1</v>
          </cell>
          <cell r="J21">
            <v>1.8</v>
          </cell>
          <cell r="K21">
            <v>0.56999999999999995</v>
          </cell>
          <cell r="L21" t="b">
            <v>1</v>
          </cell>
          <cell r="M21">
            <v>17.32</v>
          </cell>
          <cell r="N21">
            <v>2.72</v>
          </cell>
          <cell r="O21" t="str">
            <v>2022-08-26</v>
          </cell>
          <cell r="P21">
            <v>0.15</v>
          </cell>
          <cell r="Q21">
            <v>0.4</v>
          </cell>
        </row>
        <row r="22">
          <cell r="A22" t="str">
            <v>AJG</v>
          </cell>
          <cell r="B22">
            <v>175.37</v>
          </cell>
          <cell r="C22" t="b">
            <v>1</v>
          </cell>
          <cell r="D22">
            <v>13</v>
          </cell>
          <cell r="E22">
            <v>135</v>
          </cell>
          <cell r="F22">
            <v>198.69</v>
          </cell>
          <cell r="G22">
            <v>205</v>
          </cell>
          <cell r="H22">
            <v>215</v>
          </cell>
          <cell r="I22" t="b">
            <v>1</v>
          </cell>
          <cell r="J22">
            <v>2.1</v>
          </cell>
          <cell r="K22">
            <v>0.68</v>
          </cell>
          <cell r="L22" t="b">
            <v>1</v>
          </cell>
          <cell r="M22">
            <v>36.54</v>
          </cell>
          <cell r="N22">
            <v>2.04</v>
          </cell>
          <cell r="O22" t="str">
            <v>2022-09-01</v>
          </cell>
          <cell r="P22">
            <v>0.84</v>
          </cell>
          <cell r="Q22">
            <v>1.05</v>
          </cell>
        </row>
        <row r="23">
          <cell r="A23" t="str">
            <v>AKAM</v>
          </cell>
          <cell r="B23">
            <v>85.88</v>
          </cell>
          <cell r="C23" t="b">
            <v>1</v>
          </cell>
          <cell r="D23">
            <v>16</v>
          </cell>
          <cell r="E23">
            <v>75</v>
          </cell>
          <cell r="F23">
            <v>108</v>
          </cell>
          <cell r="G23">
            <v>106.5</v>
          </cell>
          <cell r="H23">
            <v>164</v>
          </cell>
          <cell r="I23" t="b">
            <v>1</v>
          </cell>
          <cell r="J23">
            <v>2.5</v>
          </cell>
          <cell r="K23">
            <v>0.69</v>
          </cell>
          <cell r="L23" t="b">
            <v>1</v>
          </cell>
          <cell r="M23">
            <v>23.92</v>
          </cell>
          <cell r="N23">
            <v>0</v>
          </cell>
          <cell r="O23" t="str">
            <v/>
          </cell>
          <cell r="P23">
            <v>1.66</v>
          </cell>
          <cell r="Q23">
            <v>1.92</v>
          </cell>
        </row>
        <row r="24">
          <cell r="A24" t="str">
            <v>ALB</v>
          </cell>
          <cell r="B24">
            <v>270.01</v>
          </cell>
          <cell r="C24" t="b">
            <v>1</v>
          </cell>
          <cell r="D24">
            <v>22</v>
          </cell>
          <cell r="E24">
            <v>145</v>
          </cell>
          <cell r="F24">
            <v>306.17</v>
          </cell>
          <cell r="G24">
            <v>306.5</v>
          </cell>
          <cell r="H24">
            <v>440</v>
          </cell>
          <cell r="I24" t="b">
            <v>1</v>
          </cell>
          <cell r="J24">
            <v>2.4</v>
          </cell>
          <cell r="K24">
            <v>1.44</v>
          </cell>
          <cell r="L24" t="b">
            <v>1</v>
          </cell>
          <cell r="M24">
            <v>125</v>
          </cell>
          <cell r="N24">
            <v>1.58</v>
          </cell>
          <cell r="O24" t="str">
            <v>2022-09-15</v>
          </cell>
          <cell r="P24">
            <v>1.1299999999999999</v>
          </cell>
          <cell r="Q24">
            <v>1.88</v>
          </cell>
        </row>
        <row r="25">
          <cell r="A25" t="str">
            <v>ALGN</v>
          </cell>
          <cell r="B25">
            <v>207.67</v>
          </cell>
          <cell r="C25" t="b">
            <v>1</v>
          </cell>
          <cell r="D25">
            <v>10</v>
          </cell>
          <cell r="E25">
            <v>200</v>
          </cell>
          <cell r="F25">
            <v>302.7</v>
          </cell>
          <cell r="G25">
            <v>305</v>
          </cell>
          <cell r="H25">
            <v>402</v>
          </cell>
          <cell r="I25" t="b">
            <v>1</v>
          </cell>
          <cell r="J25">
            <v>2.2000000000000002</v>
          </cell>
          <cell r="K25">
            <v>1.76</v>
          </cell>
          <cell r="L25" t="b">
            <v>1</v>
          </cell>
          <cell r="M25">
            <v>25.42</v>
          </cell>
          <cell r="N25">
            <v>0</v>
          </cell>
          <cell r="O25" t="str">
            <v/>
          </cell>
          <cell r="P25">
            <v>1.08</v>
          </cell>
          <cell r="Q25">
            <v>1.32</v>
          </cell>
        </row>
        <row r="26">
          <cell r="A26" t="str">
            <v>ALK</v>
          </cell>
          <cell r="B26">
            <v>41.01</v>
          </cell>
          <cell r="C26" t="b">
            <v>1</v>
          </cell>
          <cell r="D26">
            <v>11</v>
          </cell>
          <cell r="E26">
            <v>45</v>
          </cell>
          <cell r="F26">
            <v>63</v>
          </cell>
          <cell r="G26">
            <v>60</v>
          </cell>
          <cell r="H26">
            <v>95</v>
          </cell>
          <cell r="I26" t="b">
            <v>1</v>
          </cell>
          <cell r="J26">
            <v>1.8</v>
          </cell>
          <cell r="K26">
            <v>0</v>
          </cell>
          <cell r="L26" t="b">
            <v>1</v>
          </cell>
          <cell r="M26">
            <v>25.31</v>
          </cell>
          <cell r="N26">
            <v>0</v>
          </cell>
          <cell r="O26" t="str">
            <v>2020-02-14</v>
          </cell>
          <cell r="P26">
            <v>0</v>
          </cell>
          <cell r="Q26">
            <v>0</v>
          </cell>
        </row>
        <row r="27">
          <cell r="A27" t="str">
            <v>ALL</v>
          </cell>
          <cell r="B27">
            <v>120.08</v>
          </cell>
          <cell r="C27" t="b">
            <v>1</v>
          </cell>
          <cell r="D27">
            <v>15</v>
          </cell>
          <cell r="E27">
            <v>100</v>
          </cell>
          <cell r="F27">
            <v>141.33000000000001</v>
          </cell>
          <cell r="G27">
            <v>146</v>
          </cell>
          <cell r="H27">
            <v>188</v>
          </cell>
          <cell r="I27" t="b">
            <v>1</v>
          </cell>
          <cell r="J27">
            <v>2.4</v>
          </cell>
          <cell r="K27">
            <v>0.65</v>
          </cell>
          <cell r="L27" t="b">
            <v>1</v>
          </cell>
          <cell r="M27">
            <v>38.99</v>
          </cell>
          <cell r="N27">
            <v>3.4</v>
          </cell>
          <cell r="O27" t="str">
            <v>2022-08-30</v>
          </cell>
          <cell r="P27">
            <v>0.25</v>
          </cell>
          <cell r="Q27">
            <v>0.42</v>
          </cell>
        </row>
        <row r="28">
          <cell r="A28" t="str">
            <v>ALLE</v>
          </cell>
          <cell r="B28">
            <v>92.79</v>
          </cell>
          <cell r="C28" t="b">
            <v>1</v>
          </cell>
          <cell r="D28">
            <v>13</v>
          </cell>
          <cell r="E28">
            <v>95</v>
          </cell>
          <cell r="F28">
            <v>111.92</v>
          </cell>
          <cell r="G28">
            <v>114</v>
          </cell>
          <cell r="H28">
            <v>130</v>
          </cell>
          <cell r="I28" t="b">
            <v>1</v>
          </cell>
          <cell r="J28">
            <v>2.6</v>
          </cell>
          <cell r="K28">
            <v>1.03</v>
          </cell>
          <cell r="L28" t="b">
            <v>1</v>
          </cell>
          <cell r="M28">
            <v>17.84</v>
          </cell>
          <cell r="N28">
            <v>1.64</v>
          </cell>
          <cell r="O28" t="str">
            <v>2022-09-15</v>
          </cell>
          <cell r="P28">
            <v>2.0499999999999998</v>
          </cell>
          <cell r="Q28">
            <v>2.87</v>
          </cell>
        </row>
        <row r="29">
          <cell r="A29" t="str">
            <v>AMAT</v>
          </cell>
          <cell r="B29">
            <v>82.42</v>
          </cell>
          <cell r="C29" t="b">
            <v>1</v>
          </cell>
          <cell r="D29">
            <v>28</v>
          </cell>
          <cell r="E29">
            <v>70</v>
          </cell>
          <cell r="F29">
            <v>109.46</v>
          </cell>
          <cell r="G29">
            <v>101</v>
          </cell>
          <cell r="H29">
            <v>175</v>
          </cell>
          <cell r="I29" t="b">
            <v>1</v>
          </cell>
          <cell r="J29">
            <v>2.1</v>
          </cell>
          <cell r="K29">
            <v>1.51</v>
          </cell>
          <cell r="L29" t="b">
            <v>1</v>
          </cell>
          <cell r="M29">
            <v>11.03</v>
          </cell>
          <cell r="N29">
            <v>1.04</v>
          </cell>
          <cell r="O29" t="str">
            <v>2022-11-23</v>
          </cell>
          <cell r="P29">
            <v>1.27</v>
          </cell>
          <cell r="Q29">
            <v>2.2599999999999998</v>
          </cell>
        </row>
        <row r="30">
          <cell r="A30" t="str">
            <v>AMCR</v>
          </cell>
          <cell r="B30">
            <v>11.3</v>
          </cell>
          <cell r="C30" t="b">
            <v>1</v>
          </cell>
          <cell r="D30">
            <v>9</v>
          </cell>
          <cell r="E30">
            <v>10.75</v>
          </cell>
          <cell r="F30">
            <v>12.51</v>
          </cell>
          <cell r="G30">
            <v>12</v>
          </cell>
          <cell r="H30">
            <v>14</v>
          </cell>
          <cell r="I30" t="b">
            <v>1</v>
          </cell>
          <cell r="J30">
            <v>2.8</v>
          </cell>
          <cell r="K30">
            <v>0.85</v>
          </cell>
          <cell r="L30" t="b">
            <v>1</v>
          </cell>
          <cell r="M30">
            <v>20.55</v>
          </cell>
          <cell r="N30">
            <v>0.48</v>
          </cell>
          <cell r="O30" t="str">
            <v>2022-09-07</v>
          </cell>
          <cell r="P30">
            <v>0.53</v>
          </cell>
          <cell r="Q30">
            <v>1.1499999999999999</v>
          </cell>
        </row>
        <row r="31">
          <cell r="A31" t="str">
            <v>AMD</v>
          </cell>
          <cell r="B31">
            <v>58.82</v>
          </cell>
          <cell r="C31" t="b">
            <v>1</v>
          </cell>
          <cell r="D31">
            <v>39</v>
          </cell>
          <cell r="E31">
            <v>65</v>
          </cell>
          <cell r="F31">
            <v>101.08</v>
          </cell>
          <cell r="G31">
            <v>95</v>
          </cell>
          <cell r="H31">
            <v>200</v>
          </cell>
          <cell r="I31" t="b">
            <v>1</v>
          </cell>
          <cell r="J31">
            <v>2</v>
          </cell>
          <cell r="K31">
            <v>2.0499999999999998</v>
          </cell>
          <cell r="L31" t="b">
            <v>1</v>
          </cell>
          <cell r="M31">
            <v>24.61</v>
          </cell>
          <cell r="N31">
            <v>0</v>
          </cell>
          <cell r="O31" t="str">
            <v>1995-04-27</v>
          </cell>
          <cell r="P31">
            <v>1.82</v>
          </cell>
          <cell r="Q31">
            <v>2.44</v>
          </cell>
        </row>
        <row r="32">
          <cell r="A32" t="str">
            <v>AME</v>
          </cell>
          <cell r="B32">
            <v>119.18</v>
          </cell>
          <cell r="C32" t="b">
            <v>1</v>
          </cell>
          <cell r="D32">
            <v>16</v>
          </cell>
          <cell r="E32">
            <v>129</v>
          </cell>
          <cell r="F32">
            <v>146</v>
          </cell>
          <cell r="G32">
            <v>142</v>
          </cell>
          <cell r="H32">
            <v>180</v>
          </cell>
          <cell r="I32" t="b">
            <v>1</v>
          </cell>
          <cell r="J32">
            <v>2.2000000000000002</v>
          </cell>
          <cell r="K32">
            <v>1.22</v>
          </cell>
          <cell r="L32" t="b">
            <v>1</v>
          </cell>
          <cell r="M32">
            <v>24.47</v>
          </cell>
          <cell r="N32">
            <v>0.88</v>
          </cell>
          <cell r="O32" t="str">
            <v>2022-09-13</v>
          </cell>
          <cell r="P32">
            <v>0.82</v>
          </cell>
          <cell r="Q32">
            <v>1.48</v>
          </cell>
        </row>
        <row r="33">
          <cell r="A33" t="str">
            <v>AMGN</v>
          </cell>
          <cell r="B33">
            <v>251.94</v>
          </cell>
          <cell r="C33" t="b">
            <v>1</v>
          </cell>
          <cell r="D33">
            <v>22</v>
          </cell>
          <cell r="E33">
            <v>182</v>
          </cell>
          <cell r="F33">
            <v>253.98</v>
          </cell>
          <cell r="G33">
            <v>255</v>
          </cell>
          <cell r="H33">
            <v>295</v>
          </cell>
          <cell r="I33" t="b">
            <v>1</v>
          </cell>
          <cell r="J33">
            <v>2.6</v>
          </cell>
          <cell r="K33">
            <v>0.57999999999999996</v>
          </cell>
          <cell r="L33" t="b">
            <v>1</v>
          </cell>
          <cell r="M33">
            <v>21.42</v>
          </cell>
          <cell r="N33">
            <v>7.76</v>
          </cell>
          <cell r="O33" t="str">
            <v>2022-08-17</v>
          </cell>
          <cell r="P33">
            <v>0.99</v>
          </cell>
          <cell r="Q33">
            <v>1.53</v>
          </cell>
        </row>
        <row r="34">
          <cell r="A34" t="str">
            <v>AMP</v>
          </cell>
          <cell r="B34">
            <v>267.01</v>
          </cell>
          <cell r="C34" t="b">
            <v>1</v>
          </cell>
          <cell r="D34">
            <v>11</v>
          </cell>
          <cell r="E34">
            <v>250</v>
          </cell>
          <cell r="F34">
            <v>302.08999999999997</v>
          </cell>
          <cell r="G34">
            <v>300</v>
          </cell>
          <cell r="H34">
            <v>355</v>
          </cell>
          <cell r="I34" t="b">
            <v>1</v>
          </cell>
          <cell r="J34">
            <v>2.1</v>
          </cell>
          <cell r="K34">
            <v>1.42</v>
          </cell>
          <cell r="L34" t="b">
            <v>1</v>
          </cell>
          <cell r="M34">
            <v>9.64</v>
          </cell>
          <cell r="N34">
            <v>5</v>
          </cell>
          <cell r="O34" t="str">
            <v>2022-08-05</v>
          </cell>
          <cell r="P34">
            <v>3.49</v>
          </cell>
          <cell r="Q34">
            <v>4.25</v>
          </cell>
        </row>
        <row r="35">
          <cell r="A35" t="str">
            <v>AMT</v>
          </cell>
          <cell r="B35">
            <v>187.56</v>
          </cell>
          <cell r="C35" t="b">
            <v>1</v>
          </cell>
          <cell r="D35">
            <v>18</v>
          </cell>
          <cell r="E35">
            <v>209</v>
          </cell>
          <cell r="F35">
            <v>270.83</v>
          </cell>
          <cell r="G35">
            <v>269.5</v>
          </cell>
          <cell r="H35">
            <v>347</v>
          </cell>
          <cell r="I35" t="b">
            <v>1</v>
          </cell>
          <cell r="J35">
            <v>2</v>
          </cell>
          <cell r="K35">
            <v>0.56000000000000005</v>
          </cell>
          <cell r="L35" t="b">
            <v>1</v>
          </cell>
          <cell r="M35">
            <v>30.9</v>
          </cell>
          <cell r="N35">
            <v>5.88</v>
          </cell>
          <cell r="O35" t="str">
            <v>2022-10-07</v>
          </cell>
          <cell r="P35">
            <v>0.43</v>
          </cell>
          <cell r="Q35">
            <v>0.5</v>
          </cell>
        </row>
        <row r="36">
          <cell r="A36" t="str">
            <v>AMZN</v>
          </cell>
          <cell r="B36">
            <v>119.32</v>
          </cell>
          <cell r="C36" t="b">
            <v>1</v>
          </cell>
          <cell r="D36">
            <v>47</v>
          </cell>
          <cell r="E36">
            <v>100</v>
          </cell>
          <cell r="F36">
            <v>168.07</v>
          </cell>
          <cell r="G36">
            <v>170</v>
          </cell>
          <cell r="H36">
            <v>232.75</v>
          </cell>
          <cell r="I36" t="b">
            <v>1</v>
          </cell>
          <cell r="J36">
            <v>1.8</v>
          </cell>
          <cell r="K36">
            <v>1.32</v>
          </cell>
          <cell r="L36" t="b">
            <v>1</v>
          </cell>
          <cell r="M36">
            <v>108.47</v>
          </cell>
          <cell r="N36">
            <v>0</v>
          </cell>
          <cell r="O36" t="str">
            <v/>
          </cell>
          <cell r="P36">
            <v>0.68</v>
          </cell>
          <cell r="Q36">
            <v>0.95</v>
          </cell>
        </row>
        <row r="37">
          <cell r="A37" t="str">
            <v>ANET</v>
          </cell>
          <cell r="B37">
            <v>110.52</v>
          </cell>
          <cell r="C37" t="b">
            <v>1</v>
          </cell>
          <cell r="D37">
            <v>21</v>
          </cell>
          <cell r="E37">
            <v>105</v>
          </cell>
          <cell r="F37">
            <v>148.1</v>
          </cell>
          <cell r="G37">
            <v>140</v>
          </cell>
          <cell r="H37">
            <v>218</v>
          </cell>
          <cell r="I37" t="b">
            <v>1</v>
          </cell>
          <cell r="J37">
            <v>2.2999999999999998</v>
          </cell>
          <cell r="K37">
            <v>1.29</v>
          </cell>
          <cell r="L37" t="b">
            <v>1</v>
          </cell>
          <cell r="M37">
            <v>37.979999999999997</v>
          </cell>
          <cell r="N37">
            <v>0</v>
          </cell>
          <cell r="O37" t="str">
            <v/>
          </cell>
          <cell r="P37">
            <v>2.73</v>
          </cell>
          <cell r="Q37">
            <v>3.7</v>
          </cell>
        </row>
        <row r="38">
          <cell r="A38" t="str">
            <v>ANSS</v>
          </cell>
          <cell r="B38">
            <v>214.15</v>
          </cell>
          <cell r="C38" t="b">
            <v>1</v>
          </cell>
          <cell r="D38">
            <v>17</v>
          </cell>
          <cell r="E38">
            <v>200</v>
          </cell>
          <cell r="F38">
            <v>299</v>
          </cell>
          <cell r="G38">
            <v>311</v>
          </cell>
          <cell r="H38">
            <v>392</v>
          </cell>
          <cell r="I38" t="b">
            <v>1</v>
          </cell>
          <cell r="J38">
            <v>2.4</v>
          </cell>
          <cell r="K38">
            <v>1.3</v>
          </cell>
          <cell r="L38" t="b">
            <v>1</v>
          </cell>
          <cell r="M38">
            <v>42.32</v>
          </cell>
          <cell r="N38">
            <v>0</v>
          </cell>
          <cell r="O38" t="str">
            <v/>
          </cell>
          <cell r="P38">
            <v>2.02</v>
          </cell>
          <cell r="Q38">
            <v>2.12</v>
          </cell>
        </row>
        <row r="39">
          <cell r="A39" t="str">
            <v>AON</v>
          </cell>
          <cell r="B39">
            <v>280.12</v>
          </cell>
          <cell r="C39" t="b">
            <v>1</v>
          </cell>
          <cell r="D39">
            <v>13</v>
          </cell>
          <cell r="E39">
            <v>250</v>
          </cell>
          <cell r="F39">
            <v>303.08</v>
          </cell>
          <cell r="G39">
            <v>306</v>
          </cell>
          <cell r="H39">
            <v>335</v>
          </cell>
          <cell r="I39" t="b">
            <v>1</v>
          </cell>
          <cell r="J39">
            <v>2.9</v>
          </cell>
          <cell r="K39">
            <v>0.88</v>
          </cell>
          <cell r="L39" t="b">
            <v>1</v>
          </cell>
          <cell r="M39">
            <v>40.25</v>
          </cell>
          <cell r="N39">
            <v>2.2400000000000002</v>
          </cell>
          <cell r="O39" t="str">
            <v>2022-10-31</v>
          </cell>
          <cell r="P39">
            <v>0.22</v>
          </cell>
          <cell r="Q39">
            <v>1.05</v>
          </cell>
        </row>
        <row r="40">
          <cell r="A40" t="str">
            <v>AOS</v>
          </cell>
          <cell r="B40">
            <v>50.13</v>
          </cell>
          <cell r="C40" t="b">
            <v>1</v>
          </cell>
          <cell r="D40">
            <v>9</v>
          </cell>
          <cell r="E40">
            <v>46</v>
          </cell>
          <cell r="F40">
            <v>58.33</v>
          </cell>
          <cell r="G40">
            <v>56</v>
          </cell>
          <cell r="H40">
            <v>70</v>
          </cell>
          <cell r="I40" t="b">
            <v>1</v>
          </cell>
          <cell r="J40">
            <v>2.7</v>
          </cell>
          <cell r="K40">
            <v>1.21</v>
          </cell>
          <cell r="L40" t="b">
            <v>1</v>
          </cell>
          <cell r="M40">
            <v>15.42</v>
          </cell>
          <cell r="N40">
            <v>1.2</v>
          </cell>
          <cell r="O40" t="str">
            <v>2022-10-28</v>
          </cell>
          <cell r="P40">
            <v>1.1599999999999999</v>
          </cell>
          <cell r="Q40">
            <v>1.76</v>
          </cell>
        </row>
        <row r="41">
          <cell r="A41" t="str">
            <v>APA</v>
          </cell>
          <cell r="B41">
            <v>43.19</v>
          </cell>
          <cell r="C41" t="b">
            <v>1</v>
          </cell>
          <cell r="D41">
            <v>26</v>
          </cell>
          <cell r="E41">
            <v>40</v>
          </cell>
          <cell r="F41">
            <v>53.81</v>
          </cell>
          <cell r="G41">
            <v>52</v>
          </cell>
          <cell r="H41">
            <v>75</v>
          </cell>
          <cell r="I41" t="b">
            <v>1</v>
          </cell>
          <cell r="J41">
            <v>2.2000000000000002</v>
          </cell>
          <cell r="K41">
            <v>3.69</v>
          </cell>
          <cell r="L41" t="b">
            <v>1</v>
          </cell>
          <cell r="M41">
            <v>4.8600000000000003</v>
          </cell>
          <cell r="N41">
            <v>1</v>
          </cell>
          <cell r="O41" t="str">
            <v>2022-10-20</v>
          </cell>
          <cell r="P41">
            <v>0.77</v>
          </cell>
          <cell r="Q41">
            <v>1.1000000000000001</v>
          </cell>
        </row>
        <row r="42">
          <cell r="A42" t="str">
            <v>APD</v>
          </cell>
          <cell r="B42">
            <v>241.29</v>
          </cell>
          <cell r="C42" t="b">
            <v>1</v>
          </cell>
          <cell r="D42">
            <v>22</v>
          </cell>
          <cell r="E42">
            <v>251</v>
          </cell>
          <cell r="F42">
            <v>287.82</v>
          </cell>
          <cell r="G42">
            <v>292.5</v>
          </cell>
          <cell r="H42">
            <v>335</v>
          </cell>
          <cell r="I42" t="b">
            <v>1</v>
          </cell>
          <cell r="J42">
            <v>2.2999999999999998</v>
          </cell>
          <cell r="K42">
            <v>0.8</v>
          </cell>
          <cell r="L42" t="b">
            <v>1</v>
          </cell>
          <cell r="M42">
            <v>24.37</v>
          </cell>
          <cell r="N42">
            <v>6.48</v>
          </cell>
          <cell r="O42" t="str">
            <v>2022-09-30</v>
          </cell>
          <cell r="P42">
            <v>1.6</v>
          </cell>
          <cell r="Q42">
            <v>1.87</v>
          </cell>
        </row>
        <row r="43">
          <cell r="A43" t="str">
            <v>APH</v>
          </cell>
          <cell r="B43">
            <v>71.55</v>
          </cell>
          <cell r="C43" t="b">
            <v>1</v>
          </cell>
          <cell r="D43">
            <v>14</v>
          </cell>
          <cell r="E43">
            <v>64.47</v>
          </cell>
          <cell r="F43">
            <v>84.32</v>
          </cell>
          <cell r="G43">
            <v>85.5</v>
          </cell>
          <cell r="H43">
            <v>97</v>
          </cell>
          <cell r="I43" t="b">
            <v>1</v>
          </cell>
          <cell r="J43">
            <v>2.1</v>
          </cell>
          <cell r="K43">
            <v>1.24</v>
          </cell>
          <cell r="L43" t="b">
            <v>1</v>
          </cell>
          <cell r="M43">
            <v>25.28</v>
          </cell>
          <cell r="N43">
            <v>0.8</v>
          </cell>
          <cell r="O43" t="str">
            <v>2022-09-19</v>
          </cell>
          <cell r="P43">
            <v>1.51</v>
          </cell>
          <cell r="Q43">
            <v>2.44</v>
          </cell>
        </row>
        <row r="44">
          <cell r="A44" t="str">
            <v>APTV</v>
          </cell>
          <cell r="B44">
            <v>87.04</v>
          </cell>
          <cell r="C44" t="b">
            <v>1</v>
          </cell>
          <cell r="D44">
            <v>21</v>
          </cell>
          <cell r="E44">
            <v>80</v>
          </cell>
          <cell r="F44">
            <v>125.14</v>
          </cell>
          <cell r="G44">
            <v>125</v>
          </cell>
          <cell r="H44">
            <v>165</v>
          </cell>
          <cell r="I44" t="b">
            <v>1</v>
          </cell>
          <cell r="J44">
            <v>2.1</v>
          </cell>
          <cell r="K44">
            <v>1.99</v>
          </cell>
          <cell r="L44" t="b">
            <v>1</v>
          </cell>
          <cell r="M44">
            <v>217.6</v>
          </cell>
          <cell r="N44">
            <v>0</v>
          </cell>
          <cell r="O44" t="str">
            <v>2020-02-04</v>
          </cell>
          <cell r="P44">
            <v>2.0099999999999998</v>
          </cell>
          <cell r="Q44">
            <v>2.63</v>
          </cell>
        </row>
        <row r="45">
          <cell r="A45" t="str">
            <v>ARE</v>
          </cell>
          <cell r="B45">
            <v>132.05000000000001</v>
          </cell>
          <cell r="C45" t="b">
            <v>1</v>
          </cell>
          <cell r="D45">
            <v>11</v>
          </cell>
          <cell r="E45">
            <v>141</v>
          </cell>
          <cell r="F45">
            <v>185.45</v>
          </cell>
          <cell r="G45">
            <v>182</v>
          </cell>
          <cell r="H45">
            <v>223</v>
          </cell>
          <cell r="I45" t="b">
            <v>1</v>
          </cell>
          <cell r="J45">
            <v>1.7</v>
          </cell>
          <cell r="K45">
            <v>0.94</v>
          </cell>
          <cell r="L45" t="b">
            <v>1</v>
          </cell>
          <cell r="M45">
            <v>72.55</v>
          </cell>
          <cell r="N45">
            <v>4.72</v>
          </cell>
          <cell r="O45" t="str">
            <v>2022-09-29</v>
          </cell>
          <cell r="P45">
            <v>2.17</v>
          </cell>
          <cell r="Q45">
            <v>2.4300000000000002</v>
          </cell>
        </row>
        <row r="46">
          <cell r="A46" t="str">
            <v>ATO</v>
          </cell>
          <cell r="B46">
            <v>101.74</v>
          </cell>
          <cell r="C46" t="b">
            <v>1</v>
          </cell>
          <cell r="D46">
            <v>8</v>
          </cell>
          <cell r="E46">
            <v>105</v>
          </cell>
          <cell r="F46">
            <v>118.63</v>
          </cell>
          <cell r="G46">
            <v>118.5</v>
          </cell>
          <cell r="H46">
            <v>132</v>
          </cell>
          <cell r="I46" t="b">
            <v>1</v>
          </cell>
          <cell r="J46">
            <v>2.4</v>
          </cell>
          <cell r="K46">
            <v>0.55000000000000004</v>
          </cell>
          <cell r="L46" t="b">
            <v>1</v>
          </cell>
          <cell r="M46">
            <v>18.600000000000001</v>
          </cell>
          <cell r="N46">
            <v>2.72</v>
          </cell>
          <cell r="O46" t="str">
            <v>2022-08-19</v>
          </cell>
          <cell r="P46">
            <v>0.27</v>
          </cell>
          <cell r="Q46">
            <v>1.01</v>
          </cell>
        </row>
        <row r="47">
          <cell r="A47" t="str">
            <v>ATVI</v>
          </cell>
          <cell r="B47">
            <v>72.709999999999994</v>
          </cell>
          <cell r="C47" t="b">
            <v>1</v>
          </cell>
          <cell r="D47">
            <v>23</v>
          </cell>
          <cell r="E47">
            <v>79</v>
          </cell>
          <cell r="F47">
            <v>94.78</v>
          </cell>
          <cell r="G47">
            <v>95</v>
          </cell>
          <cell r="H47">
            <v>130</v>
          </cell>
          <cell r="I47" t="b">
            <v>1</v>
          </cell>
          <cell r="J47">
            <v>2.2999999999999998</v>
          </cell>
          <cell r="K47">
            <v>0.52</v>
          </cell>
          <cell r="L47" t="b">
            <v>1</v>
          </cell>
          <cell r="M47">
            <v>30.42</v>
          </cell>
          <cell r="N47">
            <v>0.47</v>
          </cell>
          <cell r="O47" t="str">
            <v>2022-04-13</v>
          </cell>
          <cell r="P47">
            <v>5.59</v>
          </cell>
          <cell r="Q47">
            <v>6.18</v>
          </cell>
        </row>
        <row r="48">
          <cell r="A48" t="str">
            <v>AVB</v>
          </cell>
          <cell r="B48">
            <v>174.89</v>
          </cell>
          <cell r="C48" t="b">
            <v>1</v>
          </cell>
          <cell r="D48">
            <v>22</v>
          </cell>
          <cell r="E48">
            <v>181</v>
          </cell>
          <cell r="F48">
            <v>223.55</v>
          </cell>
          <cell r="G48">
            <v>222.5</v>
          </cell>
          <cell r="H48">
            <v>282</v>
          </cell>
          <cell r="I48" t="b">
            <v>1</v>
          </cell>
          <cell r="J48">
            <v>2.5</v>
          </cell>
          <cell r="K48">
            <v>0.94</v>
          </cell>
          <cell r="L48" t="b">
            <v>1</v>
          </cell>
          <cell r="M48">
            <v>30.05</v>
          </cell>
          <cell r="N48">
            <v>6.36</v>
          </cell>
          <cell r="O48" t="str">
            <v>2022-09-29</v>
          </cell>
          <cell r="P48">
            <v>0.28000000000000003</v>
          </cell>
          <cell r="Q48">
            <v>0.89</v>
          </cell>
        </row>
        <row r="49">
          <cell r="A49" t="str">
            <v>AVGO</v>
          </cell>
          <cell r="B49">
            <v>449.73</v>
          </cell>
          <cell r="C49" t="b">
            <v>1</v>
          </cell>
          <cell r="D49">
            <v>22</v>
          </cell>
          <cell r="E49">
            <v>540</v>
          </cell>
          <cell r="F49">
            <v>644.79999999999995</v>
          </cell>
          <cell r="G49">
            <v>640</v>
          </cell>
          <cell r="H49">
            <v>775</v>
          </cell>
          <cell r="I49" t="b">
            <v>1</v>
          </cell>
          <cell r="J49">
            <v>1.9</v>
          </cell>
          <cell r="K49">
            <v>1.1200000000000001</v>
          </cell>
          <cell r="L49" t="b">
            <v>1</v>
          </cell>
          <cell r="M49">
            <v>19.420000000000002</v>
          </cell>
          <cell r="N49">
            <v>16.399999999999999</v>
          </cell>
          <cell r="O49" t="str">
            <v>2022-09-21</v>
          </cell>
          <cell r="P49">
            <v>1.89</v>
          </cell>
          <cell r="Q49">
            <v>2.3199999999999998</v>
          </cell>
        </row>
        <row r="50">
          <cell r="A50" t="str">
            <v>AVY</v>
          </cell>
          <cell r="B50">
            <v>171.04</v>
          </cell>
          <cell r="C50" t="b">
            <v>1</v>
          </cell>
          <cell r="D50">
            <v>12</v>
          </cell>
          <cell r="E50">
            <v>172</v>
          </cell>
          <cell r="F50">
            <v>204.67</v>
          </cell>
          <cell r="G50">
            <v>202</v>
          </cell>
          <cell r="H50">
            <v>250</v>
          </cell>
          <cell r="I50" t="b">
            <v>1</v>
          </cell>
          <cell r="J50">
            <v>2.1</v>
          </cell>
          <cell r="K50">
            <v>0.99</v>
          </cell>
          <cell r="L50" t="b">
            <v>1</v>
          </cell>
          <cell r="M50">
            <v>18.71</v>
          </cell>
          <cell r="N50">
            <v>3</v>
          </cell>
          <cell r="O50" t="str">
            <v>2022-09-06</v>
          </cell>
          <cell r="P50">
            <v>0.59</v>
          </cell>
          <cell r="Q50">
            <v>0.98</v>
          </cell>
        </row>
        <row r="51">
          <cell r="A51" t="str">
            <v>AWK</v>
          </cell>
          <cell r="B51">
            <v>132.76</v>
          </cell>
          <cell r="C51" t="b">
            <v>1</v>
          </cell>
          <cell r="D51">
            <v>12</v>
          </cell>
          <cell r="E51">
            <v>130</v>
          </cell>
          <cell r="F51">
            <v>158.16999999999999</v>
          </cell>
          <cell r="G51">
            <v>154.5</v>
          </cell>
          <cell r="H51">
            <v>186</v>
          </cell>
          <cell r="I51" t="b">
            <v>1</v>
          </cell>
          <cell r="J51">
            <v>2.6</v>
          </cell>
          <cell r="K51">
            <v>0.5</v>
          </cell>
          <cell r="L51" t="b">
            <v>1</v>
          </cell>
          <cell r="M51">
            <v>18.57</v>
          </cell>
          <cell r="N51">
            <v>2.62</v>
          </cell>
          <cell r="O51" t="str">
            <v>2022-08-08</v>
          </cell>
          <cell r="P51">
            <v>0.44</v>
          </cell>
          <cell r="Q51">
            <v>0.59</v>
          </cell>
        </row>
        <row r="52">
          <cell r="A52" t="str">
            <v>AXP</v>
          </cell>
          <cell r="B52">
            <v>140.04</v>
          </cell>
          <cell r="C52" t="b">
            <v>1</v>
          </cell>
          <cell r="D52">
            <v>24</v>
          </cell>
          <cell r="E52">
            <v>130</v>
          </cell>
          <cell r="F52">
            <v>170.17</v>
          </cell>
          <cell r="G52">
            <v>170</v>
          </cell>
          <cell r="H52">
            <v>220</v>
          </cell>
          <cell r="I52" t="b">
            <v>1</v>
          </cell>
          <cell r="J52">
            <v>2.4</v>
          </cell>
          <cell r="K52">
            <v>1.1399999999999999</v>
          </cell>
          <cell r="L52" t="b">
            <v>1</v>
          </cell>
          <cell r="M52">
            <v>14.05</v>
          </cell>
          <cell r="N52">
            <v>2.08</v>
          </cell>
          <cell r="O52" t="str">
            <v>2022-10-13</v>
          </cell>
          <cell r="P52">
            <v>1.73</v>
          </cell>
          <cell r="Q52">
            <v>1.73</v>
          </cell>
        </row>
        <row r="53">
          <cell r="A53" t="str">
            <v>AZO</v>
          </cell>
          <cell r="B53">
            <v>2301.0300000000002</v>
          </cell>
          <cell r="C53" t="b">
            <v>1</v>
          </cell>
          <cell r="D53">
            <v>19</v>
          </cell>
          <cell r="E53">
            <v>1850</v>
          </cell>
          <cell r="F53">
            <v>2383.16</v>
          </cell>
          <cell r="G53">
            <v>2413</v>
          </cell>
          <cell r="H53">
            <v>2800</v>
          </cell>
          <cell r="I53" t="b">
            <v>1</v>
          </cell>
          <cell r="J53">
            <v>2.1</v>
          </cell>
          <cell r="K53">
            <v>0.73</v>
          </cell>
          <cell r="L53" t="b">
            <v>1</v>
          </cell>
          <cell r="M53">
            <v>19.27</v>
          </cell>
          <cell r="N53">
            <v>0</v>
          </cell>
          <cell r="O53" t="str">
            <v/>
          </cell>
          <cell r="P53">
            <v>0.03</v>
          </cell>
          <cell r="Q53">
            <v>0.77</v>
          </cell>
        </row>
        <row r="54">
          <cell r="A54" t="str">
            <v>BA</v>
          </cell>
          <cell r="B54">
            <v>141.32</v>
          </cell>
          <cell r="C54" t="b">
            <v>0</v>
          </cell>
          <cell r="D54">
            <v>0</v>
          </cell>
          <cell r="E54">
            <v>0</v>
          </cell>
          <cell r="F54">
            <v>0</v>
          </cell>
          <cell r="G54">
            <v>0</v>
          </cell>
          <cell r="H54">
            <v>0</v>
          </cell>
          <cell r="I54" t="b">
            <v>0</v>
          </cell>
          <cell r="J54">
            <v>0</v>
          </cell>
          <cell r="K54">
            <v>1.42</v>
          </cell>
          <cell r="L54" t="b">
            <v>1</v>
          </cell>
          <cell r="M54">
            <v>0</v>
          </cell>
          <cell r="N54">
            <v>0</v>
          </cell>
          <cell r="O54" t="str">
            <v>2020-02-13</v>
          </cell>
          <cell r="P54">
            <v>0.28000000000000003</v>
          </cell>
          <cell r="Q54">
            <v>1.25</v>
          </cell>
        </row>
        <row r="55">
          <cell r="A55" t="str">
            <v>BAC</v>
          </cell>
          <cell r="B55">
            <v>34.950000000000003</v>
          </cell>
          <cell r="C55" t="b">
            <v>1</v>
          </cell>
          <cell r="D55">
            <v>24</v>
          </cell>
          <cell r="E55">
            <v>32</v>
          </cell>
          <cell r="F55">
            <v>40.909999999999997</v>
          </cell>
          <cell r="G55">
            <v>40</v>
          </cell>
          <cell r="H55">
            <v>55</v>
          </cell>
          <cell r="I55" t="b">
            <v>1</v>
          </cell>
          <cell r="J55">
            <v>2.2000000000000002</v>
          </cell>
          <cell r="K55">
            <v>1.36</v>
          </cell>
          <cell r="L55" t="b">
            <v>1</v>
          </cell>
          <cell r="M55">
            <v>11.06</v>
          </cell>
          <cell r="N55">
            <v>0.88</v>
          </cell>
          <cell r="O55" t="str">
            <v>2022-12-01</v>
          </cell>
          <cell r="P55">
            <v>0</v>
          </cell>
          <cell r="Q55">
            <v>0</v>
          </cell>
        </row>
        <row r="56">
          <cell r="A56" t="str">
            <v>BALL</v>
          </cell>
          <cell r="B56">
            <v>49.2</v>
          </cell>
          <cell r="C56" t="b">
            <v>1</v>
          </cell>
          <cell r="D56">
            <v>18</v>
          </cell>
          <cell r="E56">
            <v>46</v>
          </cell>
          <cell r="F56">
            <v>59.28</v>
          </cell>
          <cell r="G56">
            <v>55</v>
          </cell>
          <cell r="H56">
            <v>90</v>
          </cell>
          <cell r="I56" t="b">
            <v>1</v>
          </cell>
          <cell r="J56">
            <v>2.7</v>
          </cell>
          <cell r="K56">
            <v>0.68</v>
          </cell>
          <cell r="L56" t="b">
            <v>1</v>
          </cell>
          <cell r="M56">
            <v>21.48</v>
          </cell>
          <cell r="N56">
            <v>0.8</v>
          </cell>
          <cell r="O56" t="str">
            <v>2022-08-31</v>
          </cell>
          <cell r="P56">
            <v>0.56000000000000005</v>
          </cell>
          <cell r="Q56">
            <v>1</v>
          </cell>
        </row>
        <row r="57">
          <cell r="A57" t="str">
            <v>BAX</v>
          </cell>
          <cell r="B57">
            <v>56.43</v>
          </cell>
          <cell r="C57" t="b">
            <v>1</v>
          </cell>
          <cell r="D57">
            <v>14</v>
          </cell>
          <cell r="E57">
            <v>60</v>
          </cell>
          <cell r="F57">
            <v>66.709999999999994</v>
          </cell>
          <cell r="G57">
            <v>67.5</v>
          </cell>
          <cell r="H57">
            <v>77</v>
          </cell>
          <cell r="I57" t="b">
            <v>1</v>
          </cell>
          <cell r="J57">
            <v>2.2000000000000002</v>
          </cell>
          <cell r="K57">
            <v>0.6</v>
          </cell>
          <cell r="L57" t="b">
            <v>1</v>
          </cell>
          <cell r="M57">
            <v>28.22</v>
          </cell>
          <cell r="N57">
            <v>1.1599999999999999</v>
          </cell>
          <cell r="O57" t="str">
            <v>2022-09-01</v>
          </cell>
          <cell r="P57">
            <v>1.1299999999999999</v>
          </cell>
          <cell r="Q57">
            <v>2.0099999999999998</v>
          </cell>
        </row>
        <row r="58">
          <cell r="A58" t="str">
            <v>BBWI</v>
          </cell>
          <cell r="B58">
            <v>33.71</v>
          </cell>
          <cell r="C58" t="b">
            <v>0</v>
          </cell>
          <cell r="D58">
            <v>0</v>
          </cell>
          <cell r="E58">
            <v>0</v>
          </cell>
          <cell r="F58">
            <v>0</v>
          </cell>
          <cell r="G58">
            <v>0</v>
          </cell>
          <cell r="H58">
            <v>0</v>
          </cell>
          <cell r="I58" t="b">
            <v>0</v>
          </cell>
          <cell r="J58">
            <v>0</v>
          </cell>
          <cell r="K58">
            <v>1.73</v>
          </cell>
          <cell r="L58" t="b">
            <v>1</v>
          </cell>
          <cell r="M58">
            <v>8.39</v>
          </cell>
          <cell r="N58">
            <v>0.8</v>
          </cell>
          <cell r="O58" t="str">
            <v>2022-08-18</v>
          </cell>
          <cell r="P58">
            <v>0.51</v>
          </cell>
          <cell r="Q58">
            <v>1.39</v>
          </cell>
        </row>
        <row r="59">
          <cell r="A59" t="str">
            <v>BBY</v>
          </cell>
          <cell r="B59">
            <v>63.77</v>
          </cell>
          <cell r="C59" t="b">
            <v>1</v>
          </cell>
          <cell r="D59">
            <v>20</v>
          </cell>
          <cell r="E59">
            <v>56</v>
          </cell>
          <cell r="F59">
            <v>78.67</v>
          </cell>
          <cell r="G59">
            <v>78.75</v>
          </cell>
          <cell r="H59">
            <v>110</v>
          </cell>
          <cell r="I59" t="b">
            <v>1</v>
          </cell>
          <cell r="J59">
            <v>2.9</v>
          </cell>
          <cell r="K59">
            <v>1.49</v>
          </cell>
          <cell r="L59" t="b">
            <v>1</v>
          </cell>
          <cell r="M59">
            <v>8.5399999999999991</v>
          </cell>
          <cell r="N59">
            <v>3.52</v>
          </cell>
          <cell r="O59" t="str">
            <v>2022-09-19</v>
          </cell>
          <cell r="P59">
            <v>0.21</v>
          </cell>
          <cell r="Q59">
            <v>0.96</v>
          </cell>
        </row>
        <row r="60">
          <cell r="A60" t="str">
            <v>BDX</v>
          </cell>
          <cell r="B60">
            <v>223.6</v>
          </cell>
          <cell r="C60" t="b">
            <v>1</v>
          </cell>
          <cell r="D60">
            <v>11</v>
          </cell>
          <cell r="E60">
            <v>227</v>
          </cell>
          <cell r="F60">
            <v>277.82</v>
          </cell>
          <cell r="G60">
            <v>280</v>
          </cell>
          <cell r="H60">
            <v>319</v>
          </cell>
          <cell r="I60" t="b">
            <v>1</v>
          </cell>
          <cell r="J60">
            <v>2.4</v>
          </cell>
          <cell r="K60">
            <v>0.63</v>
          </cell>
          <cell r="L60" t="b">
            <v>1</v>
          </cell>
          <cell r="M60">
            <v>33.979999999999997</v>
          </cell>
          <cell r="N60">
            <v>3.48</v>
          </cell>
          <cell r="O60" t="str">
            <v>2022-09-08</v>
          </cell>
          <cell r="P60">
            <v>0.68</v>
          </cell>
          <cell r="Q60">
            <v>1.35</v>
          </cell>
        </row>
        <row r="61">
          <cell r="A61" t="str">
            <v>BEN</v>
          </cell>
          <cell r="B61">
            <v>22.53</v>
          </cell>
          <cell r="C61" t="b">
            <v>1</v>
          </cell>
          <cell r="D61">
            <v>11</v>
          </cell>
          <cell r="E61">
            <v>19</v>
          </cell>
          <cell r="F61">
            <v>21.55</v>
          </cell>
          <cell r="G61">
            <v>21</v>
          </cell>
          <cell r="H61">
            <v>24</v>
          </cell>
          <cell r="I61" t="b">
            <v>1</v>
          </cell>
          <cell r="J61">
            <v>3.3</v>
          </cell>
          <cell r="K61">
            <v>1.26</v>
          </cell>
          <cell r="L61" t="b">
            <v>1</v>
          </cell>
          <cell r="M61">
            <v>6.69</v>
          </cell>
          <cell r="N61">
            <v>1.1599999999999999</v>
          </cell>
          <cell r="O61" t="str">
            <v>2022-09-29</v>
          </cell>
          <cell r="P61">
            <v>1.71</v>
          </cell>
          <cell r="Q61">
            <v>4.37</v>
          </cell>
        </row>
        <row r="62">
          <cell r="A62" t="str">
            <v>BF-B</v>
          </cell>
          <cell r="B62">
            <v>63.9</v>
          </cell>
          <cell r="C62" t="b">
            <v>1</v>
          </cell>
          <cell r="D62">
            <v>16</v>
          </cell>
          <cell r="E62">
            <v>62</v>
          </cell>
          <cell r="F62">
            <v>72.94</v>
          </cell>
          <cell r="G62">
            <v>72.5</v>
          </cell>
          <cell r="H62">
            <v>90</v>
          </cell>
          <cell r="I62" t="b">
            <v>1</v>
          </cell>
          <cell r="J62">
            <v>3.1</v>
          </cell>
          <cell r="K62">
            <v>0.68</v>
          </cell>
          <cell r="L62" t="b">
            <v>1</v>
          </cell>
          <cell r="M62">
            <v>34.35</v>
          </cell>
          <cell r="N62">
            <v>0.75</v>
          </cell>
          <cell r="O62" t="str">
            <v>2022-09-02</v>
          </cell>
          <cell r="P62">
            <v>1.57</v>
          </cell>
          <cell r="Q62">
            <v>3.53</v>
          </cell>
        </row>
        <row r="63">
          <cell r="A63" t="str">
            <v>BIIB</v>
          </cell>
          <cell r="B63">
            <v>267.61</v>
          </cell>
          <cell r="C63" t="b">
            <v>1</v>
          </cell>
          <cell r="D63">
            <v>27</v>
          </cell>
          <cell r="E63">
            <v>200</v>
          </cell>
          <cell r="F63">
            <v>279.02999999999997</v>
          </cell>
          <cell r="G63">
            <v>275</v>
          </cell>
          <cell r="H63">
            <v>360</v>
          </cell>
          <cell r="I63" t="b">
            <v>1</v>
          </cell>
          <cell r="J63">
            <v>2.2000000000000002</v>
          </cell>
          <cell r="K63">
            <v>0.17</v>
          </cell>
          <cell r="L63" t="b">
            <v>1</v>
          </cell>
          <cell r="M63">
            <v>18.78</v>
          </cell>
          <cell r="N63">
            <v>0</v>
          </cell>
          <cell r="O63" t="str">
            <v/>
          </cell>
          <cell r="P63">
            <v>1.36</v>
          </cell>
          <cell r="Q63">
            <v>1.94</v>
          </cell>
        </row>
        <row r="64">
          <cell r="A64" t="str">
            <v>BIO</v>
          </cell>
          <cell r="B64">
            <v>378.21</v>
          </cell>
          <cell r="C64" t="b">
            <v>1</v>
          </cell>
          <cell r="D64">
            <v>4</v>
          </cell>
          <cell r="E64">
            <v>700</v>
          </cell>
          <cell r="F64">
            <v>703.75</v>
          </cell>
          <cell r="G64">
            <v>700</v>
          </cell>
          <cell r="H64">
            <v>715</v>
          </cell>
          <cell r="I64" t="b">
            <v>1</v>
          </cell>
          <cell r="J64">
            <v>1.6</v>
          </cell>
          <cell r="K64">
            <v>1.03</v>
          </cell>
          <cell r="L64" t="b">
            <v>1</v>
          </cell>
          <cell r="M64">
            <v>0</v>
          </cell>
          <cell r="N64">
            <v>0</v>
          </cell>
          <cell r="O64" t="str">
            <v/>
          </cell>
          <cell r="P64">
            <v>3.95</v>
          </cell>
          <cell r="Q64">
            <v>5.3</v>
          </cell>
        </row>
        <row r="65">
          <cell r="A65" t="str">
            <v>BK</v>
          </cell>
          <cell r="B65">
            <v>40.229999999999997</v>
          </cell>
          <cell r="C65" t="b">
            <v>1</v>
          </cell>
          <cell r="D65">
            <v>15</v>
          </cell>
          <cell r="E65">
            <v>41</v>
          </cell>
          <cell r="F65">
            <v>47.5</v>
          </cell>
          <cell r="G65">
            <v>47</v>
          </cell>
          <cell r="H65">
            <v>57</v>
          </cell>
          <cell r="I65" t="b">
            <v>1</v>
          </cell>
          <cell r="J65">
            <v>2.4</v>
          </cell>
          <cell r="K65">
            <v>1.08</v>
          </cell>
          <cell r="L65" t="b">
            <v>1</v>
          </cell>
          <cell r="M65">
            <v>12.27</v>
          </cell>
          <cell r="N65">
            <v>1.48</v>
          </cell>
          <cell r="O65" t="str">
            <v>2022-10-26</v>
          </cell>
          <cell r="P65">
            <v>0</v>
          </cell>
          <cell r="Q65">
            <v>0</v>
          </cell>
        </row>
        <row r="66">
          <cell r="A66" t="str">
            <v>BKNG</v>
          </cell>
          <cell r="B66">
            <v>1822.79</v>
          </cell>
          <cell r="C66" t="b">
            <v>1</v>
          </cell>
          <cell r="D66">
            <v>27</v>
          </cell>
          <cell r="E66">
            <v>1890</v>
          </cell>
          <cell r="F66">
            <v>2349.31</v>
          </cell>
          <cell r="G66">
            <v>2300</v>
          </cell>
          <cell r="H66">
            <v>2800</v>
          </cell>
          <cell r="I66" t="b">
            <v>1</v>
          </cell>
          <cell r="J66">
            <v>2.2000000000000002</v>
          </cell>
          <cell r="K66">
            <v>1.24</v>
          </cell>
          <cell r="L66" t="b">
            <v>1</v>
          </cell>
          <cell r="M66">
            <v>47.38</v>
          </cell>
          <cell r="N66">
            <v>0</v>
          </cell>
          <cell r="O66" t="str">
            <v/>
          </cell>
          <cell r="P66">
            <v>1.37</v>
          </cell>
          <cell r="Q66">
            <v>1.45</v>
          </cell>
        </row>
        <row r="67">
          <cell r="A67" t="str">
            <v>BKR</v>
          </cell>
          <cell r="B67">
            <v>26.67</v>
          </cell>
          <cell r="C67" t="b">
            <v>1</v>
          </cell>
          <cell r="D67">
            <v>22</v>
          </cell>
          <cell r="E67">
            <v>26</v>
          </cell>
          <cell r="F67">
            <v>33.33</v>
          </cell>
          <cell r="G67">
            <v>33</v>
          </cell>
          <cell r="H67">
            <v>40</v>
          </cell>
          <cell r="I67" t="b">
            <v>1</v>
          </cell>
          <cell r="J67">
            <v>2</v>
          </cell>
          <cell r="K67">
            <v>1.42</v>
          </cell>
          <cell r="L67" t="b">
            <v>1</v>
          </cell>
          <cell r="M67">
            <v>66.67</v>
          </cell>
          <cell r="N67">
            <v>0.72</v>
          </cell>
          <cell r="O67" t="str">
            <v>2022-08-08</v>
          </cell>
          <cell r="P67">
            <v>0.98</v>
          </cell>
          <cell r="Q67">
            <v>1.51</v>
          </cell>
        </row>
        <row r="68">
          <cell r="A68" t="str">
            <v>BLK</v>
          </cell>
          <cell r="B68">
            <v>597.26</v>
          </cell>
          <cell r="C68" t="b">
            <v>1</v>
          </cell>
          <cell r="D68">
            <v>12</v>
          </cell>
          <cell r="E68">
            <v>481</v>
          </cell>
          <cell r="F68">
            <v>620.58000000000004</v>
          </cell>
          <cell r="G68">
            <v>621</v>
          </cell>
          <cell r="H68">
            <v>751</v>
          </cell>
          <cell r="I68" t="b">
            <v>1</v>
          </cell>
          <cell r="J68">
            <v>2.1</v>
          </cell>
          <cell r="K68">
            <v>1.27</v>
          </cell>
          <cell r="L68" t="b">
            <v>1</v>
          </cell>
          <cell r="M68">
            <v>16.45</v>
          </cell>
          <cell r="N68">
            <v>19.52</v>
          </cell>
          <cell r="O68" t="str">
            <v>2022-09-06</v>
          </cell>
          <cell r="P68">
            <v>0</v>
          </cell>
          <cell r="Q68">
            <v>0</v>
          </cell>
        </row>
        <row r="69">
          <cell r="A69" t="str">
            <v>BMY</v>
          </cell>
          <cell r="B69">
            <v>72.209999999999994</v>
          </cell>
          <cell r="C69" t="b">
            <v>1</v>
          </cell>
          <cell r="D69">
            <v>17</v>
          </cell>
          <cell r="E69">
            <v>61</v>
          </cell>
          <cell r="F69">
            <v>81.17</v>
          </cell>
          <cell r="G69">
            <v>85</v>
          </cell>
          <cell r="H69">
            <v>94</v>
          </cell>
          <cell r="I69" t="b">
            <v>1</v>
          </cell>
          <cell r="J69">
            <v>2.2999999999999998</v>
          </cell>
          <cell r="K69">
            <v>0.36</v>
          </cell>
          <cell r="L69" t="b">
            <v>1</v>
          </cell>
          <cell r="M69">
            <v>23.99</v>
          </cell>
          <cell r="N69">
            <v>2.16</v>
          </cell>
          <cell r="O69" t="str">
            <v>2022-10-06</v>
          </cell>
          <cell r="P69">
            <v>1.23</v>
          </cell>
          <cell r="Q69">
            <v>1.44</v>
          </cell>
        </row>
        <row r="70">
          <cell r="A70" t="str">
            <v>BR</v>
          </cell>
          <cell r="B70">
            <v>140.99</v>
          </cell>
          <cell r="C70" t="b">
            <v>1</v>
          </cell>
          <cell r="D70">
            <v>5</v>
          </cell>
          <cell r="E70">
            <v>160</v>
          </cell>
          <cell r="F70">
            <v>179.2</v>
          </cell>
          <cell r="G70">
            <v>175</v>
          </cell>
          <cell r="H70">
            <v>204</v>
          </cell>
          <cell r="I70" t="b">
            <v>1</v>
          </cell>
          <cell r="J70">
            <v>2.8</v>
          </cell>
          <cell r="K70">
            <v>0.96</v>
          </cell>
          <cell r="L70" t="b">
            <v>1</v>
          </cell>
          <cell r="M70">
            <v>30.99</v>
          </cell>
          <cell r="N70">
            <v>2.9</v>
          </cell>
          <cell r="O70" t="str">
            <v>2022-09-14</v>
          </cell>
          <cell r="P70">
            <v>0.89</v>
          </cell>
          <cell r="Q70">
            <v>1.01</v>
          </cell>
        </row>
        <row r="71">
          <cell r="A71" t="str">
            <v>BRO</v>
          </cell>
          <cell r="B71">
            <v>61.53</v>
          </cell>
          <cell r="C71" t="b">
            <v>1</v>
          </cell>
          <cell r="D71">
            <v>9</v>
          </cell>
          <cell r="E71">
            <v>66</v>
          </cell>
          <cell r="F71">
            <v>70.67</v>
          </cell>
          <cell r="G71">
            <v>70</v>
          </cell>
          <cell r="H71">
            <v>75</v>
          </cell>
          <cell r="I71" t="b">
            <v>1</v>
          </cell>
          <cell r="J71">
            <v>2.6</v>
          </cell>
          <cell r="K71">
            <v>0.79</v>
          </cell>
          <cell r="L71" t="b">
            <v>1</v>
          </cell>
          <cell r="M71">
            <v>28.49</v>
          </cell>
          <cell r="N71">
            <v>0.46</v>
          </cell>
          <cell r="O71" t="str">
            <v>2022-11-01</v>
          </cell>
          <cell r="P71">
            <v>1.32</v>
          </cell>
          <cell r="Q71">
            <v>1.84</v>
          </cell>
        </row>
        <row r="72">
          <cell r="A72" t="str">
            <v>BSX</v>
          </cell>
          <cell r="B72">
            <v>40.57</v>
          </cell>
          <cell r="C72" t="b">
            <v>1</v>
          </cell>
          <cell r="D72">
            <v>24</v>
          </cell>
          <cell r="E72">
            <v>43</v>
          </cell>
          <cell r="F72">
            <v>48.57</v>
          </cell>
          <cell r="G72">
            <v>49.5</v>
          </cell>
          <cell r="H72">
            <v>53</v>
          </cell>
          <cell r="I72" t="b">
            <v>1</v>
          </cell>
          <cell r="J72">
            <v>1.7</v>
          </cell>
          <cell r="K72">
            <v>0.82</v>
          </cell>
          <cell r="L72" t="b">
            <v>1</v>
          </cell>
          <cell r="M72">
            <v>71.180000000000007</v>
          </cell>
          <cell r="N72">
            <v>0</v>
          </cell>
          <cell r="O72" t="str">
            <v/>
          </cell>
          <cell r="P72">
            <v>0.56000000000000005</v>
          </cell>
          <cell r="Q72">
            <v>1.31</v>
          </cell>
        </row>
        <row r="73">
          <cell r="A73" t="str">
            <v>BWA</v>
          </cell>
          <cell r="B73">
            <v>34.54</v>
          </cell>
          <cell r="C73" t="b">
            <v>1</v>
          </cell>
          <cell r="D73">
            <v>15</v>
          </cell>
          <cell r="E73">
            <v>32</v>
          </cell>
          <cell r="F73">
            <v>45.01</v>
          </cell>
          <cell r="G73">
            <v>42</v>
          </cell>
          <cell r="H73">
            <v>75</v>
          </cell>
          <cell r="I73" t="b">
            <v>1</v>
          </cell>
          <cell r="J73">
            <v>2.4</v>
          </cell>
          <cell r="K73">
            <v>1.39</v>
          </cell>
          <cell r="L73" t="b">
            <v>1</v>
          </cell>
          <cell r="M73">
            <v>12.98</v>
          </cell>
          <cell r="N73">
            <v>0.68</v>
          </cell>
          <cell r="O73" t="str">
            <v>2022-08-31</v>
          </cell>
          <cell r="P73">
            <v>1.24</v>
          </cell>
          <cell r="Q73">
            <v>1.77</v>
          </cell>
        </row>
        <row r="74">
          <cell r="A74" t="str">
            <v>BXP</v>
          </cell>
          <cell r="B74">
            <v>72.5</v>
          </cell>
          <cell r="C74" t="b">
            <v>1</v>
          </cell>
          <cell r="D74">
            <v>18</v>
          </cell>
          <cell r="E74">
            <v>71</v>
          </cell>
          <cell r="F74">
            <v>90.06</v>
          </cell>
          <cell r="G74">
            <v>93.5</v>
          </cell>
          <cell r="H74">
            <v>110</v>
          </cell>
          <cell r="I74" t="b">
            <v>1</v>
          </cell>
          <cell r="J74">
            <v>2.5</v>
          </cell>
          <cell r="K74">
            <v>1.1100000000000001</v>
          </cell>
          <cell r="L74" t="b">
            <v>1</v>
          </cell>
          <cell r="M74">
            <v>17.260000000000002</v>
          </cell>
          <cell r="N74">
            <v>3.92</v>
          </cell>
          <cell r="O74" t="str">
            <v>2022-09-29</v>
          </cell>
          <cell r="P74">
            <v>2.93</v>
          </cell>
          <cell r="Q74">
            <v>3.22</v>
          </cell>
        </row>
        <row r="75">
          <cell r="A75" t="str">
            <v>C</v>
          </cell>
          <cell r="B75">
            <v>44.26</v>
          </cell>
          <cell r="C75" t="b">
            <v>1</v>
          </cell>
          <cell r="D75">
            <v>24</v>
          </cell>
          <cell r="E75">
            <v>42</v>
          </cell>
          <cell r="F75">
            <v>56.76</v>
          </cell>
          <cell r="G75">
            <v>53</v>
          </cell>
          <cell r="H75">
            <v>95</v>
          </cell>
          <cell r="I75" t="b">
            <v>1</v>
          </cell>
          <cell r="J75">
            <v>2.5</v>
          </cell>
          <cell r="K75">
            <v>1.58</v>
          </cell>
          <cell r="L75" t="b">
            <v>1</v>
          </cell>
          <cell r="M75">
            <v>5.94</v>
          </cell>
          <cell r="N75">
            <v>2.04</v>
          </cell>
          <cell r="O75" t="str">
            <v>2022-11-04</v>
          </cell>
          <cell r="P75">
            <v>0</v>
          </cell>
          <cell r="Q75">
            <v>0</v>
          </cell>
        </row>
        <row r="76">
          <cell r="A76" t="str">
            <v>CAG</v>
          </cell>
          <cell r="B76">
            <v>34.69</v>
          </cell>
          <cell r="C76" t="b">
            <v>1</v>
          </cell>
          <cell r="D76">
            <v>15</v>
          </cell>
          <cell r="E76">
            <v>33</v>
          </cell>
          <cell r="F76">
            <v>36.5</v>
          </cell>
          <cell r="G76">
            <v>36</v>
          </cell>
          <cell r="H76">
            <v>41</v>
          </cell>
          <cell r="I76" t="b">
            <v>1</v>
          </cell>
          <cell r="J76">
            <v>2.7</v>
          </cell>
          <cell r="K76">
            <v>0.56000000000000005</v>
          </cell>
          <cell r="L76" t="b">
            <v>1</v>
          </cell>
          <cell r="M76">
            <v>29.15</v>
          </cell>
          <cell r="N76">
            <v>1.32</v>
          </cell>
          <cell r="O76" t="str">
            <v>2022-11-02</v>
          </cell>
          <cell r="P76">
            <v>0.21</v>
          </cell>
          <cell r="Q76">
            <v>0.78</v>
          </cell>
        </row>
        <row r="77">
          <cell r="A77" t="str">
            <v>CAH</v>
          </cell>
          <cell r="B77">
            <v>73.03</v>
          </cell>
          <cell r="C77" t="b">
            <v>1</v>
          </cell>
          <cell r="D77">
            <v>13</v>
          </cell>
          <cell r="E77">
            <v>56</v>
          </cell>
          <cell r="F77">
            <v>70.92</v>
          </cell>
          <cell r="G77">
            <v>72</v>
          </cell>
          <cell r="H77">
            <v>80</v>
          </cell>
          <cell r="I77" t="b">
            <v>1</v>
          </cell>
          <cell r="J77">
            <v>2.8</v>
          </cell>
          <cell r="K77">
            <v>0.78</v>
          </cell>
          <cell r="L77" t="b">
            <v>1</v>
          </cell>
          <cell r="M77">
            <v>0</v>
          </cell>
          <cell r="N77">
            <v>1.98</v>
          </cell>
          <cell r="O77" t="str">
            <v>2022-09-30</v>
          </cell>
          <cell r="P77">
            <v>0.5</v>
          </cell>
          <cell r="Q77">
            <v>1.08</v>
          </cell>
        </row>
        <row r="78">
          <cell r="A78" t="str">
            <v>CARR</v>
          </cell>
          <cell r="B78">
            <v>35.19</v>
          </cell>
          <cell r="C78" t="b">
            <v>1</v>
          </cell>
          <cell r="D78">
            <v>18</v>
          </cell>
          <cell r="E78">
            <v>38</v>
          </cell>
          <cell r="F78">
            <v>44.78</v>
          </cell>
          <cell r="G78">
            <v>44</v>
          </cell>
          <cell r="H78">
            <v>58</v>
          </cell>
          <cell r="I78" t="b">
            <v>1</v>
          </cell>
          <cell r="J78">
            <v>2.4</v>
          </cell>
          <cell r="K78">
            <v>1.1299999999999999</v>
          </cell>
          <cell r="L78" t="b">
            <v>1</v>
          </cell>
          <cell r="M78">
            <v>11.21</v>
          </cell>
          <cell r="N78">
            <v>0.6</v>
          </cell>
          <cell r="O78" t="str">
            <v>2022-10-27</v>
          </cell>
          <cell r="P78">
            <v>1.18</v>
          </cell>
          <cell r="Q78">
            <v>1.67</v>
          </cell>
        </row>
        <row r="79">
          <cell r="A79" t="str">
            <v>CAT</v>
          </cell>
          <cell r="B79">
            <v>190.22</v>
          </cell>
          <cell r="C79" t="b">
            <v>0</v>
          </cell>
          <cell r="D79">
            <v>0</v>
          </cell>
          <cell r="E79">
            <v>0</v>
          </cell>
          <cell r="F79">
            <v>0</v>
          </cell>
          <cell r="G79">
            <v>0</v>
          </cell>
          <cell r="H79">
            <v>0</v>
          </cell>
          <cell r="I79" t="b">
            <v>1</v>
          </cell>
          <cell r="J79">
            <v>3</v>
          </cell>
          <cell r="K79">
            <v>1.01</v>
          </cell>
          <cell r="L79" t="b">
            <v>1</v>
          </cell>
          <cell r="M79">
            <v>15.23</v>
          </cell>
          <cell r="N79">
            <v>4.8</v>
          </cell>
          <cell r="O79" t="str">
            <v>2022-10-21</v>
          </cell>
          <cell r="P79">
            <v>0.83</v>
          </cell>
          <cell r="Q79">
            <v>1.45</v>
          </cell>
        </row>
        <row r="80">
          <cell r="A80" t="str">
            <v>CB</v>
          </cell>
          <cell r="B80">
            <v>197.79</v>
          </cell>
          <cell r="C80" t="b">
            <v>0</v>
          </cell>
          <cell r="D80">
            <v>0</v>
          </cell>
          <cell r="E80">
            <v>0</v>
          </cell>
          <cell r="F80">
            <v>0</v>
          </cell>
          <cell r="G80">
            <v>0</v>
          </cell>
          <cell r="H80">
            <v>0</v>
          </cell>
          <cell r="I80" t="b">
            <v>0</v>
          </cell>
          <cell r="J80">
            <v>0</v>
          </cell>
          <cell r="K80">
            <v>0.66</v>
          </cell>
          <cell r="L80" t="b">
            <v>1</v>
          </cell>
          <cell r="M80">
            <v>11.92</v>
          </cell>
          <cell r="N80">
            <v>3.32</v>
          </cell>
          <cell r="O80" t="str">
            <v>2022-09-15</v>
          </cell>
          <cell r="P80">
            <v>0.2</v>
          </cell>
          <cell r="Q80">
            <v>0.4</v>
          </cell>
        </row>
        <row r="81">
          <cell r="A81" t="str">
            <v>CBOE</v>
          </cell>
          <cell r="B81">
            <v>119.87</v>
          </cell>
          <cell r="C81" t="b">
            <v>1</v>
          </cell>
          <cell r="D81">
            <v>13</v>
          </cell>
          <cell r="E81">
            <v>120</v>
          </cell>
          <cell r="F81">
            <v>137.22999999999999</v>
          </cell>
          <cell r="G81">
            <v>137</v>
          </cell>
          <cell r="H81">
            <v>162</v>
          </cell>
          <cell r="I81" t="b">
            <v>1</v>
          </cell>
          <cell r="J81">
            <v>2.4</v>
          </cell>
          <cell r="K81">
            <v>0.57999999999999996</v>
          </cell>
          <cell r="L81" t="b">
            <v>1</v>
          </cell>
          <cell r="M81">
            <v>61.16</v>
          </cell>
          <cell r="N81">
            <v>2</v>
          </cell>
          <cell r="O81" t="str">
            <v>2022-08-30</v>
          </cell>
          <cell r="P81">
            <v>0.55000000000000004</v>
          </cell>
          <cell r="Q81">
            <v>1.21</v>
          </cell>
        </row>
        <row r="82">
          <cell r="A82" t="str">
            <v>CBRE</v>
          </cell>
          <cell r="B82">
            <v>69.31</v>
          </cell>
          <cell r="C82" t="b">
            <v>1</v>
          </cell>
          <cell r="D82">
            <v>7</v>
          </cell>
          <cell r="E82">
            <v>86</v>
          </cell>
          <cell r="F82">
            <v>96.57</v>
          </cell>
          <cell r="G82">
            <v>93</v>
          </cell>
          <cell r="H82">
            <v>116</v>
          </cell>
          <cell r="I82" t="b">
            <v>1</v>
          </cell>
          <cell r="J82">
            <v>1.9</v>
          </cell>
          <cell r="K82">
            <v>1.39</v>
          </cell>
          <cell r="L82" t="b">
            <v>1</v>
          </cell>
          <cell r="M82">
            <v>11.65</v>
          </cell>
          <cell r="N82">
            <v>0</v>
          </cell>
          <cell r="O82" t="str">
            <v/>
          </cell>
          <cell r="P82">
            <v>0.88</v>
          </cell>
          <cell r="Q82">
            <v>1.1599999999999999</v>
          </cell>
        </row>
        <row r="83">
          <cell r="A83" t="str">
            <v>CCI</v>
          </cell>
          <cell r="B83">
            <v>123.59</v>
          </cell>
          <cell r="C83" t="b">
            <v>1</v>
          </cell>
          <cell r="D83">
            <v>17</v>
          </cell>
          <cell r="E83">
            <v>135</v>
          </cell>
          <cell r="F83">
            <v>179.06</v>
          </cell>
          <cell r="G83">
            <v>180</v>
          </cell>
          <cell r="H83">
            <v>230</v>
          </cell>
          <cell r="I83" t="b">
            <v>1</v>
          </cell>
          <cell r="J83">
            <v>2.4</v>
          </cell>
          <cell r="K83">
            <v>0.68</v>
          </cell>
          <cell r="L83" t="b">
            <v>1</v>
          </cell>
          <cell r="M83">
            <v>33.130000000000003</v>
          </cell>
          <cell r="N83">
            <v>6.26</v>
          </cell>
          <cell r="O83" t="str">
            <v>2022-12-14</v>
          </cell>
          <cell r="P83">
            <v>0.27</v>
          </cell>
          <cell r="Q83">
            <v>0.46</v>
          </cell>
        </row>
        <row r="84">
          <cell r="A84" t="str">
            <v>CCL</v>
          </cell>
          <cell r="B84">
            <v>8.1999999999999993</v>
          </cell>
          <cell r="C84" t="b">
            <v>1</v>
          </cell>
          <cell r="D84">
            <v>1</v>
          </cell>
          <cell r="E84">
            <v>30.68</v>
          </cell>
          <cell r="F84">
            <v>30.68</v>
          </cell>
          <cell r="G84">
            <v>30.68</v>
          </cell>
          <cell r="H84">
            <v>30.68</v>
          </cell>
          <cell r="I84" t="b">
            <v>1</v>
          </cell>
          <cell r="J84">
            <v>2</v>
          </cell>
          <cell r="K84">
            <v>2.06</v>
          </cell>
          <cell r="L84" t="b">
            <v>1</v>
          </cell>
          <cell r="M84">
            <v>0</v>
          </cell>
          <cell r="N84">
            <v>0</v>
          </cell>
          <cell r="O84" t="str">
            <v>2020-02-20</v>
          </cell>
          <cell r="P84">
            <v>0.59</v>
          </cell>
          <cell r="Q84">
            <v>0.65</v>
          </cell>
        </row>
        <row r="85">
          <cell r="A85" t="str">
            <v>CDAY</v>
          </cell>
          <cell r="B85">
            <v>57.91</v>
          </cell>
          <cell r="C85" t="b">
            <v>0</v>
          </cell>
          <cell r="D85">
            <v>0</v>
          </cell>
          <cell r="E85">
            <v>0</v>
          </cell>
          <cell r="F85">
            <v>0</v>
          </cell>
          <cell r="G85">
            <v>0</v>
          </cell>
          <cell r="H85">
            <v>0</v>
          </cell>
          <cell r="I85" t="b">
            <v>1</v>
          </cell>
          <cell r="J85">
            <v>2</v>
          </cell>
          <cell r="K85">
            <v>1.44</v>
          </cell>
          <cell r="L85" t="b">
            <v>1</v>
          </cell>
          <cell r="M85">
            <v>0</v>
          </cell>
          <cell r="N85">
            <v>0</v>
          </cell>
          <cell r="O85" t="str">
            <v/>
          </cell>
          <cell r="P85">
            <v>0.09</v>
          </cell>
          <cell r="Q85">
            <v>1.06</v>
          </cell>
        </row>
        <row r="86">
          <cell r="A86" t="str">
            <v>CDNS</v>
          </cell>
          <cell r="B86">
            <v>158.34</v>
          </cell>
          <cell r="C86" t="b">
            <v>1</v>
          </cell>
          <cell r="D86">
            <v>13</v>
          </cell>
          <cell r="E86">
            <v>170</v>
          </cell>
          <cell r="F86">
            <v>194.62</v>
          </cell>
          <cell r="G86">
            <v>200</v>
          </cell>
          <cell r="H86">
            <v>215</v>
          </cell>
          <cell r="I86" t="b">
            <v>1</v>
          </cell>
          <cell r="J86">
            <v>2.1</v>
          </cell>
          <cell r="K86">
            <v>1.1499999999999999</v>
          </cell>
          <cell r="L86" t="b">
            <v>1</v>
          </cell>
          <cell r="M86">
            <v>54.6</v>
          </cell>
          <cell r="N86">
            <v>0</v>
          </cell>
          <cell r="O86" t="str">
            <v/>
          </cell>
          <cell r="P86">
            <v>1.39</v>
          </cell>
          <cell r="Q86">
            <v>1.59</v>
          </cell>
        </row>
        <row r="87">
          <cell r="A87" t="str">
            <v>CDW</v>
          </cell>
          <cell r="B87">
            <v>162.43</v>
          </cell>
          <cell r="C87" t="b">
            <v>1</v>
          </cell>
          <cell r="D87">
            <v>9</v>
          </cell>
          <cell r="E87">
            <v>200</v>
          </cell>
          <cell r="F87">
            <v>212.93</v>
          </cell>
          <cell r="G87">
            <v>210</v>
          </cell>
          <cell r="H87">
            <v>240</v>
          </cell>
          <cell r="I87" t="b">
            <v>1</v>
          </cell>
          <cell r="J87">
            <v>1.8</v>
          </cell>
          <cell r="K87">
            <v>1.1200000000000001</v>
          </cell>
          <cell r="L87" t="b">
            <v>1</v>
          </cell>
          <cell r="M87">
            <v>22.1</v>
          </cell>
          <cell r="N87">
            <v>2</v>
          </cell>
          <cell r="O87" t="str">
            <v>2022-08-24</v>
          </cell>
          <cell r="P87">
            <v>1.06</v>
          </cell>
          <cell r="Q87">
            <v>1.3</v>
          </cell>
        </row>
        <row r="88">
          <cell r="A88" t="str">
            <v>CE</v>
          </cell>
          <cell r="B88">
            <v>94.64</v>
          </cell>
          <cell r="C88" t="b">
            <v>1</v>
          </cell>
          <cell r="D88">
            <v>23</v>
          </cell>
          <cell r="E88">
            <v>86</v>
          </cell>
          <cell r="F88">
            <v>126.74</v>
          </cell>
          <cell r="G88">
            <v>125</v>
          </cell>
          <cell r="H88">
            <v>180</v>
          </cell>
          <cell r="I88" t="b">
            <v>1</v>
          </cell>
          <cell r="J88">
            <v>2.6</v>
          </cell>
          <cell r="K88">
            <v>1.26</v>
          </cell>
          <cell r="L88" t="b">
            <v>1</v>
          </cell>
          <cell r="M88">
            <v>5.24</v>
          </cell>
          <cell r="N88">
            <v>2.8</v>
          </cell>
          <cell r="O88" t="str">
            <v>2022-10-28</v>
          </cell>
          <cell r="P88">
            <v>1.01</v>
          </cell>
          <cell r="Q88">
            <v>1.72</v>
          </cell>
        </row>
        <row r="89">
          <cell r="A89" t="str">
            <v>CEG</v>
          </cell>
          <cell r="B89">
            <v>87.28</v>
          </cell>
          <cell r="C89" t="b">
            <v>1</v>
          </cell>
          <cell r="D89">
            <v>14</v>
          </cell>
          <cell r="E89">
            <v>54</v>
          </cell>
          <cell r="F89">
            <v>92.71</v>
          </cell>
          <cell r="G89">
            <v>95.5</v>
          </cell>
          <cell r="H89">
            <v>121</v>
          </cell>
          <cell r="I89" t="b">
            <v>1</v>
          </cell>
          <cell r="J89">
            <v>1.9</v>
          </cell>
          <cell r="K89">
            <v>0</v>
          </cell>
          <cell r="L89" t="b">
            <v>1</v>
          </cell>
          <cell r="M89">
            <v>43</v>
          </cell>
          <cell r="N89">
            <v>0.56000000000000005</v>
          </cell>
          <cell r="O89" t="str">
            <v>2022-08-12</v>
          </cell>
          <cell r="P89">
            <v>0.57999999999999996</v>
          </cell>
          <cell r="Q89">
            <v>1.38</v>
          </cell>
        </row>
        <row r="90">
          <cell r="A90" t="str">
            <v>CF</v>
          </cell>
          <cell r="B90">
            <v>107.37</v>
          </cell>
          <cell r="C90" t="b">
            <v>1</v>
          </cell>
          <cell r="D90">
            <v>19</v>
          </cell>
          <cell r="E90">
            <v>78</v>
          </cell>
          <cell r="F90">
            <v>116.21</v>
          </cell>
          <cell r="G90">
            <v>120</v>
          </cell>
          <cell r="H90">
            <v>135</v>
          </cell>
          <cell r="I90" t="b">
            <v>1</v>
          </cell>
          <cell r="J90">
            <v>2.4</v>
          </cell>
          <cell r="K90">
            <v>1</v>
          </cell>
          <cell r="L90" t="b">
            <v>1</v>
          </cell>
          <cell r="M90">
            <v>8.81</v>
          </cell>
          <cell r="N90">
            <v>1.6</v>
          </cell>
          <cell r="O90" t="str">
            <v>2022-11-14</v>
          </cell>
          <cell r="P90">
            <v>2.82</v>
          </cell>
          <cell r="Q90">
            <v>3.41</v>
          </cell>
        </row>
        <row r="91">
          <cell r="A91" t="str">
            <v>CFG</v>
          </cell>
          <cell r="B91">
            <v>37.94</v>
          </cell>
          <cell r="C91" t="b">
            <v>1</v>
          </cell>
          <cell r="D91">
            <v>19</v>
          </cell>
          <cell r="E91">
            <v>33</v>
          </cell>
          <cell r="F91">
            <v>44.5</v>
          </cell>
          <cell r="G91">
            <v>45</v>
          </cell>
          <cell r="H91">
            <v>55</v>
          </cell>
          <cell r="I91" t="b">
            <v>1</v>
          </cell>
          <cell r="J91">
            <v>2</v>
          </cell>
          <cell r="K91">
            <v>1.32</v>
          </cell>
          <cell r="L91" t="b">
            <v>1</v>
          </cell>
          <cell r="M91">
            <v>9.4600000000000009</v>
          </cell>
          <cell r="N91">
            <v>1.68</v>
          </cell>
          <cell r="O91" t="str">
            <v>2022-11-01</v>
          </cell>
          <cell r="P91">
            <v>0</v>
          </cell>
          <cell r="Q91">
            <v>0</v>
          </cell>
        </row>
        <row r="92">
          <cell r="A92" t="str">
            <v>CHD</v>
          </cell>
          <cell r="B92">
            <v>73.19</v>
          </cell>
          <cell r="C92" t="b">
            <v>1</v>
          </cell>
          <cell r="D92">
            <v>19</v>
          </cell>
          <cell r="E92">
            <v>69</v>
          </cell>
          <cell r="F92">
            <v>82.74</v>
          </cell>
          <cell r="G92">
            <v>83</v>
          </cell>
          <cell r="H92">
            <v>92.93</v>
          </cell>
          <cell r="I92" t="b">
            <v>1</v>
          </cell>
          <cell r="J92">
            <v>2.9</v>
          </cell>
          <cell r="K92">
            <v>0.44</v>
          </cell>
          <cell r="L92" t="b">
            <v>1</v>
          </cell>
          <cell r="M92">
            <v>23.23</v>
          </cell>
          <cell r="N92">
            <v>1.05</v>
          </cell>
          <cell r="O92" t="str">
            <v>2022-08-12</v>
          </cell>
          <cell r="P92">
            <v>0.61</v>
          </cell>
          <cell r="Q92">
            <v>1.01</v>
          </cell>
        </row>
        <row r="93">
          <cell r="A93" t="str">
            <v>CHRW</v>
          </cell>
          <cell r="B93">
            <v>94.08</v>
          </cell>
          <cell r="C93" t="b">
            <v>1</v>
          </cell>
          <cell r="D93">
            <v>23</v>
          </cell>
          <cell r="E93">
            <v>67</v>
          </cell>
          <cell r="F93">
            <v>108.57</v>
          </cell>
          <cell r="G93">
            <v>110</v>
          </cell>
          <cell r="H93">
            <v>135</v>
          </cell>
          <cell r="I93" t="b">
            <v>1</v>
          </cell>
          <cell r="J93">
            <v>2.8</v>
          </cell>
          <cell r="K93">
            <v>0.79</v>
          </cell>
          <cell r="L93" t="b">
            <v>1</v>
          </cell>
          <cell r="M93">
            <v>11.32</v>
          </cell>
          <cell r="N93">
            <v>2.2000000000000002</v>
          </cell>
          <cell r="O93" t="str">
            <v>2022-09-01</v>
          </cell>
          <cell r="P93">
            <v>1.45</v>
          </cell>
          <cell r="Q93">
            <v>1.48</v>
          </cell>
        </row>
        <row r="94">
          <cell r="A94" t="str">
            <v>CHTR</v>
          </cell>
          <cell r="B94">
            <v>330.4</v>
          </cell>
          <cell r="C94" t="b">
            <v>1</v>
          </cell>
          <cell r="D94">
            <v>25</v>
          </cell>
          <cell r="E94">
            <v>273</v>
          </cell>
          <cell r="F94">
            <v>521.64</v>
          </cell>
          <cell r="G94">
            <v>488</v>
          </cell>
          <cell r="H94">
            <v>800</v>
          </cell>
          <cell r="I94" t="b">
            <v>1</v>
          </cell>
          <cell r="J94">
            <v>2.6</v>
          </cell>
          <cell r="K94">
            <v>1.04</v>
          </cell>
          <cell r="L94" t="b">
            <v>1</v>
          </cell>
          <cell r="M94">
            <v>10.56</v>
          </cell>
          <cell r="N94">
            <v>0</v>
          </cell>
          <cell r="O94" t="str">
            <v/>
          </cell>
          <cell r="P94">
            <v>0.28999999999999998</v>
          </cell>
          <cell r="Q94">
            <v>0.33</v>
          </cell>
        </row>
        <row r="95">
          <cell r="A95" t="str">
            <v>CI</v>
          </cell>
          <cell r="B95">
            <v>301.33999999999997</v>
          </cell>
          <cell r="C95" t="b">
            <v>1</v>
          </cell>
          <cell r="D95">
            <v>23</v>
          </cell>
          <cell r="E95">
            <v>277</v>
          </cell>
          <cell r="F95">
            <v>314.43</v>
          </cell>
          <cell r="G95">
            <v>319</v>
          </cell>
          <cell r="H95">
            <v>340</v>
          </cell>
          <cell r="I95" t="b">
            <v>1</v>
          </cell>
          <cell r="J95">
            <v>2.2000000000000002</v>
          </cell>
          <cell r="K95">
            <v>0.68</v>
          </cell>
          <cell r="L95" t="b">
            <v>1</v>
          </cell>
          <cell r="M95">
            <v>17.98</v>
          </cell>
          <cell r="N95">
            <v>4.4800000000000004</v>
          </cell>
          <cell r="O95" t="str">
            <v>2022-09-06</v>
          </cell>
          <cell r="P95">
            <v>0.52</v>
          </cell>
          <cell r="Q95">
            <v>0.83</v>
          </cell>
        </row>
        <row r="96">
          <cell r="A96" t="str">
            <v>CINF</v>
          </cell>
          <cell r="B96">
            <v>99.24</v>
          </cell>
          <cell r="C96" t="b">
            <v>1</v>
          </cell>
          <cell r="D96">
            <v>5</v>
          </cell>
          <cell r="E96">
            <v>100</v>
          </cell>
          <cell r="F96">
            <v>108</v>
          </cell>
          <cell r="G96">
            <v>102</v>
          </cell>
          <cell r="H96">
            <v>130</v>
          </cell>
          <cell r="I96" t="b">
            <v>1</v>
          </cell>
          <cell r="J96">
            <v>2.9</v>
          </cell>
          <cell r="K96">
            <v>0.56999999999999995</v>
          </cell>
          <cell r="L96" t="b">
            <v>1</v>
          </cell>
          <cell r="M96">
            <v>30.92</v>
          </cell>
          <cell r="N96">
            <v>2.76</v>
          </cell>
          <cell r="O96" t="str">
            <v>2022-09-15</v>
          </cell>
          <cell r="P96">
            <v>0.94</v>
          </cell>
          <cell r="Q96">
            <v>1.1499999999999999</v>
          </cell>
        </row>
        <row r="97">
          <cell r="A97" t="str">
            <v>CL</v>
          </cell>
          <cell r="B97">
            <v>71.47</v>
          </cell>
          <cell r="C97" t="b">
            <v>1</v>
          </cell>
          <cell r="D97">
            <v>20</v>
          </cell>
          <cell r="E97">
            <v>64</v>
          </cell>
          <cell r="F97">
            <v>79.349999999999994</v>
          </cell>
          <cell r="G97">
            <v>80</v>
          </cell>
          <cell r="H97">
            <v>90</v>
          </cell>
          <cell r="I97" t="b">
            <v>1</v>
          </cell>
          <cell r="J97">
            <v>2.7</v>
          </cell>
          <cell r="K97">
            <v>0.51</v>
          </cell>
          <cell r="L97" t="b">
            <v>1</v>
          </cell>
          <cell r="M97">
            <v>31.07</v>
          </cell>
          <cell r="N97">
            <v>1.88</v>
          </cell>
          <cell r="O97" t="str">
            <v>2022-10-20</v>
          </cell>
          <cell r="P97">
            <v>0.57999999999999996</v>
          </cell>
          <cell r="Q97">
            <v>1.17</v>
          </cell>
        </row>
        <row r="98">
          <cell r="A98" t="str">
            <v>CLX</v>
          </cell>
          <cell r="B98">
            <v>136.25</v>
          </cell>
          <cell r="C98" t="b">
            <v>1</v>
          </cell>
          <cell r="D98">
            <v>18</v>
          </cell>
          <cell r="E98">
            <v>94</v>
          </cell>
          <cell r="F98">
            <v>129.74</v>
          </cell>
          <cell r="G98">
            <v>128</v>
          </cell>
          <cell r="H98">
            <v>165</v>
          </cell>
          <cell r="I98" t="b">
            <v>1</v>
          </cell>
          <cell r="J98">
            <v>3.4</v>
          </cell>
          <cell r="K98">
            <v>0.23</v>
          </cell>
          <cell r="L98" t="b">
            <v>1</v>
          </cell>
          <cell r="M98">
            <v>36.53</v>
          </cell>
          <cell r="N98">
            <v>4.72</v>
          </cell>
          <cell r="O98" t="str">
            <v>2022-10-25</v>
          </cell>
          <cell r="P98">
            <v>0.48</v>
          </cell>
          <cell r="Q98">
            <v>0.97</v>
          </cell>
        </row>
        <row r="99">
          <cell r="A99" t="str">
            <v>CMA</v>
          </cell>
          <cell r="B99">
            <v>65.34</v>
          </cell>
          <cell r="C99" t="b">
            <v>1</v>
          </cell>
          <cell r="D99">
            <v>19</v>
          </cell>
          <cell r="E99">
            <v>77</v>
          </cell>
          <cell r="F99">
            <v>85.49</v>
          </cell>
          <cell r="G99">
            <v>84</v>
          </cell>
          <cell r="H99">
            <v>105</v>
          </cell>
          <cell r="I99" t="b">
            <v>1</v>
          </cell>
          <cell r="J99">
            <v>2.1</v>
          </cell>
          <cell r="K99">
            <v>1.27</v>
          </cell>
          <cell r="L99" t="b">
            <v>1</v>
          </cell>
          <cell r="M99">
            <v>8.64</v>
          </cell>
          <cell r="N99">
            <v>2.72</v>
          </cell>
          <cell r="O99" t="str">
            <v>2022-09-14</v>
          </cell>
          <cell r="P99">
            <v>0</v>
          </cell>
          <cell r="Q99">
            <v>0</v>
          </cell>
        </row>
        <row r="100">
          <cell r="A100" t="str">
            <v>CMCSA</v>
          </cell>
          <cell r="B100">
            <v>30.48</v>
          </cell>
          <cell r="C100" t="b">
            <v>1</v>
          </cell>
          <cell r="D100">
            <v>32</v>
          </cell>
          <cell r="E100">
            <v>30</v>
          </cell>
          <cell r="F100">
            <v>44.69</v>
          </cell>
          <cell r="G100">
            <v>45</v>
          </cell>
          <cell r="H100">
            <v>70</v>
          </cell>
          <cell r="I100" t="b">
            <v>1</v>
          </cell>
          <cell r="J100">
            <v>2.4</v>
          </cell>
          <cell r="K100">
            <v>0.98</v>
          </cell>
          <cell r="L100" t="b">
            <v>1</v>
          </cell>
          <cell r="M100">
            <v>9.93</v>
          </cell>
          <cell r="N100">
            <v>1.08</v>
          </cell>
          <cell r="O100" t="str">
            <v>2022-10-04</v>
          </cell>
          <cell r="P100">
            <v>0.68</v>
          </cell>
          <cell r="Q100">
            <v>0.88</v>
          </cell>
        </row>
        <row r="101">
          <cell r="A101" t="str">
            <v>CME</v>
          </cell>
          <cell r="B101">
            <v>169.99</v>
          </cell>
          <cell r="C101" t="b">
            <v>1</v>
          </cell>
          <cell r="D101">
            <v>16</v>
          </cell>
          <cell r="E101">
            <v>161</v>
          </cell>
          <cell r="F101">
            <v>209.94</v>
          </cell>
          <cell r="G101">
            <v>209.5</v>
          </cell>
          <cell r="H101">
            <v>270</v>
          </cell>
          <cell r="I101" t="b">
            <v>1</v>
          </cell>
          <cell r="J101">
            <v>2.4</v>
          </cell>
          <cell r="K101">
            <v>0.44</v>
          </cell>
          <cell r="L101" t="b">
            <v>1</v>
          </cell>
          <cell r="M101">
            <v>21.12</v>
          </cell>
          <cell r="N101">
            <v>4</v>
          </cell>
          <cell r="O101" t="str">
            <v>2022-09-08</v>
          </cell>
          <cell r="P101">
            <v>0.02</v>
          </cell>
          <cell r="Q101">
            <v>1.02</v>
          </cell>
        </row>
        <row r="102">
          <cell r="A102" t="str">
            <v>CMG</v>
          </cell>
          <cell r="B102">
            <v>1549.82</v>
          </cell>
          <cell r="C102" t="b">
            <v>1</v>
          </cell>
          <cell r="D102">
            <v>30</v>
          </cell>
          <cell r="E102">
            <v>1500</v>
          </cell>
          <cell r="F102">
            <v>1799.83</v>
          </cell>
          <cell r="G102">
            <v>1790</v>
          </cell>
          <cell r="H102">
            <v>2500</v>
          </cell>
          <cell r="I102" t="b">
            <v>1</v>
          </cell>
          <cell r="J102">
            <v>1.8</v>
          </cell>
          <cell r="K102">
            <v>1.29</v>
          </cell>
          <cell r="L102" t="b">
            <v>1</v>
          </cell>
          <cell r="M102">
            <v>57.55</v>
          </cell>
          <cell r="N102">
            <v>0</v>
          </cell>
          <cell r="O102" t="str">
            <v/>
          </cell>
          <cell r="P102">
            <v>1.1299999999999999</v>
          </cell>
          <cell r="Q102">
            <v>1.26</v>
          </cell>
        </row>
        <row r="103">
          <cell r="A103" t="str">
            <v>CMI</v>
          </cell>
          <cell r="B103">
            <v>232.79</v>
          </cell>
          <cell r="C103" t="b">
            <v>1</v>
          </cell>
          <cell r="D103">
            <v>19</v>
          </cell>
          <cell r="E103">
            <v>190</v>
          </cell>
          <cell r="F103">
            <v>245.71</v>
          </cell>
          <cell r="G103">
            <v>241</v>
          </cell>
          <cell r="H103">
            <v>303.89999999999998</v>
          </cell>
          <cell r="I103" t="b">
            <v>1</v>
          </cell>
          <cell r="J103">
            <v>2.4</v>
          </cell>
          <cell r="K103">
            <v>1</v>
          </cell>
          <cell r="L103" t="b">
            <v>1</v>
          </cell>
          <cell r="M103">
            <v>16.27</v>
          </cell>
          <cell r="N103">
            <v>6.28</v>
          </cell>
          <cell r="O103" t="str">
            <v>2022-11-17</v>
          </cell>
          <cell r="P103">
            <v>0.93</v>
          </cell>
          <cell r="Q103">
            <v>1.66</v>
          </cell>
        </row>
        <row r="104">
          <cell r="A104" t="str">
            <v>CMS</v>
          </cell>
          <cell r="B104">
            <v>54.43</v>
          </cell>
          <cell r="C104" t="b">
            <v>1</v>
          </cell>
          <cell r="D104">
            <v>17</v>
          </cell>
          <cell r="E104">
            <v>54</v>
          </cell>
          <cell r="F104">
            <v>66.88</v>
          </cell>
          <cell r="G104">
            <v>68</v>
          </cell>
          <cell r="H104">
            <v>75</v>
          </cell>
          <cell r="I104" t="b">
            <v>1</v>
          </cell>
          <cell r="J104">
            <v>2.5</v>
          </cell>
          <cell r="K104">
            <v>0.35</v>
          </cell>
          <cell r="L104" t="b">
            <v>1</v>
          </cell>
          <cell r="M104">
            <v>20.62</v>
          </cell>
          <cell r="N104">
            <v>1.84</v>
          </cell>
          <cell r="O104" t="str">
            <v>2022-08-04</v>
          </cell>
          <cell r="P104">
            <v>0.45</v>
          </cell>
          <cell r="Q104">
            <v>1</v>
          </cell>
        </row>
        <row r="105">
          <cell r="A105" t="str">
            <v>CNC</v>
          </cell>
          <cell r="B105">
            <v>73.849999999999994</v>
          </cell>
          <cell r="C105" t="b">
            <v>1</v>
          </cell>
          <cell r="D105">
            <v>19</v>
          </cell>
          <cell r="E105">
            <v>90</v>
          </cell>
          <cell r="F105">
            <v>102.37</v>
          </cell>
          <cell r="G105">
            <v>103</v>
          </cell>
          <cell r="H105">
            <v>116</v>
          </cell>
          <cell r="I105" t="b">
            <v>1</v>
          </cell>
          <cell r="J105">
            <v>1.9</v>
          </cell>
          <cell r="K105">
            <v>0.57999999999999996</v>
          </cell>
          <cell r="L105" t="b">
            <v>1</v>
          </cell>
          <cell r="M105">
            <v>23.52</v>
          </cell>
          <cell r="N105">
            <v>0</v>
          </cell>
          <cell r="O105" t="str">
            <v/>
          </cell>
          <cell r="P105">
            <v>1.01</v>
          </cell>
          <cell r="Q105">
            <v>1.1100000000000001</v>
          </cell>
        </row>
        <row r="106">
          <cell r="A106" t="str">
            <v>CNP</v>
          </cell>
          <cell r="B106">
            <v>27.01</v>
          </cell>
          <cell r="C106" t="b">
            <v>1</v>
          </cell>
          <cell r="D106">
            <v>16</v>
          </cell>
          <cell r="E106">
            <v>27</v>
          </cell>
          <cell r="F106">
            <v>32</v>
          </cell>
          <cell r="G106">
            <v>32</v>
          </cell>
          <cell r="H106">
            <v>37</v>
          </cell>
          <cell r="I106" t="b">
            <v>1</v>
          </cell>
          <cell r="J106">
            <v>1.9</v>
          </cell>
          <cell r="K106">
            <v>0.88</v>
          </cell>
          <cell r="L106" t="b">
            <v>1</v>
          </cell>
          <cell r="M106">
            <v>20.309999999999999</v>
          </cell>
          <cell r="N106">
            <v>0.72</v>
          </cell>
          <cell r="O106" t="str">
            <v>2022-11-16</v>
          </cell>
          <cell r="P106">
            <v>0.55000000000000004</v>
          </cell>
          <cell r="Q106">
            <v>1.03</v>
          </cell>
        </row>
        <row r="107">
          <cell r="A107" t="str">
            <v>COF</v>
          </cell>
          <cell r="B107">
            <v>96.25</v>
          </cell>
          <cell r="C107" t="b">
            <v>1</v>
          </cell>
          <cell r="D107">
            <v>19</v>
          </cell>
          <cell r="E107">
            <v>68</v>
          </cell>
          <cell r="F107">
            <v>126.91</v>
          </cell>
          <cell r="G107">
            <v>121</v>
          </cell>
          <cell r="H107">
            <v>171</v>
          </cell>
          <cell r="I107" t="b">
            <v>1</v>
          </cell>
          <cell r="J107">
            <v>2.2999999999999998</v>
          </cell>
          <cell r="K107">
            <v>1.42</v>
          </cell>
          <cell r="L107" t="b">
            <v>1</v>
          </cell>
          <cell r="M107">
            <v>4.2</v>
          </cell>
          <cell r="N107">
            <v>2.4</v>
          </cell>
          <cell r="O107" t="str">
            <v>2022-08-05</v>
          </cell>
          <cell r="P107">
            <v>0</v>
          </cell>
          <cell r="Q107">
            <v>0</v>
          </cell>
        </row>
        <row r="108">
          <cell r="A108" t="str">
            <v>COO</v>
          </cell>
          <cell r="B108">
            <v>259.99</v>
          </cell>
          <cell r="C108" t="b">
            <v>1</v>
          </cell>
          <cell r="D108">
            <v>10</v>
          </cell>
          <cell r="E108">
            <v>280</v>
          </cell>
          <cell r="F108">
            <v>353.8</v>
          </cell>
          <cell r="G108">
            <v>346.5</v>
          </cell>
          <cell r="H108">
            <v>560</v>
          </cell>
          <cell r="I108" t="b">
            <v>1</v>
          </cell>
          <cell r="J108">
            <v>2.5</v>
          </cell>
          <cell r="K108">
            <v>0.93</v>
          </cell>
          <cell r="L108" t="b">
            <v>1</v>
          </cell>
          <cell r="M108">
            <v>30.27</v>
          </cell>
          <cell r="N108">
            <v>0.06</v>
          </cell>
          <cell r="O108" t="str">
            <v>2022-07-26</v>
          </cell>
          <cell r="P108">
            <v>0.56999999999999995</v>
          </cell>
          <cell r="Q108">
            <v>1.1599999999999999</v>
          </cell>
        </row>
        <row r="109">
          <cell r="A109" t="str">
            <v>COP</v>
          </cell>
          <cell r="B109">
            <v>124.49</v>
          </cell>
          <cell r="C109" t="b">
            <v>1</v>
          </cell>
          <cell r="D109">
            <v>26</v>
          </cell>
          <cell r="E109">
            <v>87</v>
          </cell>
          <cell r="F109">
            <v>128.06</v>
          </cell>
          <cell r="G109">
            <v>132</v>
          </cell>
          <cell r="H109">
            <v>149</v>
          </cell>
          <cell r="I109" t="b">
            <v>1</v>
          </cell>
          <cell r="J109">
            <v>1.9</v>
          </cell>
          <cell r="K109">
            <v>1.29</v>
          </cell>
          <cell r="L109" t="b">
            <v>1</v>
          </cell>
          <cell r="M109">
            <v>10.27</v>
          </cell>
          <cell r="N109">
            <v>1.92</v>
          </cell>
          <cell r="O109" t="str">
            <v>2022-09-28</v>
          </cell>
          <cell r="P109">
            <v>1.33</v>
          </cell>
          <cell r="Q109">
            <v>1.54</v>
          </cell>
        </row>
        <row r="110">
          <cell r="A110" t="str">
            <v>COST</v>
          </cell>
          <cell r="B110">
            <v>478.18</v>
          </cell>
          <cell r="C110" t="b">
            <v>1</v>
          </cell>
          <cell r="D110">
            <v>29</v>
          </cell>
          <cell r="E110">
            <v>455</v>
          </cell>
          <cell r="F110">
            <v>565.16999999999996</v>
          </cell>
          <cell r="G110">
            <v>565</v>
          </cell>
          <cell r="H110">
            <v>678</v>
          </cell>
          <cell r="I110" t="b">
            <v>1</v>
          </cell>
          <cell r="J110">
            <v>2.1</v>
          </cell>
          <cell r="K110">
            <v>0.72</v>
          </cell>
          <cell r="L110" t="b">
            <v>1</v>
          </cell>
          <cell r="M110">
            <v>36.39</v>
          </cell>
          <cell r="N110">
            <v>3.6</v>
          </cell>
          <cell r="O110" t="str">
            <v>2022-10-27</v>
          </cell>
          <cell r="P110">
            <v>0.41</v>
          </cell>
          <cell r="Q110">
            <v>1.02</v>
          </cell>
        </row>
        <row r="111">
          <cell r="A111" t="str">
            <v>CPB</v>
          </cell>
          <cell r="B111">
            <v>50.25</v>
          </cell>
          <cell r="C111" t="b">
            <v>1</v>
          </cell>
          <cell r="D111">
            <v>17</v>
          </cell>
          <cell r="E111">
            <v>39</v>
          </cell>
          <cell r="F111">
            <v>48.12</v>
          </cell>
          <cell r="G111">
            <v>48</v>
          </cell>
          <cell r="H111">
            <v>55</v>
          </cell>
          <cell r="I111" t="b">
            <v>1</v>
          </cell>
          <cell r="J111">
            <v>3.3</v>
          </cell>
          <cell r="K111">
            <v>0.36</v>
          </cell>
          <cell r="L111" t="b">
            <v>1</v>
          </cell>
          <cell r="M111">
            <v>20.02</v>
          </cell>
          <cell r="N111">
            <v>1.48</v>
          </cell>
          <cell r="O111" t="str">
            <v>2022-10-05</v>
          </cell>
          <cell r="P111">
            <v>0.22</v>
          </cell>
          <cell r="Q111">
            <v>0.68</v>
          </cell>
        </row>
        <row r="112">
          <cell r="A112" t="str">
            <v>CPRT</v>
          </cell>
          <cell r="B112">
            <v>109.63</v>
          </cell>
          <cell r="C112" t="b">
            <v>1</v>
          </cell>
          <cell r="D112">
            <v>7</v>
          </cell>
          <cell r="E112">
            <v>131</v>
          </cell>
          <cell r="F112">
            <v>149.71</v>
          </cell>
          <cell r="G112">
            <v>143</v>
          </cell>
          <cell r="H112">
            <v>182</v>
          </cell>
          <cell r="I112" t="b">
            <v>1</v>
          </cell>
          <cell r="J112">
            <v>1.6</v>
          </cell>
          <cell r="K112">
            <v>1.17</v>
          </cell>
          <cell r="L112" t="b">
            <v>1</v>
          </cell>
          <cell r="M112">
            <v>24.09</v>
          </cell>
          <cell r="N112">
            <v>0</v>
          </cell>
          <cell r="O112" t="str">
            <v/>
          </cell>
          <cell r="P112">
            <v>3.57</v>
          </cell>
          <cell r="Q112">
            <v>4.99</v>
          </cell>
        </row>
        <row r="113">
          <cell r="A113" t="str">
            <v>CPT</v>
          </cell>
          <cell r="B113">
            <v>113.89</v>
          </cell>
          <cell r="C113" t="b">
            <v>1</v>
          </cell>
          <cell r="D113">
            <v>20</v>
          </cell>
          <cell r="E113">
            <v>126</v>
          </cell>
          <cell r="F113">
            <v>155.6</v>
          </cell>
          <cell r="G113">
            <v>152</v>
          </cell>
          <cell r="H113">
            <v>208</v>
          </cell>
          <cell r="I113" t="b">
            <v>1</v>
          </cell>
          <cell r="J113">
            <v>2.1</v>
          </cell>
          <cell r="K113">
            <v>0.79</v>
          </cell>
          <cell r="L113" t="b">
            <v>1</v>
          </cell>
          <cell r="M113">
            <v>14.75</v>
          </cell>
          <cell r="N113">
            <v>3.65</v>
          </cell>
          <cell r="O113" t="str">
            <v>2022-09-29</v>
          </cell>
          <cell r="P113">
            <v>0.11</v>
          </cell>
          <cell r="Q113">
            <v>0.12</v>
          </cell>
        </row>
        <row r="114">
          <cell r="A114" t="str">
            <v>CRL</v>
          </cell>
          <cell r="B114">
            <v>200.18</v>
          </cell>
          <cell r="C114" t="b">
            <v>1</v>
          </cell>
          <cell r="D114">
            <v>12</v>
          </cell>
          <cell r="E114">
            <v>240</v>
          </cell>
          <cell r="F114">
            <v>270.17</v>
          </cell>
          <cell r="G114">
            <v>278.5</v>
          </cell>
          <cell r="H114">
            <v>300</v>
          </cell>
          <cell r="I114" t="b">
            <v>1</v>
          </cell>
          <cell r="J114">
            <v>1.7</v>
          </cell>
          <cell r="K114">
            <v>1.29</v>
          </cell>
          <cell r="L114" t="b">
            <v>1</v>
          </cell>
          <cell r="M114">
            <v>23.17</v>
          </cell>
          <cell r="N114">
            <v>0</v>
          </cell>
          <cell r="O114" t="str">
            <v/>
          </cell>
          <cell r="P114">
            <v>0.91</v>
          </cell>
          <cell r="Q114">
            <v>1.33</v>
          </cell>
        </row>
        <row r="115">
          <cell r="A115" t="str">
            <v>CRM</v>
          </cell>
          <cell r="B115">
            <v>160.16999999999999</v>
          </cell>
          <cell r="C115" t="b">
            <v>1</v>
          </cell>
          <cell r="D115">
            <v>46</v>
          </cell>
          <cell r="E115">
            <v>150</v>
          </cell>
          <cell r="F115">
            <v>220.18</v>
          </cell>
          <cell r="G115">
            <v>219.5</v>
          </cell>
          <cell r="H115">
            <v>385</v>
          </cell>
          <cell r="I115" t="b">
            <v>1</v>
          </cell>
          <cell r="J115">
            <v>1.9</v>
          </cell>
          <cell r="K115">
            <v>1.1000000000000001</v>
          </cell>
          <cell r="L115" t="b">
            <v>1</v>
          </cell>
          <cell r="M115">
            <v>302.20999999999998</v>
          </cell>
          <cell r="N115">
            <v>0</v>
          </cell>
          <cell r="O115" t="str">
            <v/>
          </cell>
          <cell r="P115">
            <v>0.91</v>
          </cell>
          <cell r="Q115">
            <v>1.06</v>
          </cell>
        </row>
        <row r="116">
          <cell r="A116" t="str">
            <v>CSCO</v>
          </cell>
          <cell r="B116">
            <v>42.8</v>
          </cell>
          <cell r="C116" t="b">
            <v>1</v>
          </cell>
          <cell r="D116">
            <v>23</v>
          </cell>
          <cell r="E116">
            <v>44</v>
          </cell>
          <cell r="F116">
            <v>54.78</v>
          </cell>
          <cell r="G116">
            <v>53</v>
          </cell>
          <cell r="H116">
            <v>73</v>
          </cell>
          <cell r="I116" t="b">
            <v>1</v>
          </cell>
          <cell r="J116">
            <v>2.5</v>
          </cell>
          <cell r="K116">
            <v>0.95</v>
          </cell>
          <cell r="L116" t="b">
            <v>1</v>
          </cell>
          <cell r="M116">
            <v>15.18</v>
          </cell>
          <cell r="N116">
            <v>1.52</v>
          </cell>
          <cell r="O116" t="str">
            <v>2022-10-04</v>
          </cell>
          <cell r="P116">
            <v>1.1599999999999999</v>
          </cell>
          <cell r="Q116">
            <v>1.43</v>
          </cell>
        </row>
        <row r="117">
          <cell r="A117" t="str">
            <v>CSGP</v>
          </cell>
          <cell r="B117">
            <v>71.8</v>
          </cell>
          <cell r="C117" t="b">
            <v>1</v>
          </cell>
          <cell r="D117">
            <v>11</v>
          </cell>
          <cell r="E117">
            <v>67</v>
          </cell>
          <cell r="F117">
            <v>83.36</v>
          </cell>
          <cell r="G117">
            <v>85</v>
          </cell>
          <cell r="H117">
            <v>92</v>
          </cell>
          <cell r="I117" t="b">
            <v>1</v>
          </cell>
          <cell r="J117">
            <v>1.8</v>
          </cell>
          <cell r="K117">
            <v>0.88</v>
          </cell>
          <cell r="L117" t="b">
            <v>1</v>
          </cell>
          <cell r="M117">
            <v>84.47</v>
          </cell>
          <cell r="N117">
            <v>0</v>
          </cell>
          <cell r="O117" t="str">
            <v/>
          </cell>
          <cell r="P117">
            <v>11.8</v>
          </cell>
          <cell r="Q117">
            <v>11.95</v>
          </cell>
        </row>
        <row r="118">
          <cell r="A118" t="str">
            <v>CSX</v>
          </cell>
          <cell r="B118">
            <v>27.54</v>
          </cell>
          <cell r="C118" t="b">
            <v>1</v>
          </cell>
          <cell r="D118">
            <v>26</v>
          </cell>
          <cell r="E118">
            <v>23</v>
          </cell>
          <cell r="F118">
            <v>32.81</v>
          </cell>
          <cell r="G118">
            <v>32.5</v>
          </cell>
          <cell r="H118">
            <v>41</v>
          </cell>
          <cell r="I118" t="b">
            <v>1</v>
          </cell>
          <cell r="J118">
            <v>2.2000000000000002</v>
          </cell>
          <cell r="K118">
            <v>1.24</v>
          </cell>
          <cell r="L118" t="b">
            <v>1</v>
          </cell>
          <cell r="M118">
            <v>14.65</v>
          </cell>
          <cell r="N118">
            <v>0.4</v>
          </cell>
          <cell r="O118" t="str">
            <v>2022-11-29</v>
          </cell>
          <cell r="P118">
            <v>0.96</v>
          </cell>
          <cell r="Q118">
            <v>1.72</v>
          </cell>
        </row>
        <row r="119">
          <cell r="A119" t="str">
            <v>CTAS</v>
          </cell>
          <cell r="B119">
            <v>399.94</v>
          </cell>
          <cell r="C119" t="b">
            <v>1</v>
          </cell>
          <cell r="D119">
            <v>11</v>
          </cell>
          <cell r="E119">
            <v>373</v>
          </cell>
          <cell r="F119">
            <v>444.27</v>
          </cell>
          <cell r="G119">
            <v>450</v>
          </cell>
          <cell r="H119">
            <v>495</v>
          </cell>
          <cell r="I119" t="b">
            <v>1</v>
          </cell>
          <cell r="J119">
            <v>2.2000000000000002</v>
          </cell>
          <cell r="K119">
            <v>1.38</v>
          </cell>
          <cell r="L119" t="b">
            <v>1</v>
          </cell>
          <cell r="M119">
            <v>33.520000000000003</v>
          </cell>
          <cell r="N119">
            <v>4</v>
          </cell>
          <cell r="O119" t="str">
            <v>2022-08-12</v>
          </cell>
          <cell r="P119">
            <v>0.72</v>
          </cell>
          <cell r="Q119">
            <v>1.72</v>
          </cell>
        </row>
        <row r="120">
          <cell r="A120" t="str">
            <v>CTLT</v>
          </cell>
          <cell r="B120">
            <v>67.63</v>
          </cell>
          <cell r="C120" t="b">
            <v>1</v>
          </cell>
          <cell r="D120">
            <v>13</v>
          </cell>
          <cell r="E120">
            <v>105</v>
          </cell>
          <cell r="F120">
            <v>121.77</v>
          </cell>
          <cell r="G120">
            <v>125</v>
          </cell>
          <cell r="H120">
            <v>138</v>
          </cell>
          <cell r="I120" t="b">
            <v>1</v>
          </cell>
          <cell r="J120">
            <v>1.7</v>
          </cell>
          <cell r="K120">
            <v>1.39</v>
          </cell>
          <cell r="L120" t="b">
            <v>1</v>
          </cell>
          <cell r="M120">
            <v>25.05</v>
          </cell>
          <cell r="N120">
            <v>0</v>
          </cell>
          <cell r="O120" t="str">
            <v/>
          </cell>
          <cell r="P120">
            <v>1.85</v>
          </cell>
          <cell r="Q120">
            <v>2.72</v>
          </cell>
        </row>
        <row r="121">
          <cell r="A121" t="str">
            <v>CTRA</v>
          </cell>
          <cell r="B121">
            <v>29.67</v>
          </cell>
          <cell r="C121" t="b">
            <v>1</v>
          </cell>
          <cell r="D121">
            <v>23</v>
          </cell>
          <cell r="E121">
            <v>26</v>
          </cell>
          <cell r="F121">
            <v>36.61</v>
          </cell>
          <cell r="G121">
            <v>35</v>
          </cell>
          <cell r="H121">
            <v>54</v>
          </cell>
          <cell r="I121" t="b">
            <v>1</v>
          </cell>
          <cell r="J121">
            <v>2.6</v>
          </cell>
          <cell r="K121">
            <v>0.15</v>
          </cell>
          <cell r="L121" t="b">
            <v>1</v>
          </cell>
          <cell r="M121">
            <v>7.12</v>
          </cell>
          <cell r="N121">
            <v>2.6</v>
          </cell>
          <cell r="O121" t="str">
            <v>2022-08-12</v>
          </cell>
          <cell r="P121">
            <v>1.75</v>
          </cell>
          <cell r="Q121">
            <v>1.8</v>
          </cell>
        </row>
        <row r="122">
          <cell r="A122" t="str">
            <v>CTSH</v>
          </cell>
          <cell r="B122">
            <v>60.28</v>
          </cell>
          <cell r="C122" t="b">
            <v>1</v>
          </cell>
          <cell r="D122">
            <v>22</v>
          </cell>
          <cell r="E122">
            <v>55</v>
          </cell>
          <cell r="F122">
            <v>74.78</v>
          </cell>
          <cell r="G122">
            <v>76</v>
          </cell>
          <cell r="H122">
            <v>98</v>
          </cell>
          <cell r="I122" t="b">
            <v>1</v>
          </cell>
          <cell r="J122">
            <v>2.6</v>
          </cell>
          <cell r="K122">
            <v>1.05</v>
          </cell>
          <cell r="L122" t="b">
            <v>1</v>
          </cell>
          <cell r="M122">
            <v>13.99</v>
          </cell>
          <cell r="N122">
            <v>1.08</v>
          </cell>
          <cell r="O122" t="str">
            <v>2022-08-18</v>
          </cell>
          <cell r="P122">
            <v>2.06</v>
          </cell>
          <cell r="Q122">
            <v>2.23</v>
          </cell>
        </row>
        <row r="123">
          <cell r="A123" t="str">
            <v>CTVA</v>
          </cell>
          <cell r="B123">
            <v>62.88</v>
          </cell>
          <cell r="C123" t="b">
            <v>1</v>
          </cell>
          <cell r="D123">
            <v>20</v>
          </cell>
          <cell r="E123">
            <v>55.9</v>
          </cell>
          <cell r="F123">
            <v>69.09</v>
          </cell>
          <cell r="G123">
            <v>70.5</v>
          </cell>
          <cell r="H123">
            <v>80</v>
          </cell>
          <cell r="I123" t="b">
            <v>1</v>
          </cell>
          <cell r="J123">
            <v>2.2000000000000002</v>
          </cell>
          <cell r="K123">
            <v>0.7</v>
          </cell>
          <cell r="L123" t="b">
            <v>1</v>
          </cell>
          <cell r="M123">
            <v>25.98</v>
          </cell>
          <cell r="N123">
            <v>0.6</v>
          </cell>
          <cell r="O123" t="str">
            <v>2022-08-11</v>
          </cell>
          <cell r="P123">
            <v>1.23</v>
          </cell>
          <cell r="Q123">
            <v>1.88</v>
          </cell>
        </row>
        <row r="124">
          <cell r="A124" t="str">
            <v>CVS</v>
          </cell>
          <cell r="B124">
            <v>92.72</v>
          </cell>
          <cell r="C124" t="b">
            <v>1</v>
          </cell>
          <cell r="D124">
            <v>23</v>
          </cell>
          <cell r="E124">
            <v>98</v>
          </cell>
          <cell r="F124">
            <v>118.39</v>
          </cell>
          <cell r="G124">
            <v>120</v>
          </cell>
          <cell r="H124">
            <v>130</v>
          </cell>
          <cell r="I124" t="b">
            <v>1</v>
          </cell>
          <cell r="J124">
            <v>2.1</v>
          </cell>
          <cell r="K124">
            <v>0.71</v>
          </cell>
          <cell r="L124" t="b">
            <v>1</v>
          </cell>
          <cell r="M124">
            <v>15.1</v>
          </cell>
          <cell r="N124">
            <v>2.2000000000000002</v>
          </cell>
          <cell r="O124" t="str">
            <v>2022-10-20</v>
          </cell>
          <cell r="P124">
            <v>0.62</v>
          </cell>
          <cell r="Q124">
            <v>0.91</v>
          </cell>
        </row>
        <row r="125">
          <cell r="A125" t="str">
            <v>CVX</v>
          </cell>
          <cell r="B125">
            <v>173.19</v>
          </cell>
          <cell r="C125" t="b">
            <v>1</v>
          </cell>
          <cell r="D125">
            <v>27</v>
          </cell>
          <cell r="E125">
            <v>145</v>
          </cell>
          <cell r="F125">
            <v>182.17</v>
          </cell>
          <cell r="G125">
            <v>185</v>
          </cell>
          <cell r="H125">
            <v>210</v>
          </cell>
          <cell r="I125" t="b">
            <v>1</v>
          </cell>
          <cell r="J125">
            <v>2.2999999999999998</v>
          </cell>
          <cell r="K125">
            <v>1.1299999999999999</v>
          </cell>
          <cell r="L125" t="b">
            <v>1</v>
          </cell>
          <cell r="M125">
            <v>11.55</v>
          </cell>
          <cell r="N125">
            <v>5.68</v>
          </cell>
          <cell r="O125" t="str">
            <v>2022-08-18</v>
          </cell>
          <cell r="P125">
            <v>1</v>
          </cell>
          <cell r="Q125">
            <v>1.31</v>
          </cell>
        </row>
        <row r="126">
          <cell r="A126" t="str">
            <v>CZR</v>
          </cell>
          <cell r="B126">
            <v>39.61</v>
          </cell>
          <cell r="C126" t="b">
            <v>1</v>
          </cell>
          <cell r="D126">
            <v>12</v>
          </cell>
          <cell r="E126">
            <v>27</v>
          </cell>
          <cell r="F126">
            <v>69.75</v>
          </cell>
          <cell r="G126">
            <v>67.5</v>
          </cell>
          <cell r="H126">
            <v>102</v>
          </cell>
          <cell r="I126" t="b">
            <v>1</v>
          </cell>
          <cell r="J126">
            <v>1.9</v>
          </cell>
          <cell r="K126">
            <v>2.77</v>
          </cell>
          <cell r="L126" t="b">
            <v>1</v>
          </cell>
          <cell r="M126">
            <v>0</v>
          </cell>
          <cell r="N126">
            <v>0</v>
          </cell>
          <cell r="O126" t="str">
            <v/>
          </cell>
          <cell r="P126">
            <v>0.3</v>
          </cell>
          <cell r="Q126">
            <v>1</v>
          </cell>
        </row>
        <row r="127">
          <cell r="A127" t="str">
            <v>D</v>
          </cell>
          <cell r="B127">
            <v>65.53</v>
          </cell>
          <cell r="C127" t="b">
            <v>1</v>
          </cell>
          <cell r="D127">
            <v>15</v>
          </cell>
          <cell r="E127">
            <v>71</v>
          </cell>
          <cell r="F127">
            <v>82.73</v>
          </cell>
          <cell r="G127">
            <v>83</v>
          </cell>
          <cell r="H127">
            <v>94</v>
          </cell>
          <cell r="I127" t="b">
            <v>1</v>
          </cell>
          <cell r="J127">
            <v>2.4</v>
          </cell>
          <cell r="K127">
            <v>0.49</v>
          </cell>
          <cell r="L127" t="b">
            <v>1</v>
          </cell>
          <cell r="M127">
            <v>33.950000000000003</v>
          </cell>
          <cell r="N127">
            <v>2.67</v>
          </cell>
          <cell r="O127" t="str">
            <v>2022-09-01</v>
          </cell>
          <cell r="P127">
            <v>0.37</v>
          </cell>
          <cell r="Q127">
            <v>0.87</v>
          </cell>
        </row>
        <row r="128">
          <cell r="A128" t="str">
            <v>DAL</v>
          </cell>
          <cell r="B128">
            <v>32.58</v>
          </cell>
          <cell r="C128" t="b">
            <v>1</v>
          </cell>
          <cell r="D128">
            <v>15</v>
          </cell>
          <cell r="E128">
            <v>35</v>
          </cell>
          <cell r="F128">
            <v>47.73</v>
          </cell>
          <cell r="G128">
            <v>47</v>
          </cell>
          <cell r="H128">
            <v>74</v>
          </cell>
          <cell r="I128" t="b">
            <v>1</v>
          </cell>
          <cell r="J128">
            <v>1.7</v>
          </cell>
          <cell r="K128">
            <v>1.17</v>
          </cell>
          <cell r="L128" t="b">
            <v>1</v>
          </cell>
          <cell r="M128">
            <v>250.62</v>
          </cell>
          <cell r="N128">
            <v>0</v>
          </cell>
          <cell r="O128" t="str">
            <v>2020-02-19</v>
          </cell>
          <cell r="P128">
            <v>0.44</v>
          </cell>
          <cell r="Q128">
            <v>0.56999999999999995</v>
          </cell>
        </row>
        <row r="129">
          <cell r="A129" t="str">
            <v>DD</v>
          </cell>
          <cell r="B129">
            <v>55.58</v>
          </cell>
          <cell r="C129" t="b">
            <v>1</v>
          </cell>
          <cell r="D129">
            <v>18</v>
          </cell>
          <cell r="E129">
            <v>76</v>
          </cell>
          <cell r="F129">
            <v>91.78</v>
          </cell>
          <cell r="G129">
            <v>92.5</v>
          </cell>
          <cell r="H129">
            <v>108</v>
          </cell>
          <cell r="I129" t="b">
            <v>1</v>
          </cell>
          <cell r="J129">
            <v>2.2000000000000002</v>
          </cell>
          <cell r="K129">
            <v>1.2</v>
          </cell>
          <cell r="L129" t="b">
            <v>1</v>
          </cell>
          <cell r="M129">
            <v>19.03</v>
          </cell>
          <cell r="N129">
            <v>1.32</v>
          </cell>
          <cell r="O129" t="str">
            <v>2022-07-28</v>
          </cell>
          <cell r="P129">
            <v>0.67</v>
          </cell>
          <cell r="Q129">
            <v>2.5499999999999998</v>
          </cell>
        </row>
        <row r="130">
          <cell r="A130" t="str">
            <v>DE</v>
          </cell>
          <cell r="B130">
            <v>383.06</v>
          </cell>
          <cell r="C130" t="b">
            <v>1</v>
          </cell>
          <cell r="D130">
            <v>23</v>
          </cell>
          <cell r="E130">
            <v>289</v>
          </cell>
          <cell r="F130">
            <v>399.22</v>
          </cell>
          <cell r="G130">
            <v>411</v>
          </cell>
          <cell r="H130">
            <v>450</v>
          </cell>
          <cell r="I130" t="b">
            <v>1</v>
          </cell>
          <cell r="J130">
            <v>2.1</v>
          </cell>
          <cell r="K130">
            <v>1.06</v>
          </cell>
          <cell r="L130" t="b">
            <v>1</v>
          </cell>
          <cell r="M130">
            <v>19.14</v>
          </cell>
          <cell r="N130">
            <v>4.5199999999999996</v>
          </cell>
          <cell r="O130" t="str">
            <v>2022-09-29</v>
          </cell>
          <cell r="P130">
            <v>1.69</v>
          </cell>
          <cell r="Q130">
            <v>1.98</v>
          </cell>
        </row>
        <row r="131">
          <cell r="A131" t="str">
            <v>DFS</v>
          </cell>
          <cell r="B131">
            <v>94.68</v>
          </cell>
          <cell r="C131" t="b">
            <v>1</v>
          </cell>
          <cell r="D131">
            <v>17</v>
          </cell>
          <cell r="E131">
            <v>97</v>
          </cell>
          <cell r="F131">
            <v>113.71</v>
          </cell>
          <cell r="G131">
            <v>110</v>
          </cell>
          <cell r="H131">
            <v>135</v>
          </cell>
          <cell r="I131" t="b">
            <v>1</v>
          </cell>
          <cell r="J131">
            <v>2.2999999999999998</v>
          </cell>
          <cell r="K131">
            <v>1.4</v>
          </cell>
          <cell r="L131" t="b">
            <v>1</v>
          </cell>
          <cell r="M131">
            <v>6.14</v>
          </cell>
          <cell r="N131">
            <v>2.4</v>
          </cell>
          <cell r="O131" t="str">
            <v>2022-10-13</v>
          </cell>
          <cell r="P131">
            <v>1.24</v>
          </cell>
          <cell r="Q131">
            <v>1.24</v>
          </cell>
        </row>
        <row r="132">
          <cell r="A132" t="str">
            <v>DG</v>
          </cell>
          <cell r="B132">
            <v>239.37</v>
          </cell>
          <cell r="C132" t="b">
            <v>1</v>
          </cell>
          <cell r="D132">
            <v>23</v>
          </cell>
          <cell r="E132">
            <v>199</v>
          </cell>
          <cell r="F132">
            <v>267</v>
          </cell>
          <cell r="G132">
            <v>273</v>
          </cell>
          <cell r="H132">
            <v>296</v>
          </cell>
          <cell r="I132" t="b">
            <v>1</v>
          </cell>
          <cell r="J132">
            <v>2.1</v>
          </cell>
          <cell r="K132">
            <v>0.39</v>
          </cell>
          <cell r="L132" t="b">
            <v>1</v>
          </cell>
          <cell r="M132">
            <v>23.84</v>
          </cell>
          <cell r="N132">
            <v>2.2000000000000002</v>
          </cell>
          <cell r="O132" t="str">
            <v>2022-10-03</v>
          </cell>
          <cell r="P132">
            <v>0.05</v>
          </cell>
          <cell r="Q132">
            <v>1.01</v>
          </cell>
        </row>
        <row r="133">
          <cell r="A133" t="str">
            <v>DGX</v>
          </cell>
          <cell r="B133">
            <v>136.75</v>
          </cell>
          <cell r="C133" t="b">
            <v>1</v>
          </cell>
          <cell r="D133">
            <v>14</v>
          </cell>
          <cell r="E133">
            <v>135</v>
          </cell>
          <cell r="F133">
            <v>144.21</v>
          </cell>
          <cell r="G133">
            <v>145</v>
          </cell>
          <cell r="H133">
            <v>160</v>
          </cell>
          <cell r="I133" t="b">
            <v>1</v>
          </cell>
          <cell r="J133">
            <v>2.5</v>
          </cell>
          <cell r="K133">
            <v>0.97</v>
          </cell>
          <cell r="L133" t="b">
            <v>1</v>
          </cell>
          <cell r="M133">
            <v>11.35</v>
          </cell>
          <cell r="N133">
            <v>2.64</v>
          </cell>
          <cell r="O133" t="str">
            <v>2022-10-03</v>
          </cell>
          <cell r="P133">
            <v>1.24</v>
          </cell>
          <cell r="Q133">
            <v>1.46</v>
          </cell>
        </row>
        <row r="134">
          <cell r="A134" t="str">
            <v>DHI</v>
          </cell>
          <cell r="B134">
            <v>69.75</v>
          </cell>
          <cell r="C134" t="b">
            <v>1</v>
          </cell>
          <cell r="D134">
            <v>17</v>
          </cell>
          <cell r="E134">
            <v>70</v>
          </cell>
          <cell r="F134">
            <v>91.47</v>
          </cell>
          <cell r="G134">
            <v>89</v>
          </cell>
          <cell r="H134">
            <v>115</v>
          </cell>
          <cell r="I134" t="b">
            <v>1</v>
          </cell>
          <cell r="J134">
            <v>2</v>
          </cell>
          <cell r="K134">
            <v>1.54</v>
          </cell>
          <cell r="L134" t="b">
            <v>1</v>
          </cell>
          <cell r="M134">
            <v>4.49</v>
          </cell>
          <cell r="N134">
            <v>0.9</v>
          </cell>
          <cell r="O134" t="str">
            <v>2022-08-03</v>
          </cell>
          <cell r="P134">
            <v>0.4</v>
          </cell>
          <cell r="Q134">
            <v>5.42</v>
          </cell>
        </row>
        <row r="135">
          <cell r="A135" t="str">
            <v>DHR</v>
          </cell>
          <cell r="B135">
            <v>244.59</v>
          </cell>
          <cell r="C135" t="b">
            <v>1</v>
          </cell>
          <cell r="D135">
            <v>19</v>
          </cell>
          <cell r="E135">
            <v>275</v>
          </cell>
          <cell r="F135">
            <v>315.32</v>
          </cell>
          <cell r="G135">
            <v>323</v>
          </cell>
          <cell r="H135">
            <v>350</v>
          </cell>
          <cell r="I135" t="b">
            <v>1</v>
          </cell>
          <cell r="J135">
            <v>1.8</v>
          </cell>
          <cell r="K135">
            <v>0.87</v>
          </cell>
          <cell r="L135" t="b">
            <v>1</v>
          </cell>
          <cell r="M135">
            <v>28.81</v>
          </cell>
          <cell r="N135">
            <v>1</v>
          </cell>
          <cell r="O135" t="str">
            <v>2022-09-29</v>
          </cell>
          <cell r="P135">
            <v>1.2</v>
          </cell>
          <cell r="Q135">
            <v>1.78</v>
          </cell>
        </row>
        <row r="136">
          <cell r="A136" t="str">
            <v>DIS</v>
          </cell>
          <cell r="B136">
            <v>102.04</v>
          </cell>
          <cell r="C136" t="b">
            <v>0</v>
          </cell>
          <cell r="D136">
            <v>0</v>
          </cell>
          <cell r="E136">
            <v>0</v>
          </cell>
          <cell r="F136">
            <v>0</v>
          </cell>
          <cell r="G136">
            <v>0</v>
          </cell>
          <cell r="H136">
            <v>0</v>
          </cell>
          <cell r="I136" t="b">
            <v>1</v>
          </cell>
          <cell r="J136">
            <v>2</v>
          </cell>
          <cell r="K136">
            <v>1.23</v>
          </cell>
          <cell r="L136" t="b">
            <v>1</v>
          </cell>
          <cell r="M136">
            <v>58.98</v>
          </cell>
          <cell r="N136">
            <v>0</v>
          </cell>
          <cell r="O136" t="str">
            <v>2019-12-13</v>
          </cell>
          <cell r="P136">
            <v>0.87</v>
          </cell>
          <cell r="Q136">
            <v>1.02</v>
          </cell>
        </row>
        <row r="137">
          <cell r="A137" t="str">
            <v>DISH</v>
          </cell>
          <cell r="B137">
            <v>14.1</v>
          </cell>
          <cell r="C137" t="b">
            <v>1</v>
          </cell>
          <cell r="D137">
            <v>16</v>
          </cell>
          <cell r="E137">
            <v>18</v>
          </cell>
          <cell r="F137">
            <v>36.31</v>
          </cell>
          <cell r="G137">
            <v>35</v>
          </cell>
          <cell r="H137">
            <v>60</v>
          </cell>
          <cell r="I137" t="b">
            <v>1</v>
          </cell>
          <cell r="J137">
            <v>2.2000000000000002</v>
          </cell>
          <cell r="K137">
            <v>1.83</v>
          </cell>
          <cell r="L137" t="b">
            <v>1</v>
          </cell>
          <cell r="M137">
            <v>4.3</v>
          </cell>
          <cell r="N137">
            <v>0</v>
          </cell>
          <cell r="O137" t="str">
            <v>2012-12-12</v>
          </cell>
          <cell r="P137">
            <v>0.5</v>
          </cell>
          <cell r="Q137">
            <v>0.63</v>
          </cell>
        </row>
        <row r="138">
          <cell r="A138" t="str">
            <v>DLR</v>
          </cell>
          <cell r="B138">
            <v>96.86</v>
          </cell>
          <cell r="C138" t="b">
            <v>1</v>
          </cell>
          <cell r="D138">
            <v>18</v>
          </cell>
          <cell r="E138">
            <v>90</v>
          </cell>
          <cell r="F138">
            <v>134.11000000000001</v>
          </cell>
          <cell r="G138">
            <v>131</v>
          </cell>
          <cell r="H138">
            <v>190</v>
          </cell>
          <cell r="I138" t="b">
            <v>1</v>
          </cell>
          <cell r="J138">
            <v>2.1</v>
          </cell>
          <cell r="K138">
            <v>0.45</v>
          </cell>
          <cell r="L138" t="b">
            <v>1</v>
          </cell>
          <cell r="M138">
            <v>21.15</v>
          </cell>
          <cell r="N138">
            <v>4.88</v>
          </cell>
          <cell r="O138" t="str">
            <v>2022-09-14</v>
          </cell>
          <cell r="P138">
            <v>0.56000000000000005</v>
          </cell>
          <cell r="Q138">
            <v>0.56000000000000005</v>
          </cell>
        </row>
        <row r="139">
          <cell r="A139" t="str">
            <v>DLTR</v>
          </cell>
          <cell r="B139">
            <v>143.61000000000001</v>
          </cell>
          <cell r="C139" t="b">
            <v>1</v>
          </cell>
          <cell r="D139">
            <v>21</v>
          </cell>
          <cell r="E139">
            <v>110</v>
          </cell>
          <cell r="F139">
            <v>165.43</v>
          </cell>
          <cell r="G139">
            <v>170</v>
          </cell>
          <cell r="H139">
            <v>195</v>
          </cell>
          <cell r="I139" t="b">
            <v>1</v>
          </cell>
          <cell r="J139">
            <v>2.2999999999999998</v>
          </cell>
          <cell r="K139">
            <v>0.69</v>
          </cell>
          <cell r="L139" t="b">
            <v>1</v>
          </cell>
          <cell r="M139">
            <v>20.03</v>
          </cell>
          <cell r="N139">
            <v>0</v>
          </cell>
          <cell r="O139" t="str">
            <v/>
          </cell>
          <cell r="P139">
            <v>0.16</v>
          </cell>
          <cell r="Q139">
            <v>1.46</v>
          </cell>
        </row>
        <row r="140">
          <cell r="A140" t="str">
            <v>DOV</v>
          </cell>
          <cell r="B140">
            <v>124.85</v>
          </cell>
          <cell r="C140" t="b">
            <v>1</v>
          </cell>
          <cell r="D140">
            <v>13</v>
          </cell>
          <cell r="E140">
            <v>122</v>
          </cell>
          <cell r="F140">
            <v>143.62</v>
          </cell>
          <cell r="G140">
            <v>143</v>
          </cell>
          <cell r="H140">
            <v>165</v>
          </cell>
          <cell r="I140" t="b">
            <v>1</v>
          </cell>
          <cell r="J140">
            <v>2.2000000000000002</v>
          </cell>
          <cell r="K140">
            <v>1.33</v>
          </cell>
          <cell r="L140" t="b">
            <v>1</v>
          </cell>
          <cell r="M140">
            <v>15.51</v>
          </cell>
          <cell r="N140">
            <v>2.02</v>
          </cell>
          <cell r="O140" t="str">
            <v>2022-08-30</v>
          </cell>
          <cell r="P140">
            <v>0.62</v>
          </cell>
          <cell r="Q140">
            <v>1.17</v>
          </cell>
        </row>
        <row r="141">
          <cell r="A141" t="str">
            <v>DOW</v>
          </cell>
          <cell r="B141">
            <v>46.87</v>
          </cell>
          <cell r="C141" t="b">
            <v>1</v>
          </cell>
          <cell r="D141">
            <v>23</v>
          </cell>
          <cell r="E141">
            <v>39</v>
          </cell>
          <cell r="F141">
            <v>50.65</v>
          </cell>
          <cell r="G141">
            <v>50</v>
          </cell>
          <cell r="H141">
            <v>70</v>
          </cell>
          <cell r="I141" t="b">
            <v>1</v>
          </cell>
          <cell r="J141">
            <v>2.9</v>
          </cell>
          <cell r="K141">
            <v>1.34</v>
          </cell>
          <cell r="L141" t="b">
            <v>1</v>
          </cell>
          <cell r="M141">
            <v>6.06</v>
          </cell>
          <cell r="N141">
            <v>2.8</v>
          </cell>
          <cell r="O141" t="str">
            <v>2022-11-29</v>
          </cell>
          <cell r="P141">
            <v>0.7</v>
          </cell>
          <cell r="Q141">
            <v>1.61</v>
          </cell>
        </row>
        <row r="142">
          <cell r="A142" t="str">
            <v>DPZ</v>
          </cell>
          <cell r="B142">
            <v>321.56</v>
          </cell>
          <cell r="C142" t="b">
            <v>1</v>
          </cell>
          <cell r="D142">
            <v>26</v>
          </cell>
          <cell r="E142">
            <v>315</v>
          </cell>
          <cell r="F142">
            <v>379.46</v>
          </cell>
          <cell r="G142">
            <v>374</v>
          </cell>
          <cell r="H142">
            <v>450</v>
          </cell>
          <cell r="I142" t="b">
            <v>1</v>
          </cell>
          <cell r="J142">
            <v>2.5</v>
          </cell>
          <cell r="K142">
            <v>0.69</v>
          </cell>
          <cell r="L142" t="b">
            <v>1</v>
          </cell>
          <cell r="M142">
            <v>26.04</v>
          </cell>
          <cell r="N142">
            <v>4.4000000000000004</v>
          </cell>
          <cell r="O142" t="str">
            <v>2022-12-14</v>
          </cell>
          <cell r="P142">
            <v>0.62</v>
          </cell>
          <cell r="Q142">
            <v>1.43</v>
          </cell>
        </row>
        <row r="143">
          <cell r="A143" t="str">
            <v>DRI</v>
          </cell>
          <cell r="B143">
            <v>133.32</v>
          </cell>
          <cell r="C143" t="b">
            <v>1</v>
          </cell>
          <cell r="D143">
            <v>26</v>
          </cell>
          <cell r="E143">
            <v>125</v>
          </cell>
          <cell r="F143">
            <v>141.91999999999999</v>
          </cell>
          <cell r="G143">
            <v>141.5</v>
          </cell>
          <cell r="H143">
            <v>156</v>
          </cell>
          <cell r="I143" t="b">
            <v>1</v>
          </cell>
          <cell r="J143">
            <v>2</v>
          </cell>
          <cell r="K143">
            <v>1.21</v>
          </cell>
          <cell r="L143" t="b">
            <v>1</v>
          </cell>
          <cell r="M143">
            <v>18.52</v>
          </cell>
          <cell r="N143">
            <v>4.84</v>
          </cell>
          <cell r="O143" t="str">
            <v>2022-10-06</v>
          </cell>
          <cell r="P143">
            <v>0.23</v>
          </cell>
          <cell r="Q143">
            <v>0.52</v>
          </cell>
        </row>
        <row r="144">
          <cell r="A144" t="str">
            <v>DTE</v>
          </cell>
          <cell r="B144">
            <v>107.45</v>
          </cell>
          <cell r="C144" t="b">
            <v>1</v>
          </cell>
          <cell r="D144">
            <v>16</v>
          </cell>
          <cell r="E144">
            <v>115</v>
          </cell>
          <cell r="F144">
            <v>130.91</v>
          </cell>
          <cell r="G144">
            <v>133.5</v>
          </cell>
          <cell r="H144">
            <v>146</v>
          </cell>
          <cell r="I144" t="b">
            <v>1</v>
          </cell>
          <cell r="J144">
            <v>2.2000000000000002</v>
          </cell>
          <cell r="K144">
            <v>0.64</v>
          </cell>
          <cell r="L144" t="b">
            <v>1</v>
          </cell>
          <cell r="M144">
            <v>26.4</v>
          </cell>
          <cell r="N144">
            <v>3.54</v>
          </cell>
          <cell r="O144" t="str">
            <v>2022-09-16</v>
          </cell>
          <cell r="P144">
            <v>0.32</v>
          </cell>
          <cell r="Q144">
            <v>0.59</v>
          </cell>
        </row>
        <row r="145">
          <cell r="A145" t="str">
            <v>DUK</v>
          </cell>
          <cell r="B145">
            <v>88.46</v>
          </cell>
          <cell r="C145" t="b">
            <v>1</v>
          </cell>
          <cell r="D145">
            <v>17</v>
          </cell>
          <cell r="E145">
            <v>94</v>
          </cell>
          <cell r="F145">
            <v>106.71</v>
          </cell>
          <cell r="G145">
            <v>108</v>
          </cell>
          <cell r="H145">
            <v>120</v>
          </cell>
          <cell r="I145" t="b">
            <v>1</v>
          </cell>
          <cell r="J145">
            <v>2.5</v>
          </cell>
          <cell r="K145">
            <v>0.41</v>
          </cell>
          <cell r="L145" t="b">
            <v>1</v>
          </cell>
          <cell r="M145">
            <v>17.91</v>
          </cell>
          <cell r="N145">
            <v>4.0199999999999996</v>
          </cell>
          <cell r="O145" t="str">
            <v>2022-08-11</v>
          </cell>
          <cell r="P145">
            <v>0.28000000000000003</v>
          </cell>
          <cell r="Q145">
            <v>0.7</v>
          </cell>
        </row>
        <row r="146">
          <cell r="A146" t="str">
            <v>DVA</v>
          </cell>
          <cell r="B146">
            <v>89.99</v>
          </cell>
          <cell r="C146" t="b">
            <v>1</v>
          </cell>
          <cell r="D146">
            <v>8</v>
          </cell>
          <cell r="E146">
            <v>90</v>
          </cell>
          <cell r="F146">
            <v>100.38</v>
          </cell>
          <cell r="G146">
            <v>99.5</v>
          </cell>
          <cell r="H146">
            <v>117</v>
          </cell>
          <cell r="I146" t="b">
            <v>1</v>
          </cell>
          <cell r="J146">
            <v>3</v>
          </cell>
          <cell r="K146">
            <v>1.0900000000000001</v>
          </cell>
          <cell r="L146" t="b">
            <v>1</v>
          </cell>
          <cell r="M146">
            <v>11.11</v>
          </cell>
          <cell r="N146">
            <v>0</v>
          </cell>
          <cell r="O146" t="str">
            <v/>
          </cell>
          <cell r="P146">
            <v>1.3</v>
          </cell>
          <cell r="Q146">
            <v>1.41</v>
          </cell>
        </row>
        <row r="147">
          <cell r="A147" t="str">
            <v>DVN</v>
          </cell>
          <cell r="B147">
            <v>74.290000000000006</v>
          </cell>
          <cell r="C147" t="b">
            <v>1</v>
          </cell>
          <cell r="D147">
            <v>28</v>
          </cell>
          <cell r="E147">
            <v>57.9</v>
          </cell>
          <cell r="F147">
            <v>80.349999999999994</v>
          </cell>
          <cell r="G147">
            <v>80.5</v>
          </cell>
          <cell r="H147">
            <v>109</v>
          </cell>
          <cell r="I147" t="b">
            <v>1</v>
          </cell>
          <cell r="J147">
            <v>2.2000000000000002</v>
          </cell>
          <cell r="K147">
            <v>2.4300000000000002</v>
          </cell>
          <cell r="L147" t="b">
            <v>1</v>
          </cell>
          <cell r="M147">
            <v>9.42</v>
          </cell>
          <cell r="N147">
            <v>6.2</v>
          </cell>
          <cell r="O147" t="str">
            <v>2022-09-09</v>
          </cell>
          <cell r="P147">
            <v>1.38</v>
          </cell>
          <cell r="Q147">
            <v>1.55</v>
          </cell>
        </row>
        <row r="148">
          <cell r="A148" t="str">
            <v>DXC</v>
          </cell>
          <cell r="B148">
            <v>28.97</v>
          </cell>
          <cell r="C148" t="b">
            <v>1</v>
          </cell>
          <cell r="D148">
            <v>12</v>
          </cell>
          <cell r="E148">
            <v>27</v>
          </cell>
          <cell r="F148">
            <v>33.99</v>
          </cell>
          <cell r="G148">
            <v>33</v>
          </cell>
          <cell r="H148">
            <v>48</v>
          </cell>
          <cell r="I148" t="b">
            <v>1</v>
          </cell>
          <cell r="J148">
            <v>2.7</v>
          </cell>
          <cell r="K148">
            <v>1.94</v>
          </cell>
          <cell r="L148" t="b">
            <v>1</v>
          </cell>
          <cell r="M148">
            <v>13.05</v>
          </cell>
          <cell r="N148">
            <v>0</v>
          </cell>
          <cell r="O148" t="str">
            <v>2020-03-24</v>
          </cell>
          <cell r="P148">
            <v>0.94</v>
          </cell>
          <cell r="Q148">
            <v>1.0900000000000001</v>
          </cell>
        </row>
        <row r="149">
          <cell r="A149" t="str">
            <v>DXCM</v>
          </cell>
          <cell r="B149">
            <v>95.68</v>
          </cell>
          <cell r="C149" t="b">
            <v>1</v>
          </cell>
          <cell r="D149">
            <v>16</v>
          </cell>
          <cell r="E149">
            <v>85</v>
          </cell>
          <cell r="F149">
            <v>105.63</v>
          </cell>
          <cell r="G149">
            <v>105</v>
          </cell>
          <cell r="H149">
            <v>125</v>
          </cell>
          <cell r="I149" t="b">
            <v>1</v>
          </cell>
          <cell r="J149">
            <v>1.6</v>
          </cell>
          <cell r="K149">
            <v>1.04</v>
          </cell>
          <cell r="L149" t="b">
            <v>1</v>
          </cell>
          <cell r="M149">
            <v>227.81</v>
          </cell>
          <cell r="N149">
            <v>0</v>
          </cell>
          <cell r="O149" t="str">
            <v/>
          </cell>
          <cell r="P149">
            <v>4.1100000000000003</v>
          </cell>
          <cell r="Q149">
            <v>4.72</v>
          </cell>
        </row>
        <row r="150">
          <cell r="A150" t="str">
            <v>EA</v>
          </cell>
          <cell r="B150">
            <v>124.99</v>
          </cell>
          <cell r="C150" t="b">
            <v>1</v>
          </cell>
          <cell r="D150">
            <v>30</v>
          </cell>
          <cell r="E150">
            <v>125</v>
          </cell>
          <cell r="F150">
            <v>150.58000000000001</v>
          </cell>
          <cell r="G150">
            <v>153.5</v>
          </cell>
          <cell r="H150">
            <v>188</v>
          </cell>
          <cell r="I150" t="b">
            <v>1</v>
          </cell>
          <cell r="J150">
            <v>2</v>
          </cell>
          <cell r="K150">
            <v>0.84</v>
          </cell>
          <cell r="L150" t="b">
            <v>1</v>
          </cell>
          <cell r="M150">
            <v>39.549999999999997</v>
          </cell>
          <cell r="N150">
            <v>0.76</v>
          </cell>
          <cell r="O150" t="str">
            <v>2022-08-30</v>
          </cell>
          <cell r="P150">
            <v>1.06</v>
          </cell>
          <cell r="Q150">
            <v>1.24</v>
          </cell>
        </row>
        <row r="151">
          <cell r="A151" t="str">
            <v>EBAY</v>
          </cell>
          <cell r="B151">
            <v>38.409999999999997</v>
          </cell>
          <cell r="C151" t="b">
            <v>1</v>
          </cell>
          <cell r="D151">
            <v>26</v>
          </cell>
          <cell r="E151">
            <v>37</v>
          </cell>
          <cell r="F151">
            <v>50.78</v>
          </cell>
          <cell r="G151">
            <v>50.45</v>
          </cell>
          <cell r="H151">
            <v>66</v>
          </cell>
          <cell r="I151" t="b">
            <v>1</v>
          </cell>
          <cell r="J151">
            <v>2.7</v>
          </cell>
          <cell r="K151">
            <v>1.26</v>
          </cell>
          <cell r="L151" t="b">
            <v>1</v>
          </cell>
          <cell r="M151">
            <v>2.08</v>
          </cell>
          <cell r="N151">
            <v>0.88</v>
          </cell>
          <cell r="O151" t="str">
            <v>2022-08-31</v>
          </cell>
          <cell r="P151">
            <v>1.02</v>
          </cell>
          <cell r="Q151">
            <v>1.28</v>
          </cell>
        </row>
        <row r="152">
          <cell r="A152" t="str">
            <v>ECL</v>
          </cell>
          <cell r="B152">
            <v>145.91</v>
          </cell>
          <cell r="C152" t="b">
            <v>1</v>
          </cell>
          <cell r="D152">
            <v>20</v>
          </cell>
          <cell r="E152">
            <v>154</v>
          </cell>
          <cell r="F152">
            <v>175.3</v>
          </cell>
          <cell r="G152">
            <v>176.5</v>
          </cell>
          <cell r="H152">
            <v>190</v>
          </cell>
          <cell r="I152" t="b">
            <v>1</v>
          </cell>
          <cell r="J152">
            <v>2.5</v>
          </cell>
          <cell r="K152">
            <v>1.03</v>
          </cell>
          <cell r="L152" t="b">
            <v>1</v>
          </cell>
          <cell r="M152">
            <v>38.1</v>
          </cell>
          <cell r="N152">
            <v>2.04</v>
          </cell>
          <cell r="O152" t="str">
            <v>2022-09-19</v>
          </cell>
          <cell r="P152">
            <v>0.78</v>
          </cell>
          <cell r="Q152">
            <v>1.29</v>
          </cell>
        </row>
        <row r="153">
          <cell r="A153" t="str">
            <v>ED</v>
          </cell>
          <cell r="B153">
            <v>84.87</v>
          </cell>
          <cell r="C153" t="b">
            <v>1</v>
          </cell>
          <cell r="D153">
            <v>16</v>
          </cell>
          <cell r="E153">
            <v>68</v>
          </cell>
          <cell r="F153">
            <v>83.69</v>
          </cell>
          <cell r="G153">
            <v>85.5</v>
          </cell>
          <cell r="H153">
            <v>94</v>
          </cell>
          <cell r="I153" t="b">
            <v>1</v>
          </cell>
          <cell r="J153">
            <v>3.4</v>
          </cell>
          <cell r="K153">
            <v>0.31</v>
          </cell>
          <cell r="L153" t="b">
            <v>1</v>
          </cell>
          <cell r="M153">
            <v>18.61</v>
          </cell>
          <cell r="N153">
            <v>3.16</v>
          </cell>
          <cell r="O153" t="str">
            <v>2022-08-16</v>
          </cell>
          <cell r="P153">
            <v>0.65</v>
          </cell>
          <cell r="Q153">
            <v>0.88</v>
          </cell>
        </row>
        <row r="154">
          <cell r="A154" t="str">
            <v>EFX</v>
          </cell>
          <cell r="B154">
            <v>152.02000000000001</v>
          </cell>
          <cell r="C154" t="b">
            <v>1</v>
          </cell>
          <cell r="D154">
            <v>17</v>
          </cell>
          <cell r="E154">
            <v>150</v>
          </cell>
          <cell r="F154">
            <v>194.94</v>
          </cell>
          <cell r="G154">
            <v>195</v>
          </cell>
          <cell r="H154">
            <v>231</v>
          </cell>
          <cell r="I154" t="b">
            <v>1</v>
          </cell>
          <cell r="J154">
            <v>2.2999999999999998</v>
          </cell>
          <cell r="K154">
            <v>1.49</v>
          </cell>
          <cell r="L154" t="b">
            <v>1</v>
          </cell>
          <cell r="M154">
            <v>25.09</v>
          </cell>
          <cell r="N154">
            <v>1.56</v>
          </cell>
          <cell r="O154" t="str">
            <v>2022-09-02</v>
          </cell>
          <cell r="P154">
            <v>0.54</v>
          </cell>
          <cell r="Q154">
            <v>0.64</v>
          </cell>
        </row>
        <row r="155">
          <cell r="A155" t="str">
            <v>EIX</v>
          </cell>
          <cell r="B155">
            <v>55.64</v>
          </cell>
          <cell r="C155" t="b">
            <v>1</v>
          </cell>
          <cell r="D155">
            <v>15</v>
          </cell>
          <cell r="E155">
            <v>49</v>
          </cell>
          <cell r="F155">
            <v>70.67</v>
          </cell>
          <cell r="G155">
            <v>74</v>
          </cell>
          <cell r="H155">
            <v>82</v>
          </cell>
          <cell r="I155" t="b">
            <v>1</v>
          </cell>
          <cell r="J155">
            <v>2.4</v>
          </cell>
          <cell r="K155">
            <v>0.74</v>
          </cell>
          <cell r="L155" t="b">
            <v>1</v>
          </cell>
          <cell r="M155">
            <v>41.83</v>
          </cell>
          <cell r="N155">
            <v>2.8</v>
          </cell>
          <cell r="O155" t="str">
            <v>2022-09-29</v>
          </cell>
          <cell r="P155">
            <v>0.3</v>
          </cell>
          <cell r="Q155">
            <v>0.61</v>
          </cell>
        </row>
        <row r="156">
          <cell r="A156" t="str">
            <v>EL</v>
          </cell>
          <cell r="B156">
            <v>201.8</v>
          </cell>
          <cell r="C156" t="b">
            <v>1</v>
          </cell>
          <cell r="D156">
            <v>24</v>
          </cell>
          <cell r="E156">
            <v>229</v>
          </cell>
          <cell r="F156">
            <v>294.08</v>
          </cell>
          <cell r="G156">
            <v>284.5</v>
          </cell>
          <cell r="H156">
            <v>377</v>
          </cell>
          <cell r="I156" t="b">
            <v>1</v>
          </cell>
          <cell r="J156">
            <v>2</v>
          </cell>
          <cell r="K156">
            <v>1.03</v>
          </cell>
          <cell r="L156" t="b">
            <v>1</v>
          </cell>
          <cell r="M156">
            <v>30.81</v>
          </cell>
          <cell r="N156">
            <v>2.4</v>
          </cell>
          <cell r="O156" t="str">
            <v>2022-08-30</v>
          </cell>
          <cell r="P156">
            <v>0.96</v>
          </cell>
          <cell r="Q156">
            <v>1.6</v>
          </cell>
        </row>
        <row r="157">
          <cell r="A157" t="str">
            <v>ELV</v>
          </cell>
          <cell r="B157">
            <v>511.04</v>
          </cell>
          <cell r="C157" t="b">
            <v>1</v>
          </cell>
          <cell r="D157">
            <v>21</v>
          </cell>
          <cell r="E157">
            <v>485</v>
          </cell>
          <cell r="F157">
            <v>560.86</v>
          </cell>
          <cell r="G157">
            <v>571</v>
          </cell>
          <cell r="H157">
            <v>610</v>
          </cell>
          <cell r="I157" t="b">
            <v>1</v>
          </cell>
          <cell r="J157">
            <v>1.8</v>
          </cell>
          <cell r="K157">
            <v>0.88</v>
          </cell>
          <cell r="L157" t="b">
            <v>1</v>
          </cell>
          <cell r="M157">
            <v>19.88</v>
          </cell>
          <cell r="N157">
            <v>5.12</v>
          </cell>
          <cell r="O157" t="str">
            <v>2022-12-02</v>
          </cell>
          <cell r="P157">
            <v>1.21</v>
          </cell>
          <cell r="Q157">
            <v>1.35</v>
          </cell>
        </row>
        <row r="158">
          <cell r="A158" t="str">
            <v>EMN</v>
          </cell>
          <cell r="B158">
            <v>74.31</v>
          </cell>
          <cell r="C158" t="b">
            <v>1</v>
          </cell>
          <cell r="D158">
            <v>23</v>
          </cell>
          <cell r="E158">
            <v>78</v>
          </cell>
          <cell r="F158">
            <v>98.09</v>
          </cell>
          <cell r="G158">
            <v>98</v>
          </cell>
          <cell r="H158">
            <v>130</v>
          </cell>
          <cell r="I158" t="b">
            <v>1</v>
          </cell>
          <cell r="J158">
            <v>2.5</v>
          </cell>
          <cell r="K158">
            <v>1.49</v>
          </cell>
          <cell r="L158" t="b">
            <v>1</v>
          </cell>
          <cell r="M158">
            <v>8.1300000000000008</v>
          </cell>
          <cell r="N158">
            <v>3.04</v>
          </cell>
          <cell r="O158" t="str">
            <v>2022-09-14</v>
          </cell>
          <cell r="P158">
            <v>0.67</v>
          </cell>
          <cell r="Q158">
            <v>1.27</v>
          </cell>
        </row>
        <row r="159">
          <cell r="A159" t="str">
            <v>EMR</v>
          </cell>
          <cell r="B159">
            <v>83.16</v>
          </cell>
          <cell r="C159" t="b">
            <v>1</v>
          </cell>
          <cell r="D159">
            <v>22</v>
          </cell>
          <cell r="E159">
            <v>79</v>
          </cell>
          <cell r="F159">
            <v>98.73</v>
          </cell>
          <cell r="G159">
            <v>98</v>
          </cell>
          <cell r="H159">
            <v>120</v>
          </cell>
          <cell r="I159" t="b">
            <v>1</v>
          </cell>
          <cell r="J159">
            <v>2.2000000000000002</v>
          </cell>
          <cell r="K159">
            <v>1.4</v>
          </cell>
          <cell r="L159" t="b">
            <v>1</v>
          </cell>
          <cell r="M159">
            <v>15.75</v>
          </cell>
          <cell r="N159">
            <v>2.06</v>
          </cell>
          <cell r="O159" t="str">
            <v>2022-08-11</v>
          </cell>
          <cell r="P159">
            <v>0.72</v>
          </cell>
          <cell r="Q159">
            <v>1.06</v>
          </cell>
        </row>
        <row r="160">
          <cell r="A160" t="str">
            <v>ENPH</v>
          </cell>
          <cell r="B160">
            <v>252</v>
          </cell>
          <cell r="C160" t="b">
            <v>1</v>
          </cell>
          <cell r="D160">
            <v>27</v>
          </cell>
          <cell r="E160">
            <v>194</v>
          </cell>
          <cell r="F160">
            <v>285.89</v>
          </cell>
          <cell r="G160">
            <v>292</v>
          </cell>
          <cell r="H160">
            <v>363</v>
          </cell>
          <cell r="I160" t="b">
            <v>1</v>
          </cell>
          <cell r="J160">
            <v>2.1</v>
          </cell>
          <cell r="K160">
            <v>1.47</v>
          </cell>
          <cell r="L160" t="b">
            <v>1</v>
          </cell>
          <cell r="M160">
            <v>169.13</v>
          </cell>
          <cell r="N160">
            <v>0</v>
          </cell>
          <cell r="O160" t="str">
            <v/>
          </cell>
          <cell r="P160">
            <v>3.31</v>
          </cell>
          <cell r="Q160">
            <v>3.62</v>
          </cell>
        </row>
        <row r="161">
          <cell r="A161" t="str">
            <v>EOG</v>
          </cell>
          <cell r="B161">
            <v>135</v>
          </cell>
          <cell r="C161" t="b">
            <v>1</v>
          </cell>
          <cell r="D161">
            <v>28</v>
          </cell>
          <cell r="E161">
            <v>125</v>
          </cell>
          <cell r="F161">
            <v>149.02000000000001</v>
          </cell>
          <cell r="G161">
            <v>149</v>
          </cell>
          <cell r="H161">
            <v>177</v>
          </cell>
          <cell r="I161" t="b">
            <v>1</v>
          </cell>
          <cell r="J161">
            <v>1.9</v>
          </cell>
          <cell r="K161">
            <v>1.5</v>
          </cell>
          <cell r="L161" t="b">
            <v>1</v>
          </cell>
          <cell r="M161">
            <v>13.85</v>
          </cell>
          <cell r="N161">
            <v>3</v>
          </cell>
          <cell r="O161" t="str">
            <v>2022-10-14</v>
          </cell>
          <cell r="P161">
            <v>1.18</v>
          </cell>
          <cell r="Q161">
            <v>1.41</v>
          </cell>
        </row>
        <row r="162">
          <cell r="A162" t="str">
            <v>EPAM</v>
          </cell>
          <cell r="B162">
            <v>331.39</v>
          </cell>
          <cell r="C162" t="b">
            <v>1</v>
          </cell>
          <cell r="D162">
            <v>15</v>
          </cell>
          <cell r="E162">
            <v>406</v>
          </cell>
          <cell r="F162">
            <v>471.4</v>
          </cell>
          <cell r="G162">
            <v>475</v>
          </cell>
          <cell r="H162">
            <v>535</v>
          </cell>
          <cell r="I162" t="b">
            <v>1</v>
          </cell>
          <cell r="J162">
            <v>1.7</v>
          </cell>
          <cell r="K162">
            <v>1.68</v>
          </cell>
          <cell r="L162" t="b">
            <v>1</v>
          </cell>
          <cell r="M162">
            <v>54.78</v>
          </cell>
          <cell r="N162">
            <v>0</v>
          </cell>
          <cell r="O162" t="str">
            <v/>
          </cell>
          <cell r="P162">
            <v>3.33</v>
          </cell>
          <cell r="Q162">
            <v>3.45</v>
          </cell>
        </row>
        <row r="163">
          <cell r="A163" t="str">
            <v>EQIX</v>
          </cell>
          <cell r="B163">
            <v>534.6</v>
          </cell>
          <cell r="C163" t="b">
            <v>1</v>
          </cell>
          <cell r="D163">
            <v>22</v>
          </cell>
          <cell r="E163">
            <v>571</v>
          </cell>
          <cell r="F163">
            <v>736.95</v>
          </cell>
          <cell r="G163">
            <v>710.5</v>
          </cell>
          <cell r="H163">
            <v>1000</v>
          </cell>
          <cell r="I163" t="b">
            <v>1</v>
          </cell>
          <cell r="J163">
            <v>2</v>
          </cell>
          <cell r="K163">
            <v>0.55000000000000004</v>
          </cell>
          <cell r="L163" t="b">
            <v>1</v>
          </cell>
          <cell r="M163">
            <v>76.150000000000006</v>
          </cell>
          <cell r="N163">
            <v>12.4</v>
          </cell>
          <cell r="O163" t="str">
            <v>2022-08-16</v>
          </cell>
          <cell r="P163">
            <v>1.68</v>
          </cell>
          <cell r="Q163">
            <v>2.0499999999999998</v>
          </cell>
        </row>
        <row r="164">
          <cell r="A164" t="str">
            <v>EQR</v>
          </cell>
          <cell r="B164">
            <v>64.209999999999994</v>
          </cell>
          <cell r="C164" t="b">
            <v>1</v>
          </cell>
          <cell r="D164">
            <v>21</v>
          </cell>
          <cell r="E164">
            <v>62</v>
          </cell>
          <cell r="F164">
            <v>79.14</v>
          </cell>
          <cell r="G164">
            <v>79</v>
          </cell>
          <cell r="H164">
            <v>95</v>
          </cell>
          <cell r="I164" t="b">
            <v>1</v>
          </cell>
          <cell r="J164">
            <v>2.6</v>
          </cell>
          <cell r="K164">
            <v>0.84</v>
          </cell>
          <cell r="L164" t="b">
            <v>1</v>
          </cell>
          <cell r="M164">
            <v>20</v>
          </cell>
          <cell r="N164">
            <v>2.5</v>
          </cell>
          <cell r="O164" t="str">
            <v>2022-09-23</v>
          </cell>
          <cell r="P164">
            <v>0.11</v>
          </cell>
          <cell r="Q164">
            <v>0.23</v>
          </cell>
        </row>
        <row r="165">
          <cell r="A165" t="str">
            <v>EQT</v>
          </cell>
          <cell r="B165">
            <v>37.880000000000003</v>
          </cell>
          <cell r="C165" t="b">
            <v>1</v>
          </cell>
          <cell r="D165">
            <v>20</v>
          </cell>
          <cell r="E165">
            <v>50</v>
          </cell>
          <cell r="F165">
            <v>63.85</v>
          </cell>
          <cell r="G165">
            <v>60</v>
          </cell>
          <cell r="H165">
            <v>102</v>
          </cell>
          <cell r="I165" t="b">
            <v>1</v>
          </cell>
          <cell r="J165">
            <v>1.9</v>
          </cell>
          <cell r="K165">
            <v>1.17</v>
          </cell>
          <cell r="L165" t="b">
            <v>1</v>
          </cell>
          <cell r="M165">
            <v>0</v>
          </cell>
          <cell r="N165">
            <v>0.6</v>
          </cell>
          <cell r="O165" t="str">
            <v>2022-08-08</v>
          </cell>
          <cell r="P165">
            <v>0.28999999999999998</v>
          </cell>
          <cell r="Q165">
            <v>0.56999999999999995</v>
          </cell>
        </row>
        <row r="166">
          <cell r="A166" t="str">
            <v>ES</v>
          </cell>
          <cell r="B166">
            <v>72.59</v>
          </cell>
          <cell r="C166" t="b">
            <v>1</v>
          </cell>
          <cell r="D166">
            <v>16</v>
          </cell>
          <cell r="E166">
            <v>75</v>
          </cell>
          <cell r="F166">
            <v>88.56</v>
          </cell>
          <cell r="G166">
            <v>90.5</v>
          </cell>
          <cell r="H166">
            <v>98</v>
          </cell>
          <cell r="I166" t="b">
            <v>1</v>
          </cell>
          <cell r="J166">
            <v>2.4</v>
          </cell>
          <cell r="K166">
            <v>0.51</v>
          </cell>
          <cell r="L166" t="b">
            <v>1</v>
          </cell>
          <cell r="M166">
            <v>18.899999999999999</v>
          </cell>
          <cell r="N166">
            <v>2.5499999999999998</v>
          </cell>
          <cell r="O166" t="str">
            <v>2022-09-23</v>
          </cell>
          <cell r="P166">
            <v>0.36</v>
          </cell>
          <cell r="Q166">
            <v>0.77</v>
          </cell>
        </row>
        <row r="167">
          <cell r="A167" t="str">
            <v>ESS</v>
          </cell>
          <cell r="B167">
            <v>227.78</v>
          </cell>
          <cell r="C167" t="b">
            <v>1</v>
          </cell>
          <cell r="D167">
            <v>22</v>
          </cell>
          <cell r="E167">
            <v>237</v>
          </cell>
          <cell r="F167">
            <v>295.58999999999997</v>
          </cell>
          <cell r="G167">
            <v>298.5</v>
          </cell>
          <cell r="H167">
            <v>351</v>
          </cell>
          <cell r="I167" t="b">
            <v>1</v>
          </cell>
          <cell r="J167">
            <v>2.4</v>
          </cell>
          <cell r="K167">
            <v>0.81</v>
          </cell>
          <cell r="L167" t="b">
            <v>1</v>
          </cell>
          <cell r="M167">
            <v>38.479999999999997</v>
          </cell>
          <cell r="N167">
            <v>8.8000000000000007</v>
          </cell>
          <cell r="O167" t="str">
            <v>2022-09-29</v>
          </cell>
          <cell r="P167">
            <v>0.16</v>
          </cell>
          <cell r="Q167">
            <v>0.66</v>
          </cell>
        </row>
        <row r="168">
          <cell r="A168" t="str">
            <v>ETN</v>
          </cell>
          <cell r="B168">
            <v>139.33000000000001</v>
          </cell>
          <cell r="C168" t="b">
            <v>1</v>
          </cell>
          <cell r="D168">
            <v>19</v>
          </cell>
          <cell r="E168">
            <v>124</v>
          </cell>
          <cell r="F168">
            <v>159.16</v>
          </cell>
          <cell r="G168">
            <v>160</v>
          </cell>
          <cell r="H168">
            <v>186</v>
          </cell>
          <cell r="I168" t="b">
            <v>1</v>
          </cell>
          <cell r="J168">
            <v>2</v>
          </cell>
          <cell r="K168">
            <v>1.1399999999999999</v>
          </cell>
          <cell r="L168" t="b">
            <v>1</v>
          </cell>
          <cell r="M168">
            <v>24.19</v>
          </cell>
          <cell r="N168">
            <v>3.24</v>
          </cell>
          <cell r="O168" t="str">
            <v>2022-08-11</v>
          </cell>
          <cell r="P168">
            <v>0.52</v>
          </cell>
          <cell r="Q168">
            <v>0.97</v>
          </cell>
        </row>
        <row r="169">
          <cell r="A169" t="str">
            <v>ETR</v>
          </cell>
          <cell r="B169">
            <v>102.29</v>
          </cell>
          <cell r="C169" t="b">
            <v>1</v>
          </cell>
          <cell r="D169">
            <v>17</v>
          </cell>
          <cell r="E169">
            <v>96</v>
          </cell>
          <cell r="F169">
            <v>125.18</v>
          </cell>
          <cell r="G169">
            <v>129</v>
          </cell>
          <cell r="H169">
            <v>144</v>
          </cell>
          <cell r="I169" t="b">
            <v>1</v>
          </cell>
          <cell r="J169">
            <v>2.1</v>
          </cell>
          <cell r="K169">
            <v>0.61</v>
          </cell>
          <cell r="L169" t="b">
            <v>1</v>
          </cell>
          <cell r="M169">
            <v>16.940000000000001</v>
          </cell>
          <cell r="N169">
            <v>4.04</v>
          </cell>
          <cell r="O169" t="str">
            <v>2022-08-10</v>
          </cell>
          <cell r="P169">
            <v>0.39</v>
          </cell>
          <cell r="Q169">
            <v>0.87</v>
          </cell>
        </row>
        <row r="170">
          <cell r="A170" t="str">
            <v>ETSY</v>
          </cell>
          <cell r="B170">
            <v>100.91</v>
          </cell>
          <cell r="C170" t="b">
            <v>1</v>
          </cell>
          <cell r="D170">
            <v>23</v>
          </cell>
          <cell r="E170">
            <v>51</v>
          </cell>
          <cell r="F170">
            <v>117.87</v>
          </cell>
          <cell r="G170">
            <v>118</v>
          </cell>
          <cell r="H170">
            <v>186</v>
          </cell>
          <cell r="I170" t="b">
            <v>1</v>
          </cell>
          <cell r="J170">
            <v>2.2999999999999998</v>
          </cell>
          <cell r="K170">
            <v>1.81</v>
          </cell>
          <cell r="L170" t="b">
            <v>1</v>
          </cell>
          <cell r="M170">
            <v>33.299999999999997</v>
          </cell>
          <cell r="N170">
            <v>0</v>
          </cell>
          <cell r="O170" t="str">
            <v/>
          </cell>
          <cell r="P170">
            <v>2.2799999999999998</v>
          </cell>
          <cell r="Q170">
            <v>2.93</v>
          </cell>
        </row>
        <row r="171">
          <cell r="A171" t="str">
            <v>EVRG</v>
          </cell>
          <cell r="B171">
            <v>58.16</v>
          </cell>
          <cell r="C171" t="b">
            <v>1</v>
          </cell>
          <cell r="D171">
            <v>9</v>
          </cell>
          <cell r="E171">
            <v>61</v>
          </cell>
          <cell r="F171">
            <v>68</v>
          </cell>
          <cell r="G171">
            <v>67</v>
          </cell>
          <cell r="H171">
            <v>77</v>
          </cell>
          <cell r="I171" t="b">
            <v>1</v>
          </cell>
          <cell r="J171">
            <v>2.4</v>
          </cell>
          <cell r="K171">
            <v>0.54</v>
          </cell>
          <cell r="L171" t="b">
            <v>1</v>
          </cell>
          <cell r="M171">
            <v>16.34</v>
          </cell>
          <cell r="N171">
            <v>2.29</v>
          </cell>
          <cell r="O171" t="str">
            <v>2022-08-18</v>
          </cell>
          <cell r="P171">
            <v>0.11</v>
          </cell>
          <cell r="Q171">
            <v>0.5</v>
          </cell>
        </row>
        <row r="172">
          <cell r="A172" t="str">
            <v>EW</v>
          </cell>
          <cell r="B172">
            <v>84.81</v>
          </cell>
          <cell r="C172" t="b">
            <v>1</v>
          </cell>
          <cell r="D172">
            <v>20</v>
          </cell>
          <cell r="E172">
            <v>91</v>
          </cell>
          <cell r="F172">
            <v>112.9</v>
          </cell>
          <cell r="G172">
            <v>114</v>
          </cell>
          <cell r="H172">
            <v>130</v>
          </cell>
          <cell r="I172" t="b">
            <v>1</v>
          </cell>
          <cell r="J172">
            <v>2</v>
          </cell>
          <cell r="K172">
            <v>1.1399999999999999</v>
          </cell>
          <cell r="L172" t="b">
            <v>1</v>
          </cell>
          <cell r="M172">
            <v>36.24</v>
          </cell>
          <cell r="N172">
            <v>0</v>
          </cell>
          <cell r="O172" t="str">
            <v/>
          </cell>
          <cell r="P172">
            <v>2.27</v>
          </cell>
          <cell r="Q172">
            <v>3.37</v>
          </cell>
        </row>
        <row r="173">
          <cell r="A173" t="str">
            <v>EXC</v>
          </cell>
          <cell r="B173">
            <v>36.72</v>
          </cell>
          <cell r="C173" t="b">
            <v>1</v>
          </cell>
          <cell r="D173">
            <v>16</v>
          </cell>
          <cell r="E173">
            <v>39</v>
          </cell>
          <cell r="F173">
            <v>45.69</v>
          </cell>
          <cell r="G173">
            <v>46</v>
          </cell>
          <cell r="H173">
            <v>55</v>
          </cell>
          <cell r="I173" t="b">
            <v>1</v>
          </cell>
          <cell r="J173">
            <v>2.2000000000000002</v>
          </cell>
          <cell r="K173">
            <v>0.63</v>
          </cell>
          <cell r="L173" t="b">
            <v>1</v>
          </cell>
          <cell r="M173">
            <v>20.07</v>
          </cell>
          <cell r="N173">
            <v>1.35</v>
          </cell>
          <cell r="O173" t="str">
            <v>2022-08-12</v>
          </cell>
          <cell r="P173">
            <v>0.5</v>
          </cell>
          <cell r="Q173">
            <v>0.91</v>
          </cell>
        </row>
        <row r="174">
          <cell r="A174" t="str">
            <v>EXPD</v>
          </cell>
          <cell r="B174">
            <v>92.95</v>
          </cell>
          <cell r="C174" t="b">
            <v>1</v>
          </cell>
          <cell r="D174">
            <v>14</v>
          </cell>
          <cell r="E174">
            <v>80</v>
          </cell>
          <cell r="F174">
            <v>102.14</v>
          </cell>
          <cell r="G174">
            <v>99</v>
          </cell>
          <cell r="H174">
            <v>130</v>
          </cell>
          <cell r="I174" t="b">
            <v>1</v>
          </cell>
          <cell r="J174">
            <v>3.1</v>
          </cell>
          <cell r="K174">
            <v>0.91</v>
          </cell>
          <cell r="L174" t="b">
            <v>1</v>
          </cell>
          <cell r="M174">
            <v>10.26</v>
          </cell>
          <cell r="N174">
            <v>1.34</v>
          </cell>
          <cell r="O174" t="str">
            <v>2022-05-31</v>
          </cell>
          <cell r="P174">
            <v>1.6</v>
          </cell>
          <cell r="Q174">
            <v>1.86</v>
          </cell>
        </row>
        <row r="175">
          <cell r="A175" t="str">
            <v>EXPE</v>
          </cell>
          <cell r="B175">
            <v>97.27</v>
          </cell>
          <cell r="C175" t="b">
            <v>1</v>
          </cell>
          <cell r="D175">
            <v>26</v>
          </cell>
          <cell r="E175">
            <v>100</v>
          </cell>
          <cell r="F175">
            <v>142.54</v>
          </cell>
          <cell r="G175">
            <v>131</v>
          </cell>
          <cell r="H175">
            <v>216</v>
          </cell>
          <cell r="I175" t="b">
            <v>1</v>
          </cell>
          <cell r="J175">
            <v>2.4</v>
          </cell>
          <cell r="K175">
            <v>1.56</v>
          </cell>
          <cell r="L175" t="b">
            <v>1</v>
          </cell>
          <cell r="M175">
            <v>38.75</v>
          </cell>
          <cell r="N175">
            <v>0</v>
          </cell>
          <cell r="O175" t="str">
            <v>2020-03-09</v>
          </cell>
          <cell r="P175">
            <v>0.56999999999999995</v>
          </cell>
          <cell r="Q175">
            <v>0.85</v>
          </cell>
        </row>
        <row r="176">
          <cell r="A176" t="str">
            <v>EXR</v>
          </cell>
          <cell r="B176">
            <v>165.96</v>
          </cell>
          <cell r="C176" t="b">
            <v>1</v>
          </cell>
          <cell r="D176">
            <v>13</v>
          </cell>
          <cell r="E176">
            <v>153</v>
          </cell>
          <cell r="F176">
            <v>209.92</v>
          </cell>
          <cell r="G176">
            <v>220</v>
          </cell>
          <cell r="H176">
            <v>248</v>
          </cell>
          <cell r="I176" t="b">
            <v>1</v>
          </cell>
          <cell r="J176">
            <v>2.2999999999999998</v>
          </cell>
          <cell r="K176">
            <v>0.55000000000000004</v>
          </cell>
          <cell r="L176" t="b">
            <v>1</v>
          </cell>
          <cell r="M176">
            <v>24.99</v>
          </cell>
          <cell r="N176">
            <v>6</v>
          </cell>
          <cell r="O176" t="str">
            <v>2022-09-14</v>
          </cell>
          <cell r="P176">
            <v>0.92</v>
          </cell>
          <cell r="Q176">
            <v>2.59</v>
          </cell>
        </row>
        <row r="177">
          <cell r="A177" t="str">
            <v>F</v>
          </cell>
          <cell r="B177">
            <v>12.19</v>
          </cell>
          <cell r="C177" t="b">
            <v>1</v>
          </cell>
          <cell r="D177">
            <v>19</v>
          </cell>
          <cell r="E177">
            <v>10</v>
          </cell>
          <cell r="F177">
            <v>15.01</v>
          </cell>
          <cell r="G177">
            <v>13</v>
          </cell>
          <cell r="H177">
            <v>28</v>
          </cell>
          <cell r="I177" t="b">
            <v>1</v>
          </cell>
          <cell r="J177">
            <v>2.7</v>
          </cell>
          <cell r="K177">
            <v>1.38</v>
          </cell>
          <cell r="L177" t="b">
            <v>1</v>
          </cell>
          <cell r="M177">
            <v>4.22</v>
          </cell>
          <cell r="N177">
            <v>0.6</v>
          </cell>
          <cell r="O177" t="str">
            <v>2022-08-10</v>
          </cell>
          <cell r="P177">
            <v>0.95</v>
          </cell>
          <cell r="Q177">
            <v>1.1599999999999999</v>
          </cell>
        </row>
        <row r="178">
          <cell r="A178" t="str">
            <v>FANG</v>
          </cell>
          <cell r="B178">
            <v>152.32</v>
          </cell>
          <cell r="C178" t="b">
            <v>1</v>
          </cell>
          <cell r="D178">
            <v>30</v>
          </cell>
          <cell r="E178">
            <v>143</v>
          </cell>
          <cell r="F178">
            <v>174.8</v>
          </cell>
          <cell r="G178">
            <v>172.5</v>
          </cell>
          <cell r="H178">
            <v>230</v>
          </cell>
          <cell r="I178" t="b">
            <v>1</v>
          </cell>
          <cell r="J178">
            <v>2</v>
          </cell>
          <cell r="K178">
            <v>2</v>
          </cell>
          <cell r="L178" t="b">
            <v>1</v>
          </cell>
          <cell r="M178">
            <v>6.87</v>
          </cell>
          <cell r="N178">
            <v>12.2</v>
          </cell>
          <cell r="O178" t="str">
            <v>2022-08-15</v>
          </cell>
          <cell r="P178">
            <v>0.66</v>
          </cell>
          <cell r="Q178">
            <v>0.73</v>
          </cell>
        </row>
        <row r="179">
          <cell r="A179" t="str">
            <v>FAST</v>
          </cell>
          <cell r="B179">
            <v>46.09</v>
          </cell>
          <cell r="C179" t="b">
            <v>1</v>
          </cell>
          <cell r="D179">
            <v>7</v>
          </cell>
          <cell r="E179">
            <v>43</v>
          </cell>
          <cell r="F179">
            <v>47.57</v>
          </cell>
          <cell r="G179">
            <v>48</v>
          </cell>
          <cell r="H179">
            <v>55</v>
          </cell>
          <cell r="I179" t="b">
            <v>1</v>
          </cell>
          <cell r="J179">
            <v>3</v>
          </cell>
          <cell r="K179">
            <v>1.18</v>
          </cell>
          <cell r="L179" t="b">
            <v>1</v>
          </cell>
          <cell r="M179">
            <v>24.78</v>
          </cell>
          <cell r="N179">
            <v>1.24</v>
          </cell>
          <cell r="O179" t="str">
            <v>2022-10-26</v>
          </cell>
          <cell r="P179">
            <v>1.67</v>
          </cell>
          <cell r="Q179">
            <v>3.98</v>
          </cell>
        </row>
        <row r="180">
          <cell r="A180" t="str">
            <v>FBHS</v>
          </cell>
          <cell r="B180">
            <v>55.12</v>
          </cell>
          <cell r="C180" t="b">
            <v>1</v>
          </cell>
          <cell r="D180">
            <v>14</v>
          </cell>
          <cell r="E180">
            <v>60</v>
          </cell>
          <cell r="F180">
            <v>79.36</v>
          </cell>
          <cell r="G180">
            <v>74.5</v>
          </cell>
          <cell r="H180">
            <v>113</v>
          </cell>
          <cell r="I180" t="b">
            <v>1</v>
          </cell>
          <cell r="J180">
            <v>2.4</v>
          </cell>
          <cell r="K180">
            <v>1.55</v>
          </cell>
          <cell r="L180" t="b">
            <v>1</v>
          </cell>
          <cell r="M180">
            <v>9.9700000000000006</v>
          </cell>
          <cell r="N180">
            <v>1.1200000000000001</v>
          </cell>
          <cell r="O180" t="str">
            <v>2022-11-23</v>
          </cell>
          <cell r="P180">
            <v>0.94</v>
          </cell>
          <cell r="Q180">
            <v>2.12</v>
          </cell>
        </row>
        <row r="181">
          <cell r="A181" t="str">
            <v>FCX</v>
          </cell>
          <cell r="B181">
            <v>32.03</v>
          </cell>
          <cell r="C181" t="b">
            <v>1</v>
          </cell>
          <cell r="D181">
            <v>20</v>
          </cell>
          <cell r="E181">
            <v>23</v>
          </cell>
          <cell r="F181">
            <v>36.729999999999997</v>
          </cell>
          <cell r="G181">
            <v>34</v>
          </cell>
          <cell r="H181">
            <v>55</v>
          </cell>
          <cell r="I181" t="b">
            <v>1</v>
          </cell>
          <cell r="J181">
            <v>2.4</v>
          </cell>
          <cell r="K181">
            <v>1.95</v>
          </cell>
          <cell r="L181" t="b">
            <v>1</v>
          </cell>
          <cell r="M181">
            <v>9.7100000000000009</v>
          </cell>
          <cell r="N181">
            <v>0.6</v>
          </cell>
          <cell r="O181" t="str">
            <v>2022-10-13</v>
          </cell>
          <cell r="P181">
            <v>1.65</v>
          </cell>
          <cell r="Q181">
            <v>2.56</v>
          </cell>
        </row>
        <row r="182">
          <cell r="A182" t="str">
            <v>FDS</v>
          </cell>
          <cell r="B182">
            <v>407.09</v>
          </cell>
          <cell r="C182" t="b">
            <v>1</v>
          </cell>
          <cell r="D182">
            <v>11</v>
          </cell>
          <cell r="E182">
            <v>335</v>
          </cell>
          <cell r="F182">
            <v>429.09</v>
          </cell>
          <cell r="G182">
            <v>427</v>
          </cell>
          <cell r="H182">
            <v>500</v>
          </cell>
          <cell r="I182" t="b">
            <v>1</v>
          </cell>
          <cell r="J182">
            <v>3</v>
          </cell>
          <cell r="K182">
            <v>0.78</v>
          </cell>
          <cell r="L182" t="b">
            <v>1</v>
          </cell>
          <cell r="M182">
            <v>39.72</v>
          </cell>
          <cell r="N182">
            <v>3.56</v>
          </cell>
          <cell r="O182" t="str">
            <v>2022-08-30</v>
          </cell>
          <cell r="P182">
            <v>1.69</v>
          </cell>
          <cell r="Q182">
            <v>1.99</v>
          </cell>
        </row>
        <row r="183">
          <cell r="A183" t="str">
            <v>FDX</v>
          </cell>
          <cell r="B183">
            <v>153.22999999999999</v>
          </cell>
          <cell r="C183" t="b">
            <v>1</v>
          </cell>
          <cell r="D183">
            <v>27</v>
          </cell>
          <cell r="E183">
            <v>125</v>
          </cell>
          <cell r="F183">
            <v>193.7</v>
          </cell>
          <cell r="G183">
            <v>190</v>
          </cell>
          <cell r="H183">
            <v>258</v>
          </cell>
          <cell r="I183" t="b">
            <v>1</v>
          </cell>
          <cell r="J183">
            <v>2.2999999999999998</v>
          </cell>
          <cell r="K183">
            <v>1.32</v>
          </cell>
          <cell r="L183" t="b">
            <v>1</v>
          </cell>
          <cell r="M183">
            <v>11.29</v>
          </cell>
          <cell r="N183">
            <v>4.5999999999999996</v>
          </cell>
          <cell r="O183" t="str">
            <v>2022-09-01</v>
          </cell>
          <cell r="P183">
            <v>1.3</v>
          </cell>
          <cell r="Q183">
            <v>1.42</v>
          </cell>
        </row>
        <row r="184">
          <cell r="A184" t="str">
            <v>FE</v>
          </cell>
          <cell r="B184">
            <v>36.409999999999997</v>
          </cell>
          <cell r="C184" t="b">
            <v>1</v>
          </cell>
          <cell r="D184">
            <v>15</v>
          </cell>
          <cell r="E184">
            <v>39</v>
          </cell>
          <cell r="F184">
            <v>42.7</v>
          </cell>
          <cell r="G184">
            <v>43</v>
          </cell>
          <cell r="H184">
            <v>48</v>
          </cell>
          <cell r="I184" t="b">
            <v>1</v>
          </cell>
          <cell r="J184">
            <v>2.5</v>
          </cell>
          <cell r="K184">
            <v>0.45</v>
          </cell>
          <cell r="L184" t="b">
            <v>1</v>
          </cell>
          <cell r="M184">
            <v>15.3</v>
          </cell>
          <cell r="N184">
            <v>1.56</v>
          </cell>
          <cell r="O184" t="str">
            <v>2022-11-04</v>
          </cell>
          <cell r="P184">
            <v>0.55000000000000004</v>
          </cell>
          <cell r="Q184">
            <v>0.75</v>
          </cell>
        </row>
        <row r="185">
          <cell r="A185" t="str">
            <v>FFIV</v>
          </cell>
          <cell r="B185">
            <v>147.62</v>
          </cell>
          <cell r="C185" t="b">
            <v>1</v>
          </cell>
          <cell r="D185">
            <v>16</v>
          </cell>
          <cell r="E185">
            <v>155</v>
          </cell>
          <cell r="F185">
            <v>188.74</v>
          </cell>
          <cell r="G185">
            <v>172.45</v>
          </cell>
          <cell r="H185">
            <v>303</v>
          </cell>
          <cell r="I185" t="b">
            <v>1</v>
          </cell>
          <cell r="J185">
            <v>2.7</v>
          </cell>
          <cell r="K185">
            <v>1.1399999999999999</v>
          </cell>
          <cell r="L185" t="b">
            <v>1</v>
          </cell>
          <cell r="M185">
            <v>25.58</v>
          </cell>
          <cell r="N185">
            <v>0</v>
          </cell>
          <cell r="O185" t="str">
            <v/>
          </cell>
          <cell r="P185">
            <v>0.83</v>
          </cell>
          <cell r="Q185">
            <v>0.95</v>
          </cell>
        </row>
        <row r="186">
          <cell r="A186" t="str">
            <v>FIS</v>
          </cell>
          <cell r="B186">
            <v>77.83</v>
          </cell>
          <cell r="C186" t="b">
            <v>1</v>
          </cell>
          <cell r="D186">
            <v>32</v>
          </cell>
          <cell r="E186">
            <v>80</v>
          </cell>
          <cell r="F186">
            <v>110.63</v>
          </cell>
          <cell r="G186">
            <v>111.5</v>
          </cell>
          <cell r="H186">
            <v>160</v>
          </cell>
          <cell r="I186" t="b">
            <v>1</v>
          </cell>
          <cell r="J186">
            <v>1.9</v>
          </cell>
          <cell r="K186">
            <v>0.85</v>
          </cell>
          <cell r="L186" t="b">
            <v>1</v>
          </cell>
          <cell r="M186">
            <v>56.81</v>
          </cell>
          <cell r="N186">
            <v>1.88</v>
          </cell>
          <cell r="O186" t="str">
            <v>2022-12-08</v>
          </cell>
          <cell r="P186">
            <v>0.37</v>
          </cell>
          <cell r="Q186">
            <v>0.69</v>
          </cell>
        </row>
        <row r="187">
          <cell r="A187" t="str">
            <v>FISV</v>
          </cell>
          <cell r="B187">
            <v>96.74</v>
          </cell>
          <cell r="C187" t="b">
            <v>1</v>
          </cell>
          <cell r="D187">
            <v>34</v>
          </cell>
          <cell r="E187">
            <v>95</v>
          </cell>
          <cell r="F187">
            <v>123.26</v>
          </cell>
          <cell r="G187">
            <v>124.5</v>
          </cell>
          <cell r="H187">
            <v>152</v>
          </cell>
          <cell r="I187" t="b">
            <v>1</v>
          </cell>
          <cell r="J187">
            <v>2.1</v>
          </cell>
          <cell r="K187">
            <v>0.87</v>
          </cell>
          <cell r="L187" t="b">
            <v>1</v>
          </cell>
          <cell r="M187">
            <v>30.81</v>
          </cell>
          <cell r="N187">
            <v>0</v>
          </cell>
          <cell r="O187" t="str">
            <v/>
          </cell>
          <cell r="P187">
            <v>0.32</v>
          </cell>
          <cell r="Q187">
            <v>1.05</v>
          </cell>
        </row>
        <row r="188">
          <cell r="A188" t="str">
            <v>FITB</v>
          </cell>
          <cell r="B188">
            <v>33.020000000000003</v>
          </cell>
          <cell r="C188" t="b">
            <v>1</v>
          </cell>
          <cell r="D188">
            <v>19</v>
          </cell>
          <cell r="E188">
            <v>35</v>
          </cell>
          <cell r="F188">
            <v>40.299999999999997</v>
          </cell>
          <cell r="G188">
            <v>39</v>
          </cell>
          <cell r="H188">
            <v>48</v>
          </cell>
          <cell r="I188" t="b">
            <v>1</v>
          </cell>
          <cell r="J188">
            <v>2</v>
          </cell>
          <cell r="K188">
            <v>1.23</v>
          </cell>
          <cell r="L188" t="b">
            <v>1</v>
          </cell>
          <cell r="M188">
            <v>10.19</v>
          </cell>
          <cell r="N188">
            <v>1.32</v>
          </cell>
          <cell r="O188" t="str">
            <v>2022-09-29</v>
          </cell>
          <cell r="P188">
            <v>0</v>
          </cell>
          <cell r="Q188">
            <v>0</v>
          </cell>
        </row>
        <row r="189">
          <cell r="A189" t="str">
            <v>FLT</v>
          </cell>
          <cell r="B189">
            <v>170.47</v>
          </cell>
          <cell r="C189" t="b">
            <v>1</v>
          </cell>
          <cell r="D189">
            <v>14</v>
          </cell>
          <cell r="E189">
            <v>196</v>
          </cell>
          <cell r="F189">
            <v>255.79</v>
          </cell>
          <cell r="G189">
            <v>255.5</v>
          </cell>
          <cell r="H189">
            <v>345</v>
          </cell>
          <cell r="I189" t="b">
            <v>1</v>
          </cell>
          <cell r="J189">
            <v>2.2999999999999998</v>
          </cell>
          <cell r="K189">
            <v>1.24</v>
          </cell>
          <cell r="L189" t="b">
            <v>1</v>
          </cell>
          <cell r="M189">
            <v>14.09</v>
          </cell>
          <cell r="N189">
            <v>0</v>
          </cell>
          <cell r="O189" t="str">
            <v/>
          </cell>
          <cell r="P189">
            <v>0.85</v>
          </cell>
          <cell r="Q189">
            <v>1.06</v>
          </cell>
        </row>
        <row r="190">
          <cell r="A190" t="str">
            <v>FMC</v>
          </cell>
          <cell r="B190">
            <v>117.2</v>
          </cell>
          <cell r="C190" t="b">
            <v>1</v>
          </cell>
          <cell r="D190">
            <v>17</v>
          </cell>
          <cell r="E190">
            <v>105</v>
          </cell>
          <cell r="F190">
            <v>132.94</v>
          </cell>
          <cell r="G190">
            <v>133</v>
          </cell>
          <cell r="H190">
            <v>150</v>
          </cell>
          <cell r="I190" t="b">
            <v>1</v>
          </cell>
          <cell r="J190">
            <v>2.2999999999999998</v>
          </cell>
          <cell r="K190">
            <v>0.8</v>
          </cell>
          <cell r="L190" t="b">
            <v>1</v>
          </cell>
          <cell r="M190">
            <v>19.57</v>
          </cell>
          <cell r="N190">
            <v>2.12</v>
          </cell>
          <cell r="O190" t="str">
            <v>2022-09-29</v>
          </cell>
          <cell r="P190">
            <v>0.88</v>
          </cell>
          <cell r="Q190">
            <v>1.38</v>
          </cell>
        </row>
        <row r="191">
          <cell r="A191" t="str">
            <v>FOX</v>
          </cell>
          <cell r="B191">
            <v>27.61</v>
          </cell>
          <cell r="C191" t="b">
            <v>1</v>
          </cell>
          <cell r="D191">
            <v>1</v>
          </cell>
          <cell r="E191">
            <v>51.5</v>
          </cell>
          <cell r="F191">
            <v>51.5</v>
          </cell>
          <cell r="G191">
            <v>51.5</v>
          </cell>
          <cell r="H191">
            <v>51.5</v>
          </cell>
          <cell r="I191" t="b">
            <v>0</v>
          </cell>
          <cell r="J191">
            <v>0</v>
          </cell>
          <cell r="K191">
            <v>0.89</v>
          </cell>
          <cell r="L191" t="b">
            <v>1</v>
          </cell>
          <cell r="M191">
            <v>13.09</v>
          </cell>
          <cell r="N191">
            <v>0.5</v>
          </cell>
          <cell r="O191" t="str">
            <v>2022-08-30</v>
          </cell>
          <cell r="P191">
            <v>3.19</v>
          </cell>
          <cell r="Q191">
            <v>3.61</v>
          </cell>
        </row>
        <row r="192">
          <cell r="A192" t="str">
            <v>FOXA</v>
          </cell>
          <cell r="B192">
            <v>29.43</v>
          </cell>
          <cell r="C192" t="b">
            <v>1</v>
          </cell>
          <cell r="D192">
            <v>19</v>
          </cell>
          <cell r="E192">
            <v>27</v>
          </cell>
          <cell r="F192">
            <v>39.549999999999997</v>
          </cell>
          <cell r="G192">
            <v>40</v>
          </cell>
          <cell r="H192">
            <v>46</v>
          </cell>
          <cell r="I192" t="b">
            <v>1</v>
          </cell>
          <cell r="J192">
            <v>2.4</v>
          </cell>
          <cell r="K192">
            <v>0.89</v>
          </cell>
          <cell r="L192" t="b">
            <v>1</v>
          </cell>
          <cell r="M192">
            <v>13.95</v>
          </cell>
          <cell r="N192">
            <v>0.5</v>
          </cell>
          <cell r="O192" t="str">
            <v>2022-08-30</v>
          </cell>
          <cell r="P192">
            <v>3.19</v>
          </cell>
          <cell r="Q192">
            <v>3.61</v>
          </cell>
        </row>
        <row r="193">
          <cell r="A193" t="str">
            <v>FRC</v>
          </cell>
          <cell r="B193">
            <v>112.35</v>
          </cell>
          <cell r="C193" t="b">
            <v>1</v>
          </cell>
          <cell r="D193">
            <v>22</v>
          </cell>
          <cell r="E193">
            <v>109</v>
          </cell>
          <cell r="F193">
            <v>140.86000000000001</v>
          </cell>
          <cell r="G193">
            <v>140</v>
          </cell>
          <cell r="H193">
            <v>200</v>
          </cell>
          <cell r="I193" t="b">
            <v>1</v>
          </cell>
          <cell r="J193">
            <v>2.2000000000000002</v>
          </cell>
          <cell r="K193">
            <v>1.1399999999999999</v>
          </cell>
          <cell r="L193" t="b">
            <v>1</v>
          </cell>
          <cell r="M193">
            <v>13.85</v>
          </cell>
          <cell r="N193">
            <v>1.08</v>
          </cell>
          <cell r="O193" t="str">
            <v>2022-10-26</v>
          </cell>
          <cell r="P193">
            <v>0</v>
          </cell>
          <cell r="Q193">
            <v>0</v>
          </cell>
        </row>
        <row r="194">
          <cell r="A194" t="str">
            <v>FRT</v>
          </cell>
          <cell r="B194">
            <v>92.27</v>
          </cell>
          <cell r="C194" t="b">
            <v>1</v>
          </cell>
          <cell r="D194">
            <v>18</v>
          </cell>
          <cell r="E194">
            <v>96</v>
          </cell>
          <cell r="F194">
            <v>116.08</v>
          </cell>
          <cell r="G194">
            <v>118</v>
          </cell>
          <cell r="H194">
            <v>140</v>
          </cell>
          <cell r="I194" t="b">
            <v>1</v>
          </cell>
          <cell r="J194">
            <v>2.2999999999999998</v>
          </cell>
          <cell r="K194">
            <v>1.1399999999999999</v>
          </cell>
          <cell r="L194" t="b">
            <v>1</v>
          </cell>
          <cell r="M194">
            <v>26.51</v>
          </cell>
          <cell r="N194">
            <v>4.32</v>
          </cell>
          <cell r="O194" t="str">
            <v>2022-09-21</v>
          </cell>
          <cell r="P194">
            <v>1.1599999999999999</v>
          </cell>
          <cell r="Q194">
            <v>1.87</v>
          </cell>
        </row>
        <row r="195">
          <cell r="A195" t="str">
            <v>FTNT</v>
          </cell>
          <cell r="B195">
            <v>53.75</v>
          </cell>
          <cell r="C195" t="b">
            <v>1</v>
          </cell>
          <cell r="D195">
            <v>31</v>
          </cell>
          <cell r="E195">
            <v>58.2</v>
          </cell>
          <cell r="F195">
            <v>70.45</v>
          </cell>
          <cell r="G195">
            <v>70</v>
          </cell>
          <cell r="H195">
            <v>85</v>
          </cell>
          <cell r="I195" t="b">
            <v>1</v>
          </cell>
          <cell r="J195">
            <v>1.8</v>
          </cell>
          <cell r="K195">
            <v>1.1399999999999999</v>
          </cell>
          <cell r="L195" t="b">
            <v>1</v>
          </cell>
          <cell r="M195">
            <v>63.24</v>
          </cell>
          <cell r="N195">
            <v>0</v>
          </cell>
          <cell r="O195" t="str">
            <v/>
          </cell>
          <cell r="P195">
            <v>1.01</v>
          </cell>
          <cell r="Q195">
            <v>1.1200000000000001</v>
          </cell>
        </row>
        <row r="196">
          <cell r="A196" t="str">
            <v>FTV</v>
          </cell>
          <cell r="B196">
            <v>61.45</v>
          </cell>
          <cell r="C196" t="b">
            <v>1</v>
          </cell>
          <cell r="D196">
            <v>18</v>
          </cell>
          <cell r="E196">
            <v>60</v>
          </cell>
          <cell r="F196">
            <v>72.959999999999994</v>
          </cell>
          <cell r="G196">
            <v>72.5</v>
          </cell>
          <cell r="H196">
            <v>85</v>
          </cell>
          <cell r="I196" t="b">
            <v>1</v>
          </cell>
          <cell r="J196">
            <v>2.1</v>
          </cell>
          <cell r="K196">
            <v>1.1599999999999999</v>
          </cell>
          <cell r="L196" t="b">
            <v>1</v>
          </cell>
          <cell r="M196">
            <v>33.76</v>
          </cell>
          <cell r="N196">
            <v>0.28000000000000003</v>
          </cell>
          <cell r="O196" t="str">
            <v>2022-08-30</v>
          </cell>
          <cell r="P196">
            <v>0.62</v>
          </cell>
          <cell r="Q196">
            <v>0.94</v>
          </cell>
        </row>
        <row r="197">
          <cell r="A197" t="str">
            <v>GD</v>
          </cell>
          <cell r="B197">
            <v>242.6</v>
          </cell>
          <cell r="C197" t="b">
            <v>1</v>
          </cell>
          <cell r="D197">
            <v>18</v>
          </cell>
          <cell r="E197">
            <v>212</v>
          </cell>
          <cell r="F197">
            <v>261.67</v>
          </cell>
          <cell r="G197">
            <v>262.5</v>
          </cell>
          <cell r="H197">
            <v>314</v>
          </cell>
          <cell r="I197" t="b">
            <v>1</v>
          </cell>
          <cell r="J197">
            <v>2.1</v>
          </cell>
          <cell r="K197">
            <v>0.85</v>
          </cell>
          <cell r="L197" t="b">
            <v>1</v>
          </cell>
          <cell r="M197">
            <v>20.56</v>
          </cell>
          <cell r="N197">
            <v>5.04</v>
          </cell>
          <cell r="O197" t="str">
            <v>2022-10-06</v>
          </cell>
          <cell r="P197">
            <v>0.9</v>
          </cell>
          <cell r="Q197">
            <v>1.4</v>
          </cell>
        </row>
        <row r="198">
          <cell r="A198" t="str">
            <v>GE</v>
          </cell>
          <cell r="B198">
            <v>72.819999999999993</v>
          </cell>
          <cell r="C198" t="b">
            <v>1</v>
          </cell>
          <cell r="D198">
            <v>17</v>
          </cell>
          <cell r="E198">
            <v>72</v>
          </cell>
          <cell r="F198">
            <v>84.82</v>
          </cell>
          <cell r="G198">
            <v>83</v>
          </cell>
          <cell r="H198">
            <v>105</v>
          </cell>
          <cell r="I198" t="b">
            <v>1</v>
          </cell>
          <cell r="J198">
            <v>2</v>
          </cell>
          <cell r="K198">
            <v>1.1399999999999999</v>
          </cell>
          <cell r="L198" t="b">
            <v>1</v>
          </cell>
          <cell r="M198">
            <v>0</v>
          </cell>
          <cell r="N198">
            <v>0.32</v>
          </cell>
          <cell r="O198" t="str">
            <v>2022-09-26</v>
          </cell>
          <cell r="P198">
            <v>0.7</v>
          </cell>
          <cell r="Q198">
            <v>1.1299999999999999</v>
          </cell>
        </row>
        <row r="199">
          <cell r="A199" t="str">
            <v>GILD</v>
          </cell>
          <cell r="B199">
            <v>67.790000000000006</v>
          </cell>
          <cell r="C199" t="b">
            <v>1</v>
          </cell>
          <cell r="D199">
            <v>24</v>
          </cell>
          <cell r="E199">
            <v>60</v>
          </cell>
          <cell r="F199">
            <v>71.78</v>
          </cell>
          <cell r="G199">
            <v>72</v>
          </cell>
          <cell r="H199">
            <v>90</v>
          </cell>
          <cell r="I199" t="b">
            <v>1</v>
          </cell>
          <cell r="J199">
            <v>2.5</v>
          </cell>
          <cell r="K199">
            <v>0.33</v>
          </cell>
          <cell r="L199" t="b">
            <v>1</v>
          </cell>
          <cell r="M199">
            <v>20.73</v>
          </cell>
          <cell r="N199">
            <v>2.92</v>
          </cell>
          <cell r="O199" t="str">
            <v>2022-09-14</v>
          </cell>
          <cell r="P199">
            <v>1.1100000000000001</v>
          </cell>
          <cell r="Q199">
            <v>1.43</v>
          </cell>
        </row>
        <row r="200">
          <cell r="A200" t="str">
            <v>GIS</v>
          </cell>
          <cell r="B200">
            <v>77.040000000000006</v>
          </cell>
          <cell r="C200" t="b">
            <v>1</v>
          </cell>
          <cell r="D200">
            <v>17</v>
          </cell>
          <cell r="E200">
            <v>63</v>
          </cell>
          <cell r="F200">
            <v>77.650000000000006</v>
          </cell>
          <cell r="G200">
            <v>78</v>
          </cell>
          <cell r="H200">
            <v>88</v>
          </cell>
          <cell r="I200" t="b">
            <v>1</v>
          </cell>
          <cell r="J200">
            <v>3.1</v>
          </cell>
          <cell r="K200">
            <v>0.31</v>
          </cell>
          <cell r="L200" t="b">
            <v>1</v>
          </cell>
          <cell r="M200">
            <v>16.22</v>
          </cell>
          <cell r="N200">
            <v>2.16</v>
          </cell>
          <cell r="O200" t="str">
            <v>2022-10-06</v>
          </cell>
          <cell r="P200">
            <v>0.27</v>
          </cell>
          <cell r="Q200">
            <v>0.6</v>
          </cell>
        </row>
        <row r="201">
          <cell r="A201" t="str">
            <v>GL</v>
          </cell>
          <cell r="B201">
            <v>113.5</v>
          </cell>
          <cell r="C201" t="b">
            <v>1</v>
          </cell>
          <cell r="D201">
            <v>9</v>
          </cell>
          <cell r="E201">
            <v>100</v>
          </cell>
          <cell r="F201">
            <v>116.89</v>
          </cell>
          <cell r="G201">
            <v>114</v>
          </cell>
          <cell r="H201">
            <v>138</v>
          </cell>
          <cell r="I201" t="b">
            <v>1</v>
          </cell>
          <cell r="J201">
            <v>2.5</v>
          </cell>
          <cell r="K201">
            <v>0.8</v>
          </cell>
          <cell r="L201" t="b">
            <v>1</v>
          </cell>
          <cell r="M201">
            <v>16.149999999999999</v>
          </cell>
          <cell r="N201">
            <v>0.83</v>
          </cell>
          <cell r="O201" t="str">
            <v>2022-10-06</v>
          </cell>
          <cell r="P201">
            <v>0.41</v>
          </cell>
          <cell r="Q201">
            <v>0.55000000000000004</v>
          </cell>
        </row>
        <row r="202">
          <cell r="A202" t="str">
            <v>GLW</v>
          </cell>
          <cell r="B202">
            <v>32.19</v>
          </cell>
          <cell r="C202" t="b">
            <v>1</v>
          </cell>
          <cell r="D202">
            <v>13</v>
          </cell>
          <cell r="E202">
            <v>36</v>
          </cell>
          <cell r="F202">
            <v>38.56</v>
          </cell>
          <cell r="G202">
            <v>37</v>
          </cell>
          <cell r="H202">
            <v>45</v>
          </cell>
          <cell r="I202" t="b">
            <v>1</v>
          </cell>
          <cell r="J202">
            <v>2.1</v>
          </cell>
          <cell r="K202">
            <v>1.03</v>
          </cell>
          <cell r="L202" t="b">
            <v>1</v>
          </cell>
          <cell r="M202">
            <v>13.76</v>
          </cell>
          <cell r="N202">
            <v>1.08</v>
          </cell>
          <cell r="O202" t="str">
            <v>2022-11-17</v>
          </cell>
          <cell r="P202">
            <v>0.62</v>
          </cell>
          <cell r="Q202">
            <v>1.42</v>
          </cell>
        </row>
        <row r="203">
          <cell r="A203" t="str">
            <v>GM</v>
          </cell>
          <cell r="B203">
            <v>35</v>
          </cell>
          <cell r="C203" t="b">
            <v>1</v>
          </cell>
          <cell r="D203">
            <v>22</v>
          </cell>
          <cell r="E203">
            <v>29</v>
          </cell>
          <cell r="F203">
            <v>47.7</v>
          </cell>
          <cell r="G203">
            <v>45</v>
          </cell>
          <cell r="H203">
            <v>90</v>
          </cell>
          <cell r="I203" t="b">
            <v>1</v>
          </cell>
          <cell r="J203">
            <v>2.1</v>
          </cell>
          <cell r="K203">
            <v>1.26</v>
          </cell>
          <cell r="L203" t="b">
            <v>1</v>
          </cell>
          <cell r="M203">
            <v>6.65</v>
          </cell>
          <cell r="N203">
            <v>0.36</v>
          </cell>
          <cell r="O203" t="str">
            <v>2022-08-30</v>
          </cell>
          <cell r="P203">
            <v>0.85</v>
          </cell>
          <cell r="Q203">
            <v>1.1499999999999999</v>
          </cell>
        </row>
        <row r="204">
          <cell r="A204" t="str">
            <v>GNRC</v>
          </cell>
          <cell r="B204">
            <v>109.48</v>
          </cell>
          <cell r="C204" t="b">
            <v>1</v>
          </cell>
          <cell r="D204">
            <v>20</v>
          </cell>
          <cell r="E204">
            <v>75</v>
          </cell>
          <cell r="F204">
            <v>230.9</v>
          </cell>
          <cell r="G204">
            <v>207.5</v>
          </cell>
          <cell r="H204">
            <v>485</v>
          </cell>
          <cell r="I204" t="b">
            <v>1</v>
          </cell>
          <cell r="J204">
            <v>1.9</v>
          </cell>
          <cell r="K204">
            <v>1.38</v>
          </cell>
          <cell r="L204" t="b">
            <v>1</v>
          </cell>
          <cell r="M204">
            <v>14.26</v>
          </cell>
          <cell r="N204">
            <v>0</v>
          </cell>
          <cell r="O204" t="str">
            <v>2013-06-10</v>
          </cell>
          <cell r="P204">
            <v>0.99</v>
          </cell>
          <cell r="Q204">
            <v>2.12</v>
          </cell>
        </row>
        <row r="205">
          <cell r="A205" t="str">
            <v>GOOG</v>
          </cell>
          <cell r="B205">
            <v>101.48</v>
          </cell>
          <cell r="C205" t="b">
            <v>1</v>
          </cell>
          <cell r="D205">
            <v>10</v>
          </cell>
          <cell r="E205">
            <v>120</v>
          </cell>
          <cell r="F205">
            <v>147.75</v>
          </cell>
          <cell r="G205">
            <v>150</v>
          </cell>
          <cell r="H205">
            <v>164.5</v>
          </cell>
          <cell r="I205" t="b">
            <v>1</v>
          </cell>
          <cell r="J205">
            <v>1.5</v>
          </cell>
          <cell r="K205">
            <v>1.1000000000000001</v>
          </cell>
          <cell r="L205" t="b">
            <v>1</v>
          </cell>
          <cell r="M205">
            <v>18.690000000000001</v>
          </cell>
          <cell r="N205">
            <v>0</v>
          </cell>
          <cell r="O205" t="str">
            <v/>
          </cell>
          <cell r="P205">
            <v>2.64</v>
          </cell>
          <cell r="Q205">
            <v>2.81</v>
          </cell>
        </row>
        <row r="206">
          <cell r="A206" t="str">
            <v>GOOGL</v>
          </cell>
          <cell r="B206">
            <v>101.13</v>
          </cell>
          <cell r="C206" t="b">
            <v>1</v>
          </cell>
          <cell r="D206">
            <v>43</v>
          </cell>
          <cell r="E206">
            <v>100</v>
          </cell>
          <cell r="F206">
            <v>140.68</v>
          </cell>
          <cell r="G206">
            <v>140</v>
          </cell>
          <cell r="H206">
            <v>187.5</v>
          </cell>
          <cell r="I206" t="b">
            <v>1</v>
          </cell>
          <cell r="J206">
            <v>1.8</v>
          </cell>
          <cell r="K206">
            <v>1.1000000000000001</v>
          </cell>
          <cell r="L206" t="b">
            <v>1</v>
          </cell>
          <cell r="M206">
            <v>18.62</v>
          </cell>
          <cell r="N206">
            <v>0</v>
          </cell>
          <cell r="O206" t="str">
            <v/>
          </cell>
          <cell r="P206">
            <v>2.64</v>
          </cell>
          <cell r="Q206">
            <v>2.81</v>
          </cell>
        </row>
        <row r="207">
          <cell r="A207" t="str">
            <v>GPC</v>
          </cell>
          <cell r="B207">
            <v>162.35</v>
          </cell>
          <cell r="C207" t="b">
            <v>1</v>
          </cell>
          <cell r="D207">
            <v>9</v>
          </cell>
          <cell r="E207">
            <v>124</v>
          </cell>
          <cell r="F207">
            <v>154.66999999999999</v>
          </cell>
          <cell r="G207">
            <v>153</v>
          </cell>
          <cell r="H207">
            <v>170</v>
          </cell>
          <cell r="I207" t="b">
            <v>1</v>
          </cell>
          <cell r="J207">
            <v>2.8</v>
          </cell>
          <cell r="K207">
            <v>0.96</v>
          </cell>
          <cell r="L207" t="b">
            <v>1</v>
          </cell>
          <cell r="M207">
            <v>19.510000000000002</v>
          </cell>
          <cell r="N207">
            <v>3.58</v>
          </cell>
          <cell r="O207" t="str">
            <v>2022-09-01</v>
          </cell>
          <cell r="P207">
            <v>0.38</v>
          </cell>
          <cell r="Q207">
            <v>1.18</v>
          </cell>
        </row>
        <row r="208">
          <cell r="A208" t="str">
            <v>GPN</v>
          </cell>
          <cell r="B208">
            <v>114.25</v>
          </cell>
          <cell r="C208" t="b">
            <v>1</v>
          </cell>
          <cell r="D208">
            <v>28</v>
          </cell>
          <cell r="E208">
            <v>115</v>
          </cell>
          <cell r="F208">
            <v>158.29</v>
          </cell>
          <cell r="G208">
            <v>152.5</v>
          </cell>
          <cell r="H208">
            <v>240</v>
          </cell>
          <cell r="I208" t="b">
            <v>1</v>
          </cell>
          <cell r="J208">
            <v>1.9</v>
          </cell>
          <cell r="K208">
            <v>1.04</v>
          </cell>
          <cell r="L208" t="b">
            <v>1</v>
          </cell>
          <cell r="M208">
            <v>368.55</v>
          </cell>
          <cell r="N208">
            <v>1</v>
          </cell>
          <cell r="O208" t="str">
            <v>2022-09-15</v>
          </cell>
          <cell r="P208">
            <v>0.49</v>
          </cell>
          <cell r="Q208">
            <v>0.87</v>
          </cell>
        </row>
        <row r="209">
          <cell r="A209" t="str">
            <v>GRMN</v>
          </cell>
          <cell r="B209">
            <v>82.77</v>
          </cell>
          <cell r="C209" t="b">
            <v>0</v>
          </cell>
          <cell r="D209">
            <v>0</v>
          </cell>
          <cell r="E209">
            <v>0</v>
          </cell>
          <cell r="F209">
            <v>0</v>
          </cell>
          <cell r="G209">
            <v>0</v>
          </cell>
          <cell r="H209">
            <v>0</v>
          </cell>
          <cell r="I209" t="b">
            <v>0</v>
          </cell>
          <cell r="J209">
            <v>0</v>
          </cell>
          <cell r="K209">
            <v>0.98</v>
          </cell>
          <cell r="L209" t="b">
            <v>1</v>
          </cell>
          <cell r="M209">
            <v>15.74</v>
          </cell>
          <cell r="N209">
            <v>2.92</v>
          </cell>
          <cell r="O209" t="str">
            <v>2022-12-14</v>
          </cell>
          <cell r="P209">
            <v>1.43</v>
          </cell>
          <cell r="Q209">
            <v>2.54</v>
          </cell>
        </row>
        <row r="210">
          <cell r="A210" t="str">
            <v>GS</v>
          </cell>
          <cell r="B210">
            <v>325.10000000000002</v>
          </cell>
          <cell r="C210" t="b">
            <v>1</v>
          </cell>
          <cell r="D210">
            <v>25</v>
          </cell>
          <cell r="E210">
            <v>290</v>
          </cell>
          <cell r="F210">
            <v>384.3</v>
          </cell>
          <cell r="G210">
            <v>370</v>
          </cell>
          <cell r="H210">
            <v>477</v>
          </cell>
          <cell r="I210" t="b">
            <v>1</v>
          </cell>
          <cell r="J210">
            <v>2.2999999999999998</v>
          </cell>
          <cell r="K210">
            <v>0</v>
          </cell>
          <cell r="L210" t="b">
            <v>1</v>
          </cell>
          <cell r="M210">
            <v>8.65</v>
          </cell>
          <cell r="N210">
            <v>10</v>
          </cell>
          <cell r="O210" t="str">
            <v>2022-11-30</v>
          </cell>
          <cell r="P210">
            <v>1.8</v>
          </cell>
          <cell r="Q210">
            <v>2.4700000000000002</v>
          </cell>
        </row>
        <row r="211">
          <cell r="A211" t="str">
            <v>GWW</v>
          </cell>
          <cell r="B211">
            <v>519.67999999999995</v>
          </cell>
          <cell r="C211" t="b">
            <v>1</v>
          </cell>
          <cell r="D211">
            <v>10</v>
          </cell>
          <cell r="E211">
            <v>420</v>
          </cell>
          <cell r="F211">
            <v>573</v>
          </cell>
          <cell r="G211">
            <v>600</v>
          </cell>
          <cell r="H211">
            <v>650</v>
          </cell>
          <cell r="I211" t="b">
            <v>1</v>
          </cell>
          <cell r="J211">
            <v>2.4</v>
          </cell>
          <cell r="K211">
            <v>1.21</v>
          </cell>
          <cell r="L211" t="b">
            <v>1</v>
          </cell>
          <cell r="M211">
            <v>20.51</v>
          </cell>
          <cell r="N211">
            <v>6.88</v>
          </cell>
          <cell r="O211" t="str">
            <v>2022-08-05</v>
          </cell>
          <cell r="P211">
            <v>1.35</v>
          </cell>
          <cell r="Q211">
            <v>2.58</v>
          </cell>
        </row>
        <row r="212">
          <cell r="A212" t="str">
            <v>HAL</v>
          </cell>
          <cell r="B212">
            <v>33.880000000000003</v>
          </cell>
          <cell r="C212" t="b">
            <v>1</v>
          </cell>
          <cell r="D212">
            <v>25</v>
          </cell>
          <cell r="E212">
            <v>32</v>
          </cell>
          <cell r="F212">
            <v>41.69</v>
          </cell>
          <cell r="G212">
            <v>41.7</v>
          </cell>
          <cell r="H212">
            <v>53</v>
          </cell>
          <cell r="I212" t="b">
            <v>1</v>
          </cell>
          <cell r="J212">
            <v>2</v>
          </cell>
          <cell r="K212">
            <v>2.1</v>
          </cell>
          <cell r="L212" t="b">
            <v>1</v>
          </cell>
          <cell r="M212">
            <v>21.31</v>
          </cell>
          <cell r="N212">
            <v>0.48</v>
          </cell>
          <cell r="O212" t="str">
            <v>2022-09-06</v>
          </cell>
          <cell r="P212">
            <v>1.39</v>
          </cell>
          <cell r="Q212">
            <v>2.15</v>
          </cell>
        </row>
        <row r="213">
          <cell r="A213" t="str">
            <v>HAS</v>
          </cell>
          <cell r="B213">
            <v>65.489999999999995</v>
          </cell>
          <cell r="C213" t="b">
            <v>1</v>
          </cell>
          <cell r="D213">
            <v>12</v>
          </cell>
          <cell r="E213">
            <v>73</v>
          </cell>
          <cell r="F213">
            <v>89.33</v>
          </cell>
          <cell r="G213">
            <v>87.5</v>
          </cell>
          <cell r="H213">
            <v>113</v>
          </cell>
          <cell r="I213" t="b">
            <v>1</v>
          </cell>
          <cell r="J213">
            <v>1.8</v>
          </cell>
          <cell r="K213">
            <v>0.81</v>
          </cell>
          <cell r="L213" t="b">
            <v>1</v>
          </cell>
          <cell r="M213">
            <v>21.98</v>
          </cell>
          <cell r="N213">
            <v>2.8</v>
          </cell>
          <cell r="O213" t="str">
            <v>2022-10-31</v>
          </cell>
          <cell r="P213">
            <v>0.74</v>
          </cell>
          <cell r="Q213">
            <v>1.38</v>
          </cell>
        </row>
        <row r="214">
          <cell r="A214" t="str">
            <v>HBAN</v>
          </cell>
          <cell r="B214">
            <v>14.45</v>
          </cell>
          <cell r="C214" t="b">
            <v>1</v>
          </cell>
          <cell r="D214">
            <v>17</v>
          </cell>
          <cell r="E214">
            <v>11</v>
          </cell>
          <cell r="F214">
            <v>14.74</v>
          </cell>
          <cell r="G214">
            <v>14.5</v>
          </cell>
          <cell r="H214">
            <v>17</v>
          </cell>
          <cell r="I214" t="b">
            <v>1</v>
          </cell>
          <cell r="J214">
            <v>2.6</v>
          </cell>
          <cell r="K214">
            <v>1.1299999999999999</v>
          </cell>
          <cell r="L214" t="b">
            <v>1</v>
          </cell>
          <cell r="M214">
            <v>12.68</v>
          </cell>
          <cell r="N214">
            <v>0.62</v>
          </cell>
          <cell r="O214" t="str">
            <v>2022-09-16</v>
          </cell>
          <cell r="P214">
            <v>0</v>
          </cell>
          <cell r="Q214">
            <v>0</v>
          </cell>
        </row>
        <row r="215">
          <cell r="A215" t="str">
            <v>HCA</v>
          </cell>
          <cell r="B215">
            <v>196.66</v>
          </cell>
          <cell r="C215" t="b">
            <v>1</v>
          </cell>
          <cell r="D215">
            <v>22</v>
          </cell>
          <cell r="E215">
            <v>199</v>
          </cell>
          <cell r="F215">
            <v>243.14</v>
          </cell>
          <cell r="G215">
            <v>242</v>
          </cell>
          <cell r="H215">
            <v>283</v>
          </cell>
          <cell r="I215" t="b">
            <v>1</v>
          </cell>
          <cell r="J215">
            <v>1.8</v>
          </cell>
          <cell r="K215">
            <v>0</v>
          </cell>
          <cell r="L215" t="b">
            <v>1</v>
          </cell>
          <cell r="M215">
            <v>10.07</v>
          </cell>
          <cell r="N215">
            <v>2.2400000000000002</v>
          </cell>
          <cell r="O215" t="str">
            <v>2022-12-13</v>
          </cell>
          <cell r="P215">
            <v>0.98</v>
          </cell>
          <cell r="Q215">
            <v>1.38</v>
          </cell>
        </row>
        <row r="216">
          <cell r="A216" t="str">
            <v>HD</v>
          </cell>
          <cell r="B216">
            <v>275.52999999999997</v>
          </cell>
          <cell r="C216" t="b">
            <v>1</v>
          </cell>
          <cell r="D216">
            <v>31</v>
          </cell>
          <cell r="E216">
            <v>282</v>
          </cell>
          <cell r="F216">
            <v>351.03</v>
          </cell>
          <cell r="G216">
            <v>350</v>
          </cell>
          <cell r="H216">
            <v>470</v>
          </cell>
          <cell r="I216" t="b">
            <v>1</v>
          </cell>
          <cell r="J216">
            <v>2.1</v>
          </cell>
          <cell r="K216">
            <v>0.96</v>
          </cell>
          <cell r="L216" t="b">
            <v>1</v>
          </cell>
          <cell r="M216">
            <v>16.920000000000002</v>
          </cell>
          <cell r="N216">
            <v>7.6</v>
          </cell>
          <cell r="O216" t="str">
            <v>2022-08-31</v>
          </cell>
          <cell r="P216">
            <v>0.18</v>
          </cell>
          <cell r="Q216">
            <v>1.18</v>
          </cell>
        </row>
        <row r="217">
          <cell r="A217" t="str">
            <v>HES</v>
          </cell>
          <cell r="B217">
            <v>135.58000000000001</v>
          </cell>
          <cell r="C217" t="b">
            <v>1</v>
          </cell>
          <cell r="D217">
            <v>22</v>
          </cell>
          <cell r="E217">
            <v>119</v>
          </cell>
          <cell r="F217">
            <v>140.55000000000001</v>
          </cell>
          <cell r="G217">
            <v>140</v>
          </cell>
          <cell r="H217">
            <v>175</v>
          </cell>
          <cell r="I217" t="b">
            <v>1</v>
          </cell>
          <cell r="J217">
            <v>2.2999999999999998</v>
          </cell>
          <cell r="K217">
            <v>1.54</v>
          </cell>
          <cell r="L217" t="b">
            <v>1</v>
          </cell>
          <cell r="M217">
            <v>28.72</v>
          </cell>
          <cell r="N217">
            <v>1.5</v>
          </cell>
          <cell r="O217" t="str">
            <v>2022-09-16</v>
          </cell>
          <cell r="P217">
            <v>1.51</v>
          </cell>
          <cell r="Q217">
            <v>1.68</v>
          </cell>
        </row>
        <row r="218">
          <cell r="A218" t="str">
            <v>HIG</v>
          </cell>
          <cell r="B218">
            <v>67.19</v>
          </cell>
          <cell r="C218" t="b">
            <v>1</v>
          </cell>
          <cell r="D218">
            <v>17</v>
          </cell>
          <cell r="E218">
            <v>70</v>
          </cell>
          <cell r="F218">
            <v>82.35</v>
          </cell>
          <cell r="G218">
            <v>82</v>
          </cell>
          <cell r="H218">
            <v>104</v>
          </cell>
          <cell r="I218" t="b">
            <v>1</v>
          </cell>
          <cell r="J218">
            <v>2</v>
          </cell>
          <cell r="K218">
            <v>0.88</v>
          </cell>
          <cell r="L218" t="b">
            <v>1</v>
          </cell>
          <cell r="M218">
            <v>11.07</v>
          </cell>
          <cell r="N218">
            <v>1.54</v>
          </cell>
          <cell r="O218" t="str">
            <v>2022-08-31</v>
          </cell>
          <cell r="P218">
            <v>0.99</v>
          </cell>
          <cell r="Q218">
            <v>1.91</v>
          </cell>
        </row>
        <row r="219">
          <cell r="A219" t="str">
            <v>HII</v>
          </cell>
          <cell r="B219">
            <v>249.89</v>
          </cell>
          <cell r="C219" t="b">
            <v>1</v>
          </cell>
          <cell r="D219">
            <v>11</v>
          </cell>
          <cell r="E219">
            <v>173</v>
          </cell>
          <cell r="F219">
            <v>252.91</v>
          </cell>
          <cell r="G219">
            <v>250</v>
          </cell>
          <cell r="H219">
            <v>315</v>
          </cell>
          <cell r="I219" t="b">
            <v>1</v>
          </cell>
          <cell r="J219">
            <v>2.7</v>
          </cell>
          <cell r="K219">
            <v>0.62</v>
          </cell>
          <cell r="L219" t="b">
            <v>1</v>
          </cell>
          <cell r="M219">
            <v>17.16</v>
          </cell>
          <cell r="N219">
            <v>4.72</v>
          </cell>
          <cell r="O219" t="str">
            <v>2022-08-25</v>
          </cell>
          <cell r="P219">
            <v>1.04</v>
          </cell>
          <cell r="Q219">
            <v>1.1499999999999999</v>
          </cell>
        </row>
        <row r="220">
          <cell r="A220" t="str">
            <v>HLT</v>
          </cell>
          <cell r="B220">
            <v>131.22999999999999</v>
          </cell>
          <cell r="C220" t="b">
            <v>1</v>
          </cell>
          <cell r="D220">
            <v>17</v>
          </cell>
          <cell r="E220">
            <v>120</v>
          </cell>
          <cell r="F220">
            <v>144.53</v>
          </cell>
          <cell r="G220">
            <v>150</v>
          </cell>
          <cell r="H220">
            <v>160</v>
          </cell>
          <cell r="I220" t="b">
            <v>1</v>
          </cell>
          <cell r="J220">
            <v>2.2000000000000002</v>
          </cell>
          <cell r="K220">
            <v>1.21</v>
          </cell>
          <cell r="L220" t="b">
            <v>1</v>
          </cell>
          <cell r="M220">
            <v>38.04</v>
          </cell>
          <cell r="N220">
            <v>0.6</v>
          </cell>
          <cell r="O220" t="str">
            <v>2022-08-25</v>
          </cell>
          <cell r="P220">
            <v>0.77</v>
          </cell>
          <cell r="Q220">
            <v>0.89</v>
          </cell>
        </row>
        <row r="221">
          <cell r="A221" t="str">
            <v>HOLX</v>
          </cell>
          <cell r="B221">
            <v>62.51</v>
          </cell>
          <cell r="C221" t="b">
            <v>1</v>
          </cell>
          <cell r="D221">
            <v>11</v>
          </cell>
          <cell r="E221">
            <v>65</v>
          </cell>
          <cell r="F221">
            <v>77.09</v>
          </cell>
          <cell r="G221">
            <v>75</v>
          </cell>
          <cell r="H221">
            <v>88</v>
          </cell>
          <cell r="I221" t="b">
            <v>1</v>
          </cell>
          <cell r="J221">
            <v>2.2999999999999998</v>
          </cell>
          <cell r="K221">
            <v>1.02</v>
          </cell>
          <cell r="L221" t="b">
            <v>1</v>
          </cell>
          <cell r="M221">
            <v>10.38</v>
          </cell>
          <cell r="N221">
            <v>0</v>
          </cell>
          <cell r="O221" t="str">
            <v/>
          </cell>
          <cell r="P221">
            <v>3.09</v>
          </cell>
          <cell r="Q221">
            <v>3.9</v>
          </cell>
        </row>
        <row r="222">
          <cell r="A222" t="str">
            <v>HON</v>
          </cell>
          <cell r="B222">
            <v>182.81</v>
          </cell>
          <cell r="C222" t="b">
            <v>1</v>
          </cell>
          <cell r="D222">
            <v>24</v>
          </cell>
          <cell r="E222">
            <v>183</v>
          </cell>
          <cell r="F222">
            <v>203</v>
          </cell>
          <cell r="G222">
            <v>203.5</v>
          </cell>
          <cell r="H222">
            <v>226</v>
          </cell>
          <cell r="I222" t="b">
            <v>1</v>
          </cell>
          <cell r="J222">
            <v>2.2999999999999998</v>
          </cell>
          <cell r="K222">
            <v>1.0900000000000001</v>
          </cell>
          <cell r="L222" t="b">
            <v>1</v>
          </cell>
          <cell r="M222">
            <v>24.94</v>
          </cell>
          <cell r="N222">
            <v>4.12</v>
          </cell>
          <cell r="O222" t="str">
            <v>2022-11-09</v>
          </cell>
          <cell r="P222">
            <v>0.83</v>
          </cell>
          <cell r="Q222">
            <v>1.2</v>
          </cell>
        </row>
        <row r="223">
          <cell r="A223" t="str">
            <v>HPE</v>
          </cell>
          <cell r="B223">
            <v>13.47</v>
          </cell>
          <cell r="C223" t="b">
            <v>1</v>
          </cell>
          <cell r="D223">
            <v>19</v>
          </cell>
          <cell r="E223">
            <v>11.5</v>
          </cell>
          <cell r="F223">
            <v>16.32</v>
          </cell>
          <cell r="G223">
            <v>16</v>
          </cell>
          <cell r="H223">
            <v>20</v>
          </cell>
          <cell r="I223" t="b">
            <v>1</v>
          </cell>
          <cell r="J223">
            <v>2.4</v>
          </cell>
          <cell r="K223">
            <v>1.17</v>
          </cell>
          <cell r="L223" t="b">
            <v>1</v>
          </cell>
          <cell r="M223">
            <v>4.8099999999999996</v>
          </cell>
          <cell r="N223">
            <v>0.48</v>
          </cell>
          <cell r="O223" t="str">
            <v>2022-09-09</v>
          </cell>
          <cell r="P223">
            <v>0.5</v>
          </cell>
          <cell r="Q223">
            <v>0.92</v>
          </cell>
        </row>
        <row r="224">
          <cell r="A224" t="str">
            <v>HPQ</v>
          </cell>
          <cell r="B224">
            <v>26.79</v>
          </cell>
          <cell r="C224" t="b">
            <v>1</v>
          </cell>
          <cell r="D224">
            <v>16</v>
          </cell>
          <cell r="E224">
            <v>24</v>
          </cell>
          <cell r="F224">
            <v>30.24</v>
          </cell>
          <cell r="G224">
            <v>30</v>
          </cell>
          <cell r="H224">
            <v>37</v>
          </cell>
          <cell r="I224" t="b">
            <v>1</v>
          </cell>
          <cell r="J224">
            <v>3.1</v>
          </cell>
          <cell r="K224">
            <v>0.99</v>
          </cell>
          <cell r="L224" t="b">
            <v>1</v>
          </cell>
          <cell r="M224">
            <v>4.78</v>
          </cell>
          <cell r="N224">
            <v>1</v>
          </cell>
          <cell r="O224" t="str">
            <v>2022-09-13</v>
          </cell>
          <cell r="P224">
            <v>0.48</v>
          </cell>
          <cell r="Q224">
            <v>0.86</v>
          </cell>
        </row>
        <row r="225">
          <cell r="A225" t="str">
            <v>HRL</v>
          </cell>
          <cell r="B225">
            <v>44.97</v>
          </cell>
          <cell r="C225" t="b">
            <v>1</v>
          </cell>
          <cell r="D225">
            <v>9</v>
          </cell>
          <cell r="E225">
            <v>38</v>
          </cell>
          <cell r="F225">
            <v>46.22</v>
          </cell>
          <cell r="G225">
            <v>47</v>
          </cell>
          <cell r="H225">
            <v>52</v>
          </cell>
          <cell r="I225" t="b">
            <v>1</v>
          </cell>
          <cell r="J225">
            <v>3</v>
          </cell>
          <cell r="K225">
            <v>0.17</v>
          </cell>
          <cell r="L225" t="b">
            <v>1</v>
          </cell>
          <cell r="M225">
            <v>24.71</v>
          </cell>
          <cell r="N225">
            <v>1.04</v>
          </cell>
          <cell r="O225" t="str">
            <v>2022-10-14</v>
          </cell>
          <cell r="P225">
            <v>1.18</v>
          </cell>
          <cell r="Q225">
            <v>2.4</v>
          </cell>
        </row>
        <row r="226">
          <cell r="A226" t="str">
            <v>HSIC</v>
          </cell>
          <cell r="B226">
            <v>70.239999999999995</v>
          </cell>
          <cell r="C226" t="b">
            <v>1</v>
          </cell>
          <cell r="D226">
            <v>11</v>
          </cell>
          <cell r="E226">
            <v>70</v>
          </cell>
          <cell r="F226">
            <v>81.55</v>
          </cell>
          <cell r="G226">
            <v>80</v>
          </cell>
          <cell r="H226">
            <v>99</v>
          </cell>
          <cell r="I226" t="b">
            <v>1</v>
          </cell>
          <cell r="J226">
            <v>2.9</v>
          </cell>
          <cell r="K226">
            <v>0.76</v>
          </cell>
          <cell r="L226" t="b">
            <v>1</v>
          </cell>
          <cell r="M226">
            <v>14.54</v>
          </cell>
          <cell r="N226">
            <v>0</v>
          </cell>
          <cell r="O226" t="str">
            <v/>
          </cell>
          <cell r="P226">
            <v>0.73</v>
          </cell>
          <cell r="Q226">
            <v>1.83</v>
          </cell>
        </row>
        <row r="227">
          <cell r="A227" t="str">
            <v>HST</v>
          </cell>
          <cell r="B227">
            <v>17.84</v>
          </cell>
          <cell r="C227" t="b">
            <v>1</v>
          </cell>
          <cell r="D227">
            <v>18</v>
          </cell>
          <cell r="E227">
            <v>17</v>
          </cell>
          <cell r="F227">
            <v>21.78</v>
          </cell>
          <cell r="G227">
            <v>22</v>
          </cell>
          <cell r="H227">
            <v>26</v>
          </cell>
          <cell r="I227" t="b">
            <v>1</v>
          </cell>
          <cell r="J227">
            <v>2.1</v>
          </cell>
          <cell r="K227">
            <v>1.22</v>
          </cell>
          <cell r="L227" t="b">
            <v>1</v>
          </cell>
          <cell r="M227">
            <v>22.3</v>
          </cell>
          <cell r="N227">
            <v>0.48</v>
          </cell>
          <cell r="O227" t="str">
            <v>2022-09-29</v>
          </cell>
          <cell r="P227">
            <v>7.64</v>
          </cell>
          <cell r="Q227">
            <v>7.7</v>
          </cell>
        </row>
        <row r="228">
          <cell r="A228" t="str">
            <v>HSY</v>
          </cell>
          <cell r="B228">
            <v>228.22</v>
          </cell>
          <cell r="C228" t="b">
            <v>1</v>
          </cell>
          <cell r="D228">
            <v>20</v>
          </cell>
          <cell r="E228">
            <v>210</v>
          </cell>
          <cell r="F228">
            <v>236.85</v>
          </cell>
          <cell r="G228">
            <v>236.5</v>
          </cell>
          <cell r="H228">
            <v>259</v>
          </cell>
          <cell r="I228" t="b">
            <v>1</v>
          </cell>
          <cell r="J228">
            <v>2.5</v>
          </cell>
          <cell r="K228">
            <v>0.34</v>
          </cell>
          <cell r="L228" t="b">
            <v>1</v>
          </cell>
          <cell r="M228">
            <v>29.04</v>
          </cell>
          <cell r="N228">
            <v>4.1399999999999997</v>
          </cell>
          <cell r="O228" t="str">
            <v>2022-08-18</v>
          </cell>
          <cell r="P228">
            <v>0.3</v>
          </cell>
          <cell r="Q228">
            <v>0.74</v>
          </cell>
        </row>
        <row r="229">
          <cell r="A229" t="str">
            <v>HUM</v>
          </cell>
          <cell r="B229">
            <v>510.54</v>
          </cell>
          <cell r="C229" t="b">
            <v>1</v>
          </cell>
          <cell r="D229">
            <v>22</v>
          </cell>
          <cell r="E229">
            <v>514</v>
          </cell>
          <cell r="F229">
            <v>552.04999999999995</v>
          </cell>
          <cell r="G229">
            <v>550</v>
          </cell>
          <cell r="H229">
            <v>590</v>
          </cell>
          <cell r="I229" t="b">
            <v>1</v>
          </cell>
          <cell r="J229">
            <v>2</v>
          </cell>
          <cell r="K229">
            <v>0.73</v>
          </cell>
          <cell r="L229" t="b">
            <v>1</v>
          </cell>
          <cell r="M229">
            <v>20.84</v>
          </cell>
          <cell r="N229">
            <v>3.15</v>
          </cell>
          <cell r="O229" t="str">
            <v>2022-09-29</v>
          </cell>
          <cell r="P229">
            <v>1.21</v>
          </cell>
          <cell r="Q229">
            <v>1.53</v>
          </cell>
        </row>
        <row r="230">
          <cell r="A230" t="str">
            <v>HWM</v>
          </cell>
          <cell r="B230">
            <v>35.369999999999997</v>
          </cell>
          <cell r="C230" t="b">
            <v>1</v>
          </cell>
          <cell r="D230">
            <v>14</v>
          </cell>
          <cell r="E230">
            <v>31</v>
          </cell>
          <cell r="F230">
            <v>41.79</v>
          </cell>
          <cell r="G230">
            <v>43</v>
          </cell>
          <cell r="H230">
            <v>46</v>
          </cell>
          <cell r="I230" t="b">
            <v>1</v>
          </cell>
          <cell r="J230">
            <v>1.9</v>
          </cell>
          <cell r="K230">
            <v>1.4</v>
          </cell>
          <cell r="L230" t="b">
            <v>1</v>
          </cell>
          <cell r="M230">
            <v>37.630000000000003</v>
          </cell>
          <cell r="N230">
            <v>0.16</v>
          </cell>
          <cell r="O230" t="str">
            <v>2022-11-03</v>
          </cell>
          <cell r="P230">
            <v>0.82</v>
          </cell>
          <cell r="Q230">
            <v>2.15</v>
          </cell>
        </row>
        <row r="231">
          <cell r="A231" t="str">
            <v>IBM</v>
          </cell>
          <cell r="B231">
            <v>129.9</v>
          </cell>
          <cell r="C231" t="b">
            <v>1</v>
          </cell>
          <cell r="D231">
            <v>17</v>
          </cell>
          <cell r="E231">
            <v>111</v>
          </cell>
          <cell r="F231">
            <v>139.5</v>
          </cell>
          <cell r="G231">
            <v>140</v>
          </cell>
          <cell r="H231">
            <v>160</v>
          </cell>
          <cell r="I231" t="b">
            <v>1</v>
          </cell>
          <cell r="J231">
            <v>2.4</v>
          </cell>
          <cell r="K231">
            <v>0.83</v>
          </cell>
          <cell r="L231" t="b">
            <v>1</v>
          </cell>
          <cell r="M231">
            <v>21.33</v>
          </cell>
          <cell r="N231">
            <v>6.6</v>
          </cell>
          <cell r="O231" t="str">
            <v>2022-08-09</v>
          </cell>
          <cell r="P231">
            <v>0.74</v>
          </cell>
          <cell r="Q231">
            <v>0.95</v>
          </cell>
        </row>
        <row r="232">
          <cell r="A232" t="str">
            <v>ICE</v>
          </cell>
          <cell r="B232">
            <v>93.05</v>
          </cell>
          <cell r="C232" t="b">
            <v>1</v>
          </cell>
          <cell r="D232">
            <v>14</v>
          </cell>
          <cell r="E232">
            <v>102</v>
          </cell>
          <cell r="F232">
            <v>126.86</v>
          </cell>
          <cell r="G232">
            <v>122</v>
          </cell>
          <cell r="H232">
            <v>164</v>
          </cell>
          <cell r="I232" t="b">
            <v>1</v>
          </cell>
          <cell r="J232">
            <v>2.1</v>
          </cell>
          <cell r="K232">
            <v>0.91</v>
          </cell>
          <cell r="L232" t="b">
            <v>1</v>
          </cell>
          <cell r="M232">
            <v>15.56</v>
          </cell>
          <cell r="N232">
            <v>1.52</v>
          </cell>
          <cell r="O232" t="str">
            <v>2022-12-14</v>
          </cell>
          <cell r="P232">
            <v>0.01</v>
          </cell>
          <cell r="Q232">
            <v>1.04</v>
          </cell>
        </row>
        <row r="233">
          <cell r="A233" t="str">
            <v>IDXX</v>
          </cell>
          <cell r="B233">
            <v>337.65</v>
          </cell>
          <cell r="C233" t="b">
            <v>1</v>
          </cell>
          <cell r="D233">
            <v>8</v>
          </cell>
          <cell r="E233">
            <v>415</v>
          </cell>
          <cell r="F233">
            <v>486.5</v>
          </cell>
          <cell r="G233">
            <v>470</v>
          </cell>
          <cell r="H233">
            <v>582</v>
          </cell>
          <cell r="I233" t="b">
            <v>1</v>
          </cell>
          <cell r="J233">
            <v>2.2999999999999998</v>
          </cell>
          <cell r="K233">
            <v>1.1399999999999999</v>
          </cell>
          <cell r="L233" t="b">
            <v>1</v>
          </cell>
          <cell r="M233">
            <v>42.85</v>
          </cell>
          <cell r="N233">
            <v>0</v>
          </cell>
          <cell r="O233" t="str">
            <v/>
          </cell>
          <cell r="P233">
            <v>0.5</v>
          </cell>
          <cell r="Q233">
            <v>0.89</v>
          </cell>
        </row>
        <row r="234">
          <cell r="A234" t="str">
            <v>IEX</v>
          </cell>
          <cell r="B234">
            <v>203.95</v>
          </cell>
          <cell r="C234" t="b">
            <v>1</v>
          </cell>
          <cell r="D234">
            <v>15</v>
          </cell>
          <cell r="E234">
            <v>205</v>
          </cell>
          <cell r="F234">
            <v>224.6</v>
          </cell>
          <cell r="G234">
            <v>220</v>
          </cell>
          <cell r="H234">
            <v>280</v>
          </cell>
          <cell r="I234" t="b">
            <v>1</v>
          </cell>
          <cell r="J234">
            <v>2.2000000000000002</v>
          </cell>
          <cell r="K234">
            <v>0.99</v>
          </cell>
          <cell r="L234" t="b">
            <v>1</v>
          </cell>
          <cell r="M234">
            <v>30.35</v>
          </cell>
          <cell r="N234">
            <v>2.4</v>
          </cell>
          <cell r="O234" t="str">
            <v>2022-10-13</v>
          </cell>
          <cell r="P234">
            <v>2</v>
          </cell>
          <cell r="Q234">
            <v>3.02</v>
          </cell>
        </row>
        <row r="235">
          <cell r="A235" t="str">
            <v>IFF</v>
          </cell>
          <cell r="B235">
            <v>94.07</v>
          </cell>
          <cell r="C235" t="b">
            <v>1</v>
          </cell>
          <cell r="D235">
            <v>2</v>
          </cell>
          <cell r="E235">
            <v>156.46</v>
          </cell>
          <cell r="F235">
            <v>169.24</v>
          </cell>
          <cell r="G235">
            <v>169.24</v>
          </cell>
          <cell r="H235">
            <v>182.03</v>
          </cell>
          <cell r="I235" t="b">
            <v>1</v>
          </cell>
          <cell r="J235">
            <v>1.5</v>
          </cell>
          <cell r="K235">
            <v>1.07</v>
          </cell>
          <cell r="L235" t="b">
            <v>1</v>
          </cell>
          <cell r="M235">
            <v>37.04</v>
          </cell>
          <cell r="N235">
            <v>3.24</v>
          </cell>
          <cell r="O235" t="str">
            <v>2022-09-22</v>
          </cell>
          <cell r="P235">
            <v>0.64</v>
          </cell>
          <cell r="Q235">
            <v>1.64</v>
          </cell>
        </row>
        <row r="236">
          <cell r="A236" t="str">
            <v>ILMN</v>
          </cell>
          <cell r="B236">
            <v>220.01</v>
          </cell>
          <cell r="C236" t="b">
            <v>1</v>
          </cell>
          <cell r="D236">
            <v>17</v>
          </cell>
          <cell r="E236">
            <v>165</v>
          </cell>
          <cell r="F236">
            <v>253.47</v>
          </cell>
          <cell r="G236">
            <v>245</v>
          </cell>
          <cell r="H236">
            <v>380</v>
          </cell>
          <cell r="I236" t="b">
            <v>1</v>
          </cell>
          <cell r="J236">
            <v>2.5</v>
          </cell>
          <cell r="K236">
            <v>1.1200000000000001</v>
          </cell>
          <cell r="L236" t="b">
            <v>1</v>
          </cell>
          <cell r="M236">
            <v>49.55</v>
          </cell>
          <cell r="N236">
            <v>0</v>
          </cell>
          <cell r="O236" t="str">
            <v/>
          </cell>
          <cell r="P236">
            <v>0.69</v>
          </cell>
          <cell r="Q236">
            <v>1</v>
          </cell>
        </row>
        <row r="237">
          <cell r="A237" t="str">
            <v>INCY</v>
          </cell>
          <cell r="B237">
            <v>70.58</v>
          </cell>
          <cell r="C237" t="b">
            <v>1</v>
          </cell>
          <cell r="D237">
            <v>15</v>
          </cell>
          <cell r="E237">
            <v>63</v>
          </cell>
          <cell r="F237">
            <v>87.4</v>
          </cell>
          <cell r="G237">
            <v>90</v>
          </cell>
          <cell r="H237">
            <v>119</v>
          </cell>
          <cell r="I237" t="b">
            <v>1</v>
          </cell>
          <cell r="J237">
            <v>2.2999999999999998</v>
          </cell>
          <cell r="K237">
            <v>0.66</v>
          </cell>
          <cell r="L237" t="b">
            <v>1</v>
          </cell>
          <cell r="M237">
            <v>16.23</v>
          </cell>
          <cell r="N237">
            <v>0</v>
          </cell>
          <cell r="O237" t="str">
            <v/>
          </cell>
          <cell r="P237">
            <v>3.67</v>
          </cell>
          <cell r="Q237">
            <v>3.91</v>
          </cell>
        </row>
        <row r="238">
          <cell r="A238" t="str">
            <v>INTC</v>
          </cell>
          <cell r="B238">
            <v>26.97</v>
          </cell>
          <cell r="C238" t="b">
            <v>1</v>
          </cell>
          <cell r="D238">
            <v>34</v>
          </cell>
          <cell r="E238">
            <v>18</v>
          </cell>
          <cell r="F238">
            <v>34.770000000000003</v>
          </cell>
          <cell r="G238">
            <v>32</v>
          </cell>
          <cell r="H238">
            <v>72</v>
          </cell>
          <cell r="I238" t="b">
            <v>1</v>
          </cell>
          <cell r="J238">
            <v>3.2</v>
          </cell>
          <cell r="K238">
            <v>0.71</v>
          </cell>
          <cell r="L238" t="b">
            <v>1</v>
          </cell>
          <cell r="M238">
            <v>5.79</v>
          </cell>
          <cell r="N238">
            <v>1.46</v>
          </cell>
          <cell r="O238" t="str">
            <v>2022-11-04</v>
          </cell>
          <cell r="P238">
            <v>1.23</v>
          </cell>
          <cell r="Q238">
            <v>1.86</v>
          </cell>
        </row>
        <row r="239">
          <cell r="A239" t="str">
            <v>INTU</v>
          </cell>
          <cell r="B239">
            <v>417.18</v>
          </cell>
          <cell r="C239" t="b">
            <v>1</v>
          </cell>
          <cell r="D239">
            <v>21</v>
          </cell>
          <cell r="E239">
            <v>360</v>
          </cell>
          <cell r="F239">
            <v>520.48</v>
          </cell>
          <cell r="G239">
            <v>533</v>
          </cell>
          <cell r="H239">
            <v>650</v>
          </cell>
          <cell r="I239" t="b">
            <v>1</v>
          </cell>
          <cell r="J239">
            <v>1.9</v>
          </cell>
          <cell r="K239">
            <v>1.18</v>
          </cell>
          <cell r="L239" t="b">
            <v>1</v>
          </cell>
          <cell r="M239">
            <v>57.3</v>
          </cell>
          <cell r="N239">
            <v>3.12</v>
          </cell>
          <cell r="O239" t="str">
            <v>2022-10-06</v>
          </cell>
          <cell r="P239">
            <v>1.05</v>
          </cell>
          <cell r="Q239">
            <v>1.39</v>
          </cell>
        </row>
        <row r="240">
          <cell r="A240" t="str">
            <v>INVH</v>
          </cell>
          <cell r="B240">
            <v>33.1</v>
          </cell>
          <cell r="C240" t="b">
            <v>1</v>
          </cell>
          <cell r="D240">
            <v>19</v>
          </cell>
          <cell r="E240">
            <v>36</v>
          </cell>
          <cell r="F240">
            <v>42.26</v>
          </cell>
          <cell r="G240">
            <v>41</v>
          </cell>
          <cell r="H240">
            <v>52</v>
          </cell>
          <cell r="I240" t="b">
            <v>1</v>
          </cell>
          <cell r="J240">
            <v>1.9</v>
          </cell>
          <cell r="K240">
            <v>0.9</v>
          </cell>
          <cell r="L240" t="b">
            <v>1</v>
          </cell>
          <cell r="M240">
            <v>58.07</v>
          </cell>
          <cell r="N240">
            <v>0.88</v>
          </cell>
          <cell r="O240" t="str">
            <v>2022-11-07</v>
          </cell>
          <cell r="P240">
            <v>1.32</v>
          </cell>
          <cell r="Q240">
            <v>2.87</v>
          </cell>
        </row>
        <row r="241">
          <cell r="A241" t="str">
            <v>IP</v>
          </cell>
          <cell r="B241">
            <v>33.08</v>
          </cell>
          <cell r="C241" t="b">
            <v>1</v>
          </cell>
          <cell r="D241">
            <v>11</v>
          </cell>
          <cell r="E241">
            <v>27.5</v>
          </cell>
          <cell r="F241">
            <v>36.32</v>
          </cell>
          <cell r="G241">
            <v>35</v>
          </cell>
          <cell r="H241">
            <v>60</v>
          </cell>
          <cell r="I241" t="b">
            <v>1</v>
          </cell>
          <cell r="J241">
            <v>3.1</v>
          </cell>
          <cell r="K241">
            <v>0.97</v>
          </cell>
          <cell r="L241" t="b">
            <v>1</v>
          </cell>
          <cell r="M241">
            <v>8.8699999999999992</v>
          </cell>
          <cell r="N241">
            <v>1.85</v>
          </cell>
          <cell r="O241" t="str">
            <v>2022-11-14</v>
          </cell>
          <cell r="P241">
            <v>1.0900000000000001</v>
          </cell>
          <cell r="Q241">
            <v>1.62</v>
          </cell>
        </row>
        <row r="242">
          <cell r="A242" t="str">
            <v>IPG</v>
          </cell>
          <cell r="B242">
            <v>28.24</v>
          </cell>
          <cell r="C242" t="b">
            <v>1</v>
          </cell>
          <cell r="D242">
            <v>10</v>
          </cell>
          <cell r="E242">
            <v>22</v>
          </cell>
          <cell r="F242">
            <v>33.5</v>
          </cell>
          <cell r="G242">
            <v>34</v>
          </cell>
          <cell r="H242">
            <v>43</v>
          </cell>
          <cell r="I242" t="b">
            <v>1</v>
          </cell>
          <cell r="J242">
            <v>2.4</v>
          </cell>
          <cell r="K242">
            <v>0</v>
          </cell>
          <cell r="L242" t="b">
            <v>1</v>
          </cell>
          <cell r="M242">
            <v>11.39</v>
          </cell>
          <cell r="N242">
            <v>1.1599999999999999</v>
          </cell>
          <cell r="O242" t="str">
            <v>2022-08-31</v>
          </cell>
          <cell r="P242">
            <v>0</v>
          </cell>
          <cell r="Q242">
            <v>0</v>
          </cell>
        </row>
        <row r="243">
          <cell r="A243" t="str">
            <v>IQV</v>
          </cell>
          <cell r="B243">
            <v>178.15</v>
          </cell>
          <cell r="C243" t="b">
            <v>1</v>
          </cell>
          <cell r="D243">
            <v>19</v>
          </cell>
          <cell r="E243">
            <v>215</v>
          </cell>
          <cell r="F243">
            <v>261.52999999999997</v>
          </cell>
          <cell r="G243">
            <v>265</v>
          </cell>
          <cell r="H243">
            <v>300</v>
          </cell>
          <cell r="I243" t="b">
            <v>1</v>
          </cell>
          <cell r="J243">
            <v>1.6</v>
          </cell>
          <cell r="K243">
            <v>1.36</v>
          </cell>
          <cell r="L243" t="b">
            <v>1</v>
          </cell>
          <cell r="M243">
            <v>29.2</v>
          </cell>
          <cell r="N243">
            <v>0</v>
          </cell>
          <cell r="O243" t="str">
            <v/>
          </cell>
          <cell r="P243">
            <v>0.83</v>
          </cell>
          <cell r="Q243">
            <v>0.96</v>
          </cell>
        </row>
        <row r="244">
          <cell r="A244" t="str">
            <v>IR</v>
          </cell>
          <cell r="B244">
            <v>46.79</v>
          </cell>
          <cell r="C244" t="b">
            <v>1</v>
          </cell>
          <cell r="D244">
            <v>13</v>
          </cell>
          <cell r="E244">
            <v>44</v>
          </cell>
          <cell r="F244">
            <v>53.23</v>
          </cell>
          <cell r="G244">
            <v>54</v>
          </cell>
          <cell r="H244">
            <v>60</v>
          </cell>
          <cell r="I244" t="b">
            <v>1</v>
          </cell>
          <cell r="J244">
            <v>2.2000000000000002</v>
          </cell>
          <cell r="K244">
            <v>1.45</v>
          </cell>
          <cell r="L244" t="b">
            <v>1</v>
          </cell>
          <cell r="M244">
            <v>34.659999999999997</v>
          </cell>
          <cell r="N244">
            <v>0.08</v>
          </cell>
          <cell r="O244" t="str">
            <v>2022-08-16</v>
          </cell>
          <cell r="P244">
            <v>1.65</v>
          </cell>
          <cell r="Q244">
            <v>2.4300000000000002</v>
          </cell>
        </row>
        <row r="245">
          <cell r="A245" t="str">
            <v>IRM</v>
          </cell>
          <cell r="B245">
            <v>47.07</v>
          </cell>
          <cell r="C245" t="b">
            <v>1</v>
          </cell>
          <cell r="D245">
            <v>7</v>
          </cell>
          <cell r="E245">
            <v>20</v>
          </cell>
          <cell r="F245">
            <v>55.43</v>
          </cell>
          <cell r="G245">
            <v>60</v>
          </cell>
          <cell r="H245">
            <v>68</v>
          </cell>
          <cell r="I245" t="b">
            <v>1</v>
          </cell>
          <cell r="J245">
            <v>2.1</v>
          </cell>
          <cell r="K245">
            <v>0.84</v>
          </cell>
          <cell r="L245" t="b">
            <v>1</v>
          </cell>
          <cell r="M245">
            <v>37.06</v>
          </cell>
          <cell r="N245">
            <v>2.4700000000000002</v>
          </cell>
          <cell r="O245" t="str">
            <v>2022-09-14</v>
          </cell>
          <cell r="P245">
            <v>0.71</v>
          </cell>
          <cell r="Q245">
            <v>0.87</v>
          </cell>
        </row>
        <row r="246">
          <cell r="A246" t="str">
            <v>ISRG</v>
          </cell>
          <cell r="B246">
            <v>218.49</v>
          </cell>
          <cell r="C246" t="b">
            <v>1</v>
          </cell>
          <cell r="D246">
            <v>19</v>
          </cell>
          <cell r="E246">
            <v>205</v>
          </cell>
          <cell r="F246">
            <v>254.11</v>
          </cell>
          <cell r="G246">
            <v>250</v>
          </cell>
          <cell r="H246">
            <v>325</v>
          </cell>
          <cell r="I246" t="b">
            <v>1</v>
          </cell>
          <cell r="J246">
            <v>2.1</v>
          </cell>
          <cell r="K246">
            <v>1.29</v>
          </cell>
          <cell r="L246" t="b">
            <v>1</v>
          </cell>
          <cell r="M246">
            <v>56.17</v>
          </cell>
          <cell r="N246">
            <v>0</v>
          </cell>
          <cell r="O246" t="str">
            <v/>
          </cell>
          <cell r="P246">
            <v>6.38</v>
          </cell>
          <cell r="Q246">
            <v>7.03</v>
          </cell>
        </row>
        <row r="247">
          <cell r="A247" t="str">
            <v>IT</v>
          </cell>
          <cell r="B247">
            <v>289.75</v>
          </cell>
          <cell r="C247" t="b">
            <v>1</v>
          </cell>
          <cell r="D247">
            <v>9</v>
          </cell>
          <cell r="E247">
            <v>300</v>
          </cell>
          <cell r="F247">
            <v>325.45999999999998</v>
          </cell>
          <cell r="G247">
            <v>315</v>
          </cell>
          <cell r="H247">
            <v>365</v>
          </cell>
          <cell r="I247" t="b">
            <v>1</v>
          </cell>
          <cell r="J247">
            <v>2.2000000000000002</v>
          </cell>
          <cell r="K247">
            <v>1.35</v>
          </cell>
          <cell r="L247" t="b">
            <v>1</v>
          </cell>
          <cell r="M247">
            <v>32.299999999999997</v>
          </cell>
          <cell r="N247">
            <v>0</v>
          </cell>
          <cell r="O247" t="str">
            <v>1999-07-19</v>
          </cell>
          <cell r="P247">
            <v>0.49</v>
          </cell>
          <cell r="Q247">
            <v>0.62</v>
          </cell>
        </row>
        <row r="248">
          <cell r="A248" t="str">
            <v>ITW</v>
          </cell>
          <cell r="B248">
            <v>195.62</v>
          </cell>
          <cell r="C248" t="b">
            <v>1</v>
          </cell>
          <cell r="D248">
            <v>17</v>
          </cell>
          <cell r="E248">
            <v>165</v>
          </cell>
          <cell r="F248">
            <v>196.82</v>
          </cell>
          <cell r="G248">
            <v>200</v>
          </cell>
          <cell r="H248">
            <v>229</v>
          </cell>
          <cell r="I248" t="b">
            <v>1</v>
          </cell>
          <cell r="J248">
            <v>3</v>
          </cell>
          <cell r="K248">
            <v>1.1000000000000001</v>
          </cell>
          <cell r="L248" t="b">
            <v>1</v>
          </cell>
          <cell r="M248">
            <v>23.21</v>
          </cell>
          <cell r="N248">
            <v>5.24</v>
          </cell>
          <cell r="O248" t="str">
            <v>2022-09-29</v>
          </cell>
          <cell r="P248">
            <v>0.93</v>
          </cell>
          <cell r="Q248">
            <v>1.48</v>
          </cell>
        </row>
        <row r="249">
          <cell r="A249" t="str">
            <v>IVZ</v>
          </cell>
          <cell r="B249">
            <v>14.89</v>
          </cell>
          <cell r="C249" t="b">
            <v>0</v>
          </cell>
          <cell r="D249">
            <v>0</v>
          </cell>
          <cell r="E249">
            <v>0</v>
          </cell>
          <cell r="F249">
            <v>0</v>
          </cell>
          <cell r="G249">
            <v>0</v>
          </cell>
          <cell r="H249">
            <v>0</v>
          </cell>
          <cell r="I249" t="b">
            <v>0</v>
          </cell>
          <cell r="J249">
            <v>0</v>
          </cell>
          <cell r="K249">
            <v>1.3</v>
          </cell>
          <cell r="L249" t="b">
            <v>1</v>
          </cell>
          <cell r="M249">
            <v>6.45</v>
          </cell>
          <cell r="N249">
            <v>0.75</v>
          </cell>
          <cell r="O249" t="str">
            <v>2022-08-11</v>
          </cell>
          <cell r="P249">
            <v>0.89</v>
          </cell>
          <cell r="Q249">
            <v>6.27</v>
          </cell>
        </row>
        <row r="250">
          <cell r="A250" t="str">
            <v>J</v>
          </cell>
          <cell r="B250">
            <v>115.02</v>
          </cell>
          <cell r="C250" t="b">
            <v>1</v>
          </cell>
          <cell r="D250">
            <v>15</v>
          </cell>
          <cell r="E250">
            <v>134</v>
          </cell>
          <cell r="F250">
            <v>154.4</v>
          </cell>
          <cell r="G250">
            <v>154</v>
          </cell>
          <cell r="H250">
            <v>175</v>
          </cell>
          <cell r="I250" t="b">
            <v>1</v>
          </cell>
          <cell r="J250">
            <v>1.7</v>
          </cell>
          <cell r="K250">
            <v>0.89</v>
          </cell>
          <cell r="L250" t="b">
            <v>1</v>
          </cell>
          <cell r="M250">
            <v>32.22</v>
          </cell>
          <cell r="N250">
            <v>0.92</v>
          </cell>
          <cell r="O250" t="str">
            <v>2022-09-29</v>
          </cell>
          <cell r="P250">
            <v>1.38</v>
          </cell>
          <cell r="Q250">
            <v>1.43</v>
          </cell>
        </row>
        <row r="251">
          <cell r="A251" t="str">
            <v>JBHT</v>
          </cell>
          <cell r="B251">
            <v>165.32</v>
          </cell>
          <cell r="C251" t="b">
            <v>1</v>
          </cell>
          <cell r="D251">
            <v>23</v>
          </cell>
          <cell r="E251">
            <v>170</v>
          </cell>
          <cell r="F251">
            <v>190.3</v>
          </cell>
          <cell r="G251">
            <v>192</v>
          </cell>
          <cell r="H251">
            <v>230</v>
          </cell>
          <cell r="I251" t="b">
            <v>1</v>
          </cell>
          <cell r="J251">
            <v>2.2000000000000002</v>
          </cell>
          <cell r="K251">
            <v>1.1299999999999999</v>
          </cell>
          <cell r="L251" t="b">
            <v>1</v>
          </cell>
          <cell r="M251">
            <v>17.29</v>
          </cell>
          <cell r="N251">
            <v>1.6</v>
          </cell>
          <cell r="O251" t="str">
            <v>2022-11-03</v>
          </cell>
          <cell r="P251">
            <v>1.21</v>
          </cell>
          <cell r="Q251">
            <v>1.43</v>
          </cell>
        </row>
        <row r="252">
          <cell r="A252" t="str">
            <v>JCI</v>
          </cell>
          <cell r="B252">
            <v>53.04</v>
          </cell>
          <cell r="C252" t="b">
            <v>0</v>
          </cell>
          <cell r="D252">
            <v>0</v>
          </cell>
          <cell r="E252">
            <v>0</v>
          </cell>
          <cell r="F252">
            <v>0</v>
          </cell>
          <cell r="G252">
            <v>0</v>
          </cell>
          <cell r="H252">
            <v>0</v>
          </cell>
          <cell r="I252" t="b">
            <v>0</v>
          </cell>
          <cell r="J252">
            <v>0</v>
          </cell>
          <cell r="K252">
            <v>1.1599999999999999</v>
          </cell>
          <cell r="L252" t="b">
            <v>1</v>
          </cell>
          <cell r="M252">
            <v>35.840000000000003</v>
          </cell>
          <cell r="N252">
            <v>1.4</v>
          </cell>
          <cell r="O252" t="str">
            <v>2022-09-23</v>
          </cell>
          <cell r="P252">
            <v>0.62</v>
          </cell>
          <cell r="Q252">
            <v>0.97</v>
          </cell>
        </row>
        <row r="253">
          <cell r="A253" t="str">
            <v>JKHY</v>
          </cell>
          <cell r="B253">
            <v>187.32</v>
          </cell>
          <cell r="C253" t="b">
            <v>1</v>
          </cell>
          <cell r="D253">
            <v>10</v>
          </cell>
          <cell r="E253">
            <v>175</v>
          </cell>
          <cell r="F253">
            <v>196.5</v>
          </cell>
          <cell r="G253">
            <v>199.5</v>
          </cell>
          <cell r="H253">
            <v>212</v>
          </cell>
          <cell r="I253" t="b">
            <v>1</v>
          </cell>
          <cell r="J253">
            <v>2.8</v>
          </cell>
          <cell r="K253">
            <v>0.65</v>
          </cell>
          <cell r="L253" t="b">
            <v>1</v>
          </cell>
          <cell r="M253">
            <v>37.92</v>
          </cell>
          <cell r="N253">
            <v>1.96</v>
          </cell>
          <cell r="O253" t="str">
            <v>2022-09-08</v>
          </cell>
          <cell r="P253">
            <v>0.8</v>
          </cell>
          <cell r="Q253">
            <v>1.1299999999999999</v>
          </cell>
        </row>
        <row r="254">
          <cell r="A254" t="str">
            <v>JNJ</v>
          </cell>
          <cell r="B254">
            <v>168.71</v>
          </cell>
          <cell r="C254" t="b">
            <v>1</v>
          </cell>
          <cell r="D254">
            <v>20</v>
          </cell>
          <cell r="E254">
            <v>160</v>
          </cell>
          <cell r="F254">
            <v>183.94</v>
          </cell>
          <cell r="G254">
            <v>182.45</v>
          </cell>
          <cell r="H254">
            <v>215</v>
          </cell>
          <cell r="I254" t="b">
            <v>1</v>
          </cell>
          <cell r="J254">
            <v>2.4</v>
          </cell>
          <cell r="K254">
            <v>0.56000000000000005</v>
          </cell>
          <cell r="L254" t="b">
            <v>1</v>
          </cell>
          <cell r="M254">
            <v>23.5</v>
          </cell>
          <cell r="N254">
            <v>4.5199999999999996</v>
          </cell>
          <cell r="O254" t="str">
            <v>2022-11-21</v>
          </cell>
          <cell r="P254">
            <v>0</v>
          </cell>
          <cell r="Q254">
            <v>0</v>
          </cell>
        </row>
        <row r="255">
          <cell r="A255" t="str">
            <v>JNPR</v>
          </cell>
          <cell r="B255">
            <v>28.76</v>
          </cell>
          <cell r="C255" t="b">
            <v>1</v>
          </cell>
          <cell r="D255">
            <v>18</v>
          </cell>
          <cell r="E255">
            <v>25</v>
          </cell>
          <cell r="F255">
            <v>33.11</v>
          </cell>
          <cell r="G255">
            <v>32</v>
          </cell>
          <cell r="H255">
            <v>42</v>
          </cell>
          <cell r="I255" t="b">
            <v>1</v>
          </cell>
          <cell r="J255">
            <v>2.7</v>
          </cell>
          <cell r="K255">
            <v>0.87</v>
          </cell>
          <cell r="L255" t="b">
            <v>1</v>
          </cell>
          <cell r="M255">
            <v>24.37</v>
          </cell>
          <cell r="N255">
            <v>0.84</v>
          </cell>
          <cell r="O255" t="str">
            <v>2022-08-31</v>
          </cell>
          <cell r="P255">
            <v>1.06</v>
          </cell>
          <cell r="Q255">
            <v>1.58</v>
          </cell>
        </row>
        <row r="256">
          <cell r="A256" t="str">
            <v>JPM</v>
          </cell>
          <cell r="B256">
            <v>122.23</v>
          </cell>
          <cell r="C256" t="b">
            <v>1</v>
          </cell>
          <cell r="D256">
            <v>25</v>
          </cell>
          <cell r="E256">
            <v>118</v>
          </cell>
          <cell r="F256">
            <v>136.78</v>
          </cell>
          <cell r="G256">
            <v>135</v>
          </cell>
          <cell r="H256">
            <v>162</v>
          </cell>
          <cell r="I256" t="b">
            <v>1</v>
          </cell>
          <cell r="J256">
            <v>2.2999999999999998</v>
          </cell>
          <cell r="K256">
            <v>1.07</v>
          </cell>
          <cell r="L256" t="b">
            <v>1</v>
          </cell>
          <cell r="M256">
            <v>10.31</v>
          </cell>
          <cell r="N256">
            <v>4</v>
          </cell>
          <cell r="O256" t="str">
            <v>2022-10-05</v>
          </cell>
          <cell r="P256">
            <v>0</v>
          </cell>
          <cell r="Q256">
            <v>0</v>
          </cell>
        </row>
        <row r="257">
          <cell r="A257" t="str">
            <v>K</v>
          </cell>
          <cell r="B257">
            <v>72.239999999999995</v>
          </cell>
          <cell r="C257" t="b">
            <v>1</v>
          </cell>
          <cell r="D257">
            <v>19</v>
          </cell>
          <cell r="E257">
            <v>55</v>
          </cell>
          <cell r="F257">
            <v>73.94</v>
          </cell>
          <cell r="G257">
            <v>75</v>
          </cell>
          <cell r="H257">
            <v>82</v>
          </cell>
          <cell r="I257" t="b">
            <v>1</v>
          </cell>
          <cell r="J257">
            <v>3.1</v>
          </cell>
          <cell r="K257">
            <v>0.44</v>
          </cell>
          <cell r="L257" t="b">
            <v>1</v>
          </cell>
          <cell r="M257">
            <v>16.649999999999999</v>
          </cell>
          <cell r="N257">
            <v>2.36</v>
          </cell>
          <cell r="O257" t="str">
            <v>2022-08-31</v>
          </cell>
          <cell r="P257">
            <v>0.37</v>
          </cell>
          <cell r="Q257">
            <v>0.7</v>
          </cell>
        </row>
        <row r="258">
          <cell r="A258" t="str">
            <v>KDP</v>
          </cell>
          <cell r="B258">
            <v>37.619999999999997</v>
          </cell>
          <cell r="C258" t="b">
            <v>1</v>
          </cell>
          <cell r="D258">
            <v>17</v>
          </cell>
          <cell r="E258">
            <v>36</v>
          </cell>
          <cell r="F258">
            <v>40.97</v>
          </cell>
          <cell r="G258">
            <v>41.5</v>
          </cell>
          <cell r="H258">
            <v>45</v>
          </cell>
          <cell r="I258" t="b">
            <v>1</v>
          </cell>
          <cell r="J258">
            <v>2.2999999999999998</v>
          </cell>
          <cell r="K258">
            <v>0.56999999999999995</v>
          </cell>
          <cell r="L258" t="b">
            <v>1</v>
          </cell>
          <cell r="M258">
            <v>24.75</v>
          </cell>
          <cell r="N258">
            <v>0.8</v>
          </cell>
          <cell r="O258" t="str">
            <v>2022-09-29</v>
          </cell>
          <cell r="P258">
            <v>0.3</v>
          </cell>
          <cell r="Q258">
            <v>0.56000000000000005</v>
          </cell>
        </row>
        <row r="259">
          <cell r="A259" t="str">
            <v>KEY</v>
          </cell>
          <cell r="B259">
            <v>16.899999999999999</v>
          </cell>
          <cell r="C259" t="b">
            <v>1</v>
          </cell>
          <cell r="D259">
            <v>20</v>
          </cell>
          <cell r="E259">
            <v>15</v>
          </cell>
          <cell r="F259">
            <v>21.07</v>
          </cell>
          <cell r="G259">
            <v>20</v>
          </cell>
          <cell r="H259">
            <v>38</v>
          </cell>
          <cell r="I259" t="b">
            <v>1</v>
          </cell>
          <cell r="J259">
            <v>2.7</v>
          </cell>
          <cell r="K259">
            <v>1.28</v>
          </cell>
          <cell r="L259" t="b">
            <v>1</v>
          </cell>
          <cell r="M259">
            <v>7.75</v>
          </cell>
          <cell r="N259">
            <v>0.78</v>
          </cell>
          <cell r="O259" t="str">
            <v>2022-08-29</v>
          </cell>
          <cell r="P259">
            <v>0</v>
          </cell>
          <cell r="Q259">
            <v>0</v>
          </cell>
        </row>
        <row r="260">
          <cell r="A260" t="str">
            <v>KEYS</v>
          </cell>
          <cell r="B260">
            <v>168.96</v>
          </cell>
          <cell r="C260" t="b">
            <v>1</v>
          </cell>
          <cell r="D260">
            <v>13</v>
          </cell>
          <cell r="E260">
            <v>170</v>
          </cell>
          <cell r="F260">
            <v>195.38</v>
          </cell>
          <cell r="G260">
            <v>190</v>
          </cell>
          <cell r="H260">
            <v>225</v>
          </cell>
          <cell r="I260" t="b">
            <v>1</v>
          </cell>
          <cell r="J260">
            <v>2</v>
          </cell>
          <cell r="K260">
            <v>1.05</v>
          </cell>
          <cell r="L260" t="b">
            <v>1</v>
          </cell>
          <cell r="M260">
            <v>26.82</v>
          </cell>
          <cell r="N260">
            <v>0</v>
          </cell>
          <cell r="O260" t="str">
            <v/>
          </cell>
          <cell r="P260">
            <v>2.08</v>
          </cell>
          <cell r="Q260">
            <v>3.02</v>
          </cell>
        </row>
        <row r="261">
          <cell r="A261" t="str">
            <v>KHC</v>
          </cell>
          <cell r="B261">
            <v>35.21</v>
          </cell>
          <cell r="C261" t="b">
            <v>1</v>
          </cell>
          <cell r="D261">
            <v>20</v>
          </cell>
          <cell r="E261">
            <v>34</v>
          </cell>
          <cell r="F261">
            <v>41.78</v>
          </cell>
          <cell r="G261">
            <v>41.25</v>
          </cell>
          <cell r="H261">
            <v>48</v>
          </cell>
          <cell r="I261" t="b">
            <v>1</v>
          </cell>
          <cell r="J261">
            <v>2.6</v>
          </cell>
          <cell r="K261">
            <v>0.73</v>
          </cell>
          <cell r="L261" t="b">
            <v>1</v>
          </cell>
          <cell r="M261">
            <v>28.63</v>
          </cell>
          <cell r="N261">
            <v>1.6</v>
          </cell>
          <cell r="O261" t="str">
            <v>2022-08-25</v>
          </cell>
          <cell r="P261">
            <v>0.4</v>
          </cell>
          <cell r="Q261">
            <v>0.89</v>
          </cell>
        </row>
        <row r="262">
          <cell r="A262" t="str">
            <v>KIM</v>
          </cell>
          <cell r="B262">
            <v>19.690000000000001</v>
          </cell>
          <cell r="C262" t="b">
            <v>1</v>
          </cell>
          <cell r="D262">
            <v>19</v>
          </cell>
          <cell r="E262">
            <v>20</v>
          </cell>
          <cell r="F262">
            <v>23.7</v>
          </cell>
          <cell r="G262">
            <v>23.25</v>
          </cell>
          <cell r="H262">
            <v>27</v>
          </cell>
          <cell r="I262" t="b">
            <v>1</v>
          </cell>
          <cell r="J262">
            <v>2.1</v>
          </cell>
          <cell r="K262">
            <v>1.38</v>
          </cell>
          <cell r="L262" t="b">
            <v>1</v>
          </cell>
          <cell r="M262">
            <v>16.27</v>
          </cell>
          <cell r="N262">
            <v>0.88</v>
          </cell>
          <cell r="O262" t="str">
            <v>2022-09-08</v>
          </cell>
          <cell r="P262">
            <v>104.57</v>
          </cell>
          <cell r="Q262">
            <v>105.11</v>
          </cell>
        </row>
        <row r="263">
          <cell r="A263" t="str">
            <v>KLAC</v>
          </cell>
          <cell r="B263">
            <v>290.63</v>
          </cell>
          <cell r="C263" t="b">
            <v>1</v>
          </cell>
          <cell r="D263">
            <v>19</v>
          </cell>
          <cell r="E263">
            <v>260</v>
          </cell>
          <cell r="F263">
            <v>362.92</v>
          </cell>
          <cell r="G263">
            <v>360</v>
          </cell>
          <cell r="H263">
            <v>460</v>
          </cell>
          <cell r="I263" t="b">
            <v>1</v>
          </cell>
          <cell r="J263">
            <v>2</v>
          </cell>
          <cell r="K263">
            <v>1.35</v>
          </cell>
          <cell r="L263" t="b">
            <v>1</v>
          </cell>
          <cell r="M263">
            <v>13.26</v>
          </cell>
          <cell r="N263">
            <v>5.2</v>
          </cell>
          <cell r="O263" t="str">
            <v>2022-08-12</v>
          </cell>
          <cell r="P263">
            <v>1.61</v>
          </cell>
          <cell r="Q263">
            <v>2.5</v>
          </cell>
        </row>
        <row r="264">
          <cell r="A264" t="str">
            <v>KMB</v>
          </cell>
          <cell r="B264">
            <v>113.96</v>
          </cell>
          <cell r="C264" t="b">
            <v>1</v>
          </cell>
          <cell r="D264">
            <v>18</v>
          </cell>
          <cell r="E264">
            <v>117</v>
          </cell>
          <cell r="F264">
            <v>126.29</v>
          </cell>
          <cell r="G264">
            <v>127.5</v>
          </cell>
          <cell r="H264">
            <v>138</v>
          </cell>
          <cell r="I264" t="b">
            <v>1</v>
          </cell>
          <cell r="J264">
            <v>3.1</v>
          </cell>
          <cell r="K264">
            <v>0.39</v>
          </cell>
          <cell r="L264" t="b">
            <v>1</v>
          </cell>
          <cell r="M264">
            <v>21.62</v>
          </cell>
          <cell r="N264">
            <v>4.6399999999999997</v>
          </cell>
          <cell r="O264" t="str">
            <v>2022-09-08</v>
          </cell>
          <cell r="P264">
            <v>0.39</v>
          </cell>
          <cell r="Q264">
            <v>0.79</v>
          </cell>
        </row>
        <row r="265">
          <cell r="A265" t="str">
            <v>KMI</v>
          </cell>
          <cell r="B265">
            <v>17.52</v>
          </cell>
          <cell r="C265" t="b">
            <v>1</v>
          </cell>
          <cell r="D265">
            <v>18</v>
          </cell>
          <cell r="E265">
            <v>18</v>
          </cell>
          <cell r="F265">
            <v>20.27</v>
          </cell>
          <cell r="G265">
            <v>20</v>
          </cell>
          <cell r="H265">
            <v>25</v>
          </cell>
          <cell r="I265" t="b">
            <v>1</v>
          </cell>
          <cell r="J265">
            <v>2.9</v>
          </cell>
          <cell r="K265">
            <v>0.92</v>
          </cell>
          <cell r="L265" t="b">
            <v>1</v>
          </cell>
          <cell r="M265">
            <v>16.53</v>
          </cell>
          <cell r="N265">
            <v>1.1100000000000001</v>
          </cell>
          <cell r="O265" t="str">
            <v>2022-07-29</v>
          </cell>
          <cell r="P265">
            <v>0.32</v>
          </cell>
          <cell r="Q265">
            <v>0.52</v>
          </cell>
        </row>
        <row r="266">
          <cell r="A266" t="str">
            <v>KMX</v>
          </cell>
          <cell r="B266">
            <v>55.69</v>
          </cell>
          <cell r="C266" t="b">
            <v>1</v>
          </cell>
          <cell r="D266">
            <v>14</v>
          </cell>
          <cell r="E266">
            <v>48</v>
          </cell>
          <cell r="F266">
            <v>79.540000000000006</v>
          </cell>
          <cell r="G266">
            <v>76.5</v>
          </cell>
          <cell r="H266">
            <v>104.5</v>
          </cell>
          <cell r="I266" t="b">
            <v>1</v>
          </cell>
          <cell r="J266">
            <v>2.2999999999999998</v>
          </cell>
          <cell r="K266">
            <v>1.48</v>
          </cell>
          <cell r="L266" t="b">
            <v>1</v>
          </cell>
          <cell r="M266">
            <v>11.37</v>
          </cell>
          <cell r="N266">
            <v>0</v>
          </cell>
          <cell r="O266" t="str">
            <v/>
          </cell>
          <cell r="P266">
            <v>0.22</v>
          </cell>
          <cell r="Q266">
            <v>2.75</v>
          </cell>
        </row>
        <row r="267">
          <cell r="A267" t="str">
            <v>KO</v>
          </cell>
          <cell r="B267">
            <v>55.96</v>
          </cell>
          <cell r="C267" t="b">
            <v>1</v>
          </cell>
          <cell r="D267">
            <v>23</v>
          </cell>
          <cell r="E267">
            <v>59</v>
          </cell>
          <cell r="F267">
            <v>66.67</v>
          </cell>
          <cell r="G267">
            <v>66</v>
          </cell>
          <cell r="H267">
            <v>76</v>
          </cell>
          <cell r="I267" t="b">
            <v>1</v>
          </cell>
          <cell r="J267">
            <v>2.1</v>
          </cell>
          <cell r="K267">
            <v>0.56999999999999995</v>
          </cell>
          <cell r="L267" t="b">
            <v>1</v>
          </cell>
          <cell r="M267">
            <v>25.44</v>
          </cell>
          <cell r="N267">
            <v>1.76</v>
          </cell>
          <cell r="O267" t="str">
            <v>2022-11-30</v>
          </cell>
          <cell r="P267">
            <v>0.79</v>
          </cell>
          <cell r="Q267">
            <v>1.1299999999999999</v>
          </cell>
        </row>
        <row r="268">
          <cell r="A268" t="str">
            <v>KR</v>
          </cell>
          <cell r="B268">
            <v>43.63</v>
          </cell>
          <cell r="C268" t="b">
            <v>1</v>
          </cell>
          <cell r="D268">
            <v>18</v>
          </cell>
          <cell r="E268">
            <v>43</v>
          </cell>
          <cell r="F268">
            <v>53.68</v>
          </cell>
          <cell r="G268">
            <v>51.11</v>
          </cell>
          <cell r="H268">
            <v>75</v>
          </cell>
          <cell r="I268" t="b">
            <v>1</v>
          </cell>
          <cell r="J268">
            <v>2.7</v>
          </cell>
          <cell r="K268">
            <v>0.51</v>
          </cell>
          <cell r="L268" t="b">
            <v>1</v>
          </cell>
          <cell r="M268">
            <v>13.34</v>
          </cell>
          <cell r="N268">
            <v>1.04</v>
          </cell>
          <cell r="O268" t="str">
            <v>2022-11-14</v>
          </cell>
          <cell r="P268">
            <v>0.18</v>
          </cell>
          <cell r="Q268">
            <v>0.72</v>
          </cell>
        </row>
        <row r="269">
          <cell r="A269" t="str">
            <v>L</v>
          </cell>
          <cell r="B269">
            <v>55.5</v>
          </cell>
          <cell r="C269" t="b">
            <v>0</v>
          </cell>
          <cell r="D269">
            <v>0</v>
          </cell>
          <cell r="E269">
            <v>0</v>
          </cell>
          <cell r="F269">
            <v>0</v>
          </cell>
          <cell r="G269">
            <v>0</v>
          </cell>
          <cell r="H269">
            <v>0</v>
          </cell>
          <cell r="I269" t="b">
            <v>1</v>
          </cell>
          <cell r="J269">
            <v>3</v>
          </cell>
          <cell r="K269">
            <v>0.82</v>
          </cell>
          <cell r="L269" t="b">
            <v>1</v>
          </cell>
          <cell r="M269">
            <v>12.36</v>
          </cell>
          <cell r="N269">
            <v>0.25</v>
          </cell>
          <cell r="O269" t="str">
            <v>2022-08-16</v>
          </cell>
          <cell r="P269">
            <v>0.47</v>
          </cell>
          <cell r="Q269">
            <v>0.47</v>
          </cell>
        </row>
        <row r="270">
          <cell r="A270" t="str">
            <v>LDOS</v>
          </cell>
          <cell r="B270">
            <v>95.39</v>
          </cell>
          <cell r="C270" t="b">
            <v>1</v>
          </cell>
          <cell r="D270">
            <v>12</v>
          </cell>
          <cell r="E270">
            <v>100</v>
          </cell>
          <cell r="F270">
            <v>116.17</v>
          </cell>
          <cell r="G270">
            <v>118</v>
          </cell>
          <cell r="H270">
            <v>130</v>
          </cell>
          <cell r="I270" t="b">
            <v>1</v>
          </cell>
          <cell r="J270">
            <v>2.1</v>
          </cell>
          <cell r="K270">
            <v>0.76</v>
          </cell>
          <cell r="L270" t="b">
            <v>1</v>
          </cell>
          <cell r="M270">
            <v>18.559999999999999</v>
          </cell>
          <cell r="N270">
            <v>1.44</v>
          </cell>
          <cell r="O270" t="str">
            <v>2022-09-14</v>
          </cell>
          <cell r="P270">
            <v>0.71</v>
          </cell>
          <cell r="Q270">
            <v>0.9</v>
          </cell>
        </row>
        <row r="271">
          <cell r="A271" t="str">
            <v>LEN</v>
          </cell>
          <cell r="B271">
            <v>73.430000000000007</v>
          </cell>
          <cell r="C271" t="b">
            <v>1</v>
          </cell>
          <cell r="D271">
            <v>16</v>
          </cell>
          <cell r="E271">
            <v>72</v>
          </cell>
          <cell r="F271">
            <v>95</v>
          </cell>
          <cell r="G271">
            <v>90</v>
          </cell>
          <cell r="H271">
            <v>133</v>
          </cell>
          <cell r="I271" t="b">
            <v>1</v>
          </cell>
          <cell r="J271">
            <v>2.4</v>
          </cell>
          <cell r="K271">
            <v>1.45</v>
          </cell>
          <cell r="L271" t="b">
            <v>1</v>
          </cell>
          <cell r="M271">
            <v>4.87</v>
          </cell>
          <cell r="N271">
            <v>1.5</v>
          </cell>
          <cell r="O271" t="str">
            <v>2022-10-12</v>
          </cell>
          <cell r="P271">
            <v>1.48</v>
          </cell>
          <cell r="Q271">
            <v>13.94</v>
          </cell>
        </row>
        <row r="272">
          <cell r="A272" t="str">
            <v>LH</v>
          </cell>
          <cell r="B272">
            <v>211.71</v>
          </cell>
          <cell r="C272" t="b">
            <v>1</v>
          </cell>
          <cell r="D272">
            <v>13</v>
          </cell>
          <cell r="E272">
            <v>260</v>
          </cell>
          <cell r="F272">
            <v>296.38</v>
          </cell>
          <cell r="G272">
            <v>300</v>
          </cell>
          <cell r="H272">
            <v>320</v>
          </cell>
          <cell r="I272" t="b">
            <v>1</v>
          </cell>
          <cell r="J272">
            <v>1.9</v>
          </cell>
          <cell r="K272">
            <v>1.07</v>
          </cell>
          <cell r="L272" t="b">
            <v>1</v>
          </cell>
          <cell r="M272">
            <v>10.1</v>
          </cell>
          <cell r="N272">
            <v>2.88</v>
          </cell>
          <cell r="O272" t="str">
            <v>2022-11-16</v>
          </cell>
          <cell r="P272">
            <v>1.56</v>
          </cell>
          <cell r="Q272">
            <v>1.9</v>
          </cell>
        </row>
        <row r="273">
          <cell r="A273" t="str">
            <v>LHX</v>
          </cell>
          <cell r="B273">
            <v>247.2</v>
          </cell>
          <cell r="C273" t="b">
            <v>0</v>
          </cell>
          <cell r="D273">
            <v>0</v>
          </cell>
          <cell r="E273">
            <v>0</v>
          </cell>
          <cell r="F273">
            <v>0</v>
          </cell>
          <cell r="G273">
            <v>0</v>
          </cell>
          <cell r="H273">
            <v>0</v>
          </cell>
          <cell r="I273" t="b">
            <v>0</v>
          </cell>
          <cell r="J273">
            <v>0</v>
          </cell>
          <cell r="K273">
            <v>0.7</v>
          </cell>
          <cell r="L273" t="b">
            <v>1</v>
          </cell>
          <cell r="M273">
            <v>25.51</v>
          </cell>
          <cell r="N273">
            <v>4.4800000000000004</v>
          </cell>
          <cell r="O273" t="str">
            <v>2022-11-17</v>
          </cell>
          <cell r="P273">
            <v>0.96</v>
          </cell>
          <cell r="Q273">
            <v>1.27</v>
          </cell>
        </row>
        <row r="274">
          <cell r="A274" t="str">
            <v>LIN</v>
          </cell>
          <cell r="B274">
            <v>288.32</v>
          </cell>
          <cell r="C274" t="b">
            <v>1</v>
          </cell>
          <cell r="D274">
            <v>15</v>
          </cell>
          <cell r="E274">
            <v>269.79000000000002</v>
          </cell>
          <cell r="F274">
            <v>334.34</v>
          </cell>
          <cell r="G274">
            <v>332.9</v>
          </cell>
          <cell r="H274">
            <v>377.34</v>
          </cell>
          <cell r="I274" t="b">
            <v>1</v>
          </cell>
          <cell r="J274">
            <v>1.8</v>
          </cell>
          <cell r="K274">
            <v>0.87</v>
          </cell>
          <cell r="L274" t="b">
            <v>1</v>
          </cell>
          <cell r="M274">
            <v>41.79</v>
          </cell>
          <cell r="N274">
            <v>4.68</v>
          </cell>
          <cell r="O274" t="str">
            <v>2022-09-01</v>
          </cell>
          <cell r="P274">
            <v>0.56000000000000005</v>
          </cell>
          <cell r="Q274">
            <v>0.74</v>
          </cell>
        </row>
        <row r="275">
          <cell r="A275" t="str">
            <v>LKQ</v>
          </cell>
          <cell r="B275">
            <v>51.49</v>
          </cell>
          <cell r="C275" t="b">
            <v>1</v>
          </cell>
          <cell r="D275">
            <v>9</v>
          </cell>
          <cell r="E275">
            <v>52</v>
          </cell>
          <cell r="F275">
            <v>64.44</v>
          </cell>
          <cell r="G275">
            <v>65</v>
          </cell>
          <cell r="H275">
            <v>70</v>
          </cell>
          <cell r="I275" t="b">
            <v>1</v>
          </cell>
          <cell r="J275">
            <v>1.7</v>
          </cell>
          <cell r="K275">
            <v>1.37</v>
          </cell>
          <cell r="L275" t="b">
            <v>1</v>
          </cell>
          <cell r="M275">
            <v>11.92</v>
          </cell>
          <cell r="N275">
            <v>1</v>
          </cell>
          <cell r="O275" t="str">
            <v>2022-08-10</v>
          </cell>
          <cell r="P275">
            <v>0.56999999999999995</v>
          </cell>
          <cell r="Q275">
            <v>1.74</v>
          </cell>
        </row>
        <row r="276">
          <cell r="A276" t="str">
            <v>LLY</v>
          </cell>
          <cell r="B276">
            <v>340.77</v>
          </cell>
          <cell r="C276" t="b">
            <v>0</v>
          </cell>
          <cell r="D276">
            <v>0</v>
          </cell>
          <cell r="E276">
            <v>0</v>
          </cell>
          <cell r="F276">
            <v>0</v>
          </cell>
          <cell r="G276">
            <v>0</v>
          </cell>
          <cell r="H276">
            <v>0</v>
          </cell>
          <cell r="I276" t="b">
            <v>1</v>
          </cell>
          <cell r="J276">
            <v>2</v>
          </cell>
          <cell r="K276">
            <v>0.33</v>
          </cell>
          <cell r="L276" t="b">
            <v>1</v>
          </cell>
          <cell r="M276">
            <v>52.51</v>
          </cell>
          <cell r="N276">
            <v>3.92</v>
          </cell>
          <cell r="O276" t="str">
            <v>2022-11-14</v>
          </cell>
          <cell r="P276">
            <v>0.66</v>
          </cell>
          <cell r="Q276">
            <v>1.1000000000000001</v>
          </cell>
        </row>
        <row r="277">
          <cell r="A277" t="str">
            <v>LMT</v>
          </cell>
          <cell r="B277">
            <v>454.61</v>
          </cell>
          <cell r="C277" t="b">
            <v>1</v>
          </cell>
          <cell r="D277">
            <v>20</v>
          </cell>
          <cell r="E277">
            <v>374</v>
          </cell>
          <cell r="F277">
            <v>454.5</v>
          </cell>
          <cell r="G277">
            <v>453</v>
          </cell>
          <cell r="H277">
            <v>515</v>
          </cell>
          <cell r="I277" t="b">
            <v>1</v>
          </cell>
          <cell r="J277">
            <v>2.7</v>
          </cell>
          <cell r="K277">
            <v>0.67</v>
          </cell>
          <cell r="L277" t="b">
            <v>1</v>
          </cell>
          <cell r="M277">
            <v>20.9</v>
          </cell>
          <cell r="N277">
            <v>12</v>
          </cell>
          <cell r="O277" t="str">
            <v>2022-11-30</v>
          </cell>
          <cell r="P277">
            <v>1.05</v>
          </cell>
          <cell r="Q277">
            <v>1.28</v>
          </cell>
        </row>
        <row r="278">
          <cell r="A278" t="str">
            <v>LNC</v>
          </cell>
          <cell r="B278">
            <v>50.38</v>
          </cell>
          <cell r="C278" t="b">
            <v>1</v>
          </cell>
          <cell r="D278">
            <v>14</v>
          </cell>
          <cell r="E278">
            <v>45</v>
          </cell>
          <cell r="F278">
            <v>57</v>
          </cell>
          <cell r="G278">
            <v>54.5</v>
          </cell>
          <cell r="H278">
            <v>78</v>
          </cell>
          <cell r="I278" t="b">
            <v>1</v>
          </cell>
          <cell r="J278">
            <v>2.7</v>
          </cell>
          <cell r="K278">
            <v>1.78</v>
          </cell>
          <cell r="L278" t="b">
            <v>1</v>
          </cell>
          <cell r="M278">
            <v>10.43</v>
          </cell>
          <cell r="N278">
            <v>1.8</v>
          </cell>
          <cell r="O278" t="str">
            <v>2022-10-06</v>
          </cell>
          <cell r="P278">
            <v>0.52</v>
          </cell>
          <cell r="Q278">
            <v>2.75</v>
          </cell>
        </row>
        <row r="279">
          <cell r="A279" t="str">
            <v>LNT</v>
          </cell>
          <cell r="B279">
            <v>49.76</v>
          </cell>
          <cell r="C279" t="b">
            <v>1</v>
          </cell>
          <cell r="D279">
            <v>8</v>
          </cell>
          <cell r="E279">
            <v>51</v>
          </cell>
          <cell r="F279">
            <v>57.63</v>
          </cell>
          <cell r="G279">
            <v>58</v>
          </cell>
          <cell r="H279">
            <v>64</v>
          </cell>
          <cell r="I279" t="b">
            <v>1</v>
          </cell>
          <cell r="J279">
            <v>2.6</v>
          </cell>
          <cell r="K279">
            <v>0.52</v>
          </cell>
          <cell r="L279" t="b">
            <v>1</v>
          </cell>
          <cell r="M279">
            <v>18.57</v>
          </cell>
          <cell r="N279">
            <v>1.71</v>
          </cell>
          <cell r="O279" t="str">
            <v>2022-10-28</v>
          </cell>
          <cell r="P279">
            <v>0.22</v>
          </cell>
          <cell r="Q279">
            <v>0.56999999999999995</v>
          </cell>
        </row>
        <row r="280">
          <cell r="A280" t="str">
            <v>LOW</v>
          </cell>
          <cell r="B280">
            <v>182.37</v>
          </cell>
          <cell r="C280" t="b">
            <v>1</v>
          </cell>
          <cell r="D280">
            <v>27</v>
          </cell>
          <cell r="E280">
            <v>159</v>
          </cell>
          <cell r="F280">
            <v>240.6</v>
          </cell>
          <cell r="G280">
            <v>240</v>
          </cell>
          <cell r="H280">
            <v>300</v>
          </cell>
          <cell r="I280" t="b">
            <v>1</v>
          </cell>
          <cell r="J280">
            <v>2.2000000000000002</v>
          </cell>
          <cell r="K280">
            <v>1.17</v>
          </cell>
          <cell r="L280" t="b">
            <v>1</v>
          </cell>
          <cell r="M280">
            <v>14.31</v>
          </cell>
          <cell r="N280">
            <v>4.2</v>
          </cell>
          <cell r="O280" t="str">
            <v>2022-10-18</v>
          </cell>
          <cell r="P280">
            <v>0.1</v>
          </cell>
          <cell r="Q280">
            <v>1.1100000000000001</v>
          </cell>
        </row>
        <row r="281">
          <cell r="A281" t="str">
            <v>LRCX</v>
          </cell>
          <cell r="B281">
            <v>369.29</v>
          </cell>
          <cell r="C281" t="b">
            <v>1</v>
          </cell>
          <cell r="D281">
            <v>23</v>
          </cell>
          <cell r="E281">
            <v>300</v>
          </cell>
          <cell r="F281">
            <v>441.22</v>
          </cell>
          <cell r="G281">
            <v>425</v>
          </cell>
          <cell r="H281">
            <v>595</v>
          </cell>
          <cell r="I281" t="b">
            <v>1</v>
          </cell>
          <cell r="J281">
            <v>2.1</v>
          </cell>
          <cell r="K281">
            <v>1.38</v>
          </cell>
          <cell r="L281" t="b">
            <v>1</v>
          </cell>
          <cell r="M281">
            <v>10.59</v>
          </cell>
          <cell r="N281">
            <v>6.9</v>
          </cell>
          <cell r="O281" t="str">
            <v>2022-09-13</v>
          </cell>
          <cell r="P281">
            <v>1.77</v>
          </cell>
          <cell r="Q281">
            <v>2.69</v>
          </cell>
        </row>
        <row r="282">
          <cell r="A282" t="str">
            <v>LUMN</v>
          </cell>
          <cell r="B282">
            <v>6.66</v>
          </cell>
          <cell r="C282" t="b">
            <v>1</v>
          </cell>
          <cell r="D282">
            <v>11</v>
          </cell>
          <cell r="E282">
            <v>6</v>
          </cell>
          <cell r="F282">
            <v>8.5500000000000007</v>
          </cell>
          <cell r="G282">
            <v>8</v>
          </cell>
          <cell r="H282">
            <v>12</v>
          </cell>
          <cell r="I282" t="b">
            <v>1</v>
          </cell>
          <cell r="J282">
            <v>3.5</v>
          </cell>
          <cell r="K282">
            <v>1.07</v>
          </cell>
          <cell r="L282" t="b">
            <v>1</v>
          </cell>
          <cell r="M282">
            <v>3.43</v>
          </cell>
          <cell r="N282">
            <v>1</v>
          </cell>
          <cell r="O282" t="str">
            <v>2022-08-29</v>
          </cell>
          <cell r="P282">
            <v>0.33</v>
          </cell>
          <cell r="Q282">
            <v>2.04</v>
          </cell>
        </row>
        <row r="283">
          <cell r="A283" t="str">
            <v>LUV</v>
          </cell>
          <cell r="B283">
            <v>33.1</v>
          </cell>
          <cell r="C283" t="b">
            <v>1</v>
          </cell>
          <cell r="D283">
            <v>15</v>
          </cell>
          <cell r="E283">
            <v>35</v>
          </cell>
          <cell r="F283">
            <v>48.2</v>
          </cell>
          <cell r="G283">
            <v>45</v>
          </cell>
          <cell r="H283">
            <v>66</v>
          </cell>
          <cell r="I283" t="b">
            <v>1</v>
          </cell>
          <cell r="J283">
            <v>2</v>
          </cell>
          <cell r="K283">
            <v>1.03</v>
          </cell>
          <cell r="L283" t="b">
            <v>1</v>
          </cell>
          <cell r="M283">
            <v>20.309999999999999</v>
          </cell>
          <cell r="N283">
            <v>0</v>
          </cell>
          <cell r="O283" t="str">
            <v>2020-03-03</v>
          </cell>
          <cell r="P283">
            <v>1.52</v>
          </cell>
          <cell r="Q283">
            <v>1.66</v>
          </cell>
        </row>
        <row r="284">
          <cell r="A284" t="str">
            <v>LVS</v>
          </cell>
          <cell r="B284">
            <v>39.07</v>
          </cell>
          <cell r="C284" t="b">
            <v>1</v>
          </cell>
          <cell r="D284">
            <v>12</v>
          </cell>
          <cell r="E284">
            <v>37</v>
          </cell>
          <cell r="F284">
            <v>47.71</v>
          </cell>
          <cell r="G284">
            <v>45.75</v>
          </cell>
          <cell r="H284">
            <v>62</v>
          </cell>
          <cell r="I284" t="b">
            <v>1</v>
          </cell>
          <cell r="J284">
            <v>2</v>
          </cell>
          <cell r="K284">
            <v>1.17</v>
          </cell>
          <cell r="L284" t="b">
            <v>1</v>
          </cell>
          <cell r="M284">
            <v>16.16</v>
          </cell>
          <cell r="N284">
            <v>0</v>
          </cell>
          <cell r="O284" t="str">
            <v>2020-03-17</v>
          </cell>
          <cell r="P284">
            <v>0</v>
          </cell>
          <cell r="Q284">
            <v>0</v>
          </cell>
        </row>
        <row r="285">
          <cell r="A285" t="str">
            <v>LW</v>
          </cell>
          <cell r="B285">
            <v>81.72</v>
          </cell>
          <cell r="C285" t="b">
            <v>1</v>
          </cell>
          <cell r="D285">
            <v>7</v>
          </cell>
          <cell r="E285">
            <v>80</v>
          </cell>
          <cell r="F285">
            <v>92.57</v>
          </cell>
          <cell r="G285">
            <v>95</v>
          </cell>
          <cell r="H285">
            <v>101</v>
          </cell>
          <cell r="I285" t="b">
            <v>1</v>
          </cell>
          <cell r="J285">
            <v>1.9</v>
          </cell>
          <cell r="K285">
            <v>0.51</v>
          </cell>
          <cell r="L285" t="b">
            <v>1</v>
          </cell>
          <cell r="M285">
            <v>29.4</v>
          </cell>
          <cell r="N285">
            <v>0.98</v>
          </cell>
          <cell r="O285" t="str">
            <v>2022-11-03</v>
          </cell>
          <cell r="P285">
            <v>1.2</v>
          </cell>
          <cell r="Q285">
            <v>2.09</v>
          </cell>
        </row>
        <row r="286">
          <cell r="A286" t="str">
            <v>LYB</v>
          </cell>
          <cell r="B286">
            <v>82.16</v>
          </cell>
          <cell r="C286" t="b">
            <v>1</v>
          </cell>
          <cell r="D286">
            <v>25</v>
          </cell>
          <cell r="E286">
            <v>65</v>
          </cell>
          <cell r="F286">
            <v>87.4</v>
          </cell>
          <cell r="G286">
            <v>86</v>
          </cell>
          <cell r="H286">
            <v>115</v>
          </cell>
          <cell r="I286" t="b">
            <v>1</v>
          </cell>
          <cell r="J286">
            <v>2.8</v>
          </cell>
          <cell r="K286">
            <v>1.26</v>
          </cell>
          <cell r="L286" t="b">
            <v>1</v>
          </cell>
          <cell r="M286">
            <v>5</v>
          </cell>
          <cell r="N286">
            <v>4.76</v>
          </cell>
          <cell r="O286" t="str">
            <v>2022-08-26</v>
          </cell>
          <cell r="P286">
            <v>0.85</v>
          </cell>
          <cell r="Q286">
            <v>1.68</v>
          </cell>
        </row>
        <row r="287">
          <cell r="A287" t="str">
            <v>LYV</v>
          </cell>
          <cell r="B287">
            <v>79.53</v>
          </cell>
          <cell r="C287" t="b">
            <v>1</v>
          </cell>
          <cell r="D287">
            <v>13</v>
          </cell>
          <cell r="E287">
            <v>92</v>
          </cell>
          <cell r="F287">
            <v>118.54</v>
          </cell>
          <cell r="G287">
            <v>115</v>
          </cell>
          <cell r="H287">
            <v>140</v>
          </cell>
          <cell r="I287" t="b">
            <v>1</v>
          </cell>
          <cell r="J287">
            <v>2.1</v>
          </cell>
          <cell r="K287">
            <v>1.34</v>
          </cell>
          <cell r="L287" t="b">
            <v>1</v>
          </cell>
          <cell r="M287">
            <v>0</v>
          </cell>
          <cell r="N287">
            <v>0</v>
          </cell>
          <cell r="O287" t="str">
            <v/>
          </cell>
          <cell r="P287">
            <v>0.85</v>
          </cell>
          <cell r="Q287">
            <v>0.99</v>
          </cell>
        </row>
        <row r="288">
          <cell r="A288" t="str">
            <v>MA</v>
          </cell>
          <cell r="B288">
            <v>302.37</v>
          </cell>
          <cell r="C288" t="b">
            <v>1</v>
          </cell>
          <cell r="D288">
            <v>35</v>
          </cell>
          <cell r="E288">
            <v>312</v>
          </cell>
          <cell r="F288">
            <v>404.57</v>
          </cell>
          <cell r="G288">
            <v>405</v>
          </cell>
          <cell r="H288">
            <v>472</v>
          </cell>
          <cell r="I288" t="b">
            <v>1</v>
          </cell>
          <cell r="J288">
            <v>1.8</v>
          </cell>
          <cell r="K288">
            <v>1.07</v>
          </cell>
          <cell r="L288" t="b">
            <v>1</v>
          </cell>
          <cell r="M288">
            <v>30.64</v>
          </cell>
          <cell r="N288">
            <v>1.96</v>
          </cell>
          <cell r="O288" t="str">
            <v>2022-10-06</v>
          </cell>
          <cell r="P288">
            <v>0.79</v>
          </cell>
          <cell r="Q288">
            <v>1.26</v>
          </cell>
        </row>
        <row r="289">
          <cell r="A289" t="str">
            <v>MAA</v>
          </cell>
          <cell r="B289">
            <v>149.53</v>
          </cell>
          <cell r="C289" t="b">
            <v>1</v>
          </cell>
          <cell r="D289">
            <v>18</v>
          </cell>
          <cell r="E289">
            <v>153</v>
          </cell>
          <cell r="F289">
            <v>193</v>
          </cell>
          <cell r="G289">
            <v>193.5</v>
          </cell>
          <cell r="H289">
            <v>232</v>
          </cell>
          <cell r="I289" t="b">
            <v>1</v>
          </cell>
          <cell r="J289">
            <v>2.4</v>
          </cell>
          <cell r="K289">
            <v>0.75</v>
          </cell>
          <cell r="L289" t="b">
            <v>1</v>
          </cell>
          <cell r="M289">
            <v>29.38</v>
          </cell>
          <cell r="N289">
            <v>5</v>
          </cell>
          <cell r="O289" t="str">
            <v>2022-10-13</v>
          </cell>
          <cell r="P289">
            <v>0.09</v>
          </cell>
          <cell r="Q289">
            <v>0.37</v>
          </cell>
        </row>
        <row r="290">
          <cell r="A290" t="str">
            <v>MAR</v>
          </cell>
          <cell r="B290">
            <v>153.49</v>
          </cell>
          <cell r="C290" t="b">
            <v>1</v>
          </cell>
          <cell r="D290">
            <v>19</v>
          </cell>
          <cell r="E290">
            <v>153</v>
          </cell>
          <cell r="F290">
            <v>171.42</v>
          </cell>
          <cell r="G290">
            <v>170</v>
          </cell>
          <cell r="H290">
            <v>190</v>
          </cell>
          <cell r="I290" t="b">
            <v>1</v>
          </cell>
          <cell r="J290">
            <v>2.4</v>
          </cell>
          <cell r="K290">
            <v>1.57</v>
          </cell>
          <cell r="L290" t="b">
            <v>1</v>
          </cell>
          <cell r="M290">
            <v>29.02</v>
          </cell>
          <cell r="N290">
            <v>1.2</v>
          </cell>
          <cell r="O290" t="str">
            <v>2022-08-17</v>
          </cell>
          <cell r="P290">
            <v>0.41</v>
          </cell>
          <cell r="Q290">
            <v>0.45</v>
          </cell>
        </row>
        <row r="291">
          <cell r="A291" t="str">
            <v>MAS</v>
          </cell>
          <cell r="B291">
            <v>46.39</v>
          </cell>
          <cell r="C291" t="b">
            <v>1</v>
          </cell>
          <cell r="D291">
            <v>16</v>
          </cell>
          <cell r="E291">
            <v>40</v>
          </cell>
          <cell r="F291">
            <v>60.5</v>
          </cell>
          <cell r="G291">
            <v>62</v>
          </cell>
          <cell r="H291">
            <v>76</v>
          </cell>
          <cell r="I291" t="b">
            <v>1</v>
          </cell>
          <cell r="J291">
            <v>2.5</v>
          </cell>
          <cell r="K291">
            <v>1.21</v>
          </cell>
          <cell r="L291" t="b">
            <v>1</v>
          </cell>
          <cell r="M291">
            <v>12.99</v>
          </cell>
          <cell r="N291">
            <v>1.1200000000000001</v>
          </cell>
          <cell r="O291" t="str">
            <v>2022-08-11</v>
          </cell>
          <cell r="P291">
            <v>0.76</v>
          </cell>
          <cell r="Q291">
            <v>1.36</v>
          </cell>
        </row>
        <row r="292">
          <cell r="A292" t="str">
            <v>MCD</v>
          </cell>
          <cell r="B292">
            <v>254.55</v>
          </cell>
          <cell r="C292" t="b">
            <v>1</v>
          </cell>
          <cell r="D292">
            <v>35</v>
          </cell>
          <cell r="E292">
            <v>242</v>
          </cell>
          <cell r="F292">
            <v>277.06</v>
          </cell>
          <cell r="G292">
            <v>276</v>
          </cell>
          <cell r="H292">
            <v>328</v>
          </cell>
          <cell r="I292" t="b">
            <v>1</v>
          </cell>
          <cell r="J292">
            <v>2</v>
          </cell>
          <cell r="K292">
            <v>0.59</v>
          </cell>
          <cell r="L292" t="b">
            <v>1</v>
          </cell>
          <cell r="M292">
            <v>31.35</v>
          </cell>
          <cell r="N292">
            <v>6.08</v>
          </cell>
          <cell r="O292" t="str">
            <v>2022-11-30</v>
          </cell>
          <cell r="P292">
            <v>1.0900000000000001</v>
          </cell>
          <cell r="Q292">
            <v>1.41</v>
          </cell>
        </row>
        <row r="293">
          <cell r="A293" t="str">
            <v>MCHP</v>
          </cell>
          <cell r="B293">
            <v>61.85</v>
          </cell>
          <cell r="C293" t="b">
            <v>1</v>
          </cell>
          <cell r="D293">
            <v>23</v>
          </cell>
          <cell r="E293">
            <v>62</v>
          </cell>
          <cell r="F293">
            <v>83.97</v>
          </cell>
          <cell r="G293">
            <v>82</v>
          </cell>
          <cell r="H293">
            <v>125</v>
          </cell>
          <cell r="I293" t="b">
            <v>1</v>
          </cell>
          <cell r="J293">
            <v>2.1</v>
          </cell>
          <cell r="K293">
            <v>1.56</v>
          </cell>
          <cell r="L293" t="b">
            <v>1</v>
          </cell>
          <cell r="M293">
            <v>22.74</v>
          </cell>
          <cell r="N293">
            <v>1.2</v>
          </cell>
          <cell r="O293" t="str">
            <v>2022-08-18</v>
          </cell>
          <cell r="P293">
            <v>1.03</v>
          </cell>
          <cell r="Q293">
            <v>1.78</v>
          </cell>
        </row>
        <row r="294">
          <cell r="A294" t="str">
            <v>MCK</v>
          </cell>
          <cell r="B294">
            <v>370.64</v>
          </cell>
          <cell r="C294" t="b">
            <v>1</v>
          </cell>
          <cell r="D294">
            <v>13</v>
          </cell>
          <cell r="E294">
            <v>320</v>
          </cell>
          <cell r="F294">
            <v>384.31</v>
          </cell>
          <cell r="G294">
            <v>385</v>
          </cell>
          <cell r="H294">
            <v>423</v>
          </cell>
          <cell r="I294" t="b">
            <v>1</v>
          </cell>
          <cell r="J294">
            <v>1.9</v>
          </cell>
          <cell r="K294">
            <v>0.62</v>
          </cell>
          <cell r="L294" t="b">
            <v>1</v>
          </cell>
          <cell r="M294">
            <v>39.35</v>
          </cell>
          <cell r="N294">
            <v>2.16</v>
          </cell>
          <cell r="O294" t="str">
            <v>2022-08-31</v>
          </cell>
          <cell r="P294">
            <v>0.47</v>
          </cell>
          <cell r="Q294">
            <v>0.96</v>
          </cell>
        </row>
        <row r="295">
          <cell r="A295" t="str">
            <v>MCO</v>
          </cell>
          <cell r="B295">
            <v>242.03</v>
          </cell>
          <cell r="C295" t="b">
            <v>1</v>
          </cell>
          <cell r="D295">
            <v>16</v>
          </cell>
          <cell r="E295">
            <v>235</v>
          </cell>
          <cell r="F295">
            <v>298</v>
          </cell>
          <cell r="G295">
            <v>302.5</v>
          </cell>
          <cell r="H295">
            <v>342</v>
          </cell>
          <cell r="I295" t="b">
            <v>1</v>
          </cell>
          <cell r="J295">
            <v>2.2999999999999998</v>
          </cell>
          <cell r="K295">
            <v>1.24</v>
          </cell>
          <cell r="L295" t="b">
            <v>1</v>
          </cell>
          <cell r="M295">
            <v>26.17</v>
          </cell>
          <cell r="N295">
            <v>2.8</v>
          </cell>
          <cell r="O295" t="str">
            <v>2022-08-18</v>
          </cell>
          <cell r="P295">
            <v>1.2</v>
          </cell>
          <cell r="Q295">
            <v>1.39</v>
          </cell>
        </row>
        <row r="296">
          <cell r="A296" t="str">
            <v>MDLZ</v>
          </cell>
          <cell r="B296">
            <v>57.35</v>
          </cell>
          <cell r="C296" t="b">
            <v>1</v>
          </cell>
          <cell r="D296">
            <v>23</v>
          </cell>
          <cell r="E296">
            <v>63</v>
          </cell>
          <cell r="F296">
            <v>70.5</v>
          </cell>
          <cell r="G296">
            <v>70</v>
          </cell>
          <cell r="H296">
            <v>78</v>
          </cell>
          <cell r="I296" t="b">
            <v>1</v>
          </cell>
          <cell r="J296">
            <v>1.9</v>
          </cell>
          <cell r="K296">
            <v>0.64</v>
          </cell>
          <cell r="L296" t="b">
            <v>1</v>
          </cell>
          <cell r="M296">
            <v>20.85</v>
          </cell>
          <cell r="N296">
            <v>1.54</v>
          </cell>
          <cell r="O296" t="str">
            <v>2022-09-29</v>
          </cell>
          <cell r="P296">
            <v>0.38</v>
          </cell>
          <cell r="Q296">
            <v>0.68</v>
          </cell>
        </row>
        <row r="297">
          <cell r="A297" t="str">
            <v>MDT</v>
          </cell>
          <cell r="B297">
            <v>83.26</v>
          </cell>
          <cell r="C297" t="b">
            <v>1</v>
          </cell>
          <cell r="D297">
            <v>24</v>
          </cell>
          <cell r="E297">
            <v>85</v>
          </cell>
          <cell r="F297">
            <v>105.89</v>
          </cell>
          <cell r="G297">
            <v>105.5</v>
          </cell>
          <cell r="H297">
            <v>142.30000000000001</v>
          </cell>
          <cell r="I297" t="b">
            <v>1</v>
          </cell>
          <cell r="J297">
            <v>2.2999999999999998</v>
          </cell>
          <cell r="K297">
            <v>0.77</v>
          </cell>
          <cell r="L297" t="b">
            <v>1</v>
          </cell>
          <cell r="M297">
            <v>21.51</v>
          </cell>
          <cell r="N297">
            <v>2.72</v>
          </cell>
          <cell r="O297" t="str">
            <v>2022-09-22</v>
          </cell>
          <cell r="P297">
            <v>1.01</v>
          </cell>
          <cell r="Q297">
            <v>1.58</v>
          </cell>
        </row>
        <row r="298">
          <cell r="A298" t="str">
            <v>MET</v>
          </cell>
          <cell r="B298">
            <v>68.06</v>
          </cell>
          <cell r="C298" t="b">
            <v>1</v>
          </cell>
          <cell r="D298">
            <v>16</v>
          </cell>
          <cell r="E298">
            <v>73</v>
          </cell>
          <cell r="F298">
            <v>77.44</v>
          </cell>
          <cell r="G298">
            <v>77</v>
          </cell>
          <cell r="H298">
            <v>83</v>
          </cell>
          <cell r="I298" t="b">
            <v>1</v>
          </cell>
          <cell r="J298">
            <v>1.8</v>
          </cell>
          <cell r="K298">
            <v>1.01</v>
          </cell>
          <cell r="L298" t="b">
            <v>1</v>
          </cell>
          <cell r="M298">
            <v>17.23</v>
          </cell>
          <cell r="N298">
            <v>2</v>
          </cell>
          <cell r="O298" t="str">
            <v>2022-11-07</v>
          </cell>
          <cell r="P298">
            <v>0.85</v>
          </cell>
          <cell r="Q298">
            <v>1.04</v>
          </cell>
        </row>
        <row r="299">
          <cell r="A299" t="str">
            <v>META</v>
          </cell>
          <cell r="B299">
            <v>130.01</v>
          </cell>
          <cell r="C299" t="b">
            <v>1</v>
          </cell>
          <cell r="D299">
            <v>51</v>
          </cell>
          <cell r="E299">
            <v>140</v>
          </cell>
          <cell r="F299">
            <v>216.15</v>
          </cell>
          <cell r="G299">
            <v>205</v>
          </cell>
          <cell r="H299">
            <v>466</v>
          </cell>
          <cell r="I299" t="b">
            <v>1</v>
          </cell>
          <cell r="J299">
            <v>2.1</v>
          </cell>
          <cell r="K299">
            <v>1.32</v>
          </cell>
          <cell r="L299" t="b">
            <v>1</v>
          </cell>
          <cell r="M299">
            <v>10.91</v>
          </cell>
          <cell r="N299">
            <v>0</v>
          </cell>
          <cell r="O299" t="str">
            <v/>
          </cell>
          <cell r="P299">
            <v>2.34</v>
          </cell>
          <cell r="Q299">
            <v>2.52</v>
          </cell>
        </row>
        <row r="300">
          <cell r="A300" t="str">
            <v>MGM</v>
          </cell>
          <cell r="B300">
            <v>33.92</v>
          </cell>
          <cell r="C300" t="b">
            <v>1</v>
          </cell>
          <cell r="D300">
            <v>14</v>
          </cell>
          <cell r="E300">
            <v>35</v>
          </cell>
          <cell r="F300">
            <v>50.82</v>
          </cell>
          <cell r="G300">
            <v>50</v>
          </cell>
          <cell r="H300">
            <v>72</v>
          </cell>
          <cell r="I300" t="b">
            <v>1</v>
          </cell>
          <cell r="J300">
            <v>2.2000000000000002</v>
          </cell>
          <cell r="K300">
            <v>2.0499999999999998</v>
          </cell>
          <cell r="L300" t="b">
            <v>1</v>
          </cell>
          <cell r="M300">
            <v>4.8499999999999996</v>
          </cell>
          <cell r="N300">
            <v>0.01</v>
          </cell>
          <cell r="O300" t="str">
            <v>2022-09-08</v>
          </cell>
          <cell r="P300">
            <v>1.21</v>
          </cell>
          <cell r="Q300">
            <v>1.65</v>
          </cell>
        </row>
        <row r="301">
          <cell r="A301" t="str">
            <v>MHK</v>
          </cell>
          <cell r="B301">
            <v>95.37</v>
          </cell>
          <cell r="C301" t="b">
            <v>1</v>
          </cell>
          <cell r="D301">
            <v>13</v>
          </cell>
          <cell r="E301">
            <v>99</v>
          </cell>
          <cell r="F301">
            <v>122.08</v>
          </cell>
          <cell r="G301">
            <v>123</v>
          </cell>
          <cell r="H301">
            <v>170</v>
          </cell>
          <cell r="I301" t="b">
            <v>1</v>
          </cell>
          <cell r="J301">
            <v>3.1</v>
          </cell>
          <cell r="K301">
            <v>1.3</v>
          </cell>
          <cell r="L301" t="b">
            <v>1</v>
          </cell>
          <cell r="M301">
            <v>6.2</v>
          </cell>
          <cell r="N301">
            <v>0</v>
          </cell>
          <cell r="O301" t="str">
            <v/>
          </cell>
          <cell r="P301">
            <v>0.66</v>
          </cell>
          <cell r="Q301">
            <v>1.51</v>
          </cell>
        </row>
        <row r="302">
          <cell r="A302" t="str">
            <v>MKC</v>
          </cell>
          <cell r="B302">
            <v>73.84</v>
          </cell>
          <cell r="C302" t="b">
            <v>1</v>
          </cell>
          <cell r="D302">
            <v>12</v>
          </cell>
          <cell r="E302">
            <v>66</v>
          </cell>
          <cell r="F302">
            <v>80.72</v>
          </cell>
          <cell r="G302">
            <v>79</v>
          </cell>
          <cell r="H302">
            <v>100.69</v>
          </cell>
          <cell r="I302" t="b">
            <v>1</v>
          </cell>
          <cell r="J302">
            <v>3</v>
          </cell>
          <cell r="K302">
            <v>0.56999999999999995</v>
          </cell>
          <cell r="L302" t="b">
            <v>1</v>
          </cell>
          <cell r="M302">
            <v>28.84</v>
          </cell>
          <cell r="N302">
            <v>1.48</v>
          </cell>
          <cell r="O302" t="str">
            <v>2022-10-07</v>
          </cell>
          <cell r="P302">
            <v>0.28999999999999998</v>
          </cell>
          <cell r="Q302">
            <v>0.77</v>
          </cell>
        </row>
        <row r="303">
          <cell r="A303" t="str">
            <v>MKTX</v>
          </cell>
          <cell r="B303">
            <v>243.02</v>
          </cell>
          <cell r="C303" t="b">
            <v>1</v>
          </cell>
          <cell r="D303">
            <v>11</v>
          </cell>
          <cell r="E303">
            <v>214</v>
          </cell>
          <cell r="F303">
            <v>275.55</v>
          </cell>
          <cell r="G303">
            <v>270</v>
          </cell>
          <cell r="H303">
            <v>471</v>
          </cell>
          <cell r="I303" t="b">
            <v>1</v>
          </cell>
          <cell r="J303">
            <v>2.9</v>
          </cell>
          <cell r="K303">
            <v>0.65</v>
          </cell>
          <cell r="L303" t="b">
            <v>1</v>
          </cell>
          <cell r="M303">
            <v>37.74</v>
          </cell>
          <cell r="N303">
            <v>2.8</v>
          </cell>
          <cell r="O303" t="str">
            <v>2022-11-01</v>
          </cell>
          <cell r="P303">
            <v>8.1999999999999993</v>
          </cell>
          <cell r="Q303">
            <v>9.1999999999999993</v>
          </cell>
        </row>
        <row r="304">
          <cell r="A304" t="str">
            <v>MLM</v>
          </cell>
          <cell r="B304">
            <v>315.31</v>
          </cell>
          <cell r="C304" t="b">
            <v>1</v>
          </cell>
          <cell r="D304">
            <v>21</v>
          </cell>
          <cell r="E304">
            <v>309</v>
          </cell>
          <cell r="F304">
            <v>401.57</v>
          </cell>
          <cell r="G304">
            <v>409</v>
          </cell>
          <cell r="H304">
            <v>500</v>
          </cell>
          <cell r="I304" t="b">
            <v>1</v>
          </cell>
          <cell r="J304">
            <v>2.1</v>
          </cell>
          <cell r="K304">
            <v>0.87</v>
          </cell>
          <cell r="L304" t="b">
            <v>1</v>
          </cell>
          <cell r="M304">
            <v>25.02</v>
          </cell>
          <cell r="N304">
            <v>2.64</v>
          </cell>
          <cell r="O304" t="str">
            <v>2022-08-31</v>
          </cell>
          <cell r="P304">
            <v>2.38</v>
          </cell>
          <cell r="Q304">
            <v>3.62</v>
          </cell>
        </row>
        <row r="305">
          <cell r="A305" t="str">
            <v>MMC</v>
          </cell>
          <cell r="B305">
            <v>154.93</v>
          </cell>
          <cell r="C305" t="b">
            <v>1</v>
          </cell>
          <cell r="D305">
            <v>15</v>
          </cell>
          <cell r="E305">
            <v>142</v>
          </cell>
          <cell r="F305">
            <v>175.13</v>
          </cell>
          <cell r="G305">
            <v>180</v>
          </cell>
          <cell r="H305">
            <v>197</v>
          </cell>
          <cell r="I305" t="b">
            <v>1</v>
          </cell>
          <cell r="J305">
            <v>2.6</v>
          </cell>
          <cell r="K305">
            <v>0.89</v>
          </cell>
          <cell r="L305" t="b">
            <v>1</v>
          </cell>
          <cell r="M305">
            <v>23.19</v>
          </cell>
          <cell r="N305">
            <v>2.36</v>
          </cell>
          <cell r="O305" t="str">
            <v>2022-10-06</v>
          </cell>
          <cell r="P305">
            <v>0.91</v>
          </cell>
          <cell r="Q305">
            <v>1.04</v>
          </cell>
        </row>
        <row r="306">
          <cell r="A306" t="str">
            <v>MMM</v>
          </cell>
          <cell r="B306">
            <v>116.81</v>
          </cell>
          <cell r="C306" t="b">
            <v>1</v>
          </cell>
          <cell r="D306">
            <v>18</v>
          </cell>
          <cell r="E306">
            <v>107</v>
          </cell>
          <cell r="F306">
            <v>131.63</v>
          </cell>
          <cell r="G306">
            <v>126</v>
          </cell>
          <cell r="H306">
            <v>210</v>
          </cell>
          <cell r="I306" t="b">
            <v>1</v>
          </cell>
          <cell r="J306">
            <v>3.3</v>
          </cell>
          <cell r="K306">
            <v>0.99</v>
          </cell>
          <cell r="L306" t="b">
            <v>1</v>
          </cell>
          <cell r="M306">
            <v>16.309999999999999</v>
          </cell>
          <cell r="N306">
            <v>5.96</v>
          </cell>
          <cell r="O306" t="str">
            <v>2022-08-19</v>
          </cell>
          <cell r="P306">
            <v>0.8</v>
          </cell>
          <cell r="Q306">
            <v>1.47</v>
          </cell>
        </row>
        <row r="307">
          <cell r="A307" t="str">
            <v>MNST</v>
          </cell>
          <cell r="B307">
            <v>87.59</v>
          </cell>
          <cell r="C307" t="b">
            <v>1</v>
          </cell>
          <cell r="D307">
            <v>19</v>
          </cell>
          <cell r="E307">
            <v>88</v>
          </cell>
          <cell r="F307">
            <v>100.58</v>
          </cell>
          <cell r="G307">
            <v>100</v>
          </cell>
          <cell r="H307">
            <v>111</v>
          </cell>
          <cell r="I307" t="b">
            <v>1</v>
          </cell>
          <cell r="J307">
            <v>2.2999999999999998</v>
          </cell>
          <cell r="K307">
            <v>0.9</v>
          </cell>
          <cell r="L307" t="b">
            <v>1</v>
          </cell>
          <cell r="M307">
            <v>37.92</v>
          </cell>
          <cell r="N307">
            <v>0</v>
          </cell>
          <cell r="O307" t="str">
            <v/>
          </cell>
          <cell r="P307">
            <v>3.33</v>
          </cell>
          <cell r="Q307">
            <v>4.3</v>
          </cell>
        </row>
        <row r="308">
          <cell r="A308" t="str">
            <v>MO</v>
          </cell>
          <cell r="B308">
            <v>44.48</v>
          </cell>
          <cell r="C308" t="b">
            <v>1</v>
          </cell>
          <cell r="D308">
            <v>15</v>
          </cell>
          <cell r="E308">
            <v>36</v>
          </cell>
          <cell r="F308">
            <v>48.7</v>
          </cell>
          <cell r="G308">
            <v>48</v>
          </cell>
          <cell r="H308">
            <v>68</v>
          </cell>
          <cell r="I308" t="b">
            <v>1</v>
          </cell>
          <cell r="J308">
            <v>2.7</v>
          </cell>
          <cell r="K308">
            <v>0.64</v>
          </cell>
          <cell r="L308" t="b">
            <v>1</v>
          </cell>
          <cell r="M308">
            <v>45.39</v>
          </cell>
          <cell r="N308">
            <v>3.76</v>
          </cell>
          <cell r="O308" t="str">
            <v>2022-09-14</v>
          </cell>
          <cell r="P308">
            <v>0.31</v>
          </cell>
          <cell r="Q308">
            <v>0.49</v>
          </cell>
        </row>
        <row r="309">
          <cell r="A309" t="str">
            <v>MOH</v>
          </cell>
          <cell r="B309">
            <v>360.38</v>
          </cell>
          <cell r="C309" t="b">
            <v>1</v>
          </cell>
          <cell r="D309">
            <v>16</v>
          </cell>
          <cell r="E309">
            <v>315</v>
          </cell>
          <cell r="F309">
            <v>360.06</v>
          </cell>
          <cell r="G309">
            <v>365.5</v>
          </cell>
          <cell r="H309">
            <v>390</v>
          </cell>
          <cell r="I309" t="b">
            <v>1</v>
          </cell>
          <cell r="J309">
            <v>2.6</v>
          </cell>
          <cell r="K309">
            <v>0.81</v>
          </cell>
          <cell r="L309" t="b">
            <v>1</v>
          </cell>
          <cell r="M309">
            <v>27.62</v>
          </cell>
          <cell r="N309">
            <v>0</v>
          </cell>
          <cell r="O309" t="str">
            <v/>
          </cell>
          <cell r="P309">
            <v>1.4</v>
          </cell>
          <cell r="Q309">
            <v>1.43</v>
          </cell>
        </row>
        <row r="310">
          <cell r="A310" t="str">
            <v>MOS</v>
          </cell>
          <cell r="B310">
            <v>53.1</v>
          </cell>
          <cell r="C310" t="b">
            <v>1</v>
          </cell>
          <cell r="D310">
            <v>19</v>
          </cell>
          <cell r="E310">
            <v>49</v>
          </cell>
          <cell r="F310">
            <v>65.31</v>
          </cell>
          <cell r="G310">
            <v>65</v>
          </cell>
          <cell r="H310">
            <v>93</v>
          </cell>
          <cell r="I310" t="b">
            <v>1</v>
          </cell>
          <cell r="J310">
            <v>2.5</v>
          </cell>
          <cell r="K310">
            <v>1.57</v>
          </cell>
          <cell r="L310" t="b">
            <v>1</v>
          </cell>
          <cell r="M310">
            <v>6.05</v>
          </cell>
          <cell r="N310">
            <v>0.6</v>
          </cell>
          <cell r="O310" t="str">
            <v>2022-11-30</v>
          </cell>
          <cell r="P310">
            <v>0.6</v>
          </cell>
          <cell r="Q310">
            <v>1.3</v>
          </cell>
        </row>
        <row r="311">
          <cell r="A311" t="str">
            <v>MPC</v>
          </cell>
          <cell r="B311">
            <v>111.38</v>
          </cell>
          <cell r="C311" t="b">
            <v>1</v>
          </cell>
          <cell r="D311">
            <v>15</v>
          </cell>
          <cell r="E311">
            <v>111</v>
          </cell>
          <cell r="F311">
            <v>125.93</v>
          </cell>
          <cell r="G311">
            <v>125</v>
          </cell>
          <cell r="H311">
            <v>140</v>
          </cell>
          <cell r="I311" t="b">
            <v>1</v>
          </cell>
          <cell r="J311">
            <v>2</v>
          </cell>
          <cell r="K311">
            <v>1.6</v>
          </cell>
          <cell r="L311" t="b">
            <v>1</v>
          </cell>
          <cell r="M311">
            <v>7.71</v>
          </cell>
          <cell r="N311">
            <v>2.3199999999999998</v>
          </cell>
          <cell r="O311" t="str">
            <v>2022-08-16</v>
          </cell>
          <cell r="P311">
            <v>1.08</v>
          </cell>
          <cell r="Q311">
            <v>1.49</v>
          </cell>
        </row>
        <row r="312">
          <cell r="A312" t="str">
            <v>MPWR</v>
          </cell>
          <cell r="B312">
            <v>332.83</v>
          </cell>
          <cell r="C312" t="b">
            <v>1</v>
          </cell>
          <cell r="D312">
            <v>9</v>
          </cell>
          <cell r="E312">
            <v>410</v>
          </cell>
          <cell r="F312">
            <v>538.78</v>
          </cell>
          <cell r="G312">
            <v>550</v>
          </cell>
          <cell r="H312">
            <v>620</v>
          </cell>
          <cell r="I312" t="b">
            <v>1</v>
          </cell>
          <cell r="J312">
            <v>1.8</v>
          </cell>
          <cell r="K312">
            <v>1.17</v>
          </cell>
          <cell r="L312" t="b">
            <v>1</v>
          </cell>
          <cell r="M312">
            <v>47.82</v>
          </cell>
          <cell r="N312">
            <v>3</v>
          </cell>
          <cell r="O312" t="str">
            <v>2022-09-29</v>
          </cell>
          <cell r="P312">
            <v>3.71</v>
          </cell>
          <cell r="Q312">
            <v>5.23</v>
          </cell>
        </row>
        <row r="313">
          <cell r="A313" t="str">
            <v>MRK</v>
          </cell>
          <cell r="B313">
            <v>95.67</v>
          </cell>
          <cell r="C313" t="b">
            <v>1</v>
          </cell>
          <cell r="D313">
            <v>21</v>
          </cell>
          <cell r="E313">
            <v>85</v>
          </cell>
          <cell r="F313">
            <v>101.86</v>
          </cell>
          <cell r="G313">
            <v>102</v>
          </cell>
          <cell r="H313">
            <v>125</v>
          </cell>
          <cell r="I313" t="b">
            <v>1</v>
          </cell>
          <cell r="J313">
            <v>2.2000000000000002</v>
          </cell>
          <cell r="K313">
            <v>0.33</v>
          </cell>
          <cell r="L313" t="b">
            <v>1</v>
          </cell>
          <cell r="M313">
            <v>14.61</v>
          </cell>
          <cell r="N313">
            <v>2.76</v>
          </cell>
          <cell r="O313" t="str">
            <v>2022-09-14</v>
          </cell>
          <cell r="P313">
            <v>0.91</v>
          </cell>
          <cell r="Q313">
            <v>1.39</v>
          </cell>
        </row>
        <row r="314">
          <cell r="A314" t="str">
            <v>MRNA</v>
          </cell>
          <cell r="B314">
            <v>128.32</v>
          </cell>
          <cell r="C314" t="b">
            <v>1</v>
          </cell>
          <cell r="D314">
            <v>14</v>
          </cell>
          <cell r="E314">
            <v>74</v>
          </cell>
          <cell r="F314">
            <v>212.71</v>
          </cell>
          <cell r="G314">
            <v>185</v>
          </cell>
          <cell r="H314">
            <v>506</v>
          </cell>
          <cell r="I314" t="b">
            <v>1</v>
          </cell>
          <cell r="J314">
            <v>2.5</v>
          </cell>
          <cell r="K314">
            <v>1.69</v>
          </cell>
          <cell r="L314" t="b">
            <v>1</v>
          </cell>
          <cell r="M314">
            <v>3.6</v>
          </cell>
          <cell r="N314">
            <v>0</v>
          </cell>
          <cell r="O314" t="str">
            <v/>
          </cell>
          <cell r="P314">
            <v>1.58</v>
          </cell>
          <cell r="Q314">
            <v>1.99</v>
          </cell>
        </row>
        <row r="315">
          <cell r="A315" t="str">
            <v>MRO</v>
          </cell>
          <cell r="B315">
            <v>29.15</v>
          </cell>
          <cell r="C315" t="b">
            <v>1</v>
          </cell>
          <cell r="D315">
            <v>23</v>
          </cell>
          <cell r="E315">
            <v>25</v>
          </cell>
          <cell r="F315">
            <v>32.03</v>
          </cell>
          <cell r="G315">
            <v>32</v>
          </cell>
          <cell r="H315">
            <v>40</v>
          </cell>
          <cell r="I315" t="b">
            <v>1</v>
          </cell>
          <cell r="J315">
            <v>2.4</v>
          </cell>
          <cell r="K315">
            <v>2.41</v>
          </cell>
          <cell r="L315" t="b">
            <v>1</v>
          </cell>
          <cell r="M315">
            <v>6.91</v>
          </cell>
          <cell r="N315">
            <v>0.32</v>
          </cell>
          <cell r="O315" t="str">
            <v>2022-08-16</v>
          </cell>
          <cell r="P315">
            <v>1.1299999999999999</v>
          </cell>
          <cell r="Q315">
            <v>1.18</v>
          </cell>
        </row>
        <row r="316">
          <cell r="A316" t="str">
            <v>MS</v>
          </cell>
          <cell r="B316">
            <v>79.22</v>
          </cell>
          <cell r="C316" t="b">
            <v>0</v>
          </cell>
          <cell r="D316">
            <v>0</v>
          </cell>
          <cell r="E316">
            <v>0</v>
          </cell>
          <cell r="F316">
            <v>0</v>
          </cell>
          <cell r="G316">
            <v>0</v>
          </cell>
          <cell r="H316">
            <v>0</v>
          </cell>
          <cell r="I316" t="b">
            <v>0</v>
          </cell>
          <cell r="J316">
            <v>0</v>
          </cell>
          <cell r="K316">
            <v>1.33</v>
          </cell>
          <cell r="L316" t="b">
            <v>1</v>
          </cell>
          <cell r="M316">
            <v>11.5</v>
          </cell>
          <cell r="N316">
            <v>3.1</v>
          </cell>
          <cell r="O316" t="str">
            <v>2022-10-28</v>
          </cell>
          <cell r="P316">
            <v>0</v>
          </cell>
          <cell r="Q316">
            <v>0</v>
          </cell>
        </row>
        <row r="317">
          <cell r="A317" t="str">
            <v>MSCI</v>
          </cell>
          <cell r="B317">
            <v>401.48</v>
          </cell>
          <cell r="C317" t="b">
            <v>1</v>
          </cell>
          <cell r="D317">
            <v>11</v>
          </cell>
          <cell r="E317">
            <v>423</v>
          </cell>
          <cell r="F317">
            <v>483.09</v>
          </cell>
          <cell r="G317">
            <v>499</v>
          </cell>
          <cell r="H317">
            <v>545</v>
          </cell>
          <cell r="I317" t="b">
            <v>1</v>
          </cell>
          <cell r="J317">
            <v>2.4</v>
          </cell>
          <cell r="K317">
            <v>1.0900000000000001</v>
          </cell>
          <cell r="L317" t="b">
            <v>1</v>
          </cell>
          <cell r="M317">
            <v>41.26</v>
          </cell>
          <cell r="N317">
            <v>5</v>
          </cell>
          <cell r="O317" t="str">
            <v>2022-08-11</v>
          </cell>
          <cell r="P317">
            <v>1.28</v>
          </cell>
          <cell r="Q317">
            <v>1.33</v>
          </cell>
        </row>
        <row r="318">
          <cell r="A318" t="str">
            <v>MSFT</v>
          </cell>
          <cell r="B318">
            <v>242.12</v>
          </cell>
          <cell r="C318" t="b">
            <v>1</v>
          </cell>
          <cell r="D318">
            <v>44</v>
          </cell>
          <cell r="E318">
            <v>275</v>
          </cell>
          <cell r="F318">
            <v>323.38</v>
          </cell>
          <cell r="G318">
            <v>315</v>
          </cell>
          <cell r="H318">
            <v>411</v>
          </cell>
          <cell r="I318" t="b">
            <v>1</v>
          </cell>
          <cell r="J318">
            <v>1.7</v>
          </cell>
          <cell r="K318">
            <v>0.96</v>
          </cell>
          <cell r="L318" t="b">
            <v>1</v>
          </cell>
          <cell r="M318">
            <v>25.09</v>
          </cell>
          <cell r="N318">
            <v>2.72</v>
          </cell>
          <cell r="O318" t="str">
            <v>2022-11-16</v>
          </cell>
          <cell r="P318">
            <v>1.57</v>
          </cell>
          <cell r="Q318">
            <v>1.78</v>
          </cell>
        </row>
        <row r="319">
          <cell r="A319" t="str">
            <v>MSI</v>
          </cell>
          <cell r="B319">
            <v>226.38</v>
          </cell>
          <cell r="C319" t="b">
            <v>1</v>
          </cell>
          <cell r="D319">
            <v>11</v>
          </cell>
          <cell r="E319">
            <v>220</v>
          </cell>
          <cell r="F319">
            <v>280.82</v>
          </cell>
          <cell r="G319">
            <v>280</v>
          </cell>
          <cell r="H319">
            <v>311</v>
          </cell>
          <cell r="I319" t="b">
            <v>1</v>
          </cell>
          <cell r="J319">
            <v>2</v>
          </cell>
          <cell r="K319">
            <v>0.92</v>
          </cell>
          <cell r="L319" t="b">
            <v>1</v>
          </cell>
          <cell r="M319">
            <v>32.57</v>
          </cell>
          <cell r="N319">
            <v>3.16</v>
          </cell>
          <cell r="O319" t="str">
            <v>2022-09-14</v>
          </cell>
          <cell r="P319">
            <v>0.8</v>
          </cell>
          <cell r="Q319">
            <v>1.1599999999999999</v>
          </cell>
        </row>
        <row r="320">
          <cell r="A320" t="str">
            <v>MTB</v>
          </cell>
          <cell r="B320">
            <v>161.77000000000001</v>
          </cell>
          <cell r="C320" t="b">
            <v>1</v>
          </cell>
          <cell r="D320">
            <v>19</v>
          </cell>
          <cell r="E320">
            <v>170</v>
          </cell>
          <cell r="F320">
            <v>200.32</v>
          </cell>
          <cell r="G320">
            <v>200</v>
          </cell>
          <cell r="H320">
            <v>255</v>
          </cell>
          <cell r="I320" t="b">
            <v>1</v>
          </cell>
          <cell r="J320">
            <v>2.2999999999999998</v>
          </cell>
          <cell r="K320">
            <v>0.84</v>
          </cell>
          <cell r="L320" t="b">
            <v>1</v>
          </cell>
          <cell r="M320">
            <v>15.39</v>
          </cell>
          <cell r="N320">
            <v>4.8</v>
          </cell>
          <cell r="O320" t="str">
            <v>2022-08-31</v>
          </cell>
          <cell r="P320">
            <v>0</v>
          </cell>
          <cell r="Q320">
            <v>0</v>
          </cell>
        </row>
        <row r="321">
          <cell r="A321" t="str">
            <v>MTCH</v>
          </cell>
          <cell r="B321">
            <v>43</v>
          </cell>
          <cell r="C321" t="b">
            <v>1</v>
          </cell>
          <cell r="D321">
            <v>21</v>
          </cell>
          <cell r="E321">
            <v>60</v>
          </cell>
          <cell r="F321">
            <v>79</v>
          </cell>
          <cell r="G321">
            <v>80</v>
          </cell>
          <cell r="H321">
            <v>110</v>
          </cell>
          <cell r="I321" t="b">
            <v>1</v>
          </cell>
          <cell r="J321">
            <v>2.1</v>
          </cell>
          <cell r="K321">
            <v>1.32</v>
          </cell>
          <cell r="L321" t="b">
            <v>1</v>
          </cell>
          <cell r="M321">
            <v>119.44</v>
          </cell>
          <cell r="N321">
            <v>0</v>
          </cell>
          <cell r="O321" t="str">
            <v>2015-11-10</v>
          </cell>
          <cell r="P321">
            <v>1.05</v>
          </cell>
          <cell r="Q321">
            <v>1.28</v>
          </cell>
        </row>
        <row r="322">
          <cell r="A322" t="str">
            <v>MTD</v>
          </cell>
          <cell r="B322">
            <v>1174.3800000000001</v>
          </cell>
          <cell r="C322" t="b">
            <v>1</v>
          </cell>
          <cell r="D322">
            <v>11</v>
          </cell>
          <cell r="E322">
            <v>1120</v>
          </cell>
          <cell r="F322">
            <v>1330.73</v>
          </cell>
          <cell r="G322">
            <v>1315</v>
          </cell>
          <cell r="H322">
            <v>1500</v>
          </cell>
          <cell r="I322" t="b">
            <v>1</v>
          </cell>
          <cell r="J322">
            <v>2.8</v>
          </cell>
          <cell r="K322">
            <v>1.1399999999999999</v>
          </cell>
          <cell r="L322" t="b">
            <v>1</v>
          </cell>
          <cell r="M322">
            <v>32.270000000000003</v>
          </cell>
          <cell r="N322">
            <v>0</v>
          </cell>
          <cell r="O322" t="str">
            <v/>
          </cell>
          <cell r="P322">
            <v>0.66</v>
          </cell>
          <cell r="Q322">
            <v>1.18</v>
          </cell>
        </row>
        <row r="323">
          <cell r="A323" t="str">
            <v>MU</v>
          </cell>
          <cell r="B323">
            <v>56.05</v>
          </cell>
          <cell r="C323" t="b">
            <v>1</v>
          </cell>
          <cell r="D323">
            <v>32</v>
          </cell>
          <cell r="E323">
            <v>45</v>
          </cell>
          <cell r="F323">
            <v>65.92</v>
          </cell>
          <cell r="G323">
            <v>65</v>
          </cell>
          <cell r="H323">
            <v>100</v>
          </cell>
          <cell r="I323" t="b">
            <v>1</v>
          </cell>
          <cell r="J323">
            <v>2.2000000000000002</v>
          </cell>
          <cell r="K323">
            <v>1.28</v>
          </cell>
          <cell r="L323" t="b">
            <v>1</v>
          </cell>
          <cell r="M323">
            <v>7.23</v>
          </cell>
          <cell r="N323">
            <v>0.46</v>
          </cell>
          <cell r="O323" t="str">
            <v>2022-10-07</v>
          </cell>
          <cell r="P323">
            <v>1.92</v>
          </cell>
          <cell r="Q323">
            <v>2.89</v>
          </cell>
        </row>
        <row r="324">
          <cell r="A324" t="str">
            <v>NCLH</v>
          </cell>
          <cell r="B324">
            <v>14.93</v>
          </cell>
          <cell r="C324" t="b">
            <v>1</v>
          </cell>
          <cell r="D324">
            <v>15</v>
          </cell>
          <cell r="E324">
            <v>13</v>
          </cell>
          <cell r="F324">
            <v>18.87</v>
          </cell>
          <cell r="G324">
            <v>16</v>
          </cell>
          <cell r="H324">
            <v>35</v>
          </cell>
          <cell r="I324" t="b">
            <v>1</v>
          </cell>
          <cell r="J324">
            <v>2.2999999999999998</v>
          </cell>
          <cell r="K324">
            <v>2.33</v>
          </cell>
          <cell r="L324" t="b">
            <v>1</v>
          </cell>
          <cell r="M324">
            <v>0</v>
          </cell>
          <cell r="N324">
            <v>0</v>
          </cell>
          <cell r="O324" t="str">
            <v/>
          </cell>
          <cell r="P324">
            <v>0.5</v>
          </cell>
          <cell r="Q324">
            <v>0.62</v>
          </cell>
        </row>
        <row r="325">
          <cell r="A325" t="str">
            <v>NDAQ</v>
          </cell>
          <cell r="B325">
            <v>57.74</v>
          </cell>
          <cell r="C325" t="b">
            <v>1</v>
          </cell>
          <cell r="D325">
            <v>15</v>
          </cell>
          <cell r="E325">
            <v>50</v>
          </cell>
          <cell r="F325">
            <v>65.84</v>
          </cell>
          <cell r="G325">
            <v>65</v>
          </cell>
          <cell r="H325">
            <v>84</v>
          </cell>
          <cell r="I325" t="b">
            <v>1</v>
          </cell>
          <cell r="J325">
            <v>2.2999999999999998</v>
          </cell>
          <cell r="K325">
            <v>0.94</v>
          </cell>
          <cell r="L325" t="b">
            <v>1</v>
          </cell>
          <cell r="M325">
            <v>25.32</v>
          </cell>
          <cell r="N325">
            <v>0.8</v>
          </cell>
          <cell r="O325" t="str">
            <v>2022-12-01</v>
          </cell>
          <cell r="P325">
            <v>0.09</v>
          </cell>
          <cell r="Q325">
            <v>0.96</v>
          </cell>
        </row>
        <row r="326">
          <cell r="A326" t="str">
            <v>NDSN</v>
          </cell>
          <cell r="B326">
            <v>216.53</v>
          </cell>
          <cell r="C326" t="b">
            <v>1</v>
          </cell>
          <cell r="D326">
            <v>7</v>
          </cell>
          <cell r="E326">
            <v>250</v>
          </cell>
          <cell r="F326">
            <v>274.86</v>
          </cell>
          <cell r="G326">
            <v>270</v>
          </cell>
          <cell r="H326">
            <v>310</v>
          </cell>
          <cell r="I326" t="b">
            <v>1</v>
          </cell>
          <cell r="J326">
            <v>2.2999999999999998</v>
          </cell>
          <cell r="K326">
            <v>0.93</v>
          </cell>
          <cell r="L326" t="b">
            <v>1</v>
          </cell>
          <cell r="M326">
            <v>26.25</v>
          </cell>
          <cell r="N326">
            <v>2.6</v>
          </cell>
          <cell r="O326" t="str">
            <v>2022-08-22</v>
          </cell>
          <cell r="P326">
            <v>0.8</v>
          </cell>
          <cell r="Q326">
            <v>1.35</v>
          </cell>
        </row>
        <row r="327">
          <cell r="A327" t="str">
            <v>NEE</v>
          </cell>
          <cell r="B327">
            <v>71.650000000000006</v>
          </cell>
          <cell r="C327" t="b">
            <v>1</v>
          </cell>
          <cell r="D327">
            <v>16</v>
          </cell>
          <cell r="E327">
            <v>81</v>
          </cell>
          <cell r="F327">
            <v>94.05</v>
          </cell>
          <cell r="G327">
            <v>94</v>
          </cell>
          <cell r="H327">
            <v>108</v>
          </cell>
          <cell r="I327" t="b">
            <v>1</v>
          </cell>
          <cell r="J327">
            <v>1.9</v>
          </cell>
          <cell r="K327">
            <v>0.49</v>
          </cell>
          <cell r="L327" t="b">
            <v>1</v>
          </cell>
          <cell r="M327">
            <v>54.28</v>
          </cell>
          <cell r="N327">
            <v>1.7</v>
          </cell>
          <cell r="O327" t="str">
            <v>2022-11-23</v>
          </cell>
          <cell r="P327">
            <v>0.3</v>
          </cell>
          <cell r="Q327">
            <v>0.53</v>
          </cell>
        </row>
        <row r="328">
          <cell r="A328" t="str">
            <v>NEM</v>
          </cell>
          <cell r="B328">
            <v>42.37</v>
          </cell>
          <cell r="C328" t="b">
            <v>1</v>
          </cell>
          <cell r="D328">
            <v>1</v>
          </cell>
          <cell r="E328">
            <v>79.08</v>
          </cell>
          <cell r="F328">
            <v>79.08</v>
          </cell>
          <cell r="G328">
            <v>79.08</v>
          </cell>
          <cell r="H328">
            <v>79.08</v>
          </cell>
          <cell r="I328" t="b">
            <v>1</v>
          </cell>
          <cell r="J328">
            <v>2</v>
          </cell>
          <cell r="K328">
            <v>0.27</v>
          </cell>
          <cell r="L328" t="b">
            <v>1</v>
          </cell>
          <cell r="M328">
            <v>45.07</v>
          </cell>
          <cell r="N328">
            <v>2.2000000000000002</v>
          </cell>
          <cell r="O328" t="str">
            <v>2022-09-07</v>
          </cell>
          <cell r="P328">
            <v>1.93</v>
          </cell>
          <cell r="Q328">
            <v>2.82</v>
          </cell>
        </row>
        <row r="329">
          <cell r="A329" t="str">
            <v>NFLX</v>
          </cell>
          <cell r="B329">
            <v>289.57</v>
          </cell>
          <cell r="C329" t="b">
            <v>1</v>
          </cell>
          <cell r="D329">
            <v>37</v>
          </cell>
          <cell r="E329">
            <v>162</v>
          </cell>
          <cell r="F329">
            <v>270.41000000000003</v>
          </cell>
          <cell r="G329">
            <v>270</v>
          </cell>
          <cell r="H329">
            <v>365</v>
          </cell>
          <cell r="I329" t="b">
            <v>1</v>
          </cell>
          <cell r="J329">
            <v>2.6</v>
          </cell>
          <cell r="K329">
            <v>1.22</v>
          </cell>
          <cell r="L329" t="b">
            <v>1</v>
          </cell>
          <cell r="M329">
            <v>24.4</v>
          </cell>
          <cell r="N329">
            <v>0</v>
          </cell>
          <cell r="O329" t="str">
            <v/>
          </cell>
          <cell r="P329">
            <v>0.9</v>
          </cell>
          <cell r="Q329">
            <v>1.1299999999999999</v>
          </cell>
        </row>
        <row r="330">
          <cell r="A330" t="str">
            <v>NI</v>
          </cell>
          <cell r="B330">
            <v>24.49</v>
          </cell>
          <cell r="C330" t="b">
            <v>1</v>
          </cell>
          <cell r="D330">
            <v>12</v>
          </cell>
          <cell r="E330">
            <v>27</v>
          </cell>
          <cell r="F330">
            <v>32</v>
          </cell>
          <cell r="G330">
            <v>32.5</v>
          </cell>
          <cell r="H330">
            <v>34</v>
          </cell>
          <cell r="I330" t="b">
            <v>1</v>
          </cell>
          <cell r="J330">
            <v>2</v>
          </cell>
          <cell r="K330">
            <v>0.45</v>
          </cell>
          <cell r="L330" t="b">
            <v>1</v>
          </cell>
          <cell r="M330">
            <v>16.010000000000002</v>
          </cell>
          <cell r="N330">
            <v>0.94</v>
          </cell>
          <cell r="O330" t="str">
            <v>2022-10-28</v>
          </cell>
          <cell r="P330">
            <v>0.31</v>
          </cell>
          <cell r="Q330">
            <v>0.63</v>
          </cell>
        </row>
        <row r="331">
          <cell r="A331" t="str">
            <v>NKE</v>
          </cell>
          <cell r="B331">
            <v>88.5</v>
          </cell>
          <cell r="C331" t="b">
            <v>1</v>
          </cell>
          <cell r="D331">
            <v>33</v>
          </cell>
          <cell r="E331">
            <v>77</v>
          </cell>
          <cell r="F331">
            <v>110.52</v>
          </cell>
          <cell r="G331">
            <v>110</v>
          </cell>
          <cell r="H331">
            <v>185</v>
          </cell>
          <cell r="I331" t="b">
            <v>1</v>
          </cell>
          <cell r="J331">
            <v>2.2000000000000002</v>
          </cell>
          <cell r="K331">
            <v>1.1100000000000001</v>
          </cell>
          <cell r="L331" t="b">
            <v>1</v>
          </cell>
          <cell r="M331">
            <v>25.14</v>
          </cell>
          <cell r="N331">
            <v>1.22</v>
          </cell>
          <cell r="O331" t="str">
            <v>2022-09-02</v>
          </cell>
          <cell r="P331">
            <v>1.54</v>
          </cell>
          <cell r="Q331">
            <v>2.64</v>
          </cell>
        </row>
        <row r="332">
          <cell r="A332" t="str">
            <v>NLOK</v>
          </cell>
          <cell r="B332">
            <v>21.8</v>
          </cell>
          <cell r="C332" t="b">
            <v>1</v>
          </cell>
          <cell r="D332">
            <v>5</v>
          </cell>
          <cell r="E332">
            <v>24.8</v>
          </cell>
          <cell r="F332">
            <v>26.54</v>
          </cell>
          <cell r="G332">
            <v>26</v>
          </cell>
          <cell r="H332">
            <v>29</v>
          </cell>
          <cell r="I332" t="b">
            <v>1</v>
          </cell>
          <cell r="J332">
            <v>2.4</v>
          </cell>
          <cell r="K332">
            <v>0.98</v>
          </cell>
          <cell r="L332" t="b">
            <v>1</v>
          </cell>
          <cell r="M332">
            <v>15.24</v>
          </cell>
          <cell r="N332">
            <v>0.5</v>
          </cell>
          <cell r="O332" t="str">
            <v>2022-08-19</v>
          </cell>
          <cell r="P332">
            <v>0.55000000000000004</v>
          </cell>
          <cell r="Q332">
            <v>0.62</v>
          </cell>
        </row>
        <row r="333">
          <cell r="A333" t="str">
            <v>NLSN</v>
          </cell>
          <cell r="B333">
            <v>0</v>
          </cell>
          <cell r="C333" t="b">
            <v>0</v>
          </cell>
          <cell r="D333">
            <v>0</v>
          </cell>
          <cell r="E333">
            <v>0</v>
          </cell>
          <cell r="F333">
            <v>0</v>
          </cell>
          <cell r="G333">
            <v>0</v>
          </cell>
          <cell r="H333">
            <v>0</v>
          </cell>
          <cell r="I333" t="b">
            <v>0</v>
          </cell>
          <cell r="J333">
            <v>0</v>
          </cell>
          <cell r="K333">
            <v>0</v>
          </cell>
          <cell r="L333" t="b">
            <v>0</v>
          </cell>
          <cell r="M333">
            <v>0</v>
          </cell>
          <cell r="N333">
            <v>0</v>
          </cell>
          <cell r="P333">
            <v>0</v>
          </cell>
          <cell r="Q333">
            <v>0</v>
          </cell>
        </row>
        <row r="334">
          <cell r="A334" t="str">
            <v>NOC</v>
          </cell>
          <cell r="B334">
            <v>522.66</v>
          </cell>
          <cell r="C334" t="b">
            <v>1</v>
          </cell>
          <cell r="D334">
            <v>19</v>
          </cell>
          <cell r="E334">
            <v>413</v>
          </cell>
          <cell r="F334">
            <v>518.89</v>
          </cell>
          <cell r="G334">
            <v>525</v>
          </cell>
          <cell r="H334">
            <v>565</v>
          </cell>
          <cell r="I334" t="b">
            <v>1</v>
          </cell>
          <cell r="J334">
            <v>2.2999999999999998</v>
          </cell>
          <cell r="K334">
            <v>0.59</v>
          </cell>
          <cell r="L334" t="b">
            <v>1</v>
          </cell>
          <cell r="M334">
            <v>14.6</v>
          </cell>
          <cell r="N334">
            <v>6.92</v>
          </cell>
          <cell r="O334" t="str">
            <v>2022-08-26</v>
          </cell>
          <cell r="P334">
            <v>1.0900000000000001</v>
          </cell>
          <cell r="Q334">
            <v>1.3</v>
          </cell>
        </row>
        <row r="335">
          <cell r="A335" t="str">
            <v>NOW</v>
          </cell>
          <cell r="B335">
            <v>360.67</v>
          </cell>
          <cell r="C335" t="b">
            <v>1</v>
          </cell>
          <cell r="D335">
            <v>35</v>
          </cell>
          <cell r="E335">
            <v>325</v>
          </cell>
          <cell r="F335">
            <v>542.97</v>
          </cell>
          <cell r="G335">
            <v>520</v>
          </cell>
          <cell r="H335">
            <v>850</v>
          </cell>
          <cell r="I335" t="b">
            <v>1</v>
          </cell>
          <cell r="J335">
            <v>1.8</v>
          </cell>
          <cell r="K335">
            <v>0.98</v>
          </cell>
          <cell r="L335" t="b">
            <v>1</v>
          </cell>
          <cell r="M335">
            <v>396.34</v>
          </cell>
          <cell r="N335">
            <v>0</v>
          </cell>
          <cell r="O335" t="str">
            <v/>
          </cell>
          <cell r="P335">
            <v>0.99</v>
          </cell>
          <cell r="Q335">
            <v>1.1200000000000001</v>
          </cell>
        </row>
        <row r="336">
          <cell r="A336" t="str">
            <v>NRG</v>
          </cell>
          <cell r="B336">
            <v>42.36</v>
          </cell>
          <cell r="C336" t="b">
            <v>1</v>
          </cell>
          <cell r="D336">
            <v>10</v>
          </cell>
          <cell r="E336">
            <v>38</v>
          </cell>
          <cell r="F336">
            <v>44.3</v>
          </cell>
          <cell r="G336">
            <v>43.5</v>
          </cell>
          <cell r="H336">
            <v>52</v>
          </cell>
          <cell r="I336" t="b">
            <v>1</v>
          </cell>
          <cell r="J336">
            <v>2.6</v>
          </cell>
          <cell r="K336">
            <v>0.83</v>
          </cell>
          <cell r="L336" t="b">
            <v>1</v>
          </cell>
          <cell r="M336">
            <v>2.98</v>
          </cell>
          <cell r="N336">
            <v>1.4</v>
          </cell>
          <cell r="O336" t="str">
            <v>2022-07-29</v>
          </cell>
          <cell r="P336">
            <v>0.25</v>
          </cell>
          <cell r="Q336">
            <v>1.29</v>
          </cell>
        </row>
        <row r="337">
          <cell r="A337" t="str">
            <v>NSC</v>
          </cell>
          <cell r="B337">
            <v>208.04</v>
          </cell>
          <cell r="C337" t="b">
            <v>1</v>
          </cell>
          <cell r="D337">
            <v>25</v>
          </cell>
          <cell r="E337">
            <v>178</v>
          </cell>
          <cell r="F337">
            <v>241.04</v>
          </cell>
          <cell r="G337">
            <v>241</v>
          </cell>
          <cell r="H337">
            <v>274</v>
          </cell>
          <cell r="I337" t="b">
            <v>1</v>
          </cell>
          <cell r="J337">
            <v>2.6</v>
          </cell>
          <cell r="K337">
            <v>1.33</v>
          </cell>
          <cell r="L337" t="b">
            <v>1</v>
          </cell>
          <cell r="M337">
            <v>16.34</v>
          </cell>
          <cell r="N337">
            <v>4.96</v>
          </cell>
          <cell r="O337" t="str">
            <v>2022-08-05</v>
          </cell>
          <cell r="P337">
            <v>0.95</v>
          </cell>
          <cell r="Q337">
            <v>1.1000000000000001</v>
          </cell>
        </row>
        <row r="338">
          <cell r="A338" t="str">
            <v>NTAP</v>
          </cell>
          <cell r="B338">
            <v>65.599999999999994</v>
          </cell>
          <cell r="C338" t="b">
            <v>1</v>
          </cell>
          <cell r="D338">
            <v>19</v>
          </cell>
          <cell r="E338">
            <v>62.41</v>
          </cell>
          <cell r="F338">
            <v>87.92</v>
          </cell>
          <cell r="G338">
            <v>85</v>
          </cell>
          <cell r="H338">
            <v>120</v>
          </cell>
          <cell r="I338" t="b">
            <v>1</v>
          </cell>
          <cell r="J338">
            <v>2.4</v>
          </cell>
          <cell r="K338">
            <v>1.2</v>
          </cell>
          <cell r="L338" t="b">
            <v>1</v>
          </cell>
          <cell r="M338">
            <v>15.73</v>
          </cell>
          <cell r="N338">
            <v>2</v>
          </cell>
          <cell r="O338" t="str">
            <v>2022-10-06</v>
          </cell>
          <cell r="P338">
            <v>1.21</v>
          </cell>
          <cell r="Q338">
            <v>1.38</v>
          </cell>
        </row>
        <row r="339">
          <cell r="A339" t="str">
            <v>NTRS</v>
          </cell>
          <cell r="B339">
            <v>79.67</v>
          </cell>
          <cell r="C339" t="b">
            <v>1</v>
          </cell>
          <cell r="D339">
            <v>15</v>
          </cell>
          <cell r="E339">
            <v>80</v>
          </cell>
          <cell r="F339">
            <v>97.3</v>
          </cell>
          <cell r="G339">
            <v>94</v>
          </cell>
          <cell r="H339">
            <v>121</v>
          </cell>
          <cell r="I339" t="b">
            <v>1</v>
          </cell>
          <cell r="J339">
            <v>2.7</v>
          </cell>
          <cell r="K339">
            <v>1.1200000000000001</v>
          </cell>
          <cell r="L339" t="b">
            <v>1</v>
          </cell>
          <cell r="M339">
            <v>10.84</v>
          </cell>
          <cell r="N339">
            <v>3</v>
          </cell>
          <cell r="O339" t="str">
            <v>2022-12-08</v>
          </cell>
          <cell r="P339">
            <v>0</v>
          </cell>
          <cell r="Q339">
            <v>0</v>
          </cell>
        </row>
        <row r="340">
          <cell r="A340" t="str">
            <v>NUE</v>
          </cell>
          <cell r="B340">
            <v>135.56</v>
          </cell>
          <cell r="C340" t="b">
            <v>1</v>
          </cell>
          <cell r="D340">
            <v>13</v>
          </cell>
          <cell r="E340">
            <v>39</v>
          </cell>
          <cell r="F340">
            <v>122.35</v>
          </cell>
          <cell r="G340">
            <v>120.2</v>
          </cell>
          <cell r="H340">
            <v>180</v>
          </cell>
          <cell r="I340" t="b">
            <v>1</v>
          </cell>
          <cell r="J340">
            <v>2.9</v>
          </cell>
          <cell r="K340">
            <v>1.45</v>
          </cell>
          <cell r="L340" t="b">
            <v>1</v>
          </cell>
          <cell r="M340">
            <v>4.28</v>
          </cell>
          <cell r="N340">
            <v>2</v>
          </cell>
          <cell r="O340" t="str">
            <v>2022-09-29</v>
          </cell>
          <cell r="P340">
            <v>1.65</v>
          </cell>
          <cell r="Q340">
            <v>3.1</v>
          </cell>
        </row>
        <row r="341">
          <cell r="A341" t="str">
            <v>NVDA</v>
          </cell>
          <cell r="B341">
            <v>124.66</v>
          </cell>
          <cell r="C341" t="b">
            <v>1</v>
          </cell>
          <cell r="D341">
            <v>40</v>
          </cell>
          <cell r="E341">
            <v>110</v>
          </cell>
          <cell r="F341">
            <v>192.12</v>
          </cell>
          <cell r="G341">
            <v>194</v>
          </cell>
          <cell r="H341">
            <v>320</v>
          </cell>
          <cell r="I341" t="b">
            <v>1</v>
          </cell>
          <cell r="J341">
            <v>2.1</v>
          </cell>
          <cell r="K341">
            <v>1.71</v>
          </cell>
          <cell r="L341" t="b">
            <v>1</v>
          </cell>
          <cell r="M341">
            <v>33.43</v>
          </cell>
          <cell r="N341">
            <v>0.16</v>
          </cell>
          <cell r="O341" t="str">
            <v>2022-09-07</v>
          </cell>
          <cell r="P341">
            <v>2.95</v>
          </cell>
          <cell r="Q341">
            <v>3.62</v>
          </cell>
        </row>
        <row r="342">
          <cell r="A342" t="str">
            <v>NVR</v>
          </cell>
          <cell r="B342">
            <v>4046.65</v>
          </cell>
          <cell r="C342" t="b">
            <v>1</v>
          </cell>
          <cell r="D342">
            <v>4</v>
          </cell>
          <cell r="E342">
            <v>4300</v>
          </cell>
          <cell r="F342">
            <v>5087.5</v>
          </cell>
          <cell r="G342">
            <v>4850</v>
          </cell>
          <cell r="H342">
            <v>6350</v>
          </cell>
          <cell r="I342" t="b">
            <v>1</v>
          </cell>
          <cell r="J342">
            <v>2.4</v>
          </cell>
          <cell r="K342">
            <v>0.95</v>
          </cell>
          <cell r="L342" t="b">
            <v>1</v>
          </cell>
          <cell r="M342">
            <v>9.8000000000000007</v>
          </cell>
          <cell r="N342">
            <v>0</v>
          </cell>
          <cell r="O342" t="str">
            <v/>
          </cell>
          <cell r="P342">
            <v>1.85</v>
          </cell>
          <cell r="Q342">
            <v>5.18</v>
          </cell>
        </row>
        <row r="343">
          <cell r="A343" t="str">
            <v>NWL</v>
          </cell>
          <cell r="B343">
            <v>15.02</v>
          </cell>
          <cell r="C343" t="b">
            <v>1</v>
          </cell>
          <cell r="D343">
            <v>11</v>
          </cell>
          <cell r="E343">
            <v>15</v>
          </cell>
          <cell r="F343">
            <v>20.32</v>
          </cell>
          <cell r="G343">
            <v>18.5</v>
          </cell>
          <cell r="H343">
            <v>35</v>
          </cell>
          <cell r="I343" t="b">
            <v>1</v>
          </cell>
          <cell r="J343">
            <v>2.4</v>
          </cell>
          <cell r="K343">
            <v>0.86</v>
          </cell>
          <cell r="L343" t="b">
            <v>1</v>
          </cell>
          <cell r="M343">
            <v>8.7799999999999994</v>
          </cell>
          <cell r="N343">
            <v>0.92</v>
          </cell>
          <cell r="O343" t="str">
            <v>2022-08-30</v>
          </cell>
          <cell r="P343">
            <v>0.41</v>
          </cell>
          <cell r="Q343">
            <v>1.03</v>
          </cell>
        </row>
        <row r="344">
          <cell r="A344" t="str">
            <v>NWS</v>
          </cell>
          <cell r="B344">
            <v>17.34</v>
          </cell>
          <cell r="C344" t="b">
            <v>0</v>
          </cell>
          <cell r="D344">
            <v>0</v>
          </cell>
          <cell r="E344">
            <v>0</v>
          </cell>
          <cell r="F344">
            <v>0</v>
          </cell>
          <cell r="G344">
            <v>0</v>
          </cell>
          <cell r="H344">
            <v>0</v>
          </cell>
          <cell r="I344" t="b">
            <v>0</v>
          </cell>
          <cell r="J344">
            <v>0</v>
          </cell>
          <cell r="K344">
            <v>1.29</v>
          </cell>
          <cell r="L344" t="b">
            <v>1</v>
          </cell>
          <cell r="M344">
            <v>16.510000000000002</v>
          </cell>
          <cell r="N344">
            <v>0.2</v>
          </cell>
          <cell r="O344" t="str">
            <v>2022-09-13</v>
          </cell>
          <cell r="P344">
            <v>0.98</v>
          </cell>
          <cell r="Q344">
            <v>1.1599999999999999</v>
          </cell>
        </row>
        <row r="345">
          <cell r="A345" t="str">
            <v>NWSA</v>
          </cell>
          <cell r="B345">
            <v>17.2</v>
          </cell>
          <cell r="C345" t="b">
            <v>1</v>
          </cell>
          <cell r="D345">
            <v>6</v>
          </cell>
          <cell r="E345">
            <v>16.5</v>
          </cell>
          <cell r="F345">
            <v>23.2</v>
          </cell>
          <cell r="G345">
            <v>21.85</v>
          </cell>
          <cell r="H345">
            <v>32</v>
          </cell>
          <cell r="I345" t="b">
            <v>1</v>
          </cell>
          <cell r="J345">
            <v>2.4</v>
          </cell>
          <cell r="K345">
            <v>1.29</v>
          </cell>
          <cell r="L345" t="b">
            <v>1</v>
          </cell>
          <cell r="M345">
            <v>16.38</v>
          </cell>
          <cell r="N345">
            <v>0.2</v>
          </cell>
          <cell r="O345" t="str">
            <v>2022-09-13</v>
          </cell>
          <cell r="P345">
            <v>0.98</v>
          </cell>
          <cell r="Q345">
            <v>1.1599999999999999</v>
          </cell>
        </row>
        <row r="346">
          <cell r="A346" t="str">
            <v>NXPI</v>
          </cell>
          <cell r="B346">
            <v>145.25</v>
          </cell>
          <cell r="C346" t="b">
            <v>1</v>
          </cell>
          <cell r="D346">
            <v>26</v>
          </cell>
          <cell r="E346">
            <v>145</v>
          </cell>
          <cell r="F346">
            <v>190.62</v>
          </cell>
          <cell r="G346">
            <v>195</v>
          </cell>
          <cell r="H346">
            <v>260</v>
          </cell>
          <cell r="I346" t="b">
            <v>1</v>
          </cell>
          <cell r="J346">
            <v>2.2000000000000002</v>
          </cell>
          <cell r="K346">
            <v>1.48</v>
          </cell>
          <cell r="L346" t="b">
            <v>1</v>
          </cell>
          <cell r="M346">
            <v>15.91</v>
          </cell>
          <cell r="N346">
            <v>3.38</v>
          </cell>
          <cell r="O346" t="str">
            <v>2022-09-14</v>
          </cell>
          <cell r="P346">
            <v>1.54</v>
          </cell>
          <cell r="Q346">
            <v>2.15</v>
          </cell>
        </row>
        <row r="347">
          <cell r="A347" t="str">
            <v>O</v>
          </cell>
          <cell r="B347">
            <v>57.63</v>
          </cell>
          <cell r="C347" t="b">
            <v>1</v>
          </cell>
          <cell r="D347">
            <v>15</v>
          </cell>
          <cell r="E347">
            <v>61</v>
          </cell>
          <cell r="F347">
            <v>72.17</v>
          </cell>
          <cell r="G347">
            <v>74.5</v>
          </cell>
          <cell r="H347">
            <v>80</v>
          </cell>
          <cell r="I347" t="b">
            <v>1</v>
          </cell>
          <cell r="J347">
            <v>2.4</v>
          </cell>
          <cell r="K347">
            <v>0.79</v>
          </cell>
          <cell r="L347" t="b">
            <v>1</v>
          </cell>
          <cell r="M347">
            <v>58.21</v>
          </cell>
          <cell r="N347">
            <v>2.98</v>
          </cell>
          <cell r="O347" t="str">
            <v>2022-10-31</v>
          </cell>
          <cell r="P347">
            <v>0.82</v>
          </cell>
          <cell r="Q347">
            <v>1.04</v>
          </cell>
        </row>
        <row r="348">
          <cell r="A348" t="str">
            <v>ODFL</v>
          </cell>
          <cell r="B348">
            <v>260.43</v>
          </cell>
          <cell r="C348" t="b">
            <v>1</v>
          </cell>
          <cell r="D348">
            <v>18</v>
          </cell>
          <cell r="E348">
            <v>252</v>
          </cell>
          <cell r="F348">
            <v>283.11</v>
          </cell>
          <cell r="G348">
            <v>277.5</v>
          </cell>
          <cell r="H348">
            <v>340</v>
          </cell>
          <cell r="I348" t="b">
            <v>1</v>
          </cell>
          <cell r="J348">
            <v>2.8</v>
          </cell>
          <cell r="K348">
            <v>1.06</v>
          </cell>
          <cell r="L348" t="b">
            <v>1</v>
          </cell>
          <cell r="M348">
            <v>24.16</v>
          </cell>
          <cell r="N348">
            <v>1.2</v>
          </cell>
          <cell r="O348" t="str">
            <v>2022-12-06</v>
          </cell>
          <cell r="P348">
            <v>1.79</v>
          </cell>
          <cell r="Q348">
            <v>1.92</v>
          </cell>
        </row>
        <row r="349">
          <cell r="A349" t="str">
            <v>OGN</v>
          </cell>
          <cell r="B349">
            <v>23.68</v>
          </cell>
          <cell r="C349" t="b">
            <v>1</v>
          </cell>
          <cell r="D349">
            <v>7</v>
          </cell>
          <cell r="E349">
            <v>25</v>
          </cell>
          <cell r="F349">
            <v>34.14</v>
          </cell>
          <cell r="G349">
            <v>36</v>
          </cell>
          <cell r="H349">
            <v>41</v>
          </cell>
          <cell r="I349" t="b">
            <v>1</v>
          </cell>
          <cell r="J349">
            <v>2.7</v>
          </cell>
          <cell r="K349">
            <v>0</v>
          </cell>
          <cell r="L349" t="b">
            <v>1</v>
          </cell>
          <cell r="M349">
            <v>5.46</v>
          </cell>
          <cell r="N349">
            <v>1.1200000000000001</v>
          </cell>
          <cell r="O349" t="str">
            <v>2022-08-12</v>
          </cell>
          <cell r="P349">
            <v>0.85</v>
          </cell>
          <cell r="Q349">
            <v>1.58</v>
          </cell>
        </row>
        <row r="350">
          <cell r="A350" t="str">
            <v>OKE</v>
          </cell>
          <cell r="B350">
            <v>56.6</v>
          </cell>
          <cell r="C350" t="b">
            <v>1</v>
          </cell>
          <cell r="D350">
            <v>17</v>
          </cell>
          <cell r="E350">
            <v>55</v>
          </cell>
          <cell r="F350">
            <v>67.349999999999994</v>
          </cell>
          <cell r="G350">
            <v>68</v>
          </cell>
          <cell r="H350">
            <v>80</v>
          </cell>
          <cell r="I350" t="b">
            <v>1</v>
          </cell>
          <cell r="J350">
            <v>2.6</v>
          </cell>
          <cell r="K350">
            <v>1.64</v>
          </cell>
          <cell r="L350" t="b">
            <v>1</v>
          </cell>
          <cell r="M350">
            <v>16.079999999999998</v>
          </cell>
          <cell r="N350">
            <v>3.74</v>
          </cell>
          <cell r="O350" t="str">
            <v>2022-10-31</v>
          </cell>
          <cell r="P350">
            <v>0.53</v>
          </cell>
          <cell r="Q350">
            <v>0.83</v>
          </cell>
        </row>
        <row r="351">
          <cell r="A351" t="str">
            <v>OMC</v>
          </cell>
          <cell r="B351">
            <v>70.180000000000007</v>
          </cell>
          <cell r="C351" t="b">
            <v>1</v>
          </cell>
          <cell r="D351">
            <v>11</v>
          </cell>
          <cell r="E351">
            <v>57</v>
          </cell>
          <cell r="F351">
            <v>76.73</v>
          </cell>
          <cell r="G351">
            <v>78</v>
          </cell>
          <cell r="H351">
            <v>95</v>
          </cell>
          <cell r="I351" t="b">
            <v>1</v>
          </cell>
          <cell r="J351">
            <v>2.6</v>
          </cell>
          <cell r="K351">
            <v>0.84</v>
          </cell>
          <cell r="L351" t="b">
            <v>1</v>
          </cell>
          <cell r="M351">
            <v>11.28</v>
          </cell>
          <cell r="N351">
            <v>2.8</v>
          </cell>
          <cell r="O351" t="str">
            <v>2022-09-20</v>
          </cell>
          <cell r="P351">
            <v>0.77</v>
          </cell>
          <cell r="Q351">
            <v>0.95</v>
          </cell>
        </row>
        <row r="352">
          <cell r="A352" t="str">
            <v>ON</v>
          </cell>
          <cell r="B352">
            <v>65.680000000000007</v>
          </cell>
          <cell r="C352" t="b">
            <v>1</v>
          </cell>
          <cell r="D352">
            <v>25</v>
          </cell>
          <cell r="E352">
            <v>55</v>
          </cell>
          <cell r="F352">
            <v>75.34</v>
          </cell>
          <cell r="G352">
            <v>75</v>
          </cell>
          <cell r="H352">
            <v>90</v>
          </cell>
          <cell r="I352" t="b">
            <v>1</v>
          </cell>
          <cell r="J352">
            <v>2.1</v>
          </cell>
          <cell r="K352">
            <v>1.75</v>
          </cell>
          <cell r="L352" t="b">
            <v>1</v>
          </cell>
          <cell r="M352">
            <v>15.98</v>
          </cell>
          <cell r="N352">
            <v>0</v>
          </cell>
          <cell r="O352" t="str">
            <v/>
          </cell>
          <cell r="P352">
            <v>1.73</v>
          </cell>
          <cell r="Q352">
            <v>2.79</v>
          </cell>
        </row>
        <row r="353">
          <cell r="A353" t="str">
            <v>ORCL</v>
          </cell>
          <cell r="B353">
            <v>72.7</v>
          </cell>
          <cell r="C353" t="b">
            <v>1</v>
          </cell>
          <cell r="D353">
            <v>27</v>
          </cell>
          <cell r="E353">
            <v>55</v>
          </cell>
          <cell r="F353">
            <v>87.26</v>
          </cell>
          <cell r="G353">
            <v>87</v>
          </cell>
          <cell r="H353">
            <v>115</v>
          </cell>
          <cell r="I353" t="b">
            <v>1</v>
          </cell>
          <cell r="J353">
            <v>2.7</v>
          </cell>
          <cell r="K353">
            <v>0.93</v>
          </cell>
          <cell r="L353" t="b">
            <v>1</v>
          </cell>
          <cell r="M353">
            <v>34.450000000000003</v>
          </cell>
          <cell r="N353">
            <v>1.28</v>
          </cell>
          <cell r="O353" t="str">
            <v>2022-10-11</v>
          </cell>
          <cell r="P353">
            <v>0.49</v>
          </cell>
          <cell r="Q353">
            <v>0.6</v>
          </cell>
        </row>
        <row r="354">
          <cell r="A354" t="str">
            <v>ORLY</v>
          </cell>
          <cell r="B354">
            <v>744.07</v>
          </cell>
          <cell r="C354" t="b">
            <v>1</v>
          </cell>
          <cell r="D354">
            <v>18</v>
          </cell>
          <cell r="E354">
            <v>660</v>
          </cell>
          <cell r="F354">
            <v>775.78</v>
          </cell>
          <cell r="G354">
            <v>787.5</v>
          </cell>
          <cell r="H354">
            <v>823</v>
          </cell>
          <cell r="I354" t="b">
            <v>1</v>
          </cell>
          <cell r="J354">
            <v>2.1</v>
          </cell>
          <cell r="K354">
            <v>0.94</v>
          </cell>
          <cell r="L354" t="b">
            <v>1</v>
          </cell>
          <cell r="M354">
            <v>23.09</v>
          </cell>
          <cell r="N354">
            <v>0</v>
          </cell>
          <cell r="O354" t="str">
            <v/>
          </cell>
          <cell r="P354">
            <v>0.11</v>
          </cell>
          <cell r="Q354">
            <v>0.75</v>
          </cell>
        </row>
        <row r="355">
          <cell r="A355" t="str">
            <v>OTIS</v>
          </cell>
          <cell r="B355">
            <v>66.790000000000006</v>
          </cell>
          <cell r="C355" t="b">
            <v>1</v>
          </cell>
          <cell r="D355">
            <v>12</v>
          </cell>
          <cell r="E355">
            <v>70</v>
          </cell>
          <cell r="F355">
            <v>78.42</v>
          </cell>
          <cell r="G355">
            <v>79.5</v>
          </cell>
          <cell r="H355">
            <v>90</v>
          </cell>
          <cell r="I355" t="b">
            <v>1</v>
          </cell>
          <cell r="J355">
            <v>2.4</v>
          </cell>
          <cell r="K355">
            <v>0.82</v>
          </cell>
          <cell r="L355" t="b">
            <v>1</v>
          </cell>
          <cell r="M355">
            <v>23.03</v>
          </cell>
          <cell r="N355">
            <v>1.1599999999999999</v>
          </cell>
          <cell r="O355" t="str">
            <v>2022-08-18</v>
          </cell>
          <cell r="P355">
            <v>0.79</v>
          </cell>
          <cell r="Q355">
            <v>0.97</v>
          </cell>
        </row>
        <row r="356">
          <cell r="A356" t="str">
            <v>OXY</v>
          </cell>
          <cell r="B356">
            <v>71.260000000000005</v>
          </cell>
          <cell r="C356" t="b">
            <v>1</v>
          </cell>
          <cell r="D356">
            <v>25</v>
          </cell>
          <cell r="E356">
            <v>59</v>
          </cell>
          <cell r="F356">
            <v>75.489999999999995</v>
          </cell>
          <cell r="G356">
            <v>74</v>
          </cell>
          <cell r="H356">
            <v>110</v>
          </cell>
          <cell r="I356" t="b">
            <v>1</v>
          </cell>
          <cell r="J356">
            <v>2.6</v>
          </cell>
          <cell r="K356">
            <v>1.84</v>
          </cell>
          <cell r="L356" t="b">
            <v>1</v>
          </cell>
          <cell r="M356">
            <v>7.01</v>
          </cell>
          <cell r="N356">
            <v>0.52</v>
          </cell>
          <cell r="O356" t="str">
            <v>2022-09-09</v>
          </cell>
          <cell r="P356">
            <v>0.79</v>
          </cell>
          <cell r="Q356">
            <v>1.07</v>
          </cell>
        </row>
        <row r="357">
          <cell r="A357" t="str">
            <v>PARA</v>
          </cell>
          <cell r="B357">
            <v>19.22</v>
          </cell>
          <cell r="C357" t="b">
            <v>1</v>
          </cell>
          <cell r="D357">
            <v>26</v>
          </cell>
          <cell r="E357">
            <v>15</v>
          </cell>
          <cell r="F357">
            <v>25.29</v>
          </cell>
          <cell r="G357">
            <v>24</v>
          </cell>
          <cell r="H357">
            <v>47</v>
          </cell>
          <cell r="I357" t="b">
            <v>1</v>
          </cell>
          <cell r="J357">
            <v>3</v>
          </cell>
          <cell r="K357">
            <v>1.57</v>
          </cell>
          <cell r="L357" t="b">
            <v>1</v>
          </cell>
          <cell r="M357">
            <v>3.95</v>
          </cell>
          <cell r="N357">
            <v>0.96</v>
          </cell>
          <cell r="O357" t="str">
            <v>2022-12-14</v>
          </cell>
          <cell r="P357">
            <v>1.1399999999999999</v>
          </cell>
          <cell r="Q357">
            <v>1.47</v>
          </cell>
        </row>
        <row r="358">
          <cell r="A358" t="str">
            <v>PAYC</v>
          </cell>
          <cell r="B358">
            <v>323.01</v>
          </cell>
          <cell r="C358" t="b">
            <v>1</v>
          </cell>
          <cell r="D358">
            <v>18</v>
          </cell>
          <cell r="E358">
            <v>343</v>
          </cell>
          <cell r="F358">
            <v>397</v>
          </cell>
          <cell r="G358">
            <v>398.5</v>
          </cell>
          <cell r="H358">
            <v>450</v>
          </cell>
          <cell r="I358" t="b">
            <v>1</v>
          </cell>
          <cell r="J358">
            <v>2</v>
          </cell>
          <cell r="K358">
            <v>1.42</v>
          </cell>
          <cell r="L358" t="b">
            <v>1</v>
          </cell>
          <cell r="M358">
            <v>81.569999999999993</v>
          </cell>
          <cell r="N358">
            <v>0</v>
          </cell>
          <cell r="O358" t="str">
            <v/>
          </cell>
          <cell r="P358">
            <v>0.08</v>
          </cell>
          <cell r="Q358">
            <v>1.08</v>
          </cell>
        </row>
        <row r="359">
          <cell r="A359" t="str">
            <v>PAYX</v>
          </cell>
          <cell r="B359">
            <v>112.16</v>
          </cell>
          <cell r="C359" t="b">
            <v>1</v>
          </cell>
          <cell r="D359">
            <v>16</v>
          </cell>
          <cell r="E359">
            <v>112.21</v>
          </cell>
          <cell r="F359">
            <v>126.79</v>
          </cell>
          <cell r="G359">
            <v>127.5</v>
          </cell>
          <cell r="H359">
            <v>140</v>
          </cell>
          <cell r="I359" t="b">
            <v>1</v>
          </cell>
          <cell r="J359">
            <v>2.9</v>
          </cell>
          <cell r="K359">
            <v>0.99</v>
          </cell>
          <cell r="L359" t="b">
            <v>1</v>
          </cell>
          <cell r="M359">
            <v>28.25</v>
          </cell>
          <cell r="N359">
            <v>3.16</v>
          </cell>
          <cell r="O359" t="str">
            <v>2022-11-08</v>
          </cell>
          <cell r="P359">
            <v>0.55000000000000004</v>
          </cell>
          <cell r="Q359">
            <v>1.29</v>
          </cell>
        </row>
        <row r="360">
          <cell r="A360" t="str">
            <v>PCAR</v>
          </cell>
          <cell r="B360">
            <v>90.17</v>
          </cell>
          <cell r="C360" t="b">
            <v>1</v>
          </cell>
          <cell r="D360">
            <v>18</v>
          </cell>
          <cell r="E360">
            <v>85</v>
          </cell>
          <cell r="F360">
            <v>94.56</v>
          </cell>
          <cell r="G360">
            <v>95</v>
          </cell>
          <cell r="H360">
            <v>104</v>
          </cell>
          <cell r="I360" t="b">
            <v>1</v>
          </cell>
          <cell r="J360">
            <v>2.5</v>
          </cell>
          <cell r="K360">
            <v>0.87</v>
          </cell>
          <cell r="L360" t="b">
            <v>1</v>
          </cell>
          <cell r="M360">
            <v>14.22</v>
          </cell>
          <cell r="N360">
            <v>1.48</v>
          </cell>
          <cell r="O360" t="str">
            <v>2022-11-14</v>
          </cell>
          <cell r="P360">
            <v>3.63</v>
          </cell>
          <cell r="Q360">
            <v>4.2300000000000004</v>
          </cell>
        </row>
        <row r="361">
          <cell r="A361" t="str">
            <v>PCG</v>
          </cell>
          <cell r="B361">
            <v>14.5</v>
          </cell>
          <cell r="C361" t="b">
            <v>1</v>
          </cell>
          <cell r="D361">
            <v>12</v>
          </cell>
          <cell r="E361">
            <v>12.5</v>
          </cell>
          <cell r="F361">
            <v>16.46</v>
          </cell>
          <cell r="G361">
            <v>16</v>
          </cell>
          <cell r="H361">
            <v>19</v>
          </cell>
          <cell r="I361" t="b">
            <v>1</v>
          </cell>
          <cell r="J361">
            <v>2</v>
          </cell>
          <cell r="K361">
            <v>1.08</v>
          </cell>
          <cell r="L361" t="b">
            <v>1</v>
          </cell>
          <cell r="M361">
            <v>145</v>
          </cell>
          <cell r="N361">
            <v>0</v>
          </cell>
          <cell r="O361" t="str">
            <v>2017-09-28</v>
          </cell>
          <cell r="P361">
            <v>0.61</v>
          </cell>
          <cell r="Q361">
            <v>0.78</v>
          </cell>
        </row>
        <row r="362">
          <cell r="A362" t="str">
            <v>PEAK</v>
          </cell>
          <cell r="B362">
            <v>22.44</v>
          </cell>
          <cell r="C362" t="b">
            <v>1</v>
          </cell>
          <cell r="D362">
            <v>16</v>
          </cell>
          <cell r="E362">
            <v>23</v>
          </cell>
          <cell r="F362">
            <v>30.44</v>
          </cell>
          <cell r="G362">
            <v>29.5</v>
          </cell>
          <cell r="H362">
            <v>38</v>
          </cell>
          <cell r="I362" t="b">
            <v>1</v>
          </cell>
          <cell r="J362">
            <v>2.2000000000000002</v>
          </cell>
          <cell r="K362">
            <v>0.82</v>
          </cell>
          <cell r="L362" t="b">
            <v>1</v>
          </cell>
          <cell r="M362">
            <v>56.1</v>
          </cell>
          <cell r="N362">
            <v>1.2</v>
          </cell>
          <cell r="O362" t="str">
            <v>2022-08-05</v>
          </cell>
          <cell r="P362">
            <v>7.0000000000000007E-2</v>
          </cell>
          <cell r="Q362">
            <v>0.38</v>
          </cell>
        </row>
        <row r="363">
          <cell r="A363" t="str">
            <v>PEG</v>
          </cell>
          <cell r="B363">
            <v>54.3</v>
          </cell>
          <cell r="C363" t="b">
            <v>1</v>
          </cell>
          <cell r="D363">
            <v>16</v>
          </cell>
          <cell r="E363">
            <v>60</v>
          </cell>
          <cell r="F363">
            <v>70.25</v>
          </cell>
          <cell r="G363">
            <v>69</v>
          </cell>
          <cell r="H363">
            <v>76</v>
          </cell>
          <cell r="I363" t="b">
            <v>1</v>
          </cell>
          <cell r="J363">
            <v>2.1</v>
          </cell>
          <cell r="K363">
            <v>0.61</v>
          </cell>
          <cell r="L363" t="b">
            <v>1</v>
          </cell>
          <cell r="M363">
            <v>0</v>
          </cell>
          <cell r="N363">
            <v>2.16</v>
          </cell>
          <cell r="O363" t="str">
            <v>2022-09-08</v>
          </cell>
          <cell r="P363">
            <v>0.56000000000000005</v>
          </cell>
          <cell r="Q363">
            <v>0.78</v>
          </cell>
        </row>
        <row r="364">
          <cell r="A364" t="str">
            <v>PEP</v>
          </cell>
          <cell r="B364">
            <v>173.06</v>
          </cell>
          <cell r="C364" t="b">
            <v>1</v>
          </cell>
          <cell r="D364">
            <v>20</v>
          </cell>
          <cell r="E364">
            <v>170</v>
          </cell>
          <cell r="F364">
            <v>183.68</v>
          </cell>
          <cell r="G364">
            <v>183</v>
          </cell>
          <cell r="H364">
            <v>200</v>
          </cell>
          <cell r="I364" t="b">
            <v>1</v>
          </cell>
          <cell r="J364">
            <v>2.5</v>
          </cell>
          <cell r="K364">
            <v>0.56999999999999995</v>
          </cell>
          <cell r="L364" t="b">
            <v>1</v>
          </cell>
          <cell r="M364">
            <v>24.76</v>
          </cell>
          <cell r="N364">
            <v>4.5999999999999996</v>
          </cell>
          <cell r="O364" t="str">
            <v>2022-09-01</v>
          </cell>
          <cell r="P364">
            <v>0.68</v>
          </cell>
          <cell r="Q364">
            <v>0.92</v>
          </cell>
        </row>
        <row r="365">
          <cell r="A365" t="str">
            <v>PFE</v>
          </cell>
          <cell r="B365">
            <v>44.95</v>
          </cell>
          <cell r="C365" t="b">
            <v>0</v>
          </cell>
          <cell r="D365">
            <v>0</v>
          </cell>
          <cell r="E365">
            <v>0</v>
          </cell>
          <cell r="F365">
            <v>0</v>
          </cell>
          <cell r="G365">
            <v>0</v>
          </cell>
          <cell r="H365">
            <v>0</v>
          </cell>
          <cell r="I365" t="b">
            <v>0</v>
          </cell>
          <cell r="J365">
            <v>0</v>
          </cell>
          <cell r="K365">
            <v>0.64</v>
          </cell>
          <cell r="L365" t="b">
            <v>1</v>
          </cell>
          <cell r="M365">
            <v>8.75</v>
          </cell>
          <cell r="N365">
            <v>1.6</v>
          </cell>
          <cell r="O365" t="str">
            <v>2022-11-03</v>
          </cell>
          <cell r="P365">
            <v>1.08</v>
          </cell>
          <cell r="Q365">
            <v>1.42</v>
          </cell>
        </row>
        <row r="366">
          <cell r="A366" t="str">
            <v>PFG</v>
          </cell>
          <cell r="B366">
            <v>78.84</v>
          </cell>
          <cell r="C366" t="b">
            <v>1</v>
          </cell>
          <cell r="D366">
            <v>13</v>
          </cell>
          <cell r="E366">
            <v>61</v>
          </cell>
          <cell r="F366">
            <v>73.849999999999994</v>
          </cell>
          <cell r="G366">
            <v>75</v>
          </cell>
          <cell r="H366">
            <v>86</v>
          </cell>
          <cell r="I366" t="b">
            <v>1</v>
          </cell>
          <cell r="J366">
            <v>3.2</v>
          </cell>
          <cell r="K366">
            <v>1.24</v>
          </cell>
          <cell r="L366" t="b">
            <v>1</v>
          </cell>
          <cell r="M366">
            <v>4.84</v>
          </cell>
          <cell r="N366">
            <v>2.56</v>
          </cell>
          <cell r="O366" t="str">
            <v>2022-09-07</v>
          </cell>
          <cell r="P366">
            <v>0.34</v>
          </cell>
          <cell r="Q366">
            <v>1.29</v>
          </cell>
        </row>
        <row r="367">
          <cell r="A367" t="str">
            <v>PG</v>
          </cell>
          <cell r="B367">
            <v>128.58000000000001</v>
          </cell>
          <cell r="C367" t="b">
            <v>1</v>
          </cell>
          <cell r="D367">
            <v>22</v>
          </cell>
          <cell r="E367">
            <v>122</v>
          </cell>
          <cell r="F367">
            <v>147.71</v>
          </cell>
          <cell r="G367">
            <v>147</v>
          </cell>
          <cell r="H367">
            <v>170</v>
          </cell>
          <cell r="I367" t="b">
            <v>1</v>
          </cell>
          <cell r="J367">
            <v>2.4</v>
          </cell>
          <cell r="K367">
            <v>0.39</v>
          </cell>
          <cell r="L367" t="b">
            <v>1</v>
          </cell>
          <cell r="M367">
            <v>22.28</v>
          </cell>
          <cell r="N367">
            <v>3.65</v>
          </cell>
          <cell r="O367" t="str">
            <v>2022-10-20</v>
          </cell>
          <cell r="P367">
            <v>0.34</v>
          </cell>
          <cell r="Q367">
            <v>0.62</v>
          </cell>
        </row>
        <row r="368">
          <cell r="A368" t="str">
            <v>PGR</v>
          </cell>
          <cell r="B368">
            <v>122.45</v>
          </cell>
          <cell r="C368" t="b">
            <v>1</v>
          </cell>
          <cell r="D368">
            <v>16</v>
          </cell>
          <cell r="E368">
            <v>92</v>
          </cell>
          <cell r="F368">
            <v>122.69</v>
          </cell>
          <cell r="G368">
            <v>125</v>
          </cell>
          <cell r="H368">
            <v>150</v>
          </cell>
          <cell r="I368" t="b">
            <v>1</v>
          </cell>
          <cell r="J368">
            <v>2.9</v>
          </cell>
          <cell r="K368">
            <v>0.44</v>
          </cell>
          <cell r="L368" t="b">
            <v>1</v>
          </cell>
          <cell r="M368">
            <v>86.23</v>
          </cell>
          <cell r="N368">
            <v>0.4</v>
          </cell>
          <cell r="O368" t="str">
            <v>2022-10-06</v>
          </cell>
          <cell r="P368">
            <v>0.28000000000000003</v>
          </cell>
          <cell r="Q368">
            <v>0.39</v>
          </cell>
        </row>
        <row r="369">
          <cell r="A369" t="str">
            <v>PH</v>
          </cell>
          <cell r="B369">
            <v>269.39</v>
          </cell>
          <cell r="C369" t="b">
            <v>1</v>
          </cell>
          <cell r="D369">
            <v>18</v>
          </cell>
          <cell r="E369">
            <v>260</v>
          </cell>
          <cell r="F369">
            <v>316.89</v>
          </cell>
          <cell r="G369">
            <v>312.5</v>
          </cell>
          <cell r="H369">
            <v>385</v>
          </cell>
          <cell r="I369" t="b">
            <v>1</v>
          </cell>
          <cell r="J369">
            <v>2.1</v>
          </cell>
          <cell r="K369">
            <v>1.53</v>
          </cell>
          <cell r="L369" t="b">
            <v>1</v>
          </cell>
          <cell r="M369">
            <v>26.7</v>
          </cell>
          <cell r="N369">
            <v>5.32</v>
          </cell>
          <cell r="O369" t="str">
            <v>2022-08-26</v>
          </cell>
          <cell r="P369">
            <v>0.53</v>
          </cell>
          <cell r="Q369">
            <v>2.06</v>
          </cell>
        </row>
        <row r="370">
          <cell r="A370" t="str">
            <v>PHM</v>
          </cell>
          <cell r="B370">
            <v>37.49</v>
          </cell>
          <cell r="C370" t="b">
            <v>1</v>
          </cell>
          <cell r="D370">
            <v>12</v>
          </cell>
          <cell r="E370">
            <v>41</v>
          </cell>
          <cell r="F370">
            <v>51.17</v>
          </cell>
          <cell r="G370">
            <v>51.5</v>
          </cell>
          <cell r="H370">
            <v>63</v>
          </cell>
          <cell r="I370" t="b">
            <v>1</v>
          </cell>
          <cell r="J370">
            <v>2.4</v>
          </cell>
          <cell r="K370">
            <v>1.3</v>
          </cell>
          <cell r="L370" t="b">
            <v>1</v>
          </cell>
          <cell r="M370">
            <v>4.1900000000000004</v>
          </cell>
          <cell r="N370">
            <v>0.6</v>
          </cell>
          <cell r="O370" t="str">
            <v>2022-09-21</v>
          </cell>
          <cell r="P370">
            <v>0.28999999999999998</v>
          </cell>
          <cell r="Q370">
            <v>4.57</v>
          </cell>
        </row>
        <row r="371">
          <cell r="A371" t="str">
            <v>PKG</v>
          </cell>
          <cell r="B371">
            <v>116.94</v>
          </cell>
          <cell r="C371" t="b">
            <v>1</v>
          </cell>
          <cell r="D371">
            <v>10</v>
          </cell>
          <cell r="E371">
            <v>104</v>
          </cell>
          <cell r="F371">
            <v>132.6</v>
          </cell>
          <cell r="G371">
            <v>127</v>
          </cell>
          <cell r="H371">
            <v>172</v>
          </cell>
          <cell r="I371" t="b">
            <v>1</v>
          </cell>
          <cell r="J371">
            <v>2.8</v>
          </cell>
          <cell r="K371">
            <v>0.85</v>
          </cell>
          <cell r="L371" t="b">
            <v>1</v>
          </cell>
          <cell r="M371">
            <v>10.81</v>
          </cell>
          <cell r="N371">
            <v>5</v>
          </cell>
          <cell r="O371" t="str">
            <v>2022-09-30</v>
          </cell>
          <cell r="P371">
            <v>2.02</v>
          </cell>
          <cell r="Q371">
            <v>3.07</v>
          </cell>
        </row>
        <row r="372">
          <cell r="A372" t="str">
            <v>PKI</v>
          </cell>
          <cell r="B372">
            <v>130.55000000000001</v>
          </cell>
          <cell r="C372" t="b">
            <v>1</v>
          </cell>
          <cell r="D372">
            <v>12</v>
          </cell>
          <cell r="E372">
            <v>120</v>
          </cell>
          <cell r="F372">
            <v>167.58</v>
          </cell>
          <cell r="G372">
            <v>172.5</v>
          </cell>
          <cell r="H372">
            <v>202</v>
          </cell>
          <cell r="I372" t="b">
            <v>1</v>
          </cell>
          <cell r="J372">
            <v>2.7</v>
          </cell>
          <cell r="K372">
            <v>1.1499999999999999</v>
          </cell>
          <cell r="L372" t="b">
            <v>1</v>
          </cell>
          <cell r="M372">
            <v>24.49</v>
          </cell>
          <cell r="N372">
            <v>0.28000000000000003</v>
          </cell>
          <cell r="O372" t="str">
            <v>2022-10-20</v>
          </cell>
          <cell r="P372">
            <v>1.24</v>
          </cell>
          <cell r="Q372">
            <v>2.02</v>
          </cell>
        </row>
        <row r="373">
          <cell r="A373" t="str">
            <v>PLD</v>
          </cell>
          <cell r="B373">
            <v>103.08</v>
          </cell>
          <cell r="C373" t="b">
            <v>1</v>
          </cell>
          <cell r="D373">
            <v>18</v>
          </cell>
          <cell r="E373">
            <v>116</v>
          </cell>
          <cell r="F373">
            <v>137.33000000000001</v>
          </cell>
          <cell r="G373">
            <v>129.5</v>
          </cell>
          <cell r="H373">
            <v>193</v>
          </cell>
          <cell r="I373" t="b">
            <v>1</v>
          </cell>
          <cell r="J373">
            <v>1.8</v>
          </cell>
          <cell r="K373">
            <v>0</v>
          </cell>
          <cell r="L373" t="b">
            <v>1</v>
          </cell>
          <cell r="M373">
            <v>20.62</v>
          </cell>
          <cell r="N373">
            <v>3.16</v>
          </cell>
          <cell r="O373" t="str">
            <v>2022-09-14</v>
          </cell>
          <cell r="P373">
            <v>0.2</v>
          </cell>
          <cell r="Q373">
            <v>0.39</v>
          </cell>
        </row>
        <row r="374">
          <cell r="A374" t="str">
            <v>PM</v>
          </cell>
          <cell r="B374">
            <v>86.51</v>
          </cell>
          <cell r="C374" t="b">
            <v>1</v>
          </cell>
          <cell r="D374">
            <v>16</v>
          </cell>
          <cell r="E374">
            <v>85</v>
          </cell>
          <cell r="F374">
            <v>103.79</v>
          </cell>
          <cell r="G374">
            <v>103.5</v>
          </cell>
          <cell r="H374">
            <v>127</v>
          </cell>
          <cell r="I374" t="b">
            <v>1</v>
          </cell>
          <cell r="J374">
            <v>2.4</v>
          </cell>
          <cell r="K374">
            <v>0.69</v>
          </cell>
          <cell r="L374" t="b">
            <v>1</v>
          </cell>
          <cell r="M374">
            <v>14.84</v>
          </cell>
          <cell r="N374">
            <v>5.08</v>
          </cell>
          <cell r="O374" t="str">
            <v>2022-09-27</v>
          </cell>
          <cell r="P374">
            <v>0.26</v>
          </cell>
          <cell r="Q374">
            <v>0.92</v>
          </cell>
        </row>
        <row r="375">
          <cell r="A375" t="str">
            <v>PNC</v>
          </cell>
          <cell r="B375">
            <v>156.37</v>
          </cell>
          <cell r="C375" t="b">
            <v>1</v>
          </cell>
          <cell r="D375">
            <v>20</v>
          </cell>
          <cell r="E375">
            <v>149</v>
          </cell>
          <cell r="F375">
            <v>177.74</v>
          </cell>
          <cell r="G375">
            <v>170.75</v>
          </cell>
          <cell r="H375">
            <v>222</v>
          </cell>
          <cell r="I375" t="b">
            <v>1</v>
          </cell>
          <cell r="J375">
            <v>2.5</v>
          </cell>
          <cell r="K375">
            <v>1.1499999999999999</v>
          </cell>
          <cell r="L375" t="b">
            <v>1</v>
          </cell>
          <cell r="M375">
            <v>11.79</v>
          </cell>
          <cell r="N375">
            <v>6</v>
          </cell>
          <cell r="O375" t="str">
            <v>2022-10-14</v>
          </cell>
          <cell r="P375">
            <v>0</v>
          </cell>
          <cell r="Q375">
            <v>0</v>
          </cell>
        </row>
        <row r="376">
          <cell r="A376" t="str">
            <v>PNR</v>
          </cell>
          <cell r="B376">
            <v>39.619999999999997</v>
          </cell>
          <cell r="C376" t="b">
            <v>1</v>
          </cell>
          <cell r="D376">
            <v>14</v>
          </cell>
          <cell r="E376">
            <v>38</v>
          </cell>
          <cell r="F376">
            <v>52.71</v>
          </cell>
          <cell r="G376">
            <v>49</v>
          </cell>
          <cell r="H376">
            <v>70</v>
          </cell>
          <cell r="I376" t="b">
            <v>1</v>
          </cell>
          <cell r="J376">
            <v>2.7</v>
          </cell>
          <cell r="K376">
            <v>1.05</v>
          </cell>
          <cell r="L376" t="b">
            <v>1</v>
          </cell>
          <cell r="M376">
            <v>11.69</v>
          </cell>
          <cell r="N376">
            <v>0.84</v>
          </cell>
          <cell r="O376" t="str">
            <v>2022-10-20</v>
          </cell>
          <cell r="P376">
            <v>0.64</v>
          </cell>
          <cell r="Q376">
            <v>1.38</v>
          </cell>
        </row>
        <row r="377">
          <cell r="A377" t="str">
            <v>PNW</v>
          </cell>
          <cell r="B377">
            <v>64.180000000000007</v>
          </cell>
          <cell r="C377" t="b">
            <v>1</v>
          </cell>
          <cell r="D377">
            <v>13</v>
          </cell>
          <cell r="E377">
            <v>56</v>
          </cell>
          <cell r="F377">
            <v>67.77</v>
          </cell>
          <cell r="G377">
            <v>68</v>
          </cell>
          <cell r="H377">
            <v>89</v>
          </cell>
          <cell r="I377" t="b">
            <v>1</v>
          </cell>
          <cell r="J377">
            <v>3.5</v>
          </cell>
          <cell r="K377">
            <v>0.38</v>
          </cell>
          <cell r="L377" t="b">
            <v>1</v>
          </cell>
          <cell r="M377">
            <v>13.23</v>
          </cell>
          <cell r="N377">
            <v>3.46</v>
          </cell>
          <cell r="O377" t="str">
            <v>2022-10-31</v>
          </cell>
          <cell r="P377">
            <v>0.33</v>
          </cell>
          <cell r="Q377">
            <v>0.89</v>
          </cell>
        </row>
        <row r="378">
          <cell r="A378" t="str">
            <v>POOL</v>
          </cell>
          <cell r="B378">
            <v>284.83</v>
          </cell>
          <cell r="C378" t="b">
            <v>1</v>
          </cell>
          <cell r="D378">
            <v>9</v>
          </cell>
          <cell r="E378">
            <v>340</v>
          </cell>
          <cell r="F378">
            <v>385.11</v>
          </cell>
          <cell r="G378">
            <v>368</v>
          </cell>
          <cell r="H378">
            <v>465</v>
          </cell>
          <cell r="I378" t="b">
            <v>1</v>
          </cell>
          <cell r="J378">
            <v>2.2999999999999998</v>
          </cell>
          <cell r="K378">
            <v>0</v>
          </cell>
          <cell r="L378" t="b">
            <v>1</v>
          </cell>
          <cell r="M378">
            <v>14.82</v>
          </cell>
          <cell r="N378">
            <v>4</v>
          </cell>
          <cell r="O378" t="str">
            <v>2022-08-10</v>
          </cell>
          <cell r="P378">
            <v>0</v>
          </cell>
          <cell r="Q378">
            <v>0</v>
          </cell>
        </row>
        <row r="379">
          <cell r="A379" t="str">
            <v>PPG</v>
          </cell>
          <cell r="B379">
            <v>112.59</v>
          </cell>
          <cell r="C379" t="b">
            <v>1</v>
          </cell>
          <cell r="D379">
            <v>25</v>
          </cell>
          <cell r="E379">
            <v>104</v>
          </cell>
          <cell r="F379">
            <v>132.12</v>
          </cell>
          <cell r="G379">
            <v>130</v>
          </cell>
          <cell r="H379">
            <v>170</v>
          </cell>
          <cell r="I379" t="b">
            <v>1</v>
          </cell>
          <cell r="J379">
            <v>2.4</v>
          </cell>
          <cell r="K379">
            <v>1.1599999999999999</v>
          </cell>
          <cell r="L379" t="b">
            <v>1</v>
          </cell>
          <cell r="M379">
            <v>25.3</v>
          </cell>
          <cell r="N379">
            <v>2.48</v>
          </cell>
          <cell r="O379" t="str">
            <v>2022-11-09</v>
          </cell>
          <cell r="P379">
            <v>0</v>
          </cell>
          <cell r="Q379">
            <v>0</v>
          </cell>
        </row>
        <row r="380">
          <cell r="A380" t="str">
            <v>PPL</v>
          </cell>
          <cell r="B380">
            <v>25.69</v>
          </cell>
          <cell r="C380" t="b">
            <v>1</v>
          </cell>
          <cell r="D380">
            <v>14</v>
          </cell>
          <cell r="E380">
            <v>24</v>
          </cell>
          <cell r="F380">
            <v>29.63</v>
          </cell>
          <cell r="G380">
            <v>29.15</v>
          </cell>
          <cell r="H380">
            <v>33</v>
          </cell>
          <cell r="I380" t="b">
            <v>1</v>
          </cell>
          <cell r="J380">
            <v>2.1</v>
          </cell>
          <cell r="K380">
            <v>0.8</v>
          </cell>
          <cell r="L380" t="b">
            <v>1</v>
          </cell>
          <cell r="M380">
            <v>25.95</v>
          </cell>
          <cell r="N380">
            <v>0.9</v>
          </cell>
          <cell r="O380" t="str">
            <v>2022-09-08</v>
          </cell>
          <cell r="P380">
            <v>0.41</v>
          </cell>
          <cell r="Q380">
            <v>0.62</v>
          </cell>
        </row>
        <row r="381">
          <cell r="A381" t="str">
            <v>PRU</v>
          </cell>
          <cell r="B381">
            <v>98.29</v>
          </cell>
          <cell r="C381" t="b">
            <v>1</v>
          </cell>
          <cell r="D381">
            <v>15</v>
          </cell>
          <cell r="E381">
            <v>80</v>
          </cell>
          <cell r="F381">
            <v>99.33</v>
          </cell>
          <cell r="G381">
            <v>100</v>
          </cell>
          <cell r="H381">
            <v>118</v>
          </cell>
          <cell r="I381" t="b">
            <v>1</v>
          </cell>
          <cell r="J381">
            <v>2.9</v>
          </cell>
          <cell r="K381">
            <v>1.37</v>
          </cell>
          <cell r="L381" t="b">
            <v>1</v>
          </cell>
          <cell r="M381">
            <v>17.87</v>
          </cell>
          <cell r="N381">
            <v>4.8</v>
          </cell>
          <cell r="O381" t="str">
            <v>2022-08-22</v>
          </cell>
          <cell r="P381">
            <v>1.01</v>
          </cell>
          <cell r="Q381">
            <v>1.19</v>
          </cell>
        </row>
        <row r="382">
          <cell r="A382" t="str">
            <v>PSA</v>
          </cell>
          <cell r="B382">
            <v>292.68</v>
          </cell>
          <cell r="C382" t="b">
            <v>1</v>
          </cell>
          <cell r="D382">
            <v>12</v>
          </cell>
          <cell r="E382">
            <v>290</v>
          </cell>
          <cell r="F382">
            <v>364</v>
          </cell>
          <cell r="G382">
            <v>363.5</v>
          </cell>
          <cell r="H382">
            <v>482</v>
          </cell>
          <cell r="I382" t="b">
            <v>1</v>
          </cell>
          <cell r="J382">
            <v>2</v>
          </cell>
          <cell r="K382">
            <v>0.38</v>
          </cell>
          <cell r="L382" t="b">
            <v>1</v>
          </cell>
          <cell r="M382">
            <v>24.93</v>
          </cell>
          <cell r="N382">
            <v>8</v>
          </cell>
          <cell r="O382" t="str">
            <v>2022-09-13</v>
          </cell>
          <cell r="P382">
            <v>1.04</v>
          </cell>
          <cell r="Q382">
            <v>1.07</v>
          </cell>
        </row>
        <row r="383">
          <cell r="A383" t="str">
            <v>PSX</v>
          </cell>
          <cell r="B383">
            <v>100.44</v>
          </cell>
          <cell r="C383" t="b">
            <v>1</v>
          </cell>
          <cell r="D383">
            <v>14</v>
          </cell>
          <cell r="E383">
            <v>96</v>
          </cell>
          <cell r="F383">
            <v>112.06</v>
          </cell>
          <cell r="G383">
            <v>115</v>
          </cell>
          <cell r="H383">
            <v>127</v>
          </cell>
          <cell r="I383" t="b">
            <v>1</v>
          </cell>
          <cell r="J383">
            <v>2.2999999999999998</v>
          </cell>
          <cell r="K383">
            <v>1.36</v>
          </cell>
          <cell r="L383" t="b">
            <v>1</v>
          </cell>
          <cell r="M383">
            <v>8.51</v>
          </cell>
          <cell r="N383">
            <v>3.88</v>
          </cell>
          <cell r="O383" t="str">
            <v>2022-11-16</v>
          </cell>
          <cell r="P383">
            <v>0.92</v>
          </cell>
          <cell r="Q383">
            <v>1.28</v>
          </cell>
        </row>
        <row r="384">
          <cell r="A384" t="str">
            <v>PTC</v>
          </cell>
          <cell r="B384">
            <v>112.39</v>
          </cell>
          <cell r="C384" t="b">
            <v>1</v>
          </cell>
          <cell r="D384">
            <v>13</v>
          </cell>
          <cell r="E384">
            <v>120</v>
          </cell>
          <cell r="F384">
            <v>142.38</v>
          </cell>
          <cell r="G384">
            <v>146</v>
          </cell>
          <cell r="H384">
            <v>160</v>
          </cell>
          <cell r="I384" t="b">
            <v>1</v>
          </cell>
          <cell r="J384">
            <v>1.9</v>
          </cell>
          <cell r="K384">
            <v>1.1499999999999999</v>
          </cell>
          <cell r="L384" t="b">
            <v>1</v>
          </cell>
          <cell r="M384">
            <v>26.76</v>
          </cell>
          <cell r="N384">
            <v>0</v>
          </cell>
          <cell r="O384" t="str">
            <v/>
          </cell>
          <cell r="P384">
            <v>1.03</v>
          </cell>
          <cell r="Q384">
            <v>1.23</v>
          </cell>
        </row>
        <row r="385">
          <cell r="A385" t="str">
            <v>PWR</v>
          </cell>
          <cell r="B385">
            <v>133.41</v>
          </cell>
          <cell r="C385" t="b">
            <v>1</v>
          </cell>
          <cell r="D385">
            <v>15</v>
          </cell>
          <cell r="E385">
            <v>125</v>
          </cell>
          <cell r="F385">
            <v>151.66999999999999</v>
          </cell>
          <cell r="G385">
            <v>154</v>
          </cell>
          <cell r="H385">
            <v>168</v>
          </cell>
          <cell r="I385" t="b">
            <v>1</v>
          </cell>
          <cell r="J385">
            <v>1.8</v>
          </cell>
          <cell r="K385">
            <v>1.1000000000000001</v>
          </cell>
          <cell r="L385" t="b">
            <v>1</v>
          </cell>
          <cell r="M385">
            <v>43.46</v>
          </cell>
          <cell r="N385">
            <v>0.28000000000000003</v>
          </cell>
          <cell r="O385" t="str">
            <v>2022-09-30</v>
          </cell>
          <cell r="P385">
            <v>1.45</v>
          </cell>
          <cell r="Q385">
            <v>1.56</v>
          </cell>
        </row>
        <row r="386">
          <cell r="A386" t="str">
            <v>PXD</v>
          </cell>
          <cell r="B386">
            <v>264.35000000000002</v>
          </cell>
          <cell r="C386" t="b">
            <v>1</v>
          </cell>
          <cell r="D386">
            <v>32</v>
          </cell>
          <cell r="E386">
            <v>219</v>
          </cell>
          <cell r="F386">
            <v>282.88</v>
          </cell>
          <cell r="G386">
            <v>281</v>
          </cell>
          <cell r="H386">
            <v>380</v>
          </cell>
          <cell r="I386" t="b">
            <v>1</v>
          </cell>
          <cell r="J386">
            <v>2.2999999999999998</v>
          </cell>
          <cell r="K386">
            <v>1.48</v>
          </cell>
          <cell r="L386" t="b">
            <v>1</v>
          </cell>
          <cell r="M386">
            <v>10.82</v>
          </cell>
          <cell r="N386">
            <v>20.350000000000001</v>
          </cell>
          <cell r="O386" t="str">
            <v>2022-09-02</v>
          </cell>
          <cell r="P386">
            <v>1.19</v>
          </cell>
          <cell r="Q386">
            <v>1.33</v>
          </cell>
        </row>
        <row r="387">
          <cell r="A387" t="str">
            <v>PYPL</v>
          </cell>
          <cell r="B387">
            <v>83.94</v>
          </cell>
          <cell r="C387" t="b">
            <v>1</v>
          </cell>
          <cell r="D387">
            <v>42</v>
          </cell>
          <cell r="E387">
            <v>90</v>
          </cell>
          <cell r="F387">
            <v>120.12</v>
          </cell>
          <cell r="G387">
            <v>120</v>
          </cell>
          <cell r="H387">
            <v>160</v>
          </cell>
          <cell r="I387" t="b">
            <v>1</v>
          </cell>
          <cell r="J387">
            <v>2.1</v>
          </cell>
          <cell r="K387">
            <v>1.4</v>
          </cell>
          <cell r="L387" t="b">
            <v>1</v>
          </cell>
          <cell r="M387">
            <v>48.52</v>
          </cell>
          <cell r="N387">
            <v>0</v>
          </cell>
          <cell r="O387" t="str">
            <v/>
          </cell>
          <cell r="P387">
            <v>0.23</v>
          </cell>
          <cell r="Q387">
            <v>1.23</v>
          </cell>
        </row>
        <row r="388">
          <cell r="A388" t="str">
            <v>QCOM</v>
          </cell>
          <cell r="B388">
            <v>115.74</v>
          </cell>
          <cell r="C388" t="b">
            <v>1</v>
          </cell>
          <cell r="D388">
            <v>32</v>
          </cell>
          <cell r="E388">
            <v>125</v>
          </cell>
          <cell r="F388">
            <v>181.11</v>
          </cell>
          <cell r="G388">
            <v>175</v>
          </cell>
          <cell r="H388">
            <v>289.38</v>
          </cell>
          <cell r="I388" t="b">
            <v>1</v>
          </cell>
          <cell r="J388">
            <v>2.1</v>
          </cell>
          <cell r="K388">
            <v>1.28</v>
          </cell>
          <cell r="L388" t="b">
            <v>1</v>
          </cell>
          <cell r="M388">
            <v>10.26</v>
          </cell>
          <cell r="N388">
            <v>3</v>
          </cell>
          <cell r="O388" t="str">
            <v>2022-11-30</v>
          </cell>
          <cell r="P388">
            <v>0.9</v>
          </cell>
          <cell r="Q388">
            <v>1.61</v>
          </cell>
        </row>
        <row r="389">
          <cell r="A389" t="str">
            <v>QRVO</v>
          </cell>
          <cell r="B389">
            <v>85.49</v>
          </cell>
          <cell r="C389" t="b">
            <v>1</v>
          </cell>
          <cell r="D389">
            <v>24</v>
          </cell>
          <cell r="E389">
            <v>80</v>
          </cell>
          <cell r="F389">
            <v>112.33</v>
          </cell>
          <cell r="G389">
            <v>109.5</v>
          </cell>
          <cell r="H389">
            <v>160</v>
          </cell>
          <cell r="I389" t="b">
            <v>1</v>
          </cell>
          <cell r="J389">
            <v>2.7</v>
          </cell>
          <cell r="K389">
            <v>1.37</v>
          </cell>
          <cell r="L389" t="b">
            <v>1</v>
          </cell>
          <cell r="M389">
            <v>11.05</v>
          </cell>
          <cell r="N389">
            <v>0</v>
          </cell>
          <cell r="O389" t="str">
            <v/>
          </cell>
          <cell r="P389">
            <v>1.97</v>
          </cell>
          <cell r="Q389">
            <v>3.3</v>
          </cell>
        </row>
        <row r="390">
          <cell r="A390" t="str">
            <v>RCL</v>
          </cell>
          <cell r="B390">
            <v>49.2</v>
          </cell>
          <cell r="C390" t="b">
            <v>1</v>
          </cell>
          <cell r="D390">
            <v>14</v>
          </cell>
          <cell r="E390">
            <v>35</v>
          </cell>
          <cell r="F390">
            <v>64.569999999999993</v>
          </cell>
          <cell r="G390">
            <v>58</v>
          </cell>
          <cell r="H390">
            <v>135</v>
          </cell>
          <cell r="I390" t="b">
            <v>1</v>
          </cell>
          <cell r="J390">
            <v>2.4</v>
          </cell>
          <cell r="K390">
            <v>2.31</v>
          </cell>
          <cell r="L390" t="b">
            <v>1</v>
          </cell>
          <cell r="M390">
            <v>0</v>
          </cell>
          <cell r="N390">
            <v>0</v>
          </cell>
          <cell r="O390" t="str">
            <v>2020-03-05</v>
          </cell>
          <cell r="P390">
            <v>0.23</v>
          </cell>
          <cell r="Q390">
            <v>0.3</v>
          </cell>
        </row>
        <row r="391">
          <cell r="A391" t="str">
            <v>RE</v>
          </cell>
          <cell r="B391">
            <v>279.88</v>
          </cell>
          <cell r="C391" t="b">
            <v>0</v>
          </cell>
          <cell r="D391">
            <v>0</v>
          </cell>
          <cell r="E391">
            <v>0</v>
          </cell>
          <cell r="F391">
            <v>0</v>
          </cell>
          <cell r="G391">
            <v>0</v>
          </cell>
          <cell r="H391">
            <v>0</v>
          </cell>
          <cell r="I391" t="b">
            <v>0</v>
          </cell>
          <cell r="J391">
            <v>0</v>
          </cell>
          <cell r="K391">
            <v>0.51</v>
          </cell>
          <cell r="L391" t="b">
            <v>1</v>
          </cell>
          <cell r="M391">
            <v>14.12</v>
          </cell>
          <cell r="N391">
            <v>6.6</v>
          </cell>
          <cell r="O391" t="str">
            <v>2022-08-23</v>
          </cell>
          <cell r="P391">
            <v>1.08</v>
          </cell>
          <cell r="Q391">
            <v>1.57</v>
          </cell>
        </row>
        <row r="392">
          <cell r="A392" t="str">
            <v>REG</v>
          </cell>
          <cell r="B392">
            <v>55.67</v>
          </cell>
          <cell r="C392" t="b">
            <v>1</v>
          </cell>
          <cell r="D392">
            <v>17</v>
          </cell>
          <cell r="E392">
            <v>56</v>
          </cell>
          <cell r="F392">
            <v>67.91</v>
          </cell>
          <cell r="G392">
            <v>67</v>
          </cell>
          <cell r="H392">
            <v>81</v>
          </cell>
          <cell r="I392" t="b">
            <v>1</v>
          </cell>
          <cell r="J392">
            <v>2.4</v>
          </cell>
          <cell r="K392">
            <v>1.1000000000000001</v>
          </cell>
          <cell r="L392" t="b">
            <v>1</v>
          </cell>
          <cell r="M392">
            <v>19.739999999999998</v>
          </cell>
          <cell r="N392">
            <v>2.5</v>
          </cell>
          <cell r="O392" t="str">
            <v>2022-09-14</v>
          </cell>
          <cell r="P392">
            <v>0.84</v>
          </cell>
          <cell r="Q392">
            <v>0.95</v>
          </cell>
        </row>
        <row r="393">
          <cell r="A393" t="str">
            <v>REGN</v>
          </cell>
          <cell r="B393">
            <v>713.91</v>
          </cell>
          <cell r="C393" t="b">
            <v>1</v>
          </cell>
          <cell r="D393">
            <v>23</v>
          </cell>
          <cell r="E393">
            <v>575</v>
          </cell>
          <cell r="F393">
            <v>763.78</v>
          </cell>
          <cell r="G393">
            <v>760</v>
          </cell>
          <cell r="H393">
            <v>970</v>
          </cell>
          <cell r="I393" t="b">
            <v>1</v>
          </cell>
          <cell r="J393">
            <v>2.4</v>
          </cell>
          <cell r="K393">
            <v>0.17</v>
          </cell>
          <cell r="L393" t="b">
            <v>1</v>
          </cell>
          <cell r="M393">
            <v>14.36</v>
          </cell>
          <cell r="N393">
            <v>0</v>
          </cell>
          <cell r="O393" t="str">
            <v/>
          </cell>
          <cell r="P393">
            <v>4.2</v>
          </cell>
          <cell r="Q393">
            <v>5.12</v>
          </cell>
        </row>
        <row r="394">
          <cell r="A394" t="str">
            <v>RF</v>
          </cell>
          <cell r="B394">
            <v>19.52</v>
          </cell>
          <cell r="C394" t="b">
            <v>1</v>
          </cell>
          <cell r="D394">
            <v>23</v>
          </cell>
          <cell r="E394">
            <v>20</v>
          </cell>
          <cell r="F394">
            <v>24.43</v>
          </cell>
          <cell r="G394">
            <v>24.3</v>
          </cell>
          <cell r="H394">
            <v>30</v>
          </cell>
          <cell r="I394" t="b">
            <v>1</v>
          </cell>
          <cell r="J394">
            <v>2.2000000000000002</v>
          </cell>
          <cell r="K394">
            <v>1.25</v>
          </cell>
          <cell r="L394" t="b">
            <v>1</v>
          </cell>
          <cell r="M394">
            <v>8.75</v>
          </cell>
          <cell r="N394">
            <v>0.8</v>
          </cell>
          <cell r="O394" t="str">
            <v>2022-12-07</v>
          </cell>
          <cell r="P394">
            <v>0</v>
          </cell>
          <cell r="Q394">
            <v>0</v>
          </cell>
        </row>
        <row r="395">
          <cell r="A395" t="str">
            <v>RHI</v>
          </cell>
          <cell r="B395">
            <v>73.010000000000005</v>
          </cell>
          <cell r="C395" t="b">
            <v>1</v>
          </cell>
          <cell r="D395">
            <v>10</v>
          </cell>
          <cell r="E395">
            <v>66</v>
          </cell>
          <cell r="F395">
            <v>80.900000000000006</v>
          </cell>
          <cell r="G395">
            <v>76</v>
          </cell>
          <cell r="H395">
            <v>120</v>
          </cell>
          <cell r="I395" t="b">
            <v>1</v>
          </cell>
          <cell r="J395">
            <v>3.1</v>
          </cell>
          <cell r="K395">
            <v>0</v>
          </cell>
          <cell r="L395" t="b">
            <v>1</v>
          </cell>
          <cell r="M395">
            <v>11.85</v>
          </cell>
          <cell r="N395">
            <v>1.72</v>
          </cell>
          <cell r="O395" t="str">
            <v>2022-08-24</v>
          </cell>
          <cell r="P395">
            <v>0</v>
          </cell>
          <cell r="Q395">
            <v>0</v>
          </cell>
        </row>
        <row r="396">
          <cell r="A396" t="str">
            <v>RJF</v>
          </cell>
          <cell r="B396">
            <v>100.99</v>
          </cell>
          <cell r="C396" t="b">
            <v>1</v>
          </cell>
          <cell r="D396">
            <v>9</v>
          </cell>
          <cell r="E396">
            <v>100</v>
          </cell>
          <cell r="F396">
            <v>118.11</v>
          </cell>
          <cell r="G396">
            <v>119</v>
          </cell>
          <cell r="H396">
            <v>130</v>
          </cell>
          <cell r="I396" t="b">
            <v>1</v>
          </cell>
          <cell r="J396">
            <v>2.1</v>
          </cell>
          <cell r="K396">
            <v>1.03</v>
          </cell>
          <cell r="L396" t="b">
            <v>1</v>
          </cell>
          <cell r="M396">
            <v>14.41</v>
          </cell>
          <cell r="N396">
            <v>1.36</v>
          </cell>
          <cell r="O396" t="str">
            <v>2022-09-30</v>
          </cell>
          <cell r="P396">
            <v>3.03</v>
          </cell>
          <cell r="Q396">
            <v>3.05</v>
          </cell>
        </row>
        <row r="397">
          <cell r="A397" t="str">
            <v>RL</v>
          </cell>
          <cell r="B397">
            <v>90.71</v>
          </cell>
          <cell r="C397" t="b">
            <v>1</v>
          </cell>
          <cell r="D397">
            <v>17</v>
          </cell>
          <cell r="E397">
            <v>82</v>
          </cell>
          <cell r="F397">
            <v>114.25</v>
          </cell>
          <cell r="G397">
            <v>111</v>
          </cell>
          <cell r="H397">
            <v>145</v>
          </cell>
          <cell r="I397" t="b">
            <v>1</v>
          </cell>
          <cell r="J397">
            <v>2.6</v>
          </cell>
          <cell r="K397">
            <v>1.35</v>
          </cell>
          <cell r="L397" t="b">
            <v>1</v>
          </cell>
          <cell r="M397">
            <v>12.18</v>
          </cell>
          <cell r="N397">
            <v>3</v>
          </cell>
          <cell r="O397" t="str">
            <v>2022-09-29</v>
          </cell>
          <cell r="P397">
            <v>1.3</v>
          </cell>
          <cell r="Q397">
            <v>2.0499999999999998</v>
          </cell>
        </row>
        <row r="398">
          <cell r="A398" t="str">
            <v>RMD</v>
          </cell>
          <cell r="B398">
            <v>222.28</v>
          </cell>
          <cell r="C398" t="b">
            <v>1</v>
          </cell>
          <cell r="D398">
            <v>7</v>
          </cell>
          <cell r="E398">
            <v>222</v>
          </cell>
          <cell r="F398">
            <v>254.29</v>
          </cell>
          <cell r="G398">
            <v>252</v>
          </cell>
          <cell r="H398">
            <v>276</v>
          </cell>
          <cell r="I398" t="b">
            <v>1</v>
          </cell>
          <cell r="J398">
            <v>2.2999999999999998</v>
          </cell>
          <cell r="K398">
            <v>0.48</v>
          </cell>
          <cell r="L398" t="b">
            <v>1</v>
          </cell>
          <cell r="M398">
            <v>41.94</v>
          </cell>
          <cell r="N398">
            <v>1.76</v>
          </cell>
          <cell r="O398" t="str">
            <v>2022-08-17</v>
          </cell>
          <cell r="P398">
            <v>1.27</v>
          </cell>
          <cell r="Q398">
            <v>2.8</v>
          </cell>
        </row>
        <row r="399">
          <cell r="A399" t="str">
            <v>ROK</v>
          </cell>
          <cell r="B399">
            <v>231.87</v>
          </cell>
          <cell r="C399" t="b">
            <v>1</v>
          </cell>
          <cell r="D399">
            <v>21</v>
          </cell>
          <cell r="E399">
            <v>200</v>
          </cell>
          <cell r="F399">
            <v>241.52</v>
          </cell>
          <cell r="G399">
            <v>246</v>
          </cell>
          <cell r="H399">
            <v>300</v>
          </cell>
          <cell r="I399" t="b">
            <v>1</v>
          </cell>
          <cell r="J399">
            <v>2.7</v>
          </cell>
          <cell r="K399">
            <v>1.43</v>
          </cell>
          <cell r="L399" t="b">
            <v>1</v>
          </cell>
          <cell r="M399">
            <v>40.47</v>
          </cell>
          <cell r="N399">
            <v>4.4800000000000004</v>
          </cell>
          <cell r="O399" t="str">
            <v>2022-08-12</v>
          </cell>
          <cell r="P399">
            <v>0.67</v>
          </cell>
          <cell r="Q399">
            <v>1.06</v>
          </cell>
        </row>
        <row r="400">
          <cell r="A400" t="str">
            <v>ROL</v>
          </cell>
          <cell r="B400">
            <v>36.43</v>
          </cell>
          <cell r="C400" t="b">
            <v>1</v>
          </cell>
          <cell r="D400">
            <v>4</v>
          </cell>
          <cell r="E400">
            <v>30</v>
          </cell>
          <cell r="F400">
            <v>36.25</v>
          </cell>
          <cell r="G400">
            <v>37.5</v>
          </cell>
          <cell r="H400">
            <v>40</v>
          </cell>
          <cell r="I400" t="b">
            <v>1</v>
          </cell>
          <cell r="J400">
            <v>2.5</v>
          </cell>
          <cell r="K400">
            <v>0.57999999999999996</v>
          </cell>
          <cell r="L400" t="b">
            <v>1</v>
          </cell>
          <cell r="M400">
            <v>54.37</v>
          </cell>
          <cell r="N400">
            <v>0.4</v>
          </cell>
          <cell r="O400" t="str">
            <v>2022-08-09</v>
          </cell>
          <cell r="P400">
            <v>0.8</v>
          </cell>
          <cell r="Q400">
            <v>0.98</v>
          </cell>
        </row>
        <row r="401">
          <cell r="A401" t="str">
            <v>ROP</v>
          </cell>
          <cell r="B401">
            <v>370.73</v>
          </cell>
          <cell r="C401" t="b">
            <v>1</v>
          </cell>
          <cell r="D401">
            <v>9</v>
          </cell>
          <cell r="E401">
            <v>414</v>
          </cell>
          <cell r="F401">
            <v>484.89</v>
          </cell>
          <cell r="G401">
            <v>500</v>
          </cell>
          <cell r="H401">
            <v>550</v>
          </cell>
          <cell r="I401" t="b">
            <v>1</v>
          </cell>
          <cell r="J401">
            <v>2.2999999999999998</v>
          </cell>
          <cell r="K401">
            <v>1.05</v>
          </cell>
          <cell r="L401" t="b">
            <v>1</v>
          </cell>
          <cell r="M401">
            <v>38.94</v>
          </cell>
          <cell r="N401">
            <v>2.48</v>
          </cell>
          <cell r="O401" t="str">
            <v>2022-10-05</v>
          </cell>
          <cell r="P401">
            <v>1.1499999999999999</v>
          </cell>
          <cell r="Q401">
            <v>1.58</v>
          </cell>
        </row>
        <row r="402">
          <cell r="A402" t="str">
            <v>ROST</v>
          </cell>
          <cell r="B402">
            <v>85.07</v>
          </cell>
          <cell r="C402" t="b">
            <v>1</v>
          </cell>
          <cell r="D402">
            <v>22</v>
          </cell>
          <cell r="E402">
            <v>80</v>
          </cell>
          <cell r="F402">
            <v>99.69</v>
          </cell>
          <cell r="G402">
            <v>99.05</v>
          </cell>
          <cell r="H402">
            <v>135</v>
          </cell>
          <cell r="I402" t="b">
            <v>1</v>
          </cell>
          <cell r="J402">
            <v>2.2000000000000002</v>
          </cell>
          <cell r="K402">
            <v>0.95</v>
          </cell>
          <cell r="L402" t="b">
            <v>1</v>
          </cell>
          <cell r="M402">
            <v>20.16</v>
          </cell>
          <cell r="N402">
            <v>1.24</v>
          </cell>
          <cell r="O402" t="str">
            <v>2022-09-02</v>
          </cell>
          <cell r="P402">
            <v>1.1200000000000001</v>
          </cell>
          <cell r="Q402">
            <v>1.92</v>
          </cell>
        </row>
        <row r="403">
          <cell r="A403" t="str">
            <v>RSG</v>
          </cell>
          <cell r="B403">
            <v>133.54</v>
          </cell>
          <cell r="C403" t="b">
            <v>1</v>
          </cell>
          <cell r="D403">
            <v>15</v>
          </cell>
          <cell r="E403">
            <v>140</v>
          </cell>
          <cell r="F403">
            <v>156.07</v>
          </cell>
          <cell r="G403">
            <v>156</v>
          </cell>
          <cell r="H403">
            <v>167</v>
          </cell>
          <cell r="I403" t="b">
            <v>1</v>
          </cell>
          <cell r="J403">
            <v>2.1</v>
          </cell>
          <cell r="K403">
            <v>0.71</v>
          </cell>
          <cell r="L403" t="b">
            <v>1</v>
          </cell>
          <cell r="M403">
            <v>30.63</v>
          </cell>
          <cell r="N403">
            <v>1.98</v>
          </cell>
          <cell r="O403" t="str">
            <v>2022-09-30</v>
          </cell>
          <cell r="P403">
            <v>0.66</v>
          </cell>
          <cell r="Q403">
            <v>0.73</v>
          </cell>
        </row>
        <row r="404">
          <cell r="A404" t="str">
            <v>RTX</v>
          </cell>
          <cell r="B404">
            <v>88.54</v>
          </cell>
          <cell r="C404" t="b">
            <v>1</v>
          </cell>
          <cell r="D404">
            <v>19</v>
          </cell>
          <cell r="E404">
            <v>85</v>
          </cell>
          <cell r="F404">
            <v>107.16</v>
          </cell>
          <cell r="G404">
            <v>109</v>
          </cell>
          <cell r="H404">
            <v>124</v>
          </cell>
          <cell r="I404" t="b">
            <v>1</v>
          </cell>
          <cell r="J404">
            <v>2</v>
          </cell>
          <cell r="K404">
            <v>0.75</v>
          </cell>
          <cell r="L404" t="b">
            <v>1</v>
          </cell>
          <cell r="M404">
            <v>29.61</v>
          </cell>
          <cell r="N404">
            <v>2.2000000000000002</v>
          </cell>
          <cell r="O404" t="str">
            <v>2022-11-17</v>
          </cell>
          <cell r="P404">
            <v>0.71</v>
          </cell>
          <cell r="Q404">
            <v>1.1000000000000001</v>
          </cell>
        </row>
        <row r="405">
          <cell r="A405" t="str">
            <v>SBAC</v>
          </cell>
          <cell r="B405">
            <v>248.2</v>
          </cell>
          <cell r="C405" t="b">
            <v>1</v>
          </cell>
          <cell r="D405">
            <v>18</v>
          </cell>
          <cell r="E405">
            <v>269</v>
          </cell>
          <cell r="F405">
            <v>349.72</v>
          </cell>
          <cell r="G405">
            <v>350</v>
          </cell>
          <cell r="H405">
            <v>425</v>
          </cell>
          <cell r="I405" t="b">
            <v>1</v>
          </cell>
          <cell r="J405">
            <v>2.2000000000000002</v>
          </cell>
          <cell r="K405">
            <v>0.5</v>
          </cell>
          <cell r="L405" t="b">
            <v>1</v>
          </cell>
          <cell r="M405">
            <v>76.84</v>
          </cell>
          <cell r="N405">
            <v>2.84</v>
          </cell>
          <cell r="O405" t="str">
            <v>2022-08-24</v>
          </cell>
          <cell r="P405">
            <v>0.27</v>
          </cell>
          <cell r="Q405">
            <v>0.34</v>
          </cell>
        </row>
        <row r="406">
          <cell r="A406" t="str">
            <v>SBNY</v>
          </cell>
          <cell r="B406">
            <v>142.31</v>
          </cell>
          <cell r="C406" t="b">
            <v>1</v>
          </cell>
          <cell r="D406">
            <v>17</v>
          </cell>
          <cell r="E406">
            <v>176</v>
          </cell>
          <cell r="F406">
            <v>219.12</v>
          </cell>
          <cell r="G406">
            <v>210</v>
          </cell>
          <cell r="H406">
            <v>350</v>
          </cell>
          <cell r="I406" t="b">
            <v>1</v>
          </cell>
          <cell r="J406">
            <v>1.7</v>
          </cell>
          <cell r="K406">
            <v>1.71</v>
          </cell>
          <cell r="L406" t="b">
            <v>1</v>
          </cell>
          <cell r="M406">
            <v>7.58</v>
          </cell>
          <cell r="N406">
            <v>2.2400000000000002</v>
          </cell>
          <cell r="O406" t="str">
            <v>2022-10-27</v>
          </cell>
          <cell r="P406">
            <v>0</v>
          </cell>
          <cell r="Q406">
            <v>0</v>
          </cell>
        </row>
        <row r="407">
          <cell r="A407" t="str">
            <v>SBUX</v>
          </cell>
          <cell r="B407">
            <v>88.61</v>
          </cell>
          <cell r="C407" t="b">
            <v>1</v>
          </cell>
          <cell r="D407">
            <v>31</v>
          </cell>
          <cell r="E407">
            <v>64</v>
          </cell>
          <cell r="F407">
            <v>96.67</v>
          </cell>
          <cell r="G407">
            <v>97</v>
          </cell>
          <cell r="H407">
            <v>136</v>
          </cell>
          <cell r="I407" t="b">
            <v>1</v>
          </cell>
          <cell r="J407">
            <v>2.5</v>
          </cell>
          <cell r="K407">
            <v>0.88</v>
          </cell>
          <cell r="L407" t="b">
            <v>1</v>
          </cell>
          <cell r="M407">
            <v>24.96</v>
          </cell>
          <cell r="N407">
            <v>2.12</v>
          </cell>
          <cell r="O407" t="str">
            <v>2022-11-09</v>
          </cell>
          <cell r="P407">
            <v>0.54</v>
          </cell>
          <cell r="Q407">
            <v>0.84</v>
          </cell>
        </row>
        <row r="408">
          <cell r="A408" t="str">
            <v>SCHW</v>
          </cell>
          <cell r="B408">
            <v>70.319999999999993</v>
          </cell>
          <cell r="C408" t="b">
            <v>1</v>
          </cell>
          <cell r="D408">
            <v>14</v>
          </cell>
          <cell r="E408">
            <v>73</v>
          </cell>
          <cell r="F408">
            <v>87.21</v>
          </cell>
          <cell r="G408">
            <v>85.5</v>
          </cell>
          <cell r="H408">
            <v>100</v>
          </cell>
          <cell r="I408" t="b">
            <v>1</v>
          </cell>
          <cell r="J408">
            <v>2.1</v>
          </cell>
          <cell r="K408">
            <v>0</v>
          </cell>
          <cell r="L408" t="b">
            <v>1</v>
          </cell>
          <cell r="M408">
            <v>21.31</v>
          </cell>
          <cell r="N408">
            <v>0.88</v>
          </cell>
          <cell r="O408" t="str">
            <v>2022-08-11</v>
          </cell>
          <cell r="P408">
            <v>0</v>
          </cell>
          <cell r="Q408">
            <v>0</v>
          </cell>
        </row>
        <row r="409">
          <cell r="A409" t="str">
            <v>SEDG</v>
          </cell>
          <cell r="B409">
            <v>202.66</v>
          </cell>
          <cell r="C409" t="b">
            <v>1</v>
          </cell>
          <cell r="D409">
            <v>26</v>
          </cell>
          <cell r="E409">
            <v>67</v>
          </cell>
          <cell r="F409">
            <v>342.65</v>
          </cell>
          <cell r="G409">
            <v>361</v>
          </cell>
          <cell r="H409">
            <v>420</v>
          </cell>
          <cell r="I409" t="b">
            <v>1</v>
          </cell>
          <cell r="J409">
            <v>2</v>
          </cell>
          <cell r="K409">
            <v>1.28</v>
          </cell>
          <cell r="L409" t="b">
            <v>1</v>
          </cell>
          <cell r="M409">
            <v>77.95</v>
          </cell>
          <cell r="N409">
            <v>0</v>
          </cell>
          <cell r="O409" t="str">
            <v/>
          </cell>
          <cell r="P409">
            <v>2.56</v>
          </cell>
          <cell r="Q409">
            <v>3.73</v>
          </cell>
        </row>
        <row r="410">
          <cell r="A410" t="str">
            <v>SEE</v>
          </cell>
          <cell r="B410">
            <v>46.86</v>
          </cell>
          <cell r="C410" t="b">
            <v>1</v>
          </cell>
          <cell r="D410">
            <v>14</v>
          </cell>
          <cell r="E410">
            <v>52</v>
          </cell>
          <cell r="F410">
            <v>63.21</v>
          </cell>
          <cell r="G410">
            <v>64.5</v>
          </cell>
          <cell r="H410">
            <v>76</v>
          </cell>
          <cell r="I410" t="b">
            <v>1</v>
          </cell>
          <cell r="J410">
            <v>2.4</v>
          </cell>
          <cell r="K410">
            <v>1.22</v>
          </cell>
          <cell r="L410" t="b">
            <v>1</v>
          </cell>
          <cell r="M410">
            <v>12.98</v>
          </cell>
          <cell r="N410">
            <v>0.8</v>
          </cell>
          <cell r="O410" t="str">
            <v>2022-12-01</v>
          </cell>
          <cell r="P410">
            <v>0.67</v>
          </cell>
          <cell r="Q410">
            <v>1.34</v>
          </cell>
        </row>
        <row r="411">
          <cell r="A411" t="str">
            <v>SHW</v>
          </cell>
          <cell r="B411">
            <v>207.82</v>
          </cell>
          <cell r="C411" t="b">
            <v>1</v>
          </cell>
          <cell r="D411">
            <v>25</v>
          </cell>
          <cell r="E411">
            <v>215</v>
          </cell>
          <cell r="F411">
            <v>259.92</v>
          </cell>
          <cell r="G411">
            <v>261</v>
          </cell>
          <cell r="H411">
            <v>325</v>
          </cell>
          <cell r="I411" t="b">
            <v>1</v>
          </cell>
          <cell r="J411">
            <v>2.5</v>
          </cell>
          <cell r="K411">
            <v>1.06</v>
          </cell>
          <cell r="L411" t="b">
            <v>1</v>
          </cell>
          <cell r="M411">
            <v>31.2</v>
          </cell>
          <cell r="N411">
            <v>2.4</v>
          </cell>
          <cell r="O411" t="str">
            <v>2022-11-17</v>
          </cell>
          <cell r="P411">
            <v>0.47</v>
          </cell>
          <cell r="Q411">
            <v>0.87</v>
          </cell>
        </row>
        <row r="412">
          <cell r="A412" t="str">
            <v>SIVB</v>
          </cell>
          <cell r="B412">
            <v>230.03</v>
          </cell>
          <cell r="C412" t="b">
            <v>1</v>
          </cell>
          <cell r="D412">
            <v>21</v>
          </cell>
          <cell r="E412">
            <v>330</v>
          </cell>
          <cell r="F412">
            <v>444.33</v>
          </cell>
          <cell r="G412">
            <v>430</v>
          </cell>
          <cell r="H412">
            <v>750</v>
          </cell>
          <cell r="I412" t="b">
            <v>1</v>
          </cell>
          <cell r="J412">
            <v>2.2000000000000002</v>
          </cell>
          <cell r="K412">
            <v>0</v>
          </cell>
          <cell r="L412" t="b">
            <v>1</v>
          </cell>
          <cell r="M412">
            <v>9.34</v>
          </cell>
          <cell r="N412">
            <v>0</v>
          </cell>
          <cell r="O412" t="str">
            <v>1992-02-10</v>
          </cell>
          <cell r="P412">
            <v>0</v>
          </cell>
          <cell r="Q412">
            <v>0</v>
          </cell>
        </row>
        <row r="413">
          <cell r="A413" t="str">
            <v>SJM</v>
          </cell>
          <cell r="B413">
            <v>142.81</v>
          </cell>
          <cell r="C413" t="b">
            <v>1</v>
          </cell>
          <cell r="D413">
            <v>13</v>
          </cell>
          <cell r="E413">
            <v>124</v>
          </cell>
          <cell r="F413">
            <v>140.69</v>
          </cell>
          <cell r="G413">
            <v>143</v>
          </cell>
          <cell r="H413">
            <v>160</v>
          </cell>
          <cell r="I413" t="b">
            <v>1</v>
          </cell>
          <cell r="J413">
            <v>3.2</v>
          </cell>
          <cell r="K413">
            <v>0.22</v>
          </cell>
          <cell r="L413" t="b">
            <v>1</v>
          </cell>
          <cell r="M413">
            <v>26.25</v>
          </cell>
          <cell r="N413">
            <v>4.08</v>
          </cell>
          <cell r="O413" t="str">
            <v>2022-11-09</v>
          </cell>
          <cell r="P413">
            <v>0.35</v>
          </cell>
          <cell r="Q413">
            <v>1.05</v>
          </cell>
        </row>
        <row r="414">
          <cell r="A414" t="str">
            <v>SLB</v>
          </cell>
          <cell r="B414">
            <v>50.41</v>
          </cell>
          <cell r="C414" t="b">
            <v>0</v>
          </cell>
          <cell r="D414">
            <v>0</v>
          </cell>
          <cell r="E414">
            <v>0</v>
          </cell>
          <cell r="F414">
            <v>0</v>
          </cell>
          <cell r="G414">
            <v>0</v>
          </cell>
          <cell r="H414">
            <v>0</v>
          </cell>
          <cell r="I414" t="b">
            <v>0</v>
          </cell>
          <cell r="J414">
            <v>0</v>
          </cell>
          <cell r="K414">
            <v>1.75</v>
          </cell>
          <cell r="L414" t="b">
            <v>1</v>
          </cell>
          <cell r="M414">
            <v>27.55</v>
          </cell>
          <cell r="N414">
            <v>0.7</v>
          </cell>
          <cell r="O414" t="str">
            <v>2022-09-06</v>
          </cell>
          <cell r="P414">
            <v>0.86</v>
          </cell>
          <cell r="Q414">
            <v>1.35</v>
          </cell>
        </row>
        <row r="415">
          <cell r="A415" t="str">
            <v>SNA</v>
          </cell>
          <cell r="B415">
            <v>207.75</v>
          </cell>
          <cell r="C415" t="b">
            <v>1</v>
          </cell>
          <cell r="D415">
            <v>9</v>
          </cell>
          <cell r="E415">
            <v>170</v>
          </cell>
          <cell r="F415">
            <v>232.56</v>
          </cell>
          <cell r="G415">
            <v>238</v>
          </cell>
          <cell r="H415">
            <v>298</v>
          </cell>
          <cell r="I415" t="b">
            <v>1</v>
          </cell>
          <cell r="J415">
            <v>2.7</v>
          </cell>
          <cell r="K415">
            <v>1.0900000000000001</v>
          </cell>
          <cell r="L415" t="b">
            <v>1</v>
          </cell>
          <cell r="M415">
            <v>13.04</v>
          </cell>
          <cell r="N415">
            <v>5.68</v>
          </cell>
          <cell r="O415" t="str">
            <v>2022-08-18</v>
          </cell>
          <cell r="P415">
            <v>2.1800000000000002</v>
          </cell>
          <cell r="Q415">
            <v>3.29</v>
          </cell>
        </row>
        <row r="416">
          <cell r="A416" t="str">
            <v>SNPS</v>
          </cell>
          <cell r="B416">
            <v>296.5</v>
          </cell>
          <cell r="C416" t="b">
            <v>1</v>
          </cell>
          <cell r="D416">
            <v>15</v>
          </cell>
          <cell r="E416">
            <v>348.5</v>
          </cell>
          <cell r="F416">
            <v>411.23</v>
          </cell>
          <cell r="G416">
            <v>420</v>
          </cell>
          <cell r="H416">
            <v>455</v>
          </cell>
          <cell r="I416" t="b">
            <v>1</v>
          </cell>
          <cell r="J416">
            <v>1.7</v>
          </cell>
          <cell r="K416">
            <v>1.24</v>
          </cell>
          <cell r="L416" t="b">
            <v>1</v>
          </cell>
          <cell r="M416">
            <v>44.92</v>
          </cell>
          <cell r="N416">
            <v>0</v>
          </cell>
          <cell r="O416" t="str">
            <v/>
          </cell>
          <cell r="P416">
            <v>0.98</v>
          </cell>
          <cell r="Q416">
            <v>1.1399999999999999</v>
          </cell>
        </row>
        <row r="417">
          <cell r="A417" t="str">
            <v>SO</v>
          </cell>
          <cell r="B417">
            <v>64.5</v>
          </cell>
          <cell r="C417" t="b">
            <v>1</v>
          </cell>
          <cell r="D417">
            <v>16</v>
          </cell>
          <cell r="E417">
            <v>55</v>
          </cell>
          <cell r="F417">
            <v>70.94</v>
          </cell>
          <cell r="G417">
            <v>71</v>
          </cell>
          <cell r="H417">
            <v>82</v>
          </cell>
          <cell r="I417" t="b">
            <v>1</v>
          </cell>
          <cell r="J417">
            <v>2.8</v>
          </cell>
          <cell r="K417">
            <v>0.54</v>
          </cell>
          <cell r="L417" t="b">
            <v>1</v>
          </cell>
          <cell r="M417">
            <v>22.79</v>
          </cell>
          <cell r="N417">
            <v>2.72</v>
          </cell>
          <cell r="O417" t="str">
            <v>2022-11-18</v>
          </cell>
          <cell r="P417">
            <v>0.46</v>
          </cell>
          <cell r="Q417">
            <v>0.85</v>
          </cell>
        </row>
        <row r="418">
          <cell r="A418" t="str">
            <v>SPG</v>
          </cell>
          <cell r="B418">
            <v>101.04</v>
          </cell>
          <cell r="C418" t="b">
            <v>1</v>
          </cell>
          <cell r="D418">
            <v>16</v>
          </cell>
          <cell r="E418">
            <v>98</v>
          </cell>
          <cell r="F418">
            <v>122.56</v>
          </cell>
          <cell r="G418">
            <v>119</v>
          </cell>
          <cell r="H418">
            <v>179</v>
          </cell>
          <cell r="I418" t="b">
            <v>1</v>
          </cell>
          <cell r="J418">
            <v>2.2999999999999998</v>
          </cell>
          <cell r="K418">
            <v>1.49</v>
          </cell>
          <cell r="L418" t="b">
            <v>1</v>
          </cell>
          <cell r="M418">
            <v>15.76</v>
          </cell>
          <cell r="N418">
            <v>7</v>
          </cell>
          <cell r="O418" t="str">
            <v>2022-09-08</v>
          </cell>
          <cell r="P418">
            <v>0.34</v>
          </cell>
          <cell r="Q418">
            <v>0.38</v>
          </cell>
        </row>
        <row r="419">
          <cell r="A419" t="str">
            <v>SPGI</v>
          </cell>
          <cell r="B419">
            <v>295.94</v>
          </cell>
          <cell r="C419" t="b">
            <v>1</v>
          </cell>
          <cell r="D419">
            <v>17</v>
          </cell>
          <cell r="E419">
            <v>349</v>
          </cell>
          <cell r="F419">
            <v>391.53</v>
          </cell>
          <cell r="G419">
            <v>386</v>
          </cell>
          <cell r="H419">
            <v>434</v>
          </cell>
          <cell r="I419" t="b">
            <v>1</v>
          </cell>
          <cell r="J419">
            <v>1.8</v>
          </cell>
          <cell r="K419">
            <v>1.08</v>
          </cell>
          <cell r="L419" t="b">
            <v>1</v>
          </cell>
          <cell r="M419">
            <v>22.32</v>
          </cell>
          <cell r="N419">
            <v>3.4</v>
          </cell>
          <cell r="O419" t="str">
            <v>2022-11-25</v>
          </cell>
          <cell r="P419">
            <v>1.1499999999999999</v>
          </cell>
          <cell r="Q419">
            <v>1.26</v>
          </cell>
        </row>
        <row r="420">
          <cell r="A420" t="str">
            <v>SRE</v>
          </cell>
          <cell r="B420">
            <v>142.28</v>
          </cell>
          <cell r="C420" t="b">
            <v>1</v>
          </cell>
          <cell r="D420">
            <v>15</v>
          </cell>
          <cell r="E420">
            <v>144</v>
          </cell>
          <cell r="F420">
            <v>167</v>
          </cell>
          <cell r="G420">
            <v>169</v>
          </cell>
          <cell r="H420">
            <v>178</v>
          </cell>
          <cell r="I420" t="b">
            <v>1</v>
          </cell>
          <cell r="J420">
            <v>2.2000000000000002</v>
          </cell>
          <cell r="K420">
            <v>0.69</v>
          </cell>
          <cell r="L420" t="b">
            <v>1</v>
          </cell>
          <cell r="M420">
            <v>41</v>
          </cell>
          <cell r="N420">
            <v>4.58</v>
          </cell>
          <cell r="O420" t="str">
            <v>2022-09-22</v>
          </cell>
          <cell r="P420">
            <v>0.64</v>
          </cell>
          <cell r="Q420">
            <v>0.78</v>
          </cell>
        </row>
        <row r="421">
          <cell r="A421" t="str">
            <v>STE</v>
          </cell>
          <cell r="B421">
            <v>167.22</v>
          </cell>
          <cell r="C421" t="b">
            <v>1</v>
          </cell>
          <cell r="D421">
            <v>4</v>
          </cell>
          <cell r="E421">
            <v>225</v>
          </cell>
          <cell r="F421">
            <v>237.5</v>
          </cell>
          <cell r="G421">
            <v>237.5</v>
          </cell>
          <cell r="H421">
            <v>250</v>
          </cell>
          <cell r="I421" t="b">
            <v>1</v>
          </cell>
          <cell r="J421">
            <v>2</v>
          </cell>
          <cell r="K421">
            <v>0.82</v>
          </cell>
          <cell r="L421" t="b">
            <v>1</v>
          </cell>
          <cell r="M421">
            <v>43.77</v>
          </cell>
          <cell r="N421">
            <v>1.88</v>
          </cell>
          <cell r="O421" t="str">
            <v>2022-09-06</v>
          </cell>
          <cell r="P421">
            <v>1.19</v>
          </cell>
          <cell r="Q421">
            <v>2.0299999999999998</v>
          </cell>
        </row>
        <row r="422">
          <cell r="A422" t="str">
            <v>STT</v>
          </cell>
          <cell r="B422">
            <v>69.12</v>
          </cell>
          <cell r="C422" t="b">
            <v>1</v>
          </cell>
          <cell r="D422">
            <v>14</v>
          </cell>
          <cell r="E422">
            <v>66</v>
          </cell>
          <cell r="F422">
            <v>77</v>
          </cell>
          <cell r="G422">
            <v>75.5</v>
          </cell>
          <cell r="H422">
            <v>95</v>
          </cell>
          <cell r="I422" t="b">
            <v>1</v>
          </cell>
          <cell r="J422">
            <v>2.4</v>
          </cell>
          <cell r="K422">
            <v>1.58</v>
          </cell>
          <cell r="L422" t="b">
            <v>1</v>
          </cell>
          <cell r="M422">
            <v>9.7799999999999994</v>
          </cell>
          <cell r="N422">
            <v>2.52</v>
          </cell>
          <cell r="O422" t="str">
            <v>2022-09-30</v>
          </cell>
          <cell r="P422">
            <v>0</v>
          </cell>
          <cell r="Q422">
            <v>0</v>
          </cell>
        </row>
        <row r="423">
          <cell r="A423" t="str">
            <v>STX</v>
          </cell>
          <cell r="B423">
            <v>55.71</v>
          </cell>
          <cell r="C423" t="b">
            <v>0</v>
          </cell>
          <cell r="D423">
            <v>0</v>
          </cell>
          <cell r="E423">
            <v>0</v>
          </cell>
          <cell r="F423">
            <v>0</v>
          </cell>
          <cell r="G423">
            <v>0</v>
          </cell>
          <cell r="H423">
            <v>0</v>
          </cell>
          <cell r="I423" t="b">
            <v>0</v>
          </cell>
          <cell r="J423">
            <v>0</v>
          </cell>
          <cell r="K423">
            <v>1.19</v>
          </cell>
          <cell r="L423" t="b">
            <v>1</v>
          </cell>
          <cell r="M423">
            <v>7.57</v>
          </cell>
          <cell r="N423">
            <v>2.8</v>
          </cell>
          <cell r="O423" t="str">
            <v>2022-09-20</v>
          </cell>
          <cell r="P423">
            <v>0.69</v>
          </cell>
          <cell r="Q423">
            <v>1.1599999999999999</v>
          </cell>
        </row>
        <row r="424">
          <cell r="A424" t="str">
            <v>STZ</v>
          </cell>
          <cell r="B424">
            <v>225.15</v>
          </cell>
          <cell r="C424" t="b">
            <v>1</v>
          </cell>
          <cell r="D424">
            <v>22</v>
          </cell>
          <cell r="E424">
            <v>238</v>
          </cell>
          <cell r="F424">
            <v>274.77</v>
          </cell>
          <cell r="G424">
            <v>275.5</v>
          </cell>
          <cell r="H424">
            <v>310</v>
          </cell>
          <cell r="I424" t="b">
            <v>1</v>
          </cell>
          <cell r="J424">
            <v>2</v>
          </cell>
          <cell r="K424">
            <v>0.98</v>
          </cell>
          <cell r="L424" t="b">
            <v>1</v>
          </cell>
          <cell r="M424">
            <v>536.07000000000005</v>
          </cell>
          <cell r="N424">
            <v>3.2</v>
          </cell>
          <cell r="O424" t="str">
            <v>2022-11-03</v>
          </cell>
          <cell r="P424">
            <v>0.46</v>
          </cell>
          <cell r="Q424">
            <v>1.4</v>
          </cell>
        </row>
        <row r="425">
          <cell r="A425" t="str">
            <v>SWK</v>
          </cell>
          <cell r="B425">
            <v>73.95</v>
          </cell>
          <cell r="C425" t="b">
            <v>1</v>
          </cell>
          <cell r="D425">
            <v>13</v>
          </cell>
          <cell r="E425">
            <v>79</v>
          </cell>
          <cell r="F425">
            <v>104.54</v>
          </cell>
          <cell r="G425">
            <v>95</v>
          </cell>
          <cell r="H425">
            <v>155</v>
          </cell>
          <cell r="I425" t="b">
            <v>1</v>
          </cell>
          <cell r="J425">
            <v>2.7</v>
          </cell>
          <cell r="K425">
            <v>1.28</v>
          </cell>
          <cell r="L425" t="b">
            <v>1</v>
          </cell>
          <cell r="M425">
            <v>12.86</v>
          </cell>
          <cell r="N425">
            <v>3.2</v>
          </cell>
          <cell r="O425" t="str">
            <v>2022-09-02</v>
          </cell>
          <cell r="P425">
            <v>0.16</v>
          </cell>
          <cell r="Q425">
            <v>0.85</v>
          </cell>
        </row>
        <row r="426">
          <cell r="A426" t="str">
            <v>SWKS</v>
          </cell>
          <cell r="B426">
            <v>84.14</v>
          </cell>
          <cell r="C426" t="b">
            <v>1</v>
          </cell>
          <cell r="D426">
            <v>25</v>
          </cell>
          <cell r="E426">
            <v>90</v>
          </cell>
          <cell r="F426">
            <v>126.96</v>
          </cell>
          <cell r="G426">
            <v>125</v>
          </cell>
          <cell r="H426">
            <v>190</v>
          </cell>
          <cell r="I426" t="b">
            <v>1</v>
          </cell>
          <cell r="J426">
            <v>2.5</v>
          </cell>
          <cell r="K426">
            <v>1.22</v>
          </cell>
          <cell r="L426" t="b">
            <v>1</v>
          </cell>
          <cell r="M426">
            <v>10.68</v>
          </cell>
          <cell r="N426">
            <v>2.48</v>
          </cell>
          <cell r="O426" t="str">
            <v>2022-08-24</v>
          </cell>
          <cell r="P426">
            <v>1.18</v>
          </cell>
          <cell r="Q426">
            <v>2.37</v>
          </cell>
        </row>
        <row r="427">
          <cell r="A427" t="str">
            <v>SYF</v>
          </cell>
          <cell r="B427">
            <v>32.409999999999997</v>
          </cell>
          <cell r="C427" t="b">
            <v>1</v>
          </cell>
          <cell r="D427">
            <v>18</v>
          </cell>
          <cell r="E427">
            <v>22</v>
          </cell>
          <cell r="F427">
            <v>38.22</v>
          </cell>
          <cell r="G427">
            <v>39.5</v>
          </cell>
          <cell r="H427">
            <v>48</v>
          </cell>
          <cell r="I427" t="b">
            <v>1</v>
          </cell>
          <cell r="J427">
            <v>2.2999999999999998</v>
          </cell>
          <cell r="K427">
            <v>1.55</v>
          </cell>
          <cell r="L427" t="b">
            <v>1</v>
          </cell>
          <cell r="M427">
            <v>4.71</v>
          </cell>
          <cell r="N427">
            <v>0.92</v>
          </cell>
          <cell r="O427" t="str">
            <v>2022-07-29</v>
          </cell>
          <cell r="P427">
            <v>0</v>
          </cell>
          <cell r="Q427">
            <v>0</v>
          </cell>
        </row>
        <row r="428">
          <cell r="A428" t="str">
            <v>SYK</v>
          </cell>
          <cell r="B428">
            <v>218.31</v>
          </cell>
          <cell r="C428" t="b">
            <v>1</v>
          </cell>
          <cell r="D428">
            <v>23</v>
          </cell>
          <cell r="E428">
            <v>205</v>
          </cell>
          <cell r="F428">
            <v>238.48</v>
          </cell>
          <cell r="G428">
            <v>237</v>
          </cell>
          <cell r="H428">
            <v>290</v>
          </cell>
          <cell r="I428" t="b">
            <v>1</v>
          </cell>
          <cell r="J428">
            <v>2.2000000000000002</v>
          </cell>
          <cell r="K428">
            <v>0.97</v>
          </cell>
          <cell r="L428" t="b">
            <v>1</v>
          </cell>
          <cell r="M428">
            <v>40.200000000000003</v>
          </cell>
          <cell r="N428">
            <v>2.78</v>
          </cell>
          <cell r="O428" t="str">
            <v>2022-09-29</v>
          </cell>
          <cell r="P428">
            <v>0.97</v>
          </cell>
          <cell r="Q428">
            <v>2</v>
          </cell>
        </row>
        <row r="429">
          <cell r="A429" t="str">
            <v>SYY</v>
          </cell>
          <cell r="B429">
            <v>80.05</v>
          </cell>
          <cell r="C429" t="b">
            <v>1</v>
          </cell>
          <cell r="D429">
            <v>13</v>
          </cell>
          <cell r="E429">
            <v>80</v>
          </cell>
          <cell r="F429">
            <v>91.38</v>
          </cell>
          <cell r="G429">
            <v>92</v>
          </cell>
          <cell r="H429">
            <v>100</v>
          </cell>
          <cell r="I429" t="b">
            <v>1</v>
          </cell>
          <cell r="J429">
            <v>2.2999999999999998</v>
          </cell>
          <cell r="K429">
            <v>1.04</v>
          </cell>
          <cell r="L429" t="b">
            <v>1</v>
          </cell>
          <cell r="M429">
            <v>30.32</v>
          </cell>
          <cell r="N429">
            <v>1.96</v>
          </cell>
          <cell r="O429" t="str">
            <v>2022-10-06</v>
          </cell>
          <cell r="P429">
            <v>0.66</v>
          </cell>
          <cell r="Q429">
            <v>1.2</v>
          </cell>
        </row>
        <row r="430">
          <cell r="A430" t="str">
            <v>T</v>
          </cell>
          <cell r="B430">
            <v>17.100000000000001</v>
          </cell>
          <cell r="C430" t="b">
            <v>1</v>
          </cell>
          <cell r="D430">
            <v>22</v>
          </cell>
          <cell r="E430">
            <v>9</v>
          </cell>
          <cell r="F430">
            <v>20.5</v>
          </cell>
          <cell r="G430">
            <v>20.5</v>
          </cell>
          <cell r="H430">
            <v>28</v>
          </cell>
          <cell r="I430" t="b">
            <v>1</v>
          </cell>
          <cell r="J430">
            <v>2.7</v>
          </cell>
          <cell r="K430">
            <v>0.65</v>
          </cell>
          <cell r="L430" t="b">
            <v>1</v>
          </cell>
          <cell r="M430">
            <v>7.57</v>
          </cell>
          <cell r="N430">
            <v>1.1100000000000001</v>
          </cell>
          <cell r="O430" t="str">
            <v>2022-10-06</v>
          </cell>
          <cell r="P430">
            <v>0.26</v>
          </cell>
          <cell r="Q430">
            <v>0.62</v>
          </cell>
        </row>
        <row r="431">
          <cell r="A431" t="str">
            <v>TAP</v>
          </cell>
          <cell r="B431">
            <v>49.16</v>
          </cell>
          <cell r="C431" t="b">
            <v>1</v>
          </cell>
          <cell r="D431">
            <v>16</v>
          </cell>
          <cell r="E431">
            <v>49</v>
          </cell>
          <cell r="F431">
            <v>54.63</v>
          </cell>
          <cell r="G431">
            <v>53</v>
          </cell>
          <cell r="H431">
            <v>65</v>
          </cell>
          <cell r="I431" t="b">
            <v>1</v>
          </cell>
          <cell r="J431">
            <v>3</v>
          </cell>
          <cell r="K431">
            <v>0.86</v>
          </cell>
          <cell r="L431" t="b">
            <v>1</v>
          </cell>
          <cell r="M431">
            <v>14.37</v>
          </cell>
          <cell r="N431">
            <v>1.52</v>
          </cell>
          <cell r="O431" t="str">
            <v>2022-09-01</v>
          </cell>
          <cell r="P431">
            <v>0.44</v>
          </cell>
          <cell r="Q431">
            <v>0.82</v>
          </cell>
        </row>
        <row r="432">
          <cell r="A432" t="str">
            <v>TDG</v>
          </cell>
          <cell r="B432">
            <v>537.88</v>
          </cell>
          <cell r="C432" t="b">
            <v>1</v>
          </cell>
          <cell r="D432">
            <v>19</v>
          </cell>
          <cell r="E432">
            <v>610</v>
          </cell>
          <cell r="F432">
            <v>714.9</v>
          </cell>
          <cell r="G432">
            <v>710</v>
          </cell>
          <cell r="H432">
            <v>801</v>
          </cell>
          <cell r="I432" t="b">
            <v>1</v>
          </cell>
          <cell r="J432">
            <v>2</v>
          </cell>
          <cell r="K432">
            <v>1.43</v>
          </cell>
          <cell r="L432" t="b">
            <v>1</v>
          </cell>
          <cell r="M432">
            <v>42.19</v>
          </cell>
          <cell r="N432">
            <v>0</v>
          </cell>
          <cell r="O432" t="str">
            <v>2022-08-18</v>
          </cell>
          <cell r="P432">
            <v>3.57</v>
          </cell>
          <cell r="Q432">
            <v>4.6900000000000004</v>
          </cell>
        </row>
        <row r="433">
          <cell r="A433" t="str">
            <v>TDY</v>
          </cell>
          <cell r="B433">
            <v>350.48</v>
          </cell>
          <cell r="C433" t="b">
            <v>1</v>
          </cell>
          <cell r="D433">
            <v>7</v>
          </cell>
          <cell r="E433">
            <v>444</v>
          </cell>
          <cell r="F433">
            <v>483.57</v>
          </cell>
          <cell r="G433">
            <v>500</v>
          </cell>
          <cell r="H433">
            <v>515</v>
          </cell>
          <cell r="I433" t="b">
            <v>1</v>
          </cell>
          <cell r="J433">
            <v>2.1</v>
          </cell>
          <cell r="K433">
            <v>1.06</v>
          </cell>
          <cell r="L433" t="b">
            <v>1</v>
          </cell>
          <cell r="M433">
            <v>24.84</v>
          </cell>
          <cell r="N433">
            <v>0</v>
          </cell>
          <cell r="O433" t="str">
            <v/>
          </cell>
          <cell r="P433">
            <v>1</v>
          </cell>
          <cell r="Q433">
            <v>1.67</v>
          </cell>
        </row>
        <row r="434">
          <cell r="A434" t="str">
            <v>TECH</v>
          </cell>
          <cell r="B434">
            <v>283.29000000000002</v>
          </cell>
          <cell r="C434" t="b">
            <v>1</v>
          </cell>
          <cell r="D434">
            <v>11</v>
          </cell>
          <cell r="E434">
            <v>360</v>
          </cell>
          <cell r="F434">
            <v>470.72</v>
          </cell>
          <cell r="G434">
            <v>480</v>
          </cell>
          <cell r="H434">
            <v>550</v>
          </cell>
          <cell r="I434" t="b">
            <v>1</v>
          </cell>
          <cell r="J434">
            <v>1.9</v>
          </cell>
          <cell r="K434">
            <v>1.28</v>
          </cell>
          <cell r="L434" t="b">
            <v>1</v>
          </cell>
          <cell r="M434">
            <v>42.73</v>
          </cell>
          <cell r="N434">
            <v>1.28</v>
          </cell>
          <cell r="O434" t="str">
            <v>2022-08-12</v>
          </cell>
          <cell r="P434">
            <v>2.5099999999999998</v>
          </cell>
          <cell r="Q434">
            <v>3.44</v>
          </cell>
        </row>
        <row r="435">
          <cell r="A435" t="str">
            <v>TEL</v>
          </cell>
          <cell r="B435">
            <v>114.89</v>
          </cell>
          <cell r="C435" t="b">
            <v>0</v>
          </cell>
          <cell r="D435">
            <v>0</v>
          </cell>
          <cell r="E435">
            <v>0</v>
          </cell>
          <cell r="F435">
            <v>0</v>
          </cell>
          <cell r="G435">
            <v>0</v>
          </cell>
          <cell r="H435">
            <v>0</v>
          </cell>
          <cell r="I435" t="b">
            <v>0</v>
          </cell>
          <cell r="J435">
            <v>0</v>
          </cell>
          <cell r="K435">
            <v>1.31</v>
          </cell>
          <cell r="L435" t="b">
            <v>1</v>
          </cell>
          <cell r="M435">
            <v>15.04</v>
          </cell>
          <cell r="N435">
            <v>2.2400000000000002</v>
          </cell>
          <cell r="O435" t="str">
            <v>2022-11-17</v>
          </cell>
          <cell r="P435">
            <v>0.78</v>
          </cell>
          <cell r="Q435">
            <v>1.5</v>
          </cell>
        </row>
        <row r="436">
          <cell r="A436" t="str">
            <v>TER</v>
          </cell>
          <cell r="B436">
            <v>77.27</v>
          </cell>
          <cell r="C436" t="b">
            <v>1</v>
          </cell>
          <cell r="D436">
            <v>21</v>
          </cell>
          <cell r="E436">
            <v>74</v>
          </cell>
          <cell r="F436">
            <v>107.41</v>
          </cell>
          <cell r="G436">
            <v>112</v>
          </cell>
          <cell r="H436">
            <v>127</v>
          </cell>
          <cell r="I436" t="b">
            <v>1</v>
          </cell>
          <cell r="J436">
            <v>2.4</v>
          </cell>
          <cell r="K436">
            <v>1.52</v>
          </cell>
          <cell r="L436" t="b">
            <v>1</v>
          </cell>
          <cell r="M436">
            <v>16.27</v>
          </cell>
          <cell r="N436">
            <v>0.44</v>
          </cell>
          <cell r="O436" t="str">
            <v>2022-08-30</v>
          </cell>
          <cell r="P436">
            <v>1.84</v>
          </cell>
          <cell r="Q436">
            <v>2.85</v>
          </cell>
        </row>
        <row r="437">
          <cell r="A437" t="str">
            <v>TFC</v>
          </cell>
          <cell r="B437">
            <v>41.51</v>
          </cell>
          <cell r="C437" t="b">
            <v>1</v>
          </cell>
          <cell r="D437">
            <v>21</v>
          </cell>
          <cell r="E437">
            <v>42</v>
          </cell>
          <cell r="F437">
            <v>51.85</v>
          </cell>
          <cell r="G437">
            <v>52</v>
          </cell>
          <cell r="H437">
            <v>61</v>
          </cell>
          <cell r="I437" t="b">
            <v>1</v>
          </cell>
          <cell r="J437">
            <v>2.7</v>
          </cell>
          <cell r="K437">
            <v>1.0900000000000001</v>
          </cell>
          <cell r="L437" t="b">
            <v>1</v>
          </cell>
          <cell r="M437">
            <v>9.5399999999999991</v>
          </cell>
          <cell r="N437">
            <v>2.08</v>
          </cell>
          <cell r="O437" t="str">
            <v>2022-08-11</v>
          </cell>
          <cell r="P437">
            <v>0</v>
          </cell>
          <cell r="Q437">
            <v>0</v>
          </cell>
        </row>
        <row r="438">
          <cell r="A438" t="str">
            <v>TFX</v>
          </cell>
          <cell r="B438">
            <v>197.67</v>
          </cell>
          <cell r="C438" t="b">
            <v>1</v>
          </cell>
          <cell r="D438">
            <v>12</v>
          </cell>
          <cell r="E438">
            <v>210</v>
          </cell>
          <cell r="F438">
            <v>272.92</v>
          </cell>
          <cell r="G438">
            <v>265</v>
          </cell>
          <cell r="H438">
            <v>370</v>
          </cell>
          <cell r="I438" t="b">
            <v>1</v>
          </cell>
          <cell r="J438">
            <v>2.4</v>
          </cell>
          <cell r="K438">
            <v>1.0900000000000001</v>
          </cell>
          <cell r="L438" t="b">
            <v>1</v>
          </cell>
          <cell r="M438">
            <v>18.39</v>
          </cell>
          <cell r="N438">
            <v>1.36</v>
          </cell>
          <cell r="O438" t="str">
            <v>2022-08-12</v>
          </cell>
          <cell r="P438">
            <v>1.22</v>
          </cell>
          <cell r="Q438">
            <v>2.27</v>
          </cell>
        </row>
        <row r="439">
          <cell r="A439" t="str">
            <v>TGT</v>
          </cell>
          <cell r="B439">
            <v>159.19</v>
          </cell>
          <cell r="C439" t="b">
            <v>1</v>
          </cell>
          <cell r="D439">
            <v>29</v>
          </cell>
          <cell r="E439">
            <v>161</v>
          </cell>
          <cell r="F439">
            <v>191.89</v>
          </cell>
          <cell r="G439">
            <v>190</v>
          </cell>
          <cell r="H439">
            <v>244</v>
          </cell>
          <cell r="I439" t="b">
            <v>1</v>
          </cell>
          <cell r="J439">
            <v>2.1</v>
          </cell>
          <cell r="K439">
            <v>1.02</v>
          </cell>
          <cell r="L439" t="b">
            <v>1</v>
          </cell>
          <cell r="M439">
            <v>18.03</v>
          </cell>
          <cell r="N439">
            <v>4.32</v>
          </cell>
          <cell r="O439" t="str">
            <v>2022-11-15</v>
          </cell>
          <cell r="P439">
            <v>0.05</v>
          </cell>
          <cell r="Q439">
            <v>0.82</v>
          </cell>
        </row>
        <row r="440">
          <cell r="A440" t="str">
            <v>TJX</v>
          </cell>
          <cell r="B440">
            <v>67.61</v>
          </cell>
          <cell r="C440" t="b">
            <v>1</v>
          </cell>
          <cell r="D440">
            <v>21</v>
          </cell>
          <cell r="E440">
            <v>65</v>
          </cell>
          <cell r="F440">
            <v>76.52</v>
          </cell>
          <cell r="G440">
            <v>77</v>
          </cell>
          <cell r="H440">
            <v>90</v>
          </cell>
          <cell r="I440" t="b">
            <v>1</v>
          </cell>
          <cell r="J440">
            <v>2</v>
          </cell>
          <cell r="K440">
            <v>0.86</v>
          </cell>
          <cell r="L440" t="b">
            <v>1</v>
          </cell>
          <cell r="M440">
            <v>24.15</v>
          </cell>
          <cell r="N440">
            <v>1.18</v>
          </cell>
          <cell r="O440" t="str">
            <v>2022-11-09</v>
          </cell>
          <cell r="P440">
            <v>0.41</v>
          </cell>
          <cell r="Q440">
            <v>1.17</v>
          </cell>
        </row>
        <row r="441">
          <cell r="A441" t="str">
            <v>TMO</v>
          </cell>
          <cell r="B441">
            <v>496.74</v>
          </cell>
          <cell r="C441" t="b">
            <v>1</v>
          </cell>
          <cell r="D441">
            <v>22</v>
          </cell>
          <cell r="E441">
            <v>525</v>
          </cell>
          <cell r="F441">
            <v>649.67999999999995</v>
          </cell>
          <cell r="G441">
            <v>667.5</v>
          </cell>
          <cell r="H441">
            <v>715</v>
          </cell>
          <cell r="I441" t="b">
            <v>1</v>
          </cell>
          <cell r="J441">
            <v>1.9</v>
          </cell>
          <cell r="K441">
            <v>0.86</v>
          </cell>
          <cell r="L441" t="b">
            <v>1</v>
          </cell>
          <cell r="M441">
            <v>26.44</v>
          </cell>
          <cell r="N441">
            <v>1.2</v>
          </cell>
          <cell r="O441" t="str">
            <v>2022-09-14</v>
          </cell>
          <cell r="P441">
            <v>0.98</v>
          </cell>
          <cell r="Q441">
            <v>1.65</v>
          </cell>
        </row>
        <row r="442">
          <cell r="A442" t="str">
            <v>TMUS</v>
          </cell>
          <cell r="B442">
            <v>136.46</v>
          </cell>
          <cell r="C442" t="b">
            <v>1</v>
          </cell>
          <cell r="D442">
            <v>30</v>
          </cell>
          <cell r="E442">
            <v>128</v>
          </cell>
          <cell r="F442">
            <v>173.73</v>
          </cell>
          <cell r="G442">
            <v>172</v>
          </cell>
          <cell r="H442">
            <v>214</v>
          </cell>
          <cell r="I442" t="b">
            <v>1</v>
          </cell>
          <cell r="J442">
            <v>1.9</v>
          </cell>
          <cell r="K442">
            <v>0.51</v>
          </cell>
          <cell r="L442" t="b">
            <v>1</v>
          </cell>
          <cell r="M442">
            <v>99.61</v>
          </cell>
          <cell r="N442">
            <v>0</v>
          </cell>
          <cell r="O442" t="str">
            <v>2013-05-01</v>
          </cell>
          <cell r="P442">
            <v>0.63</v>
          </cell>
          <cell r="Q442">
            <v>0.85</v>
          </cell>
        </row>
        <row r="443">
          <cell r="A443" t="str">
            <v>TPR</v>
          </cell>
          <cell r="B443">
            <v>31.27</v>
          </cell>
          <cell r="C443" t="b">
            <v>1</v>
          </cell>
          <cell r="D443">
            <v>19</v>
          </cell>
          <cell r="E443">
            <v>36</v>
          </cell>
          <cell r="F443">
            <v>45.26</v>
          </cell>
          <cell r="G443">
            <v>46</v>
          </cell>
          <cell r="H443">
            <v>60</v>
          </cell>
          <cell r="I443" t="b">
            <v>1</v>
          </cell>
          <cell r="J443">
            <v>2</v>
          </cell>
          <cell r="K443">
            <v>1.38</v>
          </cell>
          <cell r="L443" t="b">
            <v>1</v>
          </cell>
          <cell r="M443">
            <v>9.6199999999999992</v>
          </cell>
          <cell r="N443">
            <v>1.2</v>
          </cell>
          <cell r="O443" t="str">
            <v>2022-09-08</v>
          </cell>
          <cell r="P443">
            <v>0.97</v>
          </cell>
          <cell r="Q443">
            <v>1.75</v>
          </cell>
        </row>
        <row r="444">
          <cell r="A444" t="str">
            <v>TRMB</v>
          </cell>
          <cell r="B444">
            <v>55.88</v>
          </cell>
          <cell r="C444" t="b">
            <v>1</v>
          </cell>
          <cell r="D444">
            <v>9</v>
          </cell>
          <cell r="E444">
            <v>64</v>
          </cell>
          <cell r="F444">
            <v>76.33</v>
          </cell>
          <cell r="G444">
            <v>75</v>
          </cell>
          <cell r="H444">
            <v>89</v>
          </cell>
          <cell r="I444" t="b">
            <v>1</v>
          </cell>
          <cell r="J444">
            <v>2.1</v>
          </cell>
          <cell r="K444">
            <v>1.57</v>
          </cell>
          <cell r="L444" t="b">
            <v>1</v>
          </cell>
          <cell r="M444">
            <v>27.94</v>
          </cell>
          <cell r="N444">
            <v>0</v>
          </cell>
          <cell r="O444" t="str">
            <v/>
          </cell>
          <cell r="P444">
            <v>0.65</v>
          </cell>
          <cell r="Q444">
            <v>1.02</v>
          </cell>
        </row>
        <row r="445">
          <cell r="A445" t="str">
            <v>TROW</v>
          </cell>
          <cell r="B445">
            <v>102.52</v>
          </cell>
          <cell r="C445" t="b">
            <v>1</v>
          </cell>
          <cell r="D445">
            <v>11</v>
          </cell>
          <cell r="E445">
            <v>70</v>
          </cell>
          <cell r="F445">
            <v>92.45</v>
          </cell>
          <cell r="G445">
            <v>98</v>
          </cell>
          <cell r="H445">
            <v>105</v>
          </cell>
          <cell r="I445" t="b">
            <v>1</v>
          </cell>
          <cell r="J445">
            <v>3.5</v>
          </cell>
          <cell r="K445">
            <v>1.3</v>
          </cell>
          <cell r="L445" t="b">
            <v>1</v>
          </cell>
          <cell r="M445">
            <v>9.89</v>
          </cell>
          <cell r="N445">
            <v>4.8</v>
          </cell>
          <cell r="O445" t="str">
            <v>2022-09-14</v>
          </cell>
          <cell r="P445">
            <v>1.82</v>
          </cell>
          <cell r="Q445">
            <v>1.82</v>
          </cell>
        </row>
        <row r="446">
          <cell r="A446" t="str">
            <v>TRV</v>
          </cell>
          <cell r="B446">
            <v>176.23</v>
          </cell>
          <cell r="C446" t="b">
            <v>1</v>
          </cell>
          <cell r="D446">
            <v>17</v>
          </cell>
          <cell r="E446">
            <v>155</v>
          </cell>
          <cell r="F446">
            <v>178.24</v>
          </cell>
          <cell r="G446">
            <v>180</v>
          </cell>
          <cell r="H446">
            <v>200</v>
          </cell>
          <cell r="I446" t="b">
            <v>1</v>
          </cell>
          <cell r="J446">
            <v>2.8</v>
          </cell>
          <cell r="K446">
            <v>0.61</v>
          </cell>
          <cell r="L446" t="b">
            <v>1</v>
          </cell>
          <cell r="M446">
            <v>12.89</v>
          </cell>
          <cell r="N446">
            <v>3.72</v>
          </cell>
          <cell r="O446" t="str">
            <v>2022-12-08</v>
          </cell>
          <cell r="P446">
            <v>0.18</v>
          </cell>
          <cell r="Q446">
            <v>0.34</v>
          </cell>
        </row>
        <row r="447">
          <cell r="A447" t="str">
            <v>TSCO</v>
          </cell>
          <cell r="B447">
            <v>197.37</v>
          </cell>
          <cell r="C447" t="b">
            <v>1</v>
          </cell>
          <cell r="D447">
            <v>27</v>
          </cell>
          <cell r="E447">
            <v>198</v>
          </cell>
          <cell r="F447">
            <v>232.33</v>
          </cell>
          <cell r="G447">
            <v>230</v>
          </cell>
          <cell r="H447">
            <v>270</v>
          </cell>
          <cell r="I447" t="b">
            <v>1</v>
          </cell>
          <cell r="J447">
            <v>2.1</v>
          </cell>
          <cell r="K447">
            <v>0.86</v>
          </cell>
          <cell r="L447" t="b">
            <v>1</v>
          </cell>
          <cell r="M447">
            <v>21.81</v>
          </cell>
          <cell r="N447">
            <v>3.68</v>
          </cell>
          <cell r="O447" t="str">
            <v>2022-08-19</v>
          </cell>
          <cell r="P447">
            <v>0.1</v>
          </cell>
          <cell r="Q447">
            <v>1.48</v>
          </cell>
        </row>
        <row r="448">
          <cell r="A448" t="str">
            <v>TSLA</v>
          </cell>
          <cell r="B448">
            <v>214.44</v>
          </cell>
          <cell r="C448" t="b">
            <v>1</v>
          </cell>
          <cell r="D448">
            <v>37</v>
          </cell>
          <cell r="E448">
            <v>24.33</v>
          </cell>
          <cell r="F448">
            <v>284.26</v>
          </cell>
          <cell r="G448">
            <v>316.67</v>
          </cell>
          <cell r="H448">
            <v>461</v>
          </cell>
          <cell r="I448" t="b">
            <v>1</v>
          </cell>
          <cell r="J448">
            <v>2.2999999999999998</v>
          </cell>
          <cell r="K448">
            <v>2.13</v>
          </cell>
          <cell r="L448" t="b">
            <v>1</v>
          </cell>
          <cell r="M448">
            <v>74.72</v>
          </cell>
          <cell r="N448">
            <v>0</v>
          </cell>
          <cell r="O448" t="str">
            <v/>
          </cell>
          <cell r="P448">
            <v>0.97</v>
          </cell>
          <cell r="Q448">
            <v>1.43</v>
          </cell>
        </row>
        <row r="449">
          <cell r="A449" t="str">
            <v>TSN</v>
          </cell>
          <cell r="B449">
            <v>65.12</v>
          </cell>
          <cell r="C449" t="b">
            <v>1</v>
          </cell>
          <cell r="D449">
            <v>11</v>
          </cell>
          <cell r="E449">
            <v>73</v>
          </cell>
          <cell r="F449">
            <v>89.35</v>
          </cell>
          <cell r="G449">
            <v>89</v>
          </cell>
          <cell r="H449">
            <v>111</v>
          </cell>
          <cell r="I449" t="b">
            <v>1</v>
          </cell>
          <cell r="J449">
            <v>2.6</v>
          </cell>
          <cell r="K449">
            <v>0.73</v>
          </cell>
          <cell r="L449" t="b">
            <v>1</v>
          </cell>
          <cell r="M449">
            <v>5.85</v>
          </cell>
          <cell r="N449">
            <v>1.84</v>
          </cell>
          <cell r="O449" t="str">
            <v>2022-11-30</v>
          </cell>
          <cell r="P449">
            <v>0.76</v>
          </cell>
          <cell r="Q449">
            <v>1.99</v>
          </cell>
        </row>
        <row r="450">
          <cell r="A450" t="str">
            <v>TT</v>
          </cell>
          <cell r="B450">
            <v>144.86000000000001</v>
          </cell>
          <cell r="C450" t="b">
            <v>0</v>
          </cell>
          <cell r="D450">
            <v>0</v>
          </cell>
          <cell r="E450">
            <v>0</v>
          </cell>
          <cell r="F450">
            <v>0</v>
          </cell>
          <cell r="G450">
            <v>0</v>
          </cell>
          <cell r="H450">
            <v>0</v>
          </cell>
          <cell r="I450" t="b">
            <v>1</v>
          </cell>
          <cell r="J450">
            <v>3</v>
          </cell>
          <cell r="K450">
            <v>1.19</v>
          </cell>
          <cell r="L450" t="b">
            <v>1</v>
          </cell>
          <cell r="M450">
            <v>22.71</v>
          </cell>
          <cell r="N450">
            <v>2.68</v>
          </cell>
          <cell r="O450" t="str">
            <v>2022-12-01</v>
          </cell>
          <cell r="P450">
            <v>0.72</v>
          </cell>
          <cell r="Q450">
            <v>1.0900000000000001</v>
          </cell>
        </row>
        <row r="451">
          <cell r="A451" t="str">
            <v>TTWO</v>
          </cell>
          <cell r="B451">
            <v>125.55</v>
          </cell>
          <cell r="C451" t="b">
            <v>1</v>
          </cell>
          <cell r="D451">
            <v>27</v>
          </cell>
          <cell r="E451">
            <v>126</v>
          </cell>
          <cell r="F451">
            <v>161.93</v>
          </cell>
          <cell r="G451">
            <v>160</v>
          </cell>
          <cell r="H451">
            <v>200</v>
          </cell>
          <cell r="I451" t="b">
            <v>1</v>
          </cell>
          <cell r="J451">
            <v>2</v>
          </cell>
          <cell r="K451">
            <v>0.78</v>
          </cell>
          <cell r="L451" t="b">
            <v>1</v>
          </cell>
          <cell r="M451">
            <v>81.53</v>
          </cell>
          <cell r="N451">
            <v>0</v>
          </cell>
          <cell r="O451" t="str">
            <v/>
          </cell>
          <cell r="P451">
            <v>0.69</v>
          </cell>
          <cell r="Q451">
            <v>0.92</v>
          </cell>
        </row>
        <row r="452">
          <cell r="A452" t="str">
            <v>TWTR</v>
          </cell>
          <cell r="B452">
            <v>49.89</v>
          </cell>
          <cell r="C452" t="b">
            <v>1</v>
          </cell>
          <cell r="D452">
            <v>28</v>
          </cell>
          <cell r="E452">
            <v>22</v>
          </cell>
          <cell r="F452">
            <v>44.08</v>
          </cell>
          <cell r="G452">
            <v>45</v>
          </cell>
          <cell r="H452">
            <v>55</v>
          </cell>
          <cell r="I452" t="b">
            <v>1</v>
          </cell>
          <cell r="J452">
            <v>3</v>
          </cell>
          <cell r="K452">
            <v>0.53</v>
          </cell>
          <cell r="L452" t="b">
            <v>1</v>
          </cell>
          <cell r="M452">
            <v>199.56</v>
          </cell>
          <cell r="N452">
            <v>0</v>
          </cell>
          <cell r="O452" t="str">
            <v/>
          </cell>
          <cell r="P452">
            <v>6.97</v>
          </cell>
          <cell r="Q452">
            <v>7.15</v>
          </cell>
        </row>
        <row r="453">
          <cell r="A453" t="str">
            <v>TXN</v>
          </cell>
          <cell r="B453">
            <v>159.72</v>
          </cell>
          <cell r="C453" t="b">
            <v>1</v>
          </cell>
          <cell r="D453">
            <v>30</v>
          </cell>
          <cell r="E453">
            <v>143</v>
          </cell>
          <cell r="F453">
            <v>182.5</v>
          </cell>
          <cell r="G453">
            <v>175</v>
          </cell>
          <cell r="H453">
            <v>297</v>
          </cell>
          <cell r="I453" t="b">
            <v>1</v>
          </cell>
          <cell r="J453">
            <v>2.7</v>
          </cell>
          <cell r="K453">
            <v>1</v>
          </cell>
          <cell r="L453" t="b">
            <v>1</v>
          </cell>
          <cell r="M453">
            <v>17.47</v>
          </cell>
          <cell r="N453">
            <v>4.96</v>
          </cell>
          <cell r="O453" t="str">
            <v>2022-10-28</v>
          </cell>
          <cell r="P453">
            <v>4.13</v>
          </cell>
          <cell r="Q453">
            <v>5.09</v>
          </cell>
        </row>
        <row r="454">
          <cell r="A454" t="str">
            <v>TXT</v>
          </cell>
          <cell r="B454">
            <v>62.94</v>
          </cell>
          <cell r="C454" t="b">
            <v>0</v>
          </cell>
          <cell r="D454">
            <v>0</v>
          </cell>
          <cell r="E454">
            <v>0</v>
          </cell>
          <cell r="F454">
            <v>0</v>
          </cell>
          <cell r="G454">
            <v>0</v>
          </cell>
          <cell r="H454">
            <v>0</v>
          </cell>
          <cell r="I454" t="b">
            <v>0</v>
          </cell>
          <cell r="J454">
            <v>0</v>
          </cell>
          <cell r="K454">
            <v>1.5</v>
          </cell>
          <cell r="L454" t="b">
            <v>1</v>
          </cell>
          <cell r="M454">
            <v>17.39</v>
          </cell>
          <cell r="N454">
            <v>0.08</v>
          </cell>
          <cell r="O454" t="str">
            <v>2022-09-08</v>
          </cell>
          <cell r="P454">
            <v>1.1299999999999999</v>
          </cell>
          <cell r="Q454">
            <v>2.2999999999999998</v>
          </cell>
        </row>
        <row r="455">
          <cell r="A455" t="str">
            <v>TYL</v>
          </cell>
          <cell r="B455">
            <v>335.95</v>
          </cell>
          <cell r="C455" t="b">
            <v>1</v>
          </cell>
          <cell r="D455">
            <v>16</v>
          </cell>
          <cell r="E455">
            <v>400</v>
          </cell>
          <cell r="F455">
            <v>452.39</v>
          </cell>
          <cell r="G455">
            <v>455</v>
          </cell>
          <cell r="H455">
            <v>520</v>
          </cell>
          <cell r="I455" t="b">
            <v>1</v>
          </cell>
          <cell r="J455">
            <v>2</v>
          </cell>
          <cell r="K455">
            <v>0.9</v>
          </cell>
          <cell r="L455" t="b">
            <v>1</v>
          </cell>
          <cell r="M455">
            <v>79.989999999999995</v>
          </cell>
          <cell r="N455">
            <v>0</v>
          </cell>
          <cell r="O455" t="str">
            <v>1990-01-31</v>
          </cell>
          <cell r="P455">
            <v>1.06</v>
          </cell>
          <cell r="Q455">
            <v>1.1499999999999999</v>
          </cell>
        </row>
        <row r="456">
          <cell r="A456" t="str">
            <v>UAL</v>
          </cell>
          <cell r="B456">
            <v>40.44</v>
          </cell>
          <cell r="C456" t="b">
            <v>1</v>
          </cell>
          <cell r="D456">
            <v>15</v>
          </cell>
          <cell r="E456">
            <v>31</v>
          </cell>
          <cell r="F456">
            <v>51.41</v>
          </cell>
          <cell r="G456">
            <v>51</v>
          </cell>
          <cell r="H456">
            <v>81</v>
          </cell>
          <cell r="I456" t="b">
            <v>1</v>
          </cell>
          <cell r="J456">
            <v>2.5</v>
          </cell>
          <cell r="K456">
            <v>1.24</v>
          </cell>
          <cell r="L456" t="b">
            <v>1</v>
          </cell>
          <cell r="M456">
            <v>0</v>
          </cell>
          <cell r="N456">
            <v>0</v>
          </cell>
          <cell r="O456" t="str">
            <v>2008-01-07</v>
          </cell>
          <cell r="P456">
            <v>0.94</v>
          </cell>
          <cell r="Q456">
            <v>1.03</v>
          </cell>
        </row>
        <row r="457">
          <cell r="A457" t="str">
            <v>UDR</v>
          </cell>
          <cell r="B457">
            <v>39.200000000000003</v>
          </cell>
          <cell r="C457" t="b">
            <v>1</v>
          </cell>
          <cell r="D457">
            <v>20</v>
          </cell>
          <cell r="E457">
            <v>41</v>
          </cell>
          <cell r="F457">
            <v>51.6</v>
          </cell>
          <cell r="G457">
            <v>52</v>
          </cell>
          <cell r="H457">
            <v>71</v>
          </cell>
          <cell r="I457" t="b">
            <v>1</v>
          </cell>
          <cell r="J457">
            <v>2.2999999999999998</v>
          </cell>
          <cell r="K457">
            <v>0.75</v>
          </cell>
          <cell r="L457" t="b">
            <v>1</v>
          </cell>
          <cell r="M457">
            <v>80</v>
          </cell>
          <cell r="N457">
            <v>1.52</v>
          </cell>
          <cell r="O457" t="str">
            <v>2022-10-07</v>
          </cell>
          <cell r="P457">
            <v>0.02</v>
          </cell>
          <cell r="Q457">
            <v>0.12</v>
          </cell>
        </row>
        <row r="458">
          <cell r="A458" t="str">
            <v>UHS</v>
          </cell>
          <cell r="B458">
            <v>90</v>
          </cell>
          <cell r="C458" t="b">
            <v>1</v>
          </cell>
          <cell r="D458">
            <v>17</v>
          </cell>
          <cell r="E458">
            <v>98</v>
          </cell>
          <cell r="F458">
            <v>115.41</v>
          </cell>
          <cell r="G458">
            <v>115</v>
          </cell>
          <cell r="H458">
            <v>141</v>
          </cell>
          <cell r="I458" t="b">
            <v>1</v>
          </cell>
          <cell r="J458">
            <v>2.9</v>
          </cell>
          <cell r="K458">
            <v>1.2</v>
          </cell>
          <cell r="L458" t="b">
            <v>1</v>
          </cell>
          <cell r="M458">
            <v>9.16</v>
          </cell>
          <cell r="N458">
            <v>0.8</v>
          </cell>
          <cell r="O458" t="str">
            <v>2022-08-31</v>
          </cell>
          <cell r="P458">
            <v>0.99</v>
          </cell>
          <cell r="Q458">
            <v>1.22</v>
          </cell>
        </row>
        <row r="459">
          <cell r="A459" t="str">
            <v>ULTA</v>
          </cell>
          <cell r="B459">
            <v>382.81</v>
          </cell>
          <cell r="C459" t="b">
            <v>1</v>
          </cell>
          <cell r="D459">
            <v>24</v>
          </cell>
          <cell r="E459">
            <v>390</v>
          </cell>
          <cell r="F459">
            <v>483.54</v>
          </cell>
          <cell r="G459">
            <v>487.5</v>
          </cell>
          <cell r="H459">
            <v>600</v>
          </cell>
          <cell r="I459" t="b">
            <v>1</v>
          </cell>
          <cell r="J459">
            <v>2.1</v>
          </cell>
          <cell r="K459">
            <v>1.35</v>
          </cell>
          <cell r="L459" t="b">
            <v>1</v>
          </cell>
          <cell r="M459">
            <v>17.899999999999999</v>
          </cell>
          <cell r="N459">
            <v>0</v>
          </cell>
          <cell r="O459" t="str">
            <v>2012-03-16</v>
          </cell>
          <cell r="P459">
            <v>0.41</v>
          </cell>
          <cell r="Q459">
            <v>1.63</v>
          </cell>
        </row>
        <row r="460">
          <cell r="A460" t="str">
            <v>UNH</v>
          </cell>
          <cell r="B460">
            <v>533.73</v>
          </cell>
          <cell r="C460" t="b">
            <v>1</v>
          </cell>
          <cell r="D460">
            <v>22</v>
          </cell>
          <cell r="E460">
            <v>525</v>
          </cell>
          <cell r="F460">
            <v>594.64</v>
          </cell>
          <cell r="G460">
            <v>597.5</v>
          </cell>
          <cell r="H460">
            <v>637</v>
          </cell>
          <cell r="I460" t="b">
            <v>1</v>
          </cell>
          <cell r="J460">
            <v>1.8</v>
          </cell>
          <cell r="K460">
            <v>0.75</v>
          </cell>
          <cell r="L460" t="b">
            <v>1</v>
          </cell>
          <cell r="M460">
            <v>26.15</v>
          </cell>
          <cell r="N460">
            <v>6.6</v>
          </cell>
          <cell r="O460" t="str">
            <v>2022-09-09</v>
          </cell>
          <cell r="P460">
            <v>0.59</v>
          </cell>
          <cell r="Q460">
            <v>0.82</v>
          </cell>
        </row>
        <row r="461">
          <cell r="A461" t="str">
            <v>UNP</v>
          </cell>
          <cell r="B461">
            <v>190.53</v>
          </cell>
          <cell r="C461" t="b">
            <v>1</v>
          </cell>
          <cell r="D461">
            <v>28</v>
          </cell>
          <cell r="E461">
            <v>187</v>
          </cell>
          <cell r="F461">
            <v>222.32</v>
          </cell>
          <cell r="G461">
            <v>222.5</v>
          </cell>
          <cell r="H461">
            <v>250</v>
          </cell>
          <cell r="I461" t="b">
            <v>1</v>
          </cell>
          <cell r="J461">
            <v>2.2999999999999998</v>
          </cell>
          <cell r="K461">
            <v>1.1499999999999999</v>
          </cell>
          <cell r="L461" t="b">
            <v>1</v>
          </cell>
          <cell r="M461">
            <v>17.760000000000002</v>
          </cell>
          <cell r="N461">
            <v>5.2</v>
          </cell>
          <cell r="O461" t="str">
            <v>2022-08-30</v>
          </cell>
          <cell r="P461">
            <v>0.23</v>
          </cell>
          <cell r="Q461">
            <v>0.77</v>
          </cell>
        </row>
        <row r="462">
          <cell r="A462" t="str">
            <v>UPS</v>
          </cell>
          <cell r="B462">
            <v>165.55</v>
          </cell>
          <cell r="C462" t="b">
            <v>1</v>
          </cell>
          <cell r="D462">
            <v>29</v>
          </cell>
          <cell r="E462">
            <v>100</v>
          </cell>
          <cell r="F462">
            <v>197.28</v>
          </cell>
          <cell r="G462">
            <v>200</v>
          </cell>
          <cell r="H462">
            <v>251</v>
          </cell>
          <cell r="I462" t="b">
            <v>1</v>
          </cell>
          <cell r="J462">
            <v>2.4</v>
          </cell>
          <cell r="K462">
            <v>1.1200000000000001</v>
          </cell>
          <cell r="L462" t="b">
            <v>1</v>
          </cell>
          <cell r="M462">
            <v>13.3</v>
          </cell>
          <cell r="N462">
            <v>6.08</v>
          </cell>
          <cell r="O462" t="str">
            <v>2022-08-12</v>
          </cell>
          <cell r="P462">
            <v>1.37</v>
          </cell>
          <cell r="Q462">
            <v>1.48</v>
          </cell>
        </row>
        <row r="463">
          <cell r="A463" t="str">
            <v>URI</v>
          </cell>
          <cell r="B463">
            <v>284.68</v>
          </cell>
          <cell r="C463" t="b">
            <v>1</v>
          </cell>
          <cell r="D463">
            <v>15</v>
          </cell>
          <cell r="E463">
            <v>269</v>
          </cell>
          <cell r="F463">
            <v>367</v>
          </cell>
          <cell r="G463">
            <v>365</v>
          </cell>
          <cell r="H463">
            <v>490</v>
          </cell>
          <cell r="I463" t="b">
            <v>1</v>
          </cell>
          <cell r="J463">
            <v>2.2999999999999998</v>
          </cell>
          <cell r="K463">
            <v>1.85</v>
          </cell>
          <cell r="L463" t="b">
            <v>1</v>
          </cell>
          <cell r="M463">
            <v>12.28</v>
          </cell>
          <cell r="N463">
            <v>0</v>
          </cell>
          <cell r="O463" t="str">
            <v/>
          </cell>
          <cell r="P463">
            <v>0.9</v>
          </cell>
          <cell r="Q463">
            <v>1.07</v>
          </cell>
        </row>
        <row r="464">
          <cell r="A464" t="str">
            <v>USB</v>
          </cell>
          <cell r="B464">
            <v>40.51</v>
          </cell>
          <cell r="C464" t="b">
            <v>1</v>
          </cell>
          <cell r="D464">
            <v>21</v>
          </cell>
          <cell r="E464">
            <v>43</v>
          </cell>
          <cell r="F464">
            <v>51.58</v>
          </cell>
          <cell r="G464">
            <v>52</v>
          </cell>
          <cell r="H464">
            <v>64</v>
          </cell>
          <cell r="I464" t="b">
            <v>1</v>
          </cell>
          <cell r="J464">
            <v>2.6</v>
          </cell>
          <cell r="K464">
            <v>0.99</v>
          </cell>
          <cell r="L464" t="b">
            <v>1</v>
          </cell>
          <cell r="M464">
            <v>9.67</v>
          </cell>
          <cell r="N464">
            <v>1.92</v>
          </cell>
          <cell r="O464" t="str">
            <v>2022-09-29</v>
          </cell>
          <cell r="P464">
            <v>0</v>
          </cell>
          <cell r="Q464">
            <v>0</v>
          </cell>
        </row>
        <row r="465">
          <cell r="A465" t="str">
            <v>V</v>
          </cell>
          <cell r="B465">
            <v>190.37</v>
          </cell>
          <cell r="C465" t="b">
            <v>1</v>
          </cell>
          <cell r="D465">
            <v>35</v>
          </cell>
          <cell r="E465">
            <v>185</v>
          </cell>
          <cell r="F465">
            <v>251.81</v>
          </cell>
          <cell r="G465">
            <v>255.4</v>
          </cell>
          <cell r="H465">
            <v>290</v>
          </cell>
          <cell r="I465" t="b">
            <v>1</v>
          </cell>
          <cell r="J465">
            <v>1.8</v>
          </cell>
          <cell r="K465">
            <v>0.92</v>
          </cell>
          <cell r="L465" t="b">
            <v>1</v>
          </cell>
          <cell r="M465">
            <v>28.04</v>
          </cell>
          <cell r="N465">
            <v>1.5</v>
          </cell>
          <cell r="O465" t="str">
            <v>2022-08-11</v>
          </cell>
          <cell r="P465">
            <v>1.05</v>
          </cell>
          <cell r="Q465">
            <v>1.43</v>
          </cell>
        </row>
        <row r="466">
          <cell r="A466" t="str">
            <v>VFC</v>
          </cell>
          <cell r="B466">
            <v>27.69</v>
          </cell>
          <cell r="C466" t="b">
            <v>1</v>
          </cell>
          <cell r="D466">
            <v>20</v>
          </cell>
          <cell r="E466">
            <v>29</v>
          </cell>
          <cell r="F466">
            <v>38.299999999999997</v>
          </cell>
          <cell r="G466">
            <v>37.049999999999997</v>
          </cell>
          <cell r="H466">
            <v>50</v>
          </cell>
          <cell r="I466" t="b">
            <v>1</v>
          </cell>
          <cell r="J466">
            <v>2.7</v>
          </cell>
          <cell r="K466">
            <v>1.47</v>
          </cell>
          <cell r="L466" t="b">
            <v>1</v>
          </cell>
          <cell r="M466">
            <v>10.77</v>
          </cell>
          <cell r="N466">
            <v>2</v>
          </cell>
          <cell r="O466" t="str">
            <v>2022-09-09</v>
          </cell>
          <cell r="P466">
            <v>0.51</v>
          </cell>
          <cell r="Q466">
            <v>1.33</v>
          </cell>
        </row>
        <row r="467">
          <cell r="A467" t="str">
            <v>VICI</v>
          </cell>
          <cell r="B467">
            <v>30.05</v>
          </cell>
          <cell r="C467" t="b">
            <v>1</v>
          </cell>
          <cell r="D467">
            <v>18</v>
          </cell>
          <cell r="E467">
            <v>31</v>
          </cell>
          <cell r="F467">
            <v>37.79</v>
          </cell>
          <cell r="G467">
            <v>37.5</v>
          </cell>
          <cell r="H467">
            <v>46</v>
          </cell>
          <cell r="I467" t="b">
            <v>1</v>
          </cell>
          <cell r="J467">
            <v>1.6</v>
          </cell>
          <cell r="K467">
            <v>1.02</v>
          </cell>
          <cell r="L467" t="b">
            <v>1</v>
          </cell>
          <cell r="M467">
            <v>31.3</v>
          </cell>
          <cell r="N467">
            <v>1.56</v>
          </cell>
          <cell r="O467" t="str">
            <v>2022-09-21</v>
          </cell>
          <cell r="P467">
            <v>62.7</v>
          </cell>
          <cell r="Q467">
            <v>62.71</v>
          </cell>
        </row>
        <row r="468">
          <cell r="A468" t="str">
            <v>VLO</v>
          </cell>
          <cell r="B468">
            <v>127.74</v>
          </cell>
          <cell r="C468" t="b">
            <v>1</v>
          </cell>
          <cell r="D468">
            <v>17</v>
          </cell>
          <cell r="E468">
            <v>87.16</v>
          </cell>
          <cell r="F468">
            <v>136.19</v>
          </cell>
          <cell r="G468">
            <v>140</v>
          </cell>
          <cell r="H468">
            <v>158</v>
          </cell>
          <cell r="I468" t="b">
            <v>1</v>
          </cell>
          <cell r="J468">
            <v>2</v>
          </cell>
          <cell r="K468">
            <v>1.63</v>
          </cell>
          <cell r="L468" t="b">
            <v>1</v>
          </cell>
          <cell r="M468">
            <v>7.36</v>
          </cell>
          <cell r="N468">
            <v>3.92</v>
          </cell>
          <cell r="O468" t="str">
            <v>2022-08-03</v>
          </cell>
          <cell r="P468">
            <v>0.85</v>
          </cell>
          <cell r="Q468">
            <v>1.25</v>
          </cell>
        </row>
        <row r="469">
          <cell r="A469" t="str">
            <v>VMC</v>
          </cell>
          <cell r="B469">
            <v>155.43</v>
          </cell>
          <cell r="C469" t="b">
            <v>1</v>
          </cell>
          <cell r="D469">
            <v>21</v>
          </cell>
          <cell r="E469">
            <v>158</v>
          </cell>
          <cell r="F469">
            <v>196.83</v>
          </cell>
          <cell r="G469">
            <v>191</v>
          </cell>
          <cell r="H469">
            <v>250</v>
          </cell>
          <cell r="I469" t="b">
            <v>1</v>
          </cell>
          <cell r="J469">
            <v>2</v>
          </cell>
          <cell r="K469">
            <v>0.78</v>
          </cell>
          <cell r="L469" t="b">
            <v>1</v>
          </cell>
          <cell r="M469">
            <v>34.090000000000003</v>
          </cell>
          <cell r="N469">
            <v>1.6</v>
          </cell>
          <cell r="O469" t="str">
            <v>2022-11-14</v>
          </cell>
          <cell r="P469">
            <v>1.2</v>
          </cell>
          <cell r="Q469">
            <v>1.85</v>
          </cell>
        </row>
        <row r="470">
          <cell r="A470" t="str">
            <v>VNO</v>
          </cell>
          <cell r="B470">
            <v>22.39</v>
          </cell>
          <cell r="C470" t="b">
            <v>1</v>
          </cell>
          <cell r="D470">
            <v>11</v>
          </cell>
          <cell r="E470">
            <v>17</v>
          </cell>
          <cell r="F470">
            <v>26.55</v>
          </cell>
          <cell r="G470">
            <v>25</v>
          </cell>
          <cell r="H470">
            <v>33</v>
          </cell>
          <cell r="I470" t="b">
            <v>1</v>
          </cell>
          <cell r="J470">
            <v>3.1</v>
          </cell>
          <cell r="K470">
            <v>1.25</v>
          </cell>
          <cell r="L470" t="b">
            <v>1</v>
          </cell>
          <cell r="M470">
            <v>33.92</v>
          </cell>
          <cell r="N470">
            <v>2.12</v>
          </cell>
          <cell r="O470" t="str">
            <v>2022-08-05</v>
          </cell>
          <cell r="P470">
            <v>3.94</v>
          </cell>
          <cell r="Q470">
            <v>4.33</v>
          </cell>
        </row>
        <row r="471">
          <cell r="A471" t="str">
            <v>VRSK</v>
          </cell>
          <cell r="B471">
            <v>166.99</v>
          </cell>
          <cell r="C471" t="b">
            <v>1</v>
          </cell>
          <cell r="D471">
            <v>14</v>
          </cell>
          <cell r="E471">
            <v>165</v>
          </cell>
          <cell r="F471">
            <v>203.29</v>
          </cell>
          <cell r="G471">
            <v>209.5</v>
          </cell>
          <cell r="H471">
            <v>230</v>
          </cell>
          <cell r="I471" t="b">
            <v>1</v>
          </cell>
          <cell r="J471">
            <v>2.2999999999999998</v>
          </cell>
          <cell r="K471">
            <v>0.85</v>
          </cell>
          <cell r="L471" t="b">
            <v>1</v>
          </cell>
          <cell r="M471">
            <v>26.26</v>
          </cell>
          <cell r="N471">
            <v>1.24</v>
          </cell>
          <cell r="O471" t="str">
            <v>2022-09-14</v>
          </cell>
          <cell r="P471">
            <v>0.49</v>
          </cell>
          <cell r="Q471">
            <v>0.56000000000000005</v>
          </cell>
        </row>
        <row r="472">
          <cell r="A472" t="str">
            <v>VRSN</v>
          </cell>
          <cell r="B472">
            <v>179.15</v>
          </cell>
          <cell r="C472" t="b">
            <v>1</v>
          </cell>
          <cell r="D472">
            <v>2</v>
          </cell>
          <cell r="E472">
            <v>201.8</v>
          </cell>
          <cell r="F472">
            <v>203.4</v>
          </cell>
          <cell r="G472">
            <v>203.4</v>
          </cell>
          <cell r="H472">
            <v>205</v>
          </cell>
          <cell r="I472" t="b">
            <v>1</v>
          </cell>
          <cell r="J472">
            <v>2.7</v>
          </cell>
          <cell r="K472">
            <v>0.97</v>
          </cell>
          <cell r="L472" t="b">
            <v>1</v>
          </cell>
          <cell r="M472">
            <v>24.92</v>
          </cell>
          <cell r="N472">
            <v>0</v>
          </cell>
          <cell r="O472" t="str">
            <v>2011-05-05</v>
          </cell>
          <cell r="P472">
            <v>0.94</v>
          </cell>
          <cell r="Q472">
            <v>1</v>
          </cell>
        </row>
        <row r="473">
          <cell r="A473" t="str">
            <v>VRTX</v>
          </cell>
          <cell r="B473">
            <v>300</v>
          </cell>
          <cell r="C473" t="b">
            <v>1</v>
          </cell>
          <cell r="D473">
            <v>24</v>
          </cell>
          <cell r="E473">
            <v>250</v>
          </cell>
          <cell r="F473">
            <v>311.64999999999998</v>
          </cell>
          <cell r="G473">
            <v>312.75</v>
          </cell>
          <cell r="H473">
            <v>389</v>
          </cell>
          <cell r="I473" t="b">
            <v>1</v>
          </cell>
          <cell r="J473">
            <v>2.1</v>
          </cell>
          <cell r="K473">
            <v>0.42</v>
          </cell>
          <cell r="L473" t="b">
            <v>1</v>
          </cell>
          <cell r="M473">
            <v>24.45</v>
          </cell>
          <cell r="N473">
            <v>0</v>
          </cell>
          <cell r="O473" t="str">
            <v/>
          </cell>
          <cell r="P473">
            <v>4.1399999999999997</v>
          </cell>
          <cell r="Q473">
            <v>4.5</v>
          </cell>
        </row>
        <row r="474">
          <cell r="A474" t="str">
            <v>VTR</v>
          </cell>
          <cell r="B474">
            <v>37.130000000000003</v>
          </cell>
          <cell r="C474" t="b">
            <v>1</v>
          </cell>
          <cell r="D474">
            <v>20</v>
          </cell>
          <cell r="E474">
            <v>38</v>
          </cell>
          <cell r="F474">
            <v>56.25</v>
          </cell>
          <cell r="G474">
            <v>56</v>
          </cell>
          <cell r="H474">
            <v>80</v>
          </cell>
          <cell r="I474" t="b">
            <v>1</v>
          </cell>
          <cell r="J474">
            <v>2.2000000000000002</v>
          </cell>
          <cell r="K474">
            <v>1.2</v>
          </cell>
          <cell r="L474" t="b">
            <v>1</v>
          </cell>
          <cell r="M474">
            <v>742.6</v>
          </cell>
          <cell r="N474">
            <v>1.8</v>
          </cell>
          <cell r="O474" t="str">
            <v>2022-09-30</v>
          </cell>
          <cell r="P474">
            <v>0.28999999999999998</v>
          </cell>
          <cell r="Q474">
            <v>0.38</v>
          </cell>
        </row>
        <row r="475">
          <cell r="A475" t="str">
            <v>VTRS</v>
          </cell>
          <cell r="B475">
            <v>9.3800000000000008</v>
          </cell>
          <cell r="C475" t="b">
            <v>1</v>
          </cell>
          <cell r="D475">
            <v>11</v>
          </cell>
          <cell r="E475">
            <v>9</v>
          </cell>
          <cell r="F475">
            <v>15.18</v>
          </cell>
          <cell r="G475">
            <v>13</v>
          </cell>
          <cell r="H475">
            <v>35</v>
          </cell>
          <cell r="I475" t="b">
            <v>1</v>
          </cell>
          <cell r="J475">
            <v>2.7</v>
          </cell>
          <cell r="K475">
            <v>1.1399999999999999</v>
          </cell>
          <cell r="L475" t="b">
            <v>1</v>
          </cell>
          <cell r="M475">
            <v>14.89</v>
          </cell>
          <cell r="N475">
            <v>0.48</v>
          </cell>
          <cell r="O475" t="str">
            <v>2022-08-23</v>
          </cell>
          <cell r="P475">
            <v>0.57999999999999996</v>
          </cell>
          <cell r="Q475">
            <v>1.46</v>
          </cell>
        </row>
        <row r="476">
          <cell r="A476" t="str">
            <v>VZ</v>
          </cell>
          <cell r="B476">
            <v>35.35</v>
          </cell>
          <cell r="C476" t="b">
            <v>1</v>
          </cell>
          <cell r="D476">
            <v>25</v>
          </cell>
          <cell r="E476">
            <v>40</v>
          </cell>
          <cell r="F476">
            <v>50.41</v>
          </cell>
          <cell r="G476">
            <v>50</v>
          </cell>
          <cell r="H476">
            <v>69</v>
          </cell>
          <cell r="I476" t="b">
            <v>1</v>
          </cell>
          <cell r="J476">
            <v>2.9</v>
          </cell>
          <cell r="K476">
            <v>0.37</v>
          </cell>
          <cell r="L476" t="b">
            <v>1</v>
          </cell>
          <cell r="M476">
            <v>7.1</v>
          </cell>
          <cell r="N476">
            <v>2.61</v>
          </cell>
          <cell r="O476" t="str">
            <v>2022-10-06</v>
          </cell>
          <cell r="P476">
            <v>0.54</v>
          </cell>
          <cell r="Q476">
            <v>0.76</v>
          </cell>
        </row>
        <row r="477">
          <cell r="A477" t="str">
            <v>WAB</v>
          </cell>
          <cell r="B477">
            <v>86.57</v>
          </cell>
          <cell r="C477" t="b">
            <v>1</v>
          </cell>
          <cell r="D477">
            <v>11</v>
          </cell>
          <cell r="E477">
            <v>87</v>
          </cell>
          <cell r="F477">
            <v>101.27</v>
          </cell>
          <cell r="G477">
            <v>101</v>
          </cell>
          <cell r="H477">
            <v>115</v>
          </cell>
          <cell r="I477" t="b">
            <v>1</v>
          </cell>
          <cell r="J477">
            <v>2.4</v>
          </cell>
          <cell r="K477">
            <v>1.47</v>
          </cell>
          <cell r="L477" t="b">
            <v>1</v>
          </cell>
          <cell r="M477">
            <v>25.31</v>
          </cell>
          <cell r="N477">
            <v>0.6</v>
          </cell>
          <cell r="O477" t="str">
            <v>2022-08-12</v>
          </cell>
          <cell r="P477">
            <v>0.6</v>
          </cell>
          <cell r="Q477">
            <v>1.27</v>
          </cell>
        </row>
        <row r="478">
          <cell r="A478" t="str">
            <v>WAT</v>
          </cell>
          <cell r="B478">
            <v>282.12</v>
          </cell>
          <cell r="C478" t="b">
            <v>1</v>
          </cell>
          <cell r="D478">
            <v>15</v>
          </cell>
          <cell r="E478">
            <v>310</v>
          </cell>
          <cell r="F478">
            <v>343.07</v>
          </cell>
          <cell r="G478">
            <v>345</v>
          </cell>
          <cell r="H478">
            <v>378</v>
          </cell>
          <cell r="I478" t="b">
            <v>1</v>
          </cell>
          <cell r="J478">
            <v>2.8</v>
          </cell>
          <cell r="K478">
            <v>0.88</v>
          </cell>
          <cell r="L478" t="b">
            <v>1</v>
          </cell>
          <cell r="M478">
            <v>24.81</v>
          </cell>
          <cell r="N478">
            <v>0</v>
          </cell>
          <cell r="O478" t="str">
            <v>1996-11-26</v>
          </cell>
          <cell r="P478">
            <v>1.42</v>
          </cell>
          <cell r="Q478">
            <v>2.1</v>
          </cell>
        </row>
        <row r="479">
          <cell r="A479" t="str">
            <v>WBA</v>
          </cell>
          <cell r="B479">
            <v>34.299999999999997</v>
          </cell>
          <cell r="C479" t="b">
            <v>1</v>
          </cell>
          <cell r="D479">
            <v>15</v>
          </cell>
          <cell r="E479">
            <v>32</v>
          </cell>
          <cell r="F479">
            <v>38.700000000000003</v>
          </cell>
          <cell r="G479">
            <v>38</v>
          </cell>
          <cell r="H479">
            <v>45</v>
          </cell>
          <cell r="I479" t="b">
            <v>1</v>
          </cell>
          <cell r="J479">
            <v>3.1</v>
          </cell>
          <cell r="K479">
            <v>0.65</v>
          </cell>
          <cell r="L479" t="b">
            <v>1</v>
          </cell>
          <cell r="M479">
            <v>6.85</v>
          </cell>
          <cell r="N479">
            <v>1.92</v>
          </cell>
          <cell r="O479" t="str">
            <v>2022-08-18</v>
          </cell>
          <cell r="P479">
            <v>0.33</v>
          </cell>
          <cell r="Q479">
            <v>0.75</v>
          </cell>
        </row>
        <row r="480">
          <cell r="A480" t="str">
            <v>WBD</v>
          </cell>
          <cell r="B480">
            <v>13.49</v>
          </cell>
          <cell r="C480" t="b">
            <v>1</v>
          </cell>
          <cell r="D480">
            <v>20</v>
          </cell>
          <cell r="E480">
            <v>9</v>
          </cell>
          <cell r="F480">
            <v>23.75</v>
          </cell>
          <cell r="G480">
            <v>21</v>
          </cell>
          <cell r="H480">
            <v>48</v>
          </cell>
          <cell r="I480" t="b">
            <v>1</v>
          </cell>
          <cell r="J480">
            <v>2.5</v>
          </cell>
          <cell r="K480">
            <v>1.38</v>
          </cell>
          <cell r="L480" t="b">
            <v>1</v>
          </cell>
          <cell r="M480">
            <v>7.45</v>
          </cell>
          <cell r="N480">
            <v>0</v>
          </cell>
          <cell r="O480" t="str">
            <v/>
          </cell>
          <cell r="P480">
            <v>0.67</v>
          </cell>
          <cell r="Q480">
            <v>1.07</v>
          </cell>
        </row>
        <row r="481">
          <cell r="A481" t="str">
            <v>WDC</v>
          </cell>
          <cell r="B481">
            <v>34.86</v>
          </cell>
          <cell r="C481" t="b">
            <v>1</v>
          </cell>
          <cell r="D481">
            <v>1</v>
          </cell>
          <cell r="E481">
            <v>71.09</v>
          </cell>
          <cell r="F481">
            <v>71.09</v>
          </cell>
          <cell r="G481">
            <v>71.09</v>
          </cell>
          <cell r="H481">
            <v>71.09</v>
          </cell>
          <cell r="I481" t="b">
            <v>1</v>
          </cell>
          <cell r="J481">
            <v>2</v>
          </cell>
          <cell r="K481">
            <v>1.55</v>
          </cell>
          <cell r="L481" t="b">
            <v>1</v>
          </cell>
          <cell r="M481">
            <v>7.4</v>
          </cell>
          <cell r="N481">
            <v>0</v>
          </cell>
          <cell r="O481" t="str">
            <v>2020-04-02</v>
          </cell>
          <cell r="P481">
            <v>0.98</v>
          </cell>
          <cell r="Q481">
            <v>1.8</v>
          </cell>
        </row>
        <row r="482">
          <cell r="A482" t="str">
            <v>WEC</v>
          </cell>
          <cell r="B482">
            <v>86.65</v>
          </cell>
          <cell r="C482" t="b">
            <v>1</v>
          </cell>
          <cell r="D482">
            <v>13</v>
          </cell>
          <cell r="E482">
            <v>85</v>
          </cell>
          <cell r="F482">
            <v>98.62</v>
          </cell>
          <cell r="G482">
            <v>98</v>
          </cell>
          <cell r="H482">
            <v>114</v>
          </cell>
          <cell r="I482" t="b">
            <v>1</v>
          </cell>
          <cell r="J482">
            <v>2.7</v>
          </cell>
          <cell r="K482">
            <v>0.35</v>
          </cell>
          <cell r="L482" t="b">
            <v>1</v>
          </cell>
          <cell r="M482">
            <v>20.059999999999999</v>
          </cell>
          <cell r="N482">
            <v>2.91</v>
          </cell>
          <cell r="O482" t="str">
            <v>2022-11-10</v>
          </cell>
          <cell r="P482">
            <v>0.39</v>
          </cell>
          <cell r="Q482">
            <v>0.69</v>
          </cell>
        </row>
        <row r="483">
          <cell r="A483" t="str">
            <v>WELL</v>
          </cell>
          <cell r="B483">
            <v>57.88</v>
          </cell>
          <cell r="C483" t="b">
            <v>1</v>
          </cell>
          <cell r="D483">
            <v>20</v>
          </cell>
          <cell r="E483">
            <v>61</v>
          </cell>
          <cell r="F483">
            <v>83.55</v>
          </cell>
          <cell r="G483">
            <v>82.5</v>
          </cell>
          <cell r="H483">
            <v>111</v>
          </cell>
          <cell r="I483" t="b">
            <v>1</v>
          </cell>
          <cell r="J483">
            <v>2.1</v>
          </cell>
          <cell r="K483">
            <v>1.03</v>
          </cell>
          <cell r="L483" t="b">
            <v>1</v>
          </cell>
          <cell r="M483">
            <v>61.57</v>
          </cell>
          <cell r="N483">
            <v>2.44</v>
          </cell>
          <cell r="O483" t="str">
            <v>2022-08-22</v>
          </cell>
          <cell r="P483">
            <v>1.1499999999999999</v>
          </cell>
          <cell r="Q483">
            <v>1.7</v>
          </cell>
        </row>
        <row r="484">
          <cell r="A484" t="str">
            <v>WFC</v>
          </cell>
          <cell r="B484">
            <v>44.83</v>
          </cell>
          <cell r="C484" t="b">
            <v>1</v>
          </cell>
          <cell r="D484">
            <v>25</v>
          </cell>
          <cell r="E484">
            <v>44.5</v>
          </cell>
          <cell r="F484">
            <v>52.96</v>
          </cell>
          <cell r="G484">
            <v>52</v>
          </cell>
          <cell r="H484">
            <v>65</v>
          </cell>
          <cell r="I484" t="b">
            <v>1</v>
          </cell>
          <cell r="J484">
            <v>2</v>
          </cell>
          <cell r="K484">
            <v>1.1299999999999999</v>
          </cell>
          <cell r="L484" t="b">
            <v>1</v>
          </cell>
          <cell r="M484">
            <v>11.64</v>
          </cell>
          <cell r="N484">
            <v>1.2</v>
          </cell>
          <cell r="O484" t="str">
            <v>2022-08-04</v>
          </cell>
          <cell r="P484">
            <v>0</v>
          </cell>
          <cell r="Q484">
            <v>0</v>
          </cell>
        </row>
        <row r="485">
          <cell r="A485" t="str">
            <v>WHR</v>
          </cell>
          <cell r="B485">
            <v>131.22</v>
          </cell>
          <cell r="C485" t="b">
            <v>1</v>
          </cell>
          <cell r="D485">
            <v>5</v>
          </cell>
          <cell r="E485">
            <v>137</v>
          </cell>
          <cell r="F485">
            <v>167.8</v>
          </cell>
          <cell r="G485">
            <v>157</v>
          </cell>
          <cell r="H485">
            <v>220</v>
          </cell>
          <cell r="I485" t="b">
            <v>1</v>
          </cell>
          <cell r="J485">
            <v>3</v>
          </cell>
          <cell r="K485">
            <v>0</v>
          </cell>
          <cell r="L485" t="b">
            <v>1</v>
          </cell>
          <cell r="M485">
            <v>11.51</v>
          </cell>
          <cell r="N485">
            <v>7</v>
          </cell>
          <cell r="O485" t="str">
            <v>2022-11-17</v>
          </cell>
          <cell r="P485">
            <v>0.62</v>
          </cell>
          <cell r="Q485">
            <v>1.1599999999999999</v>
          </cell>
        </row>
        <row r="486">
          <cell r="A486" t="str">
            <v>WM</v>
          </cell>
          <cell r="B486">
            <v>159.83000000000001</v>
          </cell>
          <cell r="C486" t="b">
            <v>1</v>
          </cell>
          <cell r="D486">
            <v>16</v>
          </cell>
          <cell r="E486">
            <v>166</v>
          </cell>
          <cell r="F486">
            <v>173.94</v>
          </cell>
          <cell r="G486">
            <v>169.5</v>
          </cell>
          <cell r="H486">
            <v>196</v>
          </cell>
          <cell r="I486" t="b">
            <v>1</v>
          </cell>
          <cell r="J486">
            <v>2.4</v>
          </cell>
          <cell r="K486">
            <v>0.75</v>
          </cell>
          <cell r="L486" t="b">
            <v>1</v>
          </cell>
          <cell r="M486">
            <v>31.28</v>
          </cell>
          <cell r="N486">
            <v>2.6</v>
          </cell>
          <cell r="O486" t="str">
            <v>2022-09-08</v>
          </cell>
          <cell r="P486">
            <v>0.96</v>
          </cell>
          <cell r="Q486">
            <v>1.07</v>
          </cell>
        </row>
        <row r="487">
          <cell r="A487" t="str">
            <v>WMB</v>
          </cell>
          <cell r="B487">
            <v>31.52</v>
          </cell>
          <cell r="C487" t="b">
            <v>1</v>
          </cell>
          <cell r="D487">
            <v>20</v>
          </cell>
          <cell r="E487">
            <v>30</v>
          </cell>
          <cell r="F487">
            <v>37.409999999999997</v>
          </cell>
          <cell r="G487">
            <v>38</v>
          </cell>
          <cell r="H487">
            <v>42</v>
          </cell>
          <cell r="I487" t="b">
            <v>1</v>
          </cell>
          <cell r="J487">
            <v>2.1</v>
          </cell>
          <cell r="K487">
            <v>1.23</v>
          </cell>
          <cell r="L487" t="b">
            <v>1</v>
          </cell>
          <cell r="M487">
            <v>24.62</v>
          </cell>
          <cell r="N487">
            <v>1.7</v>
          </cell>
          <cell r="O487" t="str">
            <v>2022-09-08</v>
          </cell>
          <cell r="P487">
            <v>0.5</v>
          </cell>
          <cell r="Q487">
            <v>0.65</v>
          </cell>
        </row>
        <row r="488">
          <cell r="A488" t="str">
            <v>WMT</v>
          </cell>
          <cell r="B488">
            <v>136.80000000000001</v>
          </cell>
          <cell r="C488" t="b">
            <v>1</v>
          </cell>
          <cell r="D488">
            <v>36</v>
          </cell>
          <cell r="E488">
            <v>130</v>
          </cell>
          <cell r="F488">
            <v>152.66999999999999</v>
          </cell>
          <cell r="G488">
            <v>155</v>
          </cell>
          <cell r="H488">
            <v>170</v>
          </cell>
          <cell r="I488" t="b">
            <v>1</v>
          </cell>
          <cell r="J488">
            <v>2</v>
          </cell>
          <cell r="K488">
            <v>0.51</v>
          </cell>
          <cell r="L488" t="b">
            <v>1</v>
          </cell>
          <cell r="M488">
            <v>27.36</v>
          </cell>
          <cell r="N488">
            <v>2.2400000000000002</v>
          </cell>
          <cell r="O488" t="str">
            <v>2022-12-08</v>
          </cell>
          <cell r="P488">
            <v>0.22</v>
          </cell>
          <cell r="Q488">
            <v>0.84</v>
          </cell>
        </row>
        <row r="489">
          <cell r="A489" t="str">
            <v>WRB</v>
          </cell>
          <cell r="B489">
            <v>71.349999999999994</v>
          </cell>
          <cell r="C489" t="b">
            <v>1</v>
          </cell>
          <cell r="D489">
            <v>11</v>
          </cell>
          <cell r="E489">
            <v>69</v>
          </cell>
          <cell r="F489">
            <v>77.91</v>
          </cell>
          <cell r="G489">
            <v>80</v>
          </cell>
          <cell r="H489">
            <v>85</v>
          </cell>
          <cell r="I489" t="b">
            <v>1</v>
          </cell>
          <cell r="J489">
            <v>2.1</v>
          </cell>
          <cell r="K489">
            <v>0.59</v>
          </cell>
          <cell r="L489" t="b">
            <v>1</v>
          </cell>
          <cell r="M489">
            <v>15.02</v>
          </cell>
          <cell r="N489">
            <v>0.4</v>
          </cell>
          <cell r="O489" t="str">
            <v>2022-09-23</v>
          </cell>
          <cell r="P489">
            <v>0.25</v>
          </cell>
          <cell r="Q489">
            <v>0.43</v>
          </cell>
        </row>
        <row r="490">
          <cell r="A490" t="str">
            <v>WRK</v>
          </cell>
          <cell r="B490">
            <v>32.86</v>
          </cell>
          <cell r="C490" t="b">
            <v>1</v>
          </cell>
          <cell r="D490">
            <v>12</v>
          </cell>
          <cell r="E490">
            <v>27.5</v>
          </cell>
          <cell r="F490">
            <v>42.54</v>
          </cell>
          <cell r="G490">
            <v>40</v>
          </cell>
          <cell r="H490">
            <v>65</v>
          </cell>
          <cell r="I490" t="b">
            <v>1</v>
          </cell>
          <cell r="J490">
            <v>2.6</v>
          </cell>
          <cell r="K490">
            <v>1.1200000000000001</v>
          </cell>
          <cell r="L490" t="b">
            <v>1</v>
          </cell>
          <cell r="M490">
            <v>9.44</v>
          </cell>
          <cell r="N490">
            <v>1</v>
          </cell>
          <cell r="O490" t="str">
            <v>2022-08-11</v>
          </cell>
          <cell r="P490">
            <v>0.82</v>
          </cell>
          <cell r="Q490">
            <v>1.46</v>
          </cell>
        </row>
        <row r="491">
          <cell r="A491" t="str">
            <v>WST</v>
          </cell>
          <cell r="B491">
            <v>232.88</v>
          </cell>
          <cell r="C491" t="b">
            <v>1</v>
          </cell>
          <cell r="D491">
            <v>6</v>
          </cell>
          <cell r="E491">
            <v>330</v>
          </cell>
          <cell r="F491">
            <v>383.17</v>
          </cell>
          <cell r="G491">
            <v>387.5</v>
          </cell>
          <cell r="H491">
            <v>449</v>
          </cell>
          <cell r="I491" t="b">
            <v>1</v>
          </cell>
          <cell r="J491">
            <v>2.1</v>
          </cell>
          <cell r="K491">
            <v>1.22</v>
          </cell>
          <cell r="L491" t="b">
            <v>1</v>
          </cell>
          <cell r="M491">
            <v>25.96</v>
          </cell>
          <cell r="N491">
            <v>0.72</v>
          </cell>
          <cell r="O491" t="str">
            <v>2022-07-19</v>
          </cell>
          <cell r="P491">
            <v>2.21</v>
          </cell>
          <cell r="Q491">
            <v>3.13</v>
          </cell>
        </row>
        <row r="492">
          <cell r="A492" t="str">
            <v>WTW</v>
          </cell>
          <cell r="B492">
            <v>210.72</v>
          </cell>
          <cell r="C492" t="b">
            <v>0</v>
          </cell>
          <cell r="D492">
            <v>0</v>
          </cell>
          <cell r="E492">
            <v>0</v>
          </cell>
          <cell r="F492">
            <v>0</v>
          </cell>
          <cell r="G492">
            <v>0</v>
          </cell>
          <cell r="H492">
            <v>0</v>
          </cell>
          <cell r="I492" t="b">
            <v>0</v>
          </cell>
          <cell r="J492">
            <v>0</v>
          </cell>
          <cell r="K492">
            <v>0.74</v>
          </cell>
          <cell r="L492" t="b">
            <v>1</v>
          </cell>
          <cell r="M492">
            <v>15.17</v>
          </cell>
          <cell r="N492">
            <v>3.28</v>
          </cell>
          <cell r="O492" t="str">
            <v>2022-09-29</v>
          </cell>
          <cell r="P492">
            <v>0.28000000000000003</v>
          </cell>
          <cell r="Q492">
            <v>1.1100000000000001</v>
          </cell>
        </row>
        <row r="493">
          <cell r="A493" t="str">
            <v>WY</v>
          </cell>
          <cell r="B493">
            <v>29.96</v>
          </cell>
          <cell r="C493" t="b">
            <v>1</v>
          </cell>
          <cell r="D493">
            <v>10</v>
          </cell>
          <cell r="E493">
            <v>33</v>
          </cell>
          <cell r="F493">
            <v>38.200000000000003</v>
          </cell>
          <cell r="G493">
            <v>38.5</v>
          </cell>
          <cell r="H493">
            <v>42</v>
          </cell>
          <cell r="I493" t="b">
            <v>1</v>
          </cell>
          <cell r="J493">
            <v>2.4</v>
          </cell>
          <cell r="K493">
            <v>1.5</v>
          </cell>
          <cell r="L493" t="b">
            <v>1</v>
          </cell>
          <cell r="M493">
            <v>9.1300000000000008</v>
          </cell>
          <cell r="N493">
            <v>0.72</v>
          </cell>
          <cell r="O493" t="str">
            <v>2022-09-01</v>
          </cell>
          <cell r="P493">
            <v>2.42</v>
          </cell>
          <cell r="Q493">
            <v>3.2</v>
          </cell>
        </row>
        <row r="494">
          <cell r="A494" t="str">
            <v>WYNN</v>
          </cell>
          <cell r="B494">
            <v>58.8</v>
          </cell>
          <cell r="C494" t="b">
            <v>1</v>
          </cell>
          <cell r="D494">
            <v>11</v>
          </cell>
          <cell r="E494">
            <v>67</v>
          </cell>
          <cell r="F494">
            <v>83.73</v>
          </cell>
          <cell r="G494">
            <v>77</v>
          </cell>
          <cell r="H494">
            <v>117</v>
          </cell>
          <cell r="I494" t="b">
            <v>1</v>
          </cell>
          <cell r="J494">
            <v>2.4</v>
          </cell>
          <cell r="K494">
            <v>1.97</v>
          </cell>
          <cell r="L494" t="b">
            <v>1</v>
          </cell>
          <cell r="M494">
            <v>0</v>
          </cell>
          <cell r="N494">
            <v>0</v>
          </cell>
          <cell r="O494" t="str">
            <v>2020-02-25</v>
          </cell>
          <cell r="P494">
            <v>1.36</v>
          </cell>
          <cell r="Q494">
            <v>1.47</v>
          </cell>
        </row>
        <row r="495">
          <cell r="A495" t="str">
            <v>XEL</v>
          </cell>
          <cell r="B495">
            <v>60.9</v>
          </cell>
          <cell r="C495" t="b">
            <v>1</v>
          </cell>
          <cell r="D495">
            <v>14</v>
          </cell>
          <cell r="E495">
            <v>59</v>
          </cell>
          <cell r="F495">
            <v>69.790000000000006</v>
          </cell>
          <cell r="G495">
            <v>70</v>
          </cell>
          <cell r="H495">
            <v>79</v>
          </cell>
          <cell r="I495" t="b">
            <v>1</v>
          </cell>
          <cell r="J495">
            <v>2.4</v>
          </cell>
          <cell r="K495">
            <v>0.42</v>
          </cell>
          <cell r="L495" t="b">
            <v>1</v>
          </cell>
          <cell r="M495">
            <v>20.23</v>
          </cell>
          <cell r="N495">
            <v>1.95</v>
          </cell>
          <cell r="O495" t="str">
            <v>2022-09-14</v>
          </cell>
          <cell r="P495">
            <v>0.47</v>
          </cell>
          <cell r="Q495">
            <v>1</v>
          </cell>
        </row>
        <row r="496">
          <cell r="A496" t="str">
            <v>XOM</v>
          </cell>
          <cell r="B496">
            <v>105.86</v>
          </cell>
          <cell r="C496" t="b">
            <v>1</v>
          </cell>
          <cell r="D496">
            <v>25</v>
          </cell>
          <cell r="E496">
            <v>77</v>
          </cell>
          <cell r="F496">
            <v>110.38</v>
          </cell>
          <cell r="G496">
            <v>111</v>
          </cell>
          <cell r="H496">
            <v>134</v>
          </cell>
          <cell r="I496" t="b">
            <v>1</v>
          </cell>
          <cell r="J496">
            <v>2.2999999999999998</v>
          </cell>
          <cell r="K496">
            <v>1.05</v>
          </cell>
          <cell r="L496" t="b">
            <v>1</v>
          </cell>
          <cell r="M496">
            <v>11.58</v>
          </cell>
          <cell r="N496">
            <v>3.52</v>
          </cell>
          <cell r="O496" t="str">
            <v>2022-08-11</v>
          </cell>
          <cell r="P496">
            <v>0.83</v>
          </cell>
          <cell r="Q496">
            <v>1.1599999999999999</v>
          </cell>
        </row>
        <row r="497">
          <cell r="A497" t="str">
            <v>XRAY</v>
          </cell>
          <cell r="B497">
            <v>29.06</v>
          </cell>
          <cell r="C497" t="b">
            <v>1</v>
          </cell>
          <cell r="D497">
            <v>10</v>
          </cell>
          <cell r="E497">
            <v>33</v>
          </cell>
          <cell r="F497">
            <v>41.3</v>
          </cell>
          <cell r="G497">
            <v>41</v>
          </cell>
          <cell r="H497">
            <v>51</v>
          </cell>
          <cell r="I497" t="b">
            <v>1</v>
          </cell>
          <cell r="J497">
            <v>2.6</v>
          </cell>
          <cell r="K497">
            <v>0.94</v>
          </cell>
          <cell r="L497" t="b">
            <v>1</v>
          </cell>
          <cell r="M497">
            <v>17.3</v>
          </cell>
          <cell r="N497">
            <v>0.5</v>
          </cell>
          <cell r="O497" t="str">
            <v>2022-09-29</v>
          </cell>
          <cell r="P497">
            <v>0.83</v>
          </cell>
          <cell r="Q497">
            <v>1.45</v>
          </cell>
        </row>
        <row r="498">
          <cell r="A498" t="str">
            <v>XYL</v>
          </cell>
          <cell r="B498">
            <v>93.86</v>
          </cell>
          <cell r="C498" t="b">
            <v>1</v>
          </cell>
          <cell r="D498">
            <v>13</v>
          </cell>
          <cell r="E498">
            <v>85</v>
          </cell>
          <cell r="F498">
            <v>95.77</v>
          </cell>
          <cell r="G498">
            <v>96</v>
          </cell>
          <cell r="H498">
            <v>105</v>
          </cell>
          <cell r="I498" t="b">
            <v>1</v>
          </cell>
          <cell r="J498">
            <v>2.6</v>
          </cell>
          <cell r="K498">
            <v>1.06</v>
          </cell>
          <cell r="L498" t="b">
            <v>1</v>
          </cell>
          <cell r="M498">
            <v>40.46</v>
          </cell>
          <cell r="N498">
            <v>1.2</v>
          </cell>
          <cell r="O498" t="str">
            <v>2022-08-31</v>
          </cell>
          <cell r="P498">
            <v>1.1000000000000001</v>
          </cell>
          <cell r="Q498">
            <v>1.63</v>
          </cell>
        </row>
        <row r="499">
          <cell r="A499" t="str">
            <v>YUM</v>
          </cell>
          <cell r="B499">
            <v>111.03</v>
          </cell>
          <cell r="C499" t="b">
            <v>1</v>
          </cell>
          <cell r="D499">
            <v>22</v>
          </cell>
          <cell r="E499">
            <v>118</v>
          </cell>
          <cell r="F499">
            <v>132.15</v>
          </cell>
          <cell r="G499">
            <v>131.5</v>
          </cell>
          <cell r="H499">
            <v>148</v>
          </cell>
          <cell r="I499" t="b">
            <v>1</v>
          </cell>
          <cell r="J499">
            <v>2.4</v>
          </cell>
          <cell r="K499">
            <v>1</v>
          </cell>
          <cell r="L499" t="b">
            <v>1</v>
          </cell>
          <cell r="M499">
            <v>22.25</v>
          </cell>
          <cell r="N499">
            <v>2.2799999999999998</v>
          </cell>
          <cell r="O499" t="str">
            <v>2022-08-26</v>
          </cell>
          <cell r="P499">
            <v>0.85</v>
          </cell>
          <cell r="Q499">
            <v>1.21</v>
          </cell>
        </row>
        <row r="500">
          <cell r="A500" t="str">
            <v>ZBH</v>
          </cell>
          <cell r="B500">
            <v>107.39</v>
          </cell>
          <cell r="C500" t="b">
            <v>1</v>
          </cell>
          <cell r="D500">
            <v>22</v>
          </cell>
          <cell r="E500">
            <v>95</v>
          </cell>
          <cell r="F500">
            <v>124.05</v>
          </cell>
          <cell r="G500">
            <v>123</v>
          </cell>
          <cell r="H500">
            <v>145</v>
          </cell>
          <cell r="I500" t="b">
            <v>1</v>
          </cell>
          <cell r="J500">
            <v>2.8</v>
          </cell>
          <cell r="K500">
            <v>1.08</v>
          </cell>
          <cell r="L500" t="b">
            <v>1</v>
          </cell>
          <cell r="M500">
            <v>77.819999999999993</v>
          </cell>
          <cell r="N500">
            <v>0.96</v>
          </cell>
          <cell r="O500" t="str">
            <v>2022-09-29</v>
          </cell>
          <cell r="P500">
            <v>0.69</v>
          </cell>
          <cell r="Q500">
            <v>1.81</v>
          </cell>
        </row>
        <row r="501">
          <cell r="A501" t="str">
            <v>ZBRA</v>
          </cell>
          <cell r="B501">
            <v>263.04000000000002</v>
          </cell>
          <cell r="C501" t="b">
            <v>1</v>
          </cell>
          <cell r="D501">
            <v>11</v>
          </cell>
          <cell r="E501">
            <v>225</v>
          </cell>
          <cell r="F501">
            <v>402.36</v>
          </cell>
          <cell r="G501">
            <v>430</v>
          </cell>
          <cell r="H501">
            <v>500</v>
          </cell>
          <cell r="I501" t="b">
            <v>1</v>
          </cell>
          <cell r="J501">
            <v>2.1</v>
          </cell>
          <cell r="K501">
            <v>1.66</v>
          </cell>
          <cell r="L501" t="b">
            <v>1</v>
          </cell>
          <cell r="M501">
            <v>28.91</v>
          </cell>
          <cell r="N501">
            <v>0</v>
          </cell>
          <cell r="O501" t="str">
            <v/>
          </cell>
          <cell r="P501">
            <v>0.49</v>
          </cell>
          <cell r="Q501">
            <v>0.86</v>
          </cell>
        </row>
        <row r="502">
          <cell r="A502" t="str">
            <v>ZION</v>
          </cell>
          <cell r="B502">
            <v>47.82</v>
          </cell>
          <cell r="C502" t="b">
            <v>1</v>
          </cell>
          <cell r="D502">
            <v>19</v>
          </cell>
          <cell r="E502">
            <v>51</v>
          </cell>
          <cell r="F502">
            <v>62.63</v>
          </cell>
          <cell r="G502">
            <v>61</v>
          </cell>
          <cell r="H502">
            <v>75</v>
          </cell>
          <cell r="I502" t="b">
            <v>1</v>
          </cell>
          <cell r="J502">
            <v>2.5</v>
          </cell>
          <cell r="K502">
            <v>1.21</v>
          </cell>
          <cell r="L502" t="b">
            <v>1</v>
          </cell>
          <cell r="M502">
            <v>8.91</v>
          </cell>
          <cell r="N502">
            <v>1.64</v>
          </cell>
          <cell r="O502" t="str">
            <v>2022-08-17</v>
          </cell>
          <cell r="P502">
            <v>0</v>
          </cell>
          <cell r="Q502">
            <v>0</v>
          </cell>
        </row>
        <row r="503">
          <cell r="A503" t="str">
            <v>ZTS</v>
          </cell>
          <cell r="B503">
            <v>147.21</v>
          </cell>
          <cell r="C503" t="b">
            <v>1</v>
          </cell>
          <cell r="D503">
            <v>11</v>
          </cell>
          <cell r="E503">
            <v>205</v>
          </cell>
          <cell r="F503">
            <v>226.45</v>
          </cell>
          <cell r="G503">
            <v>225</v>
          </cell>
          <cell r="H503">
            <v>264</v>
          </cell>
          <cell r="I503" t="b">
            <v>1</v>
          </cell>
          <cell r="J503">
            <v>1.8</v>
          </cell>
          <cell r="K503">
            <v>0.76</v>
          </cell>
          <cell r="L503" t="b">
            <v>1</v>
          </cell>
          <cell r="M503">
            <v>33.380000000000003</v>
          </cell>
          <cell r="N503">
            <v>1.3</v>
          </cell>
          <cell r="O503" t="str">
            <v>2022-10-31</v>
          </cell>
          <cell r="P503">
            <v>1.33</v>
          </cell>
          <cell r="Q503">
            <v>2.1800000000000002</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578">
  <rv s="0">
    <v>https://www.bing.com/financeapi/forcetrigger?t=a1mnrw&amp;q=XNYS%3aA&amp;form=skydnc</v>
    <v>Learn more on Bing</v>
  </rv>
  <rv s="1">
    <v>en-US</v>
    <v>a1mnrw</v>
    <v>268435456</v>
    <v>1</v>
    <v>Powered by Refinitiv</v>
    <v>0</v>
    <v>AGILENT TECHNOLOGIES, INC. (XNYS:A)</v>
    <v>2</v>
    <v>3</v>
    <v>Finance</v>
    <v>4</v>
    <v>165.68</v>
    <v>112.52</v>
    <v>1.0432999999999999</v>
    <v>3.94</v>
    <v>0</v>
    <v>3.1285E-2</v>
    <v>0</v>
    <v>USD</v>
    <v>Agilent Technologies, Inc. is engaged in providing application-focused solutions that include instruments, software, services and consumables for the entire laboratory workflow. The Company operates in the life sciences, diagnostics and applied chemical markets. Its life sciences and applied markets business provides application-focused solutions that include instruments and software that enable customers to identify, quantify and analyze the physical and biological properties of substances and products. Its diagnostics and genomics business includes the genomics, nucleic acid contract manufacturing and research and development, pathology, companion diagnostics, reagent partnership and biomolecular analysis businesses. Its Agilent CrossLab business spans the entire lab with its range of services portfolio, which is designed to improve customer outcomes. Its product categories include liquid chromatography (LC) systems and components, atomic absorption (AA) instruments and others.</v>
    <v>17700</v>
    <v>New York Stock Exchange</v>
    <v>XNYS</v>
    <v>XNYS</v>
    <v>5301 Stevens Creek Blvd, SANTA CLARA, CA, 95051 US</v>
    <v>130.125</v>
    <v>Healthcare Equipment &amp; Supplies</v>
    <v>Stock</v>
    <v>44855.958333378905</v>
    <v>0</v>
    <v>124.82</v>
    <v>38449750000</v>
    <v>AGILENT TECHNOLOGIES, INC.</v>
    <v>AGILENT TECHNOLOGIES, INC.</v>
    <v>126.37</v>
    <v>28.724799999999998</v>
    <v>125.94</v>
    <v>129.88</v>
    <v>129.88</v>
    <v>296040600</v>
    <v>A</v>
    <v>AGILENT TECHNOLOGIES, INC. (XNYS:A)</v>
    <v>1067047</v>
    <v>1393749</v>
    <v>1999</v>
  </rv>
  <rv s="2">
    <v>1</v>
  </rv>
  <rv s="0">
    <v>https://www.bing.com/financeapi/forcetrigger?t=a1moa2&amp;q=XNAS%3aAAL&amp;form=skydnc</v>
    <v>Learn more on Bing</v>
  </rv>
  <rv s="1">
    <v>en-US</v>
    <v>a1moa2</v>
    <v>268435456</v>
    <v>1</v>
    <v>Powered by Refinitiv</v>
    <v>0</v>
    <v>AMERICAN AIRLINES GROUP INC. (XNAS:AAL)</v>
    <v>2</v>
    <v>3</v>
    <v>Finance</v>
    <v>4</v>
    <v>22.35</v>
    <v>11.651400000000001</v>
    <v>1.4733000000000001</v>
    <v>0.25</v>
    <v>7.2940000000000006E-4</v>
    <v>1.8574E-2</v>
    <v>0.01</v>
    <v>USD</v>
    <v>American Airlines Group Inc. is a holding company. The Company's primary business activity is the operation of a network air carrier, providing scheduled air transportation for passengers and cargo. It operates through American segment, which provides air transportation for passengers and cargo. The Company together with its regional airline subsidiaries and third-party regional carriers operates under American Eagle brand, providing scheduled air transportation for passengers and cargo through its hubs in Charlotte, Chicago, Dallas/Fort Worth, Los Angeles, Miami, New York, Philadelphia, Phoenix and Washington, District of Columbia (D.C.) and partner gateways, including in London, Madrid, Seattle/Tacoma, Sydney and Tokyo. Its subsidiaries include American Airlines, Inc., Envoy Aviation Group Inc., PSA Airlines, Inc. and Piedmont Airlines, Inc. Its cargo division provides a range of freight and mail services with facilities and interline connections available across the globe.</v>
    <v>123400</v>
    <v>Nasdaq Stock Market</v>
    <v>XNAS</v>
    <v>XNAS</v>
    <v>1 Skyview Drive, FORT WORTH, TX, 76155 US</v>
    <v>13.865</v>
    <v>Passenger Transportation Services</v>
    <v>Stock</v>
    <v>44855.999731226562</v>
    <v>3</v>
    <v>13.21</v>
    <v>8910142000</v>
    <v>AMERICAN AIRLINES GROUP INC.</v>
    <v>AMERICAN AIRLINES GROUP INC.</v>
    <v>13.36</v>
    <v>3.3195999999999999</v>
    <v>13.46</v>
    <v>13.71</v>
    <v>13.72</v>
    <v>649900900</v>
    <v>AAL</v>
    <v>AMERICAN AIRLINES GROUP INC. (XNAS:AAL)</v>
    <v>36759998</v>
    <v>40165942</v>
    <v>1982</v>
  </rv>
  <rv s="2">
    <v>4</v>
  </rv>
  <rv s="0">
    <v>https://www.bing.com/financeapi/forcetrigger?t=a1mor7&amp;q=XNYS%3aAAP&amp;form=skydnc</v>
    <v>Learn more on Bing</v>
  </rv>
  <rv s="1">
    <v>en-US</v>
    <v>a1mor7</v>
    <v>268435456</v>
    <v>1</v>
    <v>Powered by Refinitiv</v>
    <v>0</v>
    <v>ADVANCE AUTO PARTS, INC. (XNYS:AAP)</v>
    <v>2</v>
    <v>3</v>
    <v>Finance</v>
    <v>4</v>
    <v>244.55</v>
    <v>154.46</v>
    <v>1.2446999999999999</v>
    <v>1.06</v>
    <v>0</v>
    <v>6.2250000000000005E-3</v>
    <v>0</v>
    <v>USD</v>
    <v>Advance Auto Parts, Inc. is an automotive aftermarket parts provider in North America, serving both professional installers and do-it-yourself (DIY) customers. Its stores and branches offer a selection of brand names, original equipment manufacturers (OEM), and brand-owned automotive replacement parts, accessories, batteries and maintenance items for domestic and imported cars, vans, sport utility vehicles, and light and heavy-duty trucks. It operates approximately 4,687 stores and 311 branches within the United States, Canada, Puerto Rico, and the United States Virgin Islands. It operates through four segments: Advance Auto Parts, Carquest Canada, Independents, and Worldpac. The Company's Advance Auto Parts focus on both professional and DIY customers. The stores carry a variety of products serving aftermarket auto part needs for both domestic and import vehicles. Its Autopart International (AI) operates in the North-eastern and Mid-Atlantic regions of the United States.</v>
    <v>41000</v>
    <v>New York Stock Exchange</v>
    <v>XNYS</v>
    <v>XNYS</v>
    <v>4200 Six Forks Road, RALEIGH, NC, 27609 US</v>
    <v>172.78</v>
    <v>Specialty Retailers</v>
    <v>Stock</v>
    <v>44855.958333367969</v>
    <v>6</v>
    <v>169.5</v>
    <v>10300660000</v>
    <v>ADVANCE AUTO PARTS, INC.</v>
    <v>ADVANCE AUTO PARTS, INC.</v>
    <v>170.59</v>
    <v>19.713200000000001</v>
    <v>170.28</v>
    <v>171.34</v>
    <v>171.34</v>
    <v>60118240</v>
    <v>AAP</v>
    <v>ADVANCE AUTO PARTS, INC. (XNYS:AAP)</v>
    <v>826301</v>
    <v>771471</v>
    <v>2001</v>
  </rv>
  <rv s="2">
    <v>7</v>
  </rv>
  <rv s="0">
    <v>https://www.bing.com/financeapi/forcetrigger?t=a1mou2&amp;q=XNAS%3aAAPL&amp;form=skydnc</v>
    <v>Learn more on Bing</v>
  </rv>
  <rv s="1">
    <v>en-US</v>
    <v>a1mou2</v>
    <v>268435456</v>
    <v>1</v>
    <v>Powered by Refinitiv</v>
    <v>0</v>
    <v>APPLE INC. (XNAS:AAPL)</v>
    <v>2</v>
    <v>3</v>
    <v>Finance</v>
    <v>4</v>
    <v>182.94</v>
    <v>129.04</v>
    <v>1.2475000000000001</v>
    <v>3.88</v>
    <v>2.3769999999999998E-3</v>
    <v>2.7059000000000003E-2</v>
    <v>0.35</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154000</v>
    <v>Nasdaq Stock Market</v>
    <v>XNAS</v>
    <v>XNAS</v>
    <v>One Apple Park Way, CUPERTINO, CA, 95014 US</v>
    <v>147.84790000000001</v>
    <v>Computers, Phones &amp; Household Electronics</v>
    <v>Stock</v>
    <v>44855.999967638279</v>
    <v>9</v>
    <v>142.649</v>
    <v>2366740000000</v>
    <v>APPLE INC.</v>
    <v>APPLE INC.</v>
    <v>142.87</v>
    <v>23.693200000000001</v>
    <v>143.38999999999999</v>
    <v>147.27000000000001</v>
    <v>147.62</v>
    <v>16070750000</v>
    <v>AAPL</v>
    <v>APPLE INC. (XNAS:AAPL)</v>
    <v>86548609</v>
    <v>95366233</v>
    <v>1977</v>
  </rv>
  <rv s="2">
    <v>10</v>
  </rv>
  <rv s="0">
    <v>https://www.bing.com/financeapi/forcetrigger?t=a1mpqh&amp;q=XNYS%3aABBV&amp;form=skydnc</v>
    <v>Learn more on Bing</v>
  </rv>
  <rv s="1">
    <v>en-US</v>
    <v>a1mpqh</v>
    <v>268435456</v>
    <v>1</v>
    <v>Powered by Refinitiv</v>
    <v>0</v>
    <v>ABBVIE INC. (XNYS:ABBV)</v>
    <v>2</v>
    <v>3</v>
    <v>Finance</v>
    <v>4</v>
    <v>175.91</v>
    <v>107.15</v>
    <v>0.66159999999999997</v>
    <v>4.13</v>
    <v>-7.208E-3</v>
    <v>2.8895000000000001E-2</v>
    <v>-1.06</v>
    <v>USD</v>
    <v>AbbVie Inc. is a research-based biopharmaceutical company, which is engaged in research and development, manufacturing, commercialization and sale of medicines and therapies. It offers products in various therapeutic categories, including immunology products, which include Humira, Skyrizi and Rinvoq; oncology products, which include Imbruvica and Venclexta; aesthetics products that include Botox Cosmetic, Juvederm Collection and others; neuroscience products, such as Botox Therapeutic, Vraylar, Duopa and Duodopa, and Ubrelvy; eye care products consists of Lumigan, Alphagan and Restasis; women's health products include Lo Loestrin, Orilissa and others; and other products, which includes Mavyret, Creon, Lupron, Linzess and Synthroid. Its products are sold to wholesalers, government agencies, health care facilities and independent retailers. It also discovers and develop antibody medicines that target difficult-to-drug disease-causing proteins, such as G protein-coupled receptors (GPCRs).</v>
    <v>50000</v>
    <v>New York Stock Exchange</v>
    <v>XNYS</v>
    <v>XNYS</v>
    <v>1 N Waukegan Rd, NORTH CHICAGO, IL, 60064 US</v>
    <v>147.755</v>
    <v>Pharmaceuticals</v>
    <v>Stock</v>
    <v>44855.998741573436</v>
    <v>12</v>
    <v>142.42500000000001</v>
    <v>260016300000</v>
    <v>ABBVIE INC.</v>
    <v>ABBVIE INC.</v>
    <v>143.34</v>
    <v>20.215399999999999</v>
    <v>142.93</v>
    <v>147.06</v>
    <v>146</v>
    <v>1768097000</v>
    <v>ABBV</v>
    <v>ABBVIE INC. (XNYS:ABBV)</v>
    <v>5419447</v>
    <v>5824218</v>
    <v>2012</v>
  </rv>
  <rv s="2">
    <v>13</v>
  </rv>
  <rv s="0">
    <v>https://www.bing.com/financeapi/forcetrigger?t=a1mptc&amp;q=XNYS%3aABC&amp;form=skydnc</v>
    <v>Learn more on Bing</v>
  </rv>
  <rv s="1">
    <v>en-US</v>
    <v>a1mptc</v>
    <v>268435456</v>
    <v>1</v>
    <v>Powered by Refinitiv</v>
    <v>0</v>
    <v>AMERISOURCEBERGEN CORPORATION (XNYS:ABC)</v>
    <v>2</v>
    <v>3</v>
    <v>Finance</v>
    <v>4</v>
    <v>167.19</v>
    <v>113.68</v>
    <v>0.51160000000000005</v>
    <v>4.96</v>
    <v>0</v>
    <v>3.4741000000000001E-2</v>
    <v>0</v>
    <v>USD</v>
    <v>AmerisourceBergen Corporation is a global pharmaceutical sourcing and distribution services company. The Company operates through two segments: U.S. Healthcare Solutions and International Healthcare Solutions. The U.S. Healthcare Solutions segment distributes an offering of brand-name, specialty brand-name and generic pharmaceuticals, over-the-counter healthcare products, home healthcare supplies and equipment, and related services to a wide variety of healthcare providers, including acute care hospitals and health systems, independent and chain retail pharmacies, mail order pharmacies, medical clinics, long-term care and alternate site pharmacies, and other customers. The International Healthcare Solutions segment consists of businesses that focus on international pharmaceutical wholesale and related service operations and global commercialization services. This segment consists of Alliance Healthcare, World Courier, Innomar, Profarma, and Profarma Specialty.</v>
    <v>38000</v>
    <v>New York Stock Exchange</v>
    <v>XNYS</v>
    <v>XNYS</v>
    <v>1 West First Avenue, CONSHOHOCKEN, PA, 19428 US</v>
    <v>148.38999999999999</v>
    <v>Healthcare Equipment &amp; Supplies</v>
    <v>Stock</v>
    <v>44855.958333378905</v>
    <v>15</v>
    <v>142.47</v>
    <v>30618240000</v>
    <v>AMERISOURCEBERGEN CORPORATION</v>
    <v>AMERISOURCEBERGEN CORPORATION</v>
    <v>142.47</v>
    <v>16.391500000000001</v>
    <v>142.77000000000001</v>
    <v>147.72999999999999</v>
    <v>147.72999999999999</v>
    <v>207258100</v>
    <v>ABC</v>
    <v>AMERISOURCEBERGEN CORPORATION (XNYS:ABC)</v>
    <v>1538310</v>
    <v>1114169</v>
    <v>2001</v>
  </rv>
  <rv s="2">
    <v>16</v>
  </rv>
  <rv s="0">
    <v>https://www.bing.com/financeapi/forcetrigger?t=a1mqvh&amp;q=XNAS%3aABMD&amp;form=skydnc</v>
    <v>Learn more on Bing</v>
  </rv>
  <rv s="1">
    <v>en-US</v>
    <v>a1mqvh</v>
    <v>268435456</v>
    <v>1</v>
    <v>Powered by Refinitiv</v>
    <v>0</v>
    <v>ABIOMED, INC. (XNAS:ABMD)</v>
    <v>2</v>
    <v>3</v>
    <v>Finance</v>
    <v>4</v>
    <v>379.29500000000002</v>
    <v>219.845</v>
    <v>1.3150999999999999</v>
    <v>3.71</v>
    <v>0</v>
    <v>1.4692E-2</v>
    <v>0</v>
    <v>USD</v>
    <v>ABIOMED, Inc. is a medical technology provider, which provides circulatory support and oxygenation. The Company develops, manufactures and markets its products, which are designed to enable the heart to rest by improving blood flow and/or performing the pumping of the heart. Its products are used in the cardiac catheterization lab or cath lab, by interventional cardiologists and in the heart surgery suite by cardiac surgeons for patients who are in need of hemodynamic support prophylactically or emergently before, during or after angioplasty, or heart surgery procedures. The Company's Impella device portfolio includes the Impella 2.5, Impella CP, Impella 5.0, Impella LD, Impella 5.5 and Impella RP devices. Its product pipeline includes Impella ECP, Impella XR Sheath, Impella BTR and precardiac. The Impella ECP device is designed for blood flow of greater than three and a half liters per minute. The Impella BTR device is designed to be a heart pump with integrated motors and sensors.</v>
    <v>2003</v>
    <v>Nasdaq Stock Market</v>
    <v>XNAS</v>
    <v>XNAS</v>
    <v>22 CHERRY HILL DR, DANVERS, MA, 01923-2575 US</v>
    <v>256.95999999999998</v>
    <v>Healthcare Equipment &amp; Supplies</v>
    <v>Stock</v>
    <v>44855.849694640623</v>
    <v>18</v>
    <v>247.18</v>
    <v>11647990000</v>
    <v>ABIOMED, INC.</v>
    <v>ABIOMED, INC.</v>
    <v>251.4</v>
    <v>53.299900000000001</v>
    <v>252.51</v>
    <v>256.22000000000003</v>
    <v>256.22000000000003</v>
    <v>45460880</v>
    <v>ABMD</v>
    <v>ABIOMED, INC. (XNAS:ABMD)</v>
    <v>221407</v>
    <v>304578</v>
    <v>1987</v>
  </rv>
  <rv s="2">
    <v>19</v>
  </rv>
  <rv s="0">
    <v>https://www.bing.com/financeapi/forcetrigger?t=a1mrar&amp;q=XNYS%3aABT&amp;form=skydnc</v>
    <v>Learn more on Bing</v>
  </rv>
  <rv s="1">
    <v>en-US</v>
    <v>a1mrar</v>
    <v>268435456</v>
    <v>1</v>
    <v>Powered by Refinitiv</v>
    <v>0</v>
    <v>ABBOTT LABORATORIES (XNYS:ABT)</v>
    <v>2</v>
    <v>3</v>
    <v>Finance</v>
    <v>4</v>
    <v>142.6</v>
    <v>93.25</v>
    <v>0.69550000000000001</v>
    <v>-0.15</v>
    <v>5.6810000000000003E-3</v>
    <v>-1.575E-3</v>
    <v>0.54</v>
    <v>USD</v>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v>113000</v>
    <v>New York Stock Exchange</v>
    <v>XNYS</v>
    <v>XNYS</v>
    <v>100 Abbott Park Rd, ABBOTT PARK, IL, 60064-3500 US</v>
    <v>95.52</v>
    <v>Healthcare Equipment &amp; Supplies</v>
    <v>Stock</v>
    <v>44855.997760867969</v>
    <v>21</v>
    <v>93.25</v>
    <v>166471000000</v>
    <v>ABBOTT LABORATORIES</v>
    <v>ABBOTT LABORATORIES</v>
    <v>94.35</v>
    <v>21.388100000000001</v>
    <v>95.21</v>
    <v>95.06</v>
    <v>95.6</v>
    <v>1751220000</v>
    <v>ABT</v>
    <v>ABBOTT LABORATORIES (XNYS:ABT)</v>
    <v>9859014</v>
    <v>6771214</v>
    <v>1900</v>
  </rv>
  <rv s="2">
    <v>22</v>
  </rv>
  <rv s="0">
    <v>https://www.bing.com/financeapi/forcetrigger?t=a1mthw&amp;q=XNYS%3aACN&amp;form=skydnc</v>
    <v>Learn more on Bing</v>
  </rv>
  <rv s="1">
    <v>en-US</v>
    <v>a1mthw</v>
    <v>268435456</v>
    <v>1</v>
    <v>Powered by Refinitiv</v>
    <v>0</v>
    <v>ACCENTURE PUBLIC LIMITED COMPANY (XNYS:ACN)</v>
    <v>2</v>
    <v>3</v>
    <v>Finance</v>
    <v>4</v>
    <v>417.37</v>
    <v>242.95</v>
    <v>1.2102999999999999</v>
    <v>7.79</v>
    <v>0</v>
    <v>2.9758E-2</v>
    <v>0</v>
    <v>USD</v>
    <v>Accenture plc is a global professional services company engaged in providing a range of services in strategy and consulting, technology, operations and Accenture song. It serves clients in North America, Europe and Growth markets. It provides a range of services, including application services, artificial intelligence, automation, business process outsourcing, business strategy, change management, cloud, data and analytics, digital commerce, digital engineering and manufacturing, finance consulting, infrastructure, marketing, mergers and acquisitions, metaverse, operating models, security, supply chain management, technology consulting, technology innovation and zero-based transformation. It helps organizations to achieve transformational impact with solutions in C-Suite assessment, team dynamics and various others. It also offers automated production lines that leverage the cloud, data and artificial intelligence (AI) that makes factories and plants smarter through Eclipse Automation.</v>
    <v>721000</v>
    <v>New York Stock Exchange</v>
    <v>XNYS</v>
    <v>XNYS</v>
    <v>1 Grand Canal Square, Grand Canal Harbour, Dublin 2, DUBLIN, DUBLIN IE</v>
    <v>269.89</v>
    <v>Software &amp; IT Services</v>
    <v>Stock</v>
    <v>44855.979225335155</v>
    <v>24</v>
    <v>260.68</v>
    <v>179205600000</v>
    <v>ACCENTURE PUBLIC LIMITED COMPANY</v>
    <v>ACCENTURE PUBLIC LIMITED COMPANY</v>
    <v>261.52999999999997</v>
    <v>24.434200000000001</v>
    <v>261.77999999999997</v>
    <v>269.57</v>
    <v>269.57</v>
    <v>664783100</v>
    <v>ACN</v>
    <v>ACCENTURE PUBLIC LIMITED COMPANY (XNYS:ACN)</v>
    <v>3206640</v>
    <v>2457325</v>
    <v>2009</v>
  </rv>
  <rv s="2">
    <v>25</v>
  </rv>
  <rv s="0">
    <v>http://en.wikipedia.org/wiki/Public_domain</v>
    <v>Public domain</v>
  </rv>
  <rv s="0">
    <v>http://es.wikipedia.org/wiki/Adobe_(empresa)</v>
    <v>Wikipedia</v>
  </rv>
  <rv s="3">
    <v>27</v>
    <v>28</v>
  </rv>
  <rv s="4">
    <v>9</v>
    <v>https://www.bing.com/th?id=AMMS_503c684ccc667ad525fe1d703881df2c&amp;qlt=95</v>
    <v>29</v>
    <v>0</v>
    <v>https://www.bing.com/images/search?form=xlimg&amp;q=adobe+systems</v>
    <v>Image of ADOBE INC.</v>
  </rv>
  <rv s="0">
    <v>https://www.bing.com/financeapi/forcetrigger?t=a1mv7w&amp;q=XNAS%3aADBE&amp;form=skydnc</v>
    <v>Learn more on Bing</v>
  </rv>
  <rv s="5">
    <v>en-US</v>
    <v>a1mv7w</v>
    <v>268435456</v>
    <v>1</v>
    <v>Powered by Refinitiv</v>
    <v>5</v>
    <v>ADOBE INC. (XNAS:ADBE)</v>
    <v>7</v>
    <v>8</v>
    <v>Finance</v>
    <v>4</v>
    <v>699.54</v>
    <v>274.73</v>
    <v>1.2419</v>
    <v>3.99</v>
    <v>0</v>
    <v>1.3194999999999998E-2</v>
    <v>0</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25988</v>
    <v>Nasdaq Stock Market</v>
    <v>XNAS</v>
    <v>XNAS</v>
    <v>345 PARK AVE, SAN JOSE, CA, 95110-2704 US</v>
    <v>307.43</v>
    <v>30</v>
    <v>Software &amp; IT Services</v>
    <v>Stock</v>
    <v>44855.99863763828</v>
    <v>31</v>
    <v>298.23</v>
    <v>142431400000</v>
    <v>ADOBE INC.</v>
    <v>ADOBE INC.</v>
    <v>300.99</v>
    <v>29.816600000000001</v>
    <v>302.38</v>
    <v>306.37</v>
    <v>306.37</v>
    <v>464900000</v>
    <v>ADBE</v>
    <v>ADOBE INC. (XNAS:ADBE)</v>
    <v>3659302</v>
    <v>5121528</v>
    <v>1997</v>
  </rv>
  <rv s="2">
    <v>32</v>
  </rv>
  <rv s="0">
    <v>https://www.bing.com/financeapi/forcetrigger?t=a1mvjc&amp;q=XNAS%3aADI&amp;form=skydnc</v>
    <v>Learn more on Bing</v>
  </rv>
  <rv s="1">
    <v>en-US</v>
    <v>a1mvjc</v>
    <v>268435456</v>
    <v>1</v>
    <v>Powered by Refinitiv</v>
    <v>0</v>
    <v>ANALOG DEVICES, INC. (XNAS:ADI)</v>
    <v>2</v>
    <v>3</v>
    <v>Finance</v>
    <v>4</v>
    <v>191.95</v>
    <v>133.47999999999999</v>
    <v>1.1429</v>
    <v>4.51</v>
    <v>0</v>
    <v>3.1743E-2</v>
    <v>0</v>
    <v>USD</v>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 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 signal, power management and reference, amplifiers/RF and microwave, sensors and actuators, and digital signal processing and system products (DSPs).</v>
    <v>24700</v>
    <v>Nasdaq Stock Market</v>
    <v>XNAS</v>
    <v>XNAS</v>
    <v>One Analog Way, WILMINGTON, MA, 01887 US</v>
    <v>147.41999999999999</v>
    <v>Semiconductors &amp; Semiconductor Equipment</v>
    <v>Stock</v>
    <v>44855.976752568749</v>
    <v>34</v>
    <v>140.94999999999999</v>
    <v>75397330000</v>
    <v>ANALOG DEVICES, INC.</v>
    <v>ANALOG DEVICES, INC.</v>
    <v>141.93</v>
    <v>39.349899999999998</v>
    <v>142.08000000000001</v>
    <v>146.59</v>
    <v>146.59</v>
    <v>514341600</v>
    <v>ADI</v>
    <v>ANALOG DEVICES, INC. (XNAS:ADI)</v>
    <v>3612389</v>
    <v>3706082</v>
    <v>1965</v>
  </rv>
  <rv s="2">
    <v>35</v>
  </rv>
  <rv s="0">
    <v>https://www.bing.com/financeapi/forcetrigger?t=a1mvm7&amp;q=XNYS%3aADM&amp;form=skydnc</v>
    <v>Learn more on Bing</v>
  </rv>
  <rv s="1">
    <v>en-US</v>
    <v>a1mvm7</v>
    <v>268435456</v>
    <v>1</v>
    <v>Powered by Refinitiv</v>
    <v>0</v>
    <v>ARCHER-DANIELS-MIDLAND COMPANY (XNYS:ADM)</v>
    <v>2</v>
    <v>3</v>
    <v>Finance</v>
    <v>4</v>
    <v>98.88</v>
    <v>61.8</v>
    <v>0.80959999999999999</v>
    <v>1.36</v>
    <v>0</v>
    <v>1.5397000000000001E-2</v>
    <v>0</v>
    <v>USD</v>
    <v>Archer-Daniels-Midland Company is an agricultural origination and processing company. The Company offers sustainable human and animal nutrition. It is engaged in developing sustainable solutions in agriculture, energy, and bio-based alternatives to materials and fuels produced from petroleum products. The Company operates under three business segments: Ag Services and Oilseeds, Carbohydrate Solutions, and Nutrition. The Ag Services and Oilseeds segment includes activities related to the origination, merchandising, transportation, and storage of agricultural raw materials, and the crushing and further processing of oilseeds into vegetable oils and protein meals. The Carbohydrate Solutions segment is engaged in corn and wheat wet and dry milling and other activities. The Nutrition segment serves various end markets, including food, beverages, nutritional supplements, and feed and premix for livestock, aquaculture, and pet food. It is also engaged in providing food and savoury products.</v>
    <v>41000</v>
    <v>New York Stock Exchange</v>
    <v>XNYS</v>
    <v>XNYS</v>
    <v>77 W. Wacker Dr., CHICAGO, IL, 60601 US</v>
    <v>90.06</v>
    <v>Food &amp; Tobacco</v>
    <v>Stock</v>
    <v>44855.99872842578</v>
    <v>37</v>
    <v>87.24</v>
    <v>50276770000</v>
    <v>ARCHER-DANIELS-MIDLAND COMPANY</v>
    <v>ARCHER-DANIELS-MIDLAND COMPANY</v>
    <v>87.62</v>
    <v>13.938000000000001</v>
    <v>88.33</v>
    <v>89.69</v>
    <v>89.69</v>
    <v>560561600</v>
    <v>ADM</v>
    <v>ARCHER-DANIELS-MIDLAND COMPANY (XNYS:ADM)</v>
    <v>2223011</v>
    <v>2682788</v>
    <v>1923</v>
  </rv>
  <rv s="2">
    <v>38</v>
  </rv>
  <rv s="0">
    <v>https://www.bing.com/financeapi/forcetrigger?t=a1mw4c&amp;q=XNAS%3aADP&amp;form=skydnc</v>
    <v>Learn more on Bing</v>
  </rv>
  <rv s="1">
    <v>en-US</v>
    <v>a1mw4c</v>
    <v>268435456</v>
    <v>1</v>
    <v>Powered by Refinitiv</v>
    <v>0</v>
    <v>AUTOMATIC DATA PROCESSING, INC. (XNAS:ADP)</v>
    <v>2</v>
    <v>3</v>
    <v>Finance</v>
    <v>4</v>
    <v>261.58999999999997</v>
    <v>192.26</v>
    <v>0.82479999999999998</v>
    <v>3.26</v>
    <v>-2.4490000000000002E-3</v>
    <v>1.4206000000000002E-2</v>
    <v>-0.56999999999999995</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v>
    <v>60000</v>
    <v>Nasdaq Stock Market</v>
    <v>XNAS</v>
    <v>XNAS</v>
    <v>One Adp Boulvard, ROSELAND, NJ, 07068-1728 US</v>
    <v>233.17</v>
    <v>Software &amp; IT Services</v>
    <v>Stock</v>
    <v>44855.977068645312</v>
    <v>40</v>
    <v>227.42</v>
    <v>96654980000</v>
    <v>AUTOMATIC DATA PROCESSING, INC.</v>
    <v>AUTOMATIC DATA PROCESSING, INC.</v>
    <v>228.94</v>
    <v>32.768599999999999</v>
    <v>229.48</v>
    <v>232.74</v>
    <v>232.17</v>
    <v>415291700</v>
    <v>ADP</v>
    <v>AUTOMATIC DATA PROCESSING, INC. (XNAS:ADP)</v>
    <v>2112065</v>
    <v>1808491</v>
    <v>1961</v>
  </rv>
  <rv s="2">
    <v>41</v>
  </rv>
  <rv s="0">
    <v>https://www.bing.com/financeapi/forcetrigger?t=a1mwoc&amp;q=XNAS%3aADSK&amp;form=skydnc</v>
    <v>Learn more on Bing</v>
  </rv>
  <rv s="1">
    <v>en-US</v>
    <v>a1mwoc</v>
    <v>268435456</v>
    <v>1</v>
    <v>Powered by Refinitiv</v>
    <v>0</v>
    <v>AUTODESK, INC. (XNAS:ADSK)</v>
    <v>2</v>
    <v>3</v>
    <v>Finance</v>
    <v>4</v>
    <v>335.48</v>
    <v>163.19999999999999</v>
    <v>1.4853000000000001</v>
    <v>3.56</v>
    <v>0</v>
    <v>1.7995000000000001E-2</v>
    <v>0</v>
    <v>USD</v>
    <v>Autodesk, Inc. is a three-dimensional (3D) design, engineering, and entertainment software and services provider. The Company's product offerings are focused in four primary product families: architecture, engineering and construction (AEC), AutoCAD and AutoCAD LT, manufacturing (MFG), and media and entertainment (M&amp;E). Its products include AutoCAD Civil 3D, AutoCAD Civil 3D, architecture, engineering and construction collection, Autodesk Build, Revit, AutoCAD, AutoCAD LT, computer-aided manufacturing (CAM) Solutions, Fusion 360, product design and manufacturing collection, Inventor, Vault, media and entertainment collection, Maya, ShotGrid and 3ds Max. It serves customers in architecture, engineering, and construction; product design and manufacturing, and digital media and entertainment industries. The Company’s product development and manufacturing software provide manufacturers in automotive, transportation, industrial machinery, consumer products and building product industries.</v>
    <v>12600</v>
    <v>Nasdaq Stock Market</v>
    <v>XNAS</v>
    <v>XNAS</v>
    <v>One Market, Ste. 400., SAN FRANCISCO, CA, 94105 US</v>
    <v>202.21</v>
    <v>Software &amp; IT Services</v>
    <v>Stock</v>
    <v>44855.849694721874</v>
    <v>43</v>
    <v>193.73</v>
    <v>43471860000</v>
    <v>AUTODESK, INC.</v>
    <v>AUTODESK, INC.</v>
    <v>197.51</v>
    <v>77.970200000000006</v>
    <v>197.83</v>
    <v>201.39</v>
    <v>201.39</v>
    <v>215859100</v>
    <v>ADSK</v>
    <v>AUTODESK, INC. (XNAS:ADSK)</v>
    <v>1053641</v>
    <v>1389664</v>
    <v>1994</v>
  </rv>
  <rv s="2">
    <v>44</v>
  </rv>
  <rv s="0">
    <v>https://www.bing.com/financeapi/forcetrigger?t=a1mxkr&amp;q=XNYS%3aAEE&amp;form=skydnc</v>
    <v>Learn more on Bing</v>
  </rv>
  <rv s="1">
    <v>en-US</v>
    <v>a1mxkr</v>
    <v>268435456</v>
    <v>1</v>
    <v>Powered by Refinitiv</v>
    <v>0</v>
    <v>AMEREN CORPORATION (XNYS:AEE)</v>
    <v>2</v>
    <v>3</v>
    <v>Finance</v>
    <v>4</v>
    <v>99.2</v>
    <v>73.28</v>
    <v>0.4113</v>
    <v>0.96</v>
    <v>0</v>
    <v>1.2528999999999998E-2</v>
    <v>0</v>
    <v>USD</v>
    <v>Ameren Corporation is a public utility holding company. The Company conducts its business operations through its subsidiaries. Its primary assets are its equity interests in its subsidiaries, including Ameren Missouri, Ameren Missouri, and Ameren Transmission Company of Illinois (ATXI). The Company’s segments include Ameren Missouri, Ameren Illinois Electric Distribution, Ameren Illinois Natural Gas, and Ameren Transmission. The Ameren Missouri segment includes all of the operations of Ameren Missouri. The Ameren Illinois Electric Distribution segment consists of the electric distribution business of Ameren Illinois. The Ameren Illinois Natural Gas segment consists of the natural gas business of Ameren Illinois. The Ameren Transmission segment primarily consists of the aggregated electric transmission businesses of Ameren Illinois and ATXI.</v>
    <v>9116</v>
    <v>New York Stock Exchange</v>
    <v>XNYS</v>
    <v>XNYS</v>
    <v>1901 Chouteau Ave, ST. LOUIS, MO, 63103-3003 US</v>
    <v>78.23</v>
    <v>Multiline Utilities</v>
    <v>Stock</v>
    <v>44855.958333378905</v>
    <v>46</v>
    <v>76.17</v>
    <v>20044390000</v>
    <v>AMEREN CORPORATION</v>
    <v>AMEREN CORPORATION</v>
    <v>76.88</v>
    <v>19.659099999999999</v>
    <v>76.62</v>
    <v>77.58</v>
    <v>77.58</v>
    <v>258370600</v>
    <v>AEE</v>
    <v>AMEREN CORPORATION (XNYS:AEE)</v>
    <v>1199584</v>
    <v>1528721</v>
    <v>1995</v>
  </rv>
  <rv s="2">
    <v>47</v>
  </rv>
  <rv s="0">
    <v>https://www.bing.com/financeapi/forcetrigger?t=a1mybh&amp;q=XNAS%3aAEP&amp;form=skydnc</v>
    <v>Learn more on Bing</v>
  </rv>
  <rv s="1">
    <v>en-US</v>
    <v>a1mybh</v>
    <v>268435456</v>
    <v>1</v>
    <v>Powered by Refinitiv</v>
    <v>0</v>
    <v>AMERICAN ELECTRIC POWER COMPANY, INC. (XNAS:AEP)</v>
    <v>2</v>
    <v>3</v>
    <v>Finance</v>
    <v>4</v>
    <v>105.6</v>
    <v>80.22</v>
    <v>0.40539999999999998</v>
    <v>1.7</v>
    <v>8.0579999999999992E-3</v>
    <v>2.0255000000000002E-2</v>
    <v>0.69</v>
    <v>USD</v>
    <v>American Electric Power Company, Inc. (AEP) is an electric public utility holding company. The service areas of the Company's public utility subsidiaries cover the states of Arkansas, Indiana, Kentucky, Louisiana, Michigan, Ohio, Oklahoma, Tennessee, Texas, Virginia and West Virginia. The Company's segments include Vertically Integrated Utilities, Transmission and Distribution Utilities, AEP Transmission Holdco, and Generation &amp; Marketing. AEP's vertically integrated utility operations are engaged in the generation, transmission and distribution of electricity for sale to retail and wholesale customers. Transmission and Distribution Utilities segment consists of the transmission and distribution of electricity for sale to retail and wholesale customers. The AEP Transmission Holdco segment develops, constructs and operates transmission facilities. The Generation &amp; Marketing segment conducts marketing, risk management and retail activities.</v>
    <v>16688</v>
    <v>Nasdaq Stock Market</v>
    <v>XNAS</v>
    <v>XNAS</v>
    <v>1 Riverside Plz, COLUMBUS, OH, 43215-2355 US</v>
    <v>86.16</v>
    <v>Electrical Utilities &amp; IPPs</v>
    <v>Stock</v>
    <v>44855.974209224216</v>
    <v>49</v>
    <v>83.41</v>
    <v>43991040000</v>
    <v>AMERICAN ELECTRIC POWER COMPANY, INC.</v>
    <v>AMERICAN ELECTRIC POWER COMPANY, INC.</v>
    <v>84.11</v>
    <v>16.5243</v>
    <v>83.93</v>
    <v>85.63</v>
    <v>86.32</v>
    <v>513734000</v>
    <v>AEP</v>
    <v>AMERICAN ELECTRIC POWER COMPANY, INC. (XNAS:AEP)</v>
    <v>2278603</v>
    <v>3525250</v>
    <v>1925</v>
  </rv>
  <rv s="2">
    <v>50</v>
  </rv>
  <rv s="0">
    <v>https://www.bing.com/financeapi/forcetrigger?t=a1myk2&amp;q=XNYS%3aAES&amp;form=skydnc</v>
    <v>Learn more on Bing</v>
  </rv>
  <rv s="1">
    <v>en-US</v>
    <v>a1myk2</v>
    <v>268435456</v>
    <v>1</v>
    <v>Powered by Refinitiv</v>
    <v>0</v>
    <v>THE AES CORPORATION (XNYS:AES)</v>
    <v>2</v>
    <v>3</v>
    <v>Finance</v>
    <v>4</v>
    <v>27.785</v>
    <v>18.62</v>
    <v>0.93130000000000002</v>
    <v>1</v>
    <v>2.9820000000000003E-2</v>
    <v>4.2588999999999995E-2</v>
    <v>0.73</v>
    <v>USD</v>
    <v>The AES Corporation is a global power company. The Company owns and/or operates a generation portfolio of about 31,459 megawatts (MW), including generation from its integrated utility, AES Indiana. Its generation fleet is diversified by fuel type. It is organized into four market-oriented strategic business units (SBUs): US and Utilities (United States, Puerto Rico and El Salvador); South America (Chile, Colombia, Argentina and Brazil); MCAC (Mexico, Central America and the Caribbean); and Eurasia (Europe and Asia). It has two primary lines of business: generation and utilities. The generation line of business uses a range of fuels and technologies to generate electricity, such as coal, gas, hydro, wind, solar, and biomass. Its utilities business comprises businesses that transmit, distribute, and in certain circumstances, generate power. In addition, the Company has operations in the renewables area, which includes projects primarily in wind, solar, and energy storage.</v>
    <v>8450</v>
    <v>New York Stock Exchange</v>
    <v>XNYS</v>
    <v>XNYS</v>
    <v>4300 Wilson Blvd, ARLINGTON, VA, 22203 US</v>
    <v>24.49</v>
    <v>Electrical Utilities &amp; IPPs</v>
    <v>Stock</v>
    <v>44855.958333378905</v>
    <v>52</v>
    <v>23.504999999999999</v>
    <v>16351010000</v>
    <v>THE AES CORPORATION</v>
    <v>THE AES CORPORATION</v>
    <v>23.8</v>
    <v>0</v>
    <v>23.48</v>
    <v>24.48</v>
    <v>25.21</v>
    <v>667933600</v>
    <v>AES</v>
    <v>THE AES CORPORATION (XNYS:AES)</v>
    <v>4534153</v>
    <v>5333512</v>
    <v>1981</v>
  </rv>
  <rv s="2">
    <v>53</v>
  </rv>
  <rv s="0">
    <v>https://www.bing.com/financeapi/forcetrigger?t=a1mzjc&amp;q=XNYS%3aAFL&amp;form=skydnc</v>
    <v>Learn more on Bing</v>
  </rv>
  <rv s="1">
    <v>en-US</v>
    <v>a1mzjc</v>
    <v>268435456</v>
    <v>1</v>
    <v>Powered by Refinitiv</v>
    <v>0</v>
    <v>AFLAC INCORPORATED (XNYS:AFL)</v>
    <v>2</v>
    <v>3</v>
    <v>Finance</v>
    <v>4</v>
    <v>67.2</v>
    <v>52.0702</v>
    <v>0.89590000000000003</v>
    <v>1.82</v>
    <v>0</v>
    <v>3.0769000000000001E-2</v>
    <v>0</v>
    <v>USD</v>
    <v>Aflac Incorporated is a holding company engaged in the supplemental health and life insurance business. The Company's insurance business is marketed and administered through, American Family Life Assurance Company of Columbus (Aflac) in the United States and through Aflac Life Insurance Japan Ltd. (ALIJ) in Japan. The Company's segments include Aflac Japan and Aflac U.S. Aflac Japan is designed to help consumers pay for medical and non-medical costs that are not reimbursed under Japan's national health insurance system. It offers insurance products, such as cancer, medical, and income support insurance. Its protection products include Medical Insurance, Nursing Care Insurance, Income Support Insurance, whole life, GIFT, WAYS and Child Endowment. The Company designs the United States insurance products to provide supplemental coverage for people having medical or primary insurance coverage. Aflac U.S. products are distributed in the individual and group supplemental insurance markets.</v>
    <v>12447</v>
    <v>New York Stock Exchange</v>
    <v>XNYS</v>
    <v>XNYS</v>
    <v>1932 Wynnton Rd, COLUMBUS, GA, 31999-0001 US</v>
    <v>61.06</v>
    <v>Insurance</v>
    <v>Stock</v>
    <v>44855.958333356248</v>
    <v>55</v>
    <v>59.18</v>
    <v>38527950000</v>
    <v>AFLAC INCORPORATED</v>
    <v>AFLAC INCORPORATED</v>
    <v>59.33</v>
    <v>8.9230999999999998</v>
    <v>59.15</v>
    <v>60.97</v>
    <v>60.97</v>
    <v>631916500</v>
    <v>AFL</v>
    <v>AFLAC INCORPORATED (XNYS:AFL)</v>
    <v>2486027</v>
    <v>2546436</v>
    <v>1973</v>
  </rv>
  <rv s="2">
    <v>56</v>
  </rv>
  <rv s="0">
    <v>https://www.bing.com/financeapi/forcetrigger?t=a1n6f2&amp;q=XNYS%3aAIG&amp;form=skydnc</v>
    <v>Learn more on Bing</v>
  </rv>
  <rv s="1">
    <v>en-US</v>
    <v>a1n6f2</v>
    <v>268435456</v>
    <v>1</v>
    <v>Powered by Refinitiv</v>
    <v>0</v>
    <v>AMERICAN INTERNATIONAL GROUP, INC. (XNYS:AIG)</v>
    <v>2</v>
    <v>3</v>
    <v>Finance</v>
    <v>4</v>
    <v>65.73</v>
    <v>47.05</v>
    <v>1.1771</v>
    <v>1.4</v>
    <v>-3.7560000000000002E-4</v>
    <v>2.7001000000000001E-2</v>
    <v>-0.02</v>
    <v>USD</v>
    <v>American International Group, Inc. is a global insurance company. The Company provides a range of property casualty insurance, life insurance, retirement solutions and other financial services to customers in approximately 70 countries and jurisdictions. Its diverse offerings include products and services that help businesses and individuals protect their assets, manage risks and provide for retirement security. It segments include General Insurance, Life and Retirement and Other Operations. Its General Insurance segment consists of two segments: North America and International. Its Life and Retirement segment consists of four segments: Individual Retirement, Group Retirement, Life Insurance and Institutional Markets. Its North America and International segments consist of two product categories: Commercial Lines, which consists of Liability, Financial Lines, Property and Global Specialty, and Personal Insurance, which consists of Personal Lines, and Accident and Health.</v>
    <v>36600</v>
    <v>New York Stock Exchange</v>
    <v>XNYS</v>
    <v>XNYS</v>
    <v>175 Water Street, NEW YORK, NY, 10038 US</v>
    <v>53.3</v>
    <v>Insurance</v>
    <v>Stock</v>
    <v>44855.982678622655</v>
    <v>58</v>
    <v>51.66</v>
    <v>40492160000</v>
    <v>AMERICAN INTERNATIONAL GROUP, INC.</v>
    <v>AMERICAN INTERNATIONAL GROUP, INC.</v>
    <v>51.77</v>
    <v>3.3954</v>
    <v>51.85</v>
    <v>53.25</v>
    <v>53.23</v>
    <v>760416100</v>
    <v>AIG</v>
    <v>AMERICAN INTERNATIONAL GROUP, INC. (XNYS:AIG)</v>
    <v>4078600</v>
    <v>5415553</v>
    <v>1967</v>
  </rv>
  <rv s="2">
    <v>59</v>
  </rv>
  <rv s="0">
    <v>https://www.bing.com/financeapi/forcetrigger?t=a1n7mw&amp;q=XNYS%3aAIZ&amp;form=skydnc</v>
    <v>Learn more on Bing</v>
  </rv>
  <rv s="1">
    <v>en-US</v>
    <v>a1n7mw</v>
    <v>268435456</v>
    <v>1</v>
    <v>Powered by Refinitiv</v>
    <v>0</v>
    <v>ASSURANT, INC. (XNYS:AIZ)</v>
    <v>2</v>
    <v>3</v>
    <v>Finance</v>
    <v>4</v>
    <v>194.12</v>
    <v>143.76</v>
    <v>0.56669999999999998</v>
    <v>1.61</v>
    <v>1.4226000000000001E-2</v>
    <v>1.1081000000000001E-2</v>
    <v>2.09</v>
    <v>USD</v>
    <v>Assurant, Inc. is a global provider of lifestyle and housing solutions that support, protect and connect major consumer purchases. The Company operates in North America, Latin America, Europe and Asia Pacific through two segments: Global Lifestyle and Global Housing. The Global Lifestyle segment provides mobile device solutions and extended service products and related services for mobile devices, consumer electronics and appliances (Connected Living); vehicle protection and related services (Global Automotive); and credit protection and other insurance products (Global Financial Services and Other). The Global Housing segment provides lender-placed homeowners insurance, lender-placed manufactured housing insurance and lender-placed flood insurance (Lender-placed Insurance); renters insurance and related products (Multifamily Housing); and voluntary manufactured housing insurance, voluntary homeowners insurance and other specialty products (Specialty and Other).</v>
    <v>15600</v>
    <v>New York Stock Exchange</v>
    <v>XNYS</v>
    <v>XNYS</v>
    <v>55 Broadway, Suite 2901, NEW YORK, NY, 10006 US</v>
    <v>147.63</v>
    <v>Insurance</v>
    <v>Stock</v>
    <v>44855.958333367969</v>
    <v>61</v>
    <v>145.06</v>
    <v>7816981000</v>
    <v>ASSURANT, INC.</v>
    <v>ASSURANT, INC.</v>
    <v>145.72999999999999</v>
    <v>17.275300000000001</v>
    <v>145.30000000000001</v>
    <v>146.91</v>
    <v>149</v>
    <v>53209320</v>
    <v>AIZ</v>
    <v>ASSURANT, INC. (XNYS:AIZ)</v>
    <v>407477</v>
    <v>383866</v>
    <v>2003</v>
  </rv>
  <rv s="2">
    <v>62</v>
  </rv>
  <rv s="0">
    <v>https://www.bing.com/financeapi/forcetrigger?t=a1n7pr&amp;q=XNYS%3aAJG&amp;form=skydnc</v>
    <v>Learn more on Bing</v>
  </rv>
  <rv s="1">
    <v>en-US</v>
    <v>a1n7pr</v>
    <v>268435456</v>
    <v>1</v>
    <v>Powered by Refinitiv</v>
    <v>0</v>
    <v>ARTHUR J. GALLAGHER &amp; CO. (XNYS:AJG)</v>
    <v>2</v>
    <v>3</v>
    <v>Finance</v>
    <v>4</v>
    <v>191.995</v>
    <v>147.32499999999999</v>
    <v>0.67059999999999997</v>
    <v>1.55</v>
    <v>-9.6940000000000004E-4</v>
    <v>8.9170000000000013E-3</v>
    <v>-0.17</v>
    <v>USD</v>
    <v>Arthur J. Gallagher &amp; Co. and its subsidiaries are engaged in providing insurance brokerage, consulting, and third-party property/casualty claims settlement and administration services to businesses and organizations around the world. The Company's segments include brokerage, risk management and corporate. Its brokerage segment operations provide brokerage and consulting services to companies and entities of all types, including commercial, not-for-profit and public entities. Its risk management segment operations provide contract claim settlement, claim administration, loss control services and risk management consulting for commercial, not for profit, captive and public entities, and various other organizations that choose to self-insure property/casualty coverages or choose to use a third-party claims management organization. It has operations in approximately 68 countries and offers client-service capabilities in over 150 countries globally.</v>
    <v>39000</v>
    <v>New York Stock Exchange</v>
    <v>XNYS</v>
    <v>XNYS</v>
    <v>2850 Golf Road, ROLLING MEADOWS, IL, 60008-4050 US</v>
    <v>175.46</v>
    <v>Insurance</v>
    <v>Stock</v>
    <v>44855.958333367969</v>
    <v>64</v>
    <v>169.01</v>
    <v>36886630000</v>
    <v>ARTHUR J. GALLAGHER &amp; CO.</v>
    <v>ARTHUR J. GALLAGHER &amp; CO.</v>
    <v>173.26</v>
    <v>35.046999999999997</v>
    <v>173.82</v>
    <v>175.37</v>
    <v>175.2</v>
    <v>210336000</v>
    <v>AJG</v>
    <v>ARTHUR J. GALLAGHER &amp; CO. (XNYS:AJG)</v>
    <v>1286337</v>
    <v>996020</v>
    <v>1972</v>
  </rv>
  <rv s="2">
    <v>65</v>
  </rv>
  <rv s="0">
    <v>https://www.bing.com/financeapi/forcetrigger?t=a1n7yc&amp;q=XNAS%3aAKAM&amp;form=skydnc</v>
    <v>Learn more on Bing</v>
  </rv>
  <rv s="1">
    <v>en-US</v>
    <v>a1n7yc</v>
    <v>268435456</v>
    <v>1</v>
    <v>Powered by Refinitiv</v>
    <v>0</v>
    <v>AKAMAI TECHNOLOGIES, INC. (XNAS:AKAM)</v>
    <v>2</v>
    <v>3</v>
    <v>Finance</v>
    <v>4</v>
    <v>123.25</v>
    <v>76.28</v>
    <v>0.69599999999999995</v>
    <v>1.72</v>
    <v>6.986E-3</v>
    <v>2.0436999999999997E-2</v>
    <v>0.6</v>
    <v>USD</v>
    <v>Akamai Technologies, Inc. is engaged in providing cloud services for delivering, optimizing and securing content and business applications over the Internet. The Company's products include Kona Site Defender, Bot Manager, Enterprise Application Access, Image &amp; Video Manager, Edge DNS, Enterprise Threat Protector, Identity Cloud, Web Application Protector, Page Integrity Manager, Akamai MFA, Account Protector, Cloud Wrapper, DataStream, EdgeKV and Global Traffic Management. The Company's solutions include the Security Technology Group and the Edge Technology Group. The Security Technology Group includes solutions that are designed to keep infrastructure, Websites, applications, and users safe. The Edge Technology Group includes solutions that are designed to enable business online, including media delivery, Web performance and edge computing solutions. Its solutions blend automation with customizable protections and managed security services.</v>
    <v>8700</v>
    <v>Nasdaq Stock Market</v>
    <v>XNAS</v>
    <v>XNAS</v>
    <v>145 Broadway, CAMBRIDGE, MA, 02142 US</v>
    <v>86.06</v>
    <v>Software &amp; IT Services</v>
    <v>Stock</v>
    <v>44855.874471527342</v>
    <v>67</v>
    <v>82.92</v>
    <v>13651240000</v>
    <v>AKAMAI TECHNOLOGIES, INC.</v>
    <v>AKAMAI TECHNOLOGIES, INC.</v>
    <v>83.19</v>
    <v>23.933399999999999</v>
    <v>84.16</v>
    <v>85.88</v>
    <v>86.48</v>
    <v>158957100</v>
    <v>AKAM</v>
    <v>AKAMAI TECHNOLOGIES, INC. (XNAS:AKAM)</v>
    <v>1052884</v>
    <v>1730812</v>
    <v>1998</v>
  </rv>
  <rv s="2">
    <v>68</v>
  </rv>
  <rv s="0">
    <v>https://www.bing.com/financeapi/forcetrigger?t=a1n977&amp;q=XNYS%3aALB&amp;form=skydnc</v>
    <v>Learn more on Bing</v>
  </rv>
  <rv s="1">
    <v>en-US</v>
    <v>a1n977</v>
    <v>268435456</v>
    <v>1</v>
    <v>Powered by Refinitiv</v>
    <v>0</v>
    <v>ALBEMARLE CORPORATION (XNYS:ALB)</v>
    <v>2</v>
    <v>3</v>
    <v>Finance</v>
    <v>4</v>
    <v>308.24</v>
    <v>169.93</v>
    <v>1.4287000000000001</v>
    <v>14.62</v>
    <v>3.741E-3</v>
    <v>5.7245999999999998E-2</v>
    <v>1.01</v>
    <v>USD</v>
    <v>Albemarle Corporation is a developer, manufacturer and marketer of specialty chemicals, which serves its customers across a diverse range of end markets, including energy storage, petroleum refining, consumer electronics, construction, automotive, lubricants, pharmaceuticals and crop protection. It operates through three segments. Lithium segment develops and manufactures a range of basic lithium compounds, including lithium carbonate, lithium hydroxide, lithium chloride, and value-added lithium specialties and reagents, including butyllithium and lithium aluminum hydride. Bromine segment’s business includes products used in fire safety solutions and other specialty chemicals applications. Its fire safety technology enables the use of plastics by enhancing the flame-resistant properties of these materials. Catalysts segment’s three product lines include Clean Fuels Technologies, fluidized catalytic cracking catalysts and additives, and performance catalyst solutions.</v>
    <v>6000</v>
    <v>New York Stock Exchange</v>
    <v>XNYS</v>
    <v>XNYS</v>
    <v>4250 Congress Street, Suite 900, CHARLOTTE, NC, 28209 US</v>
    <v>271.37</v>
    <v>Chemicals</v>
    <v>Stock</v>
    <v>44855.99846489531</v>
    <v>70</v>
    <v>254.51</v>
    <v>31625940000</v>
    <v>ALBEMARLE CORPORATION</v>
    <v>ALBEMARLE CORPORATION</v>
    <v>255.97</v>
    <v>115.1354</v>
    <v>255.39</v>
    <v>270.01</v>
    <v>271.02</v>
    <v>117128800</v>
    <v>ALB</v>
    <v>ALBEMARLE CORPORATION (XNYS:ALB)</v>
    <v>1318369</v>
    <v>1407426</v>
    <v>1993</v>
  </rv>
  <rv s="2">
    <v>71</v>
  </rv>
  <rv s="0">
    <v>https://www.bing.com/financeapi/forcetrigger?t=a1na6h&amp;q=XNAS%3aALGN&amp;form=skydnc</v>
    <v>Learn more on Bing</v>
  </rv>
  <rv s="1">
    <v>en-US</v>
    <v>a1na6h</v>
    <v>268435456</v>
    <v>1</v>
    <v>Powered by Refinitiv</v>
    <v>0</v>
    <v>ALIGN TECHNOLOGY, INC. (XNAS:ALGN)</v>
    <v>2</v>
    <v>3</v>
    <v>Finance</v>
    <v>4</v>
    <v>713.33</v>
    <v>192.63</v>
    <v>1.7457</v>
    <v>9.39</v>
    <v>1.6850000000000001E-3</v>
    <v>4.7356999999999996E-2</v>
    <v>0.35</v>
    <v>USD</v>
    <v>Align Technology, Inc. is a global medical device company. The Company is engaged in the design, manufacture and marketing of Invisalign clear aligners, iTero intraoral scanners and services for dentistry, and exocad computer-aided design and computer-aided manufacturing (CAD/CAM) software for dental laboratories and dental practitioners. It operates through two segments: Clear Aligner, and Systems and Services. Its Clear Aligner segment consists of Comprehensive Products, which includes Invisalign Comprehensive and Invisalign First; Non-Comprehensive Products, which includes Invisalign Moderate, Lite and Express packages and Invisalign Go and Invisalign Go Plus, and Non-Case products, which include retention products, Invisalign training, adjusting tools used by dental professionals during the course of treatment and consumer products that are complementary to its doctor-prescribed principal products. Its Systems and Services segment consists of its iTero intraoral scanning systems.</v>
    <v>22540</v>
    <v>Nasdaq Stock Market</v>
    <v>XNAS</v>
    <v>XNAS</v>
    <v>410 North Scottsdale Road, Suite 1300, TEMPE, AZ, 85288 US</v>
    <v>208.45</v>
    <v>Healthcare Equipment &amp; Supplies</v>
    <v>Stock</v>
    <v>44855.997518020311</v>
    <v>73</v>
    <v>192.63</v>
    <v>16220730000</v>
    <v>ALIGN TECHNOLOGY, INC.</v>
    <v>ALIGN TECHNOLOGY, INC.</v>
    <v>196.58</v>
    <v>25.403099999999998</v>
    <v>198.28</v>
    <v>207.67</v>
    <v>208.02</v>
    <v>78108190</v>
    <v>ALGN</v>
    <v>ALIGN TECHNOLOGY, INC. (XNAS:ALGN)</v>
    <v>1183000</v>
    <v>934295</v>
    <v>1997</v>
  </rv>
  <rv s="2">
    <v>74</v>
  </rv>
  <rv s="0">
    <v>https://www.bing.com/financeapi/forcetrigger?t=a1nahw&amp;q=XNYS%3aALK&amp;form=skydnc</v>
    <v>Learn more on Bing</v>
  </rv>
  <rv s="1">
    <v>en-US</v>
    <v>a1nahw</v>
    <v>268435456</v>
    <v>1</v>
    <v>Powered by Refinitiv</v>
    <v>0</v>
    <v>ALASKA AIR GROUP, INC. (XNYS:ALK)</v>
    <v>2</v>
    <v>3</v>
    <v>Finance</v>
    <v>4</v>
    <v>61.55</v>
    <v>38.185000000000002</v>
    <v>1.4225000000000001</v>
    <v>1.1299999999999999</v>
    <v>-8.0470000000000003E-3</v>
    <v>2.8334999999999999E-2</v>
    <v>-0.33</v>
    <v>USD</v>
    <v>Alaska Air Group, Inc. is engaged in operating airlines. The Company operates two airlines, Alaska and Horizon. The Company also includes McGee Air Services, an aviation services provider. The Company operates through three segments: Mainline, Regional and Horizon. The Mainline segment includes scheduled air transportation on Alaska's Boeing or Airbus jet aircraft for passengers and cargo throughout the U.S., and in parts of Canada, Mexico, Costa Rica, and Belize. The Regional segment includes Horizon's and other third-party carriers scheduled air transportation for passengers across a shorter distance network within the United States and Canada under capacity purchase agreements (CPA). The Horizon segment includes the capacity sold to Alaska under a CPA. Its Mainline operations include Boeing 737 (B737) and Airbus A320 family (A320 and A321neo) jet service offered by Alaska. Its Regional operations consist primarily of flights operated by Horizon and SkyWest.</v>
    <v>20550</v>
    <v>New York Stock Exchange</v>
    <v>XNYS</v>
    <v>XNYS</v>
    <v>19300 International Blvd, SEATTLE, WA, 98188 US</v>
    <v>41.37</v>
    <v>Passenger Transportation Services</v>
    <v>Stock</v>
    <v>44855.994048135937</v>
    <v>76</v>
    <v>39.46</v>
    <v>5201466000</v>
    <v>ALASKA AIR GROUP, INC.</v>
    <v>ALASKA AIR GROUP, INC.</v>
    <v>39.71</v>
    <v>134.98509999999999</v>
    <v>39.880000000000003</v>
    <v>41.01</v>
    <v>40.68</v>
    <v>126834100</v>
    <v>ALK</v>
    <v>ALASKA AIR GROUP, INC. (XNYS:ALK)</v>
    <v>2551493</v>
    <v>1684145</v>
    <v>1985</v>
  </rv>
  <rv s="2">
    <v>77</v>
  </rv>
  <rv s="0">
    <v>https://www.bing.com/financeapi/forcetrigger?t=a1nanm&amp;q=XNYS%3aALL&amp;form=skydnc</v>
    <v>Learn more on Bing</v>
  </rv>
  <rv s="1">
    <v>en-US</v>
    <v>a1nanm</v>
    <v>268435456</v>
    <v>1</v>
    <v>Powered by Refinitiv</v>
    <v>0</v>
    <v>THE ALLSTATE CORPORATION (XNYS:ALL)</v>
    <v>2</v>
    <v>3</v>
    <v>Finance</v>
    <v>4</v>
    <v>144.46</v>
    <v>106.11</v>
    <v>0.63119999999999998</v>
    <v>2.37</v>
    <v>0</v>
    <v>2.0133999999999999E-2</v>
    <v>0</v>
    <v>USD</v>
    <v>The Allstate Corporation is a holding company for Allstate Insurance Company. The Company's business is conducted principally through Allstate Insurance Company and other subsidiaries. It is primarily engaged in the property and casualty insurance business in the United States and Canada. Its segments include Allstate Protection, Run-off Property-Liability, Protection Services, Allstate Health and Benefits and Corporate and Other. The Allstate Protection segment offers private passenger auto, homeowners, other personal lines, and commercial insurance through agents, contact centers and online. The Run-off Property-Liability segment includes property and casualty insurance coverage. The Protection Services segment includes Allstate Protection Plans, Allstate Dealer Services, Allstate Roadside, Arity and Allstate Identity Protection. The Allstate Health and Benefits segment offers voluntary benefits and individual life and health products, and other health insurance products.</v>
    <v>54300</v>
    <v>New York Stock Exchange</v>
    <v>XNYS</v>
    <v>XNYS</v>
    <v>3100 SANDERS ROAD, NORTHBROOK, IL, 60062 US</v>
    <v>123.57</v>
    <v>Insurance</v>
    <v>Stock</v>
    <v>44855.996501654685</v>
    <v>79</v>
    <v>117.94</v>
    <v>32457090000</v>
    <v>THE ALLSTATE CORPORATION</v>
    <v>THE ALLSTATE CORPORATION</v>
    <v>118.31</v>
    <v>42.198399999999999</v>
    <v>117.71</v>
    <v>120.08</v>
    <v>120.08</v>
    <v>270295600</v>
    <v>ALL</v>
    <v>THE ALLSTATE CORPORATION (XNYS:ALL)</v>
    <v>3193700</v>
    <v>2278037</v>
    <v>1992</v>
  </rv>
  <rv s="2">
    <v>80</v>
  </rv>
  <rv s="0">
    <v>https://www.bing.com/financeapi/forcetrigger?t=a1naqh&amp;q=XNYS%3aALLE&amp;form=skydnc</v>
    <v>Learn more on Bing</v>
  </rv>
  <rv s="1">
    <v>en-US</v>
    <v>a1naqh</v>
    <v>268435456</v>
    <v>1</v>
    <v>Powered by Refinitiv</v>
    <v>0</v>
    <v>ALLEGION PUBLIC LIMITED COMPANY (XNYS:ALLE)</v>
    <v>2</v>
    <v>3</v>
    <v>Finance</v>
    <v>4</v>
    <v>137.02000000000001</v>
    <v>87.33</v>
    <v>1.0319</v>
    <v>2.99</v>
    <v>0</v>
    <v>3.3295999999999999E-2</v>
    <v>0</v>
    <v>USD</v>
    <v>Allegion plc (Allegion) is a global company that provides security products and solutions. The Company operates through two segments: Allegion Americas and Allegion International. The Company is engaged in selling a range of security products and solutions for end-users in commercial, institutional and residential facilities, including the education, healthcare, government, hospitality, commercial office and single and multi-family residential markets. Allegion offers a portfolio of security and access control products and solutions across a range of brands including CISA, Interflex, LCN, Schlage, SimonsVoss and Von Duprin. Allegion Americas segment products and solutions includes locks, locksets, portable locks, key systems, door closers, exit devices, doors, door systems, electronic products, and access control systems. Allegion International segment products, services, and solutions includes locks, locksets, portable locks, key systems, exit devices, and doors and door systems.</v>
    <v>11000</v>
    <v>New York Stock Exchange</v>
    <v>XNYS</v>
    <v>XNYS</v>
    <v>Block E Iveagh Court, Harcourt Road, DUBLIN, DUBLIN, 00000 IE</v>
    <v>93.21</v>
    <v>Communications &amp; Networking</v>
    <v>Stock</v>
    <v>44855.958333367969</v>
    <v>82</v>
    <v>88.82</v>
    <v>8150492000</v>
    <v>ALLEGION PUBLIC LIMITED COMPANY</v>
    <v>ALLEGION PUBLIC LIMITED COMPANY</v>
    <v>90.02</v>
    <v>17.238900000000001</v>
    <v>89.8</v>
    <v>92.79</v>
    <v>92.79</v>
    <v>87838040</v>
    <v>ALLE</v>
    <v>ALLEGION PUBLIC LIMITED COMPANY (XNYS:ALLE)</v>
    <v>681264</v>
    <v>906344</v>
    <v>2013</v>
  </rv>
  <rv s="2">
    <v>83</v>
  </rv>
  <rv s="0">
    <v>https://www.bing.com/financeapi/forcetrigger?t=a1nda2&amp;q=XNAS%3aAMAT&amp;form=skydnc</v>
    <v>Learn more on Bing</v>
  </rv>
  <rv s="1">
    <v>en-US</v>
    <v>a1nda2</v>
    <v>268435456</v>
    <v>1</v>
    <v>Powered by Refinitiv</v>
    <v>0</v>
    <v>APPLIED MATERIALS, INC. (XNAS:AMAT)</v>
    <v>2</v>
    <v>3</v>
    <v>Finance</v>
    <v>4</v>
    <v>167.06</v>
    <v>71.12</v>
    <v>1.496</v>
    <v>3.76</v>
    <v>9.7059999999999996E-4</v>
    <v>4.7801000000000003E-2</v>
    <v>0.08</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27000</v>
    <v>Nasdaq Stock Market</v>
    <v>XNAS</v>
    <v>XNAS</v>
    <v>3050 Bowers Ave, SANTA CLARA, CA, 95054-3299 US</v>
    <v>82.65</v>
    <v>Semiconductors &amp; Semiconductor Equipment</v>
    <v>Stock</v>
    <v>44855.999975450781</v>
    <v>85</v>
    <v>78.13</v>
    <v>70906700000</v>
    <v>APPLIED MATERIALS, INC.</v>
    <v>APPLIED MATERIALS, INC.</v>
    <v>78.83</v>
    <v>10.526</v>
    <v>78.66</v>
    <v>82.42</v>
    <v>82.5</v>
    <v>860309400</v>
    <v>AMAT</v>
    <v>APPLIED MATERIALS, INC. (XNAS:AMAT)</v>
    <v>11569492</v>
    <v>9259586</v>
    <v>1987</v>
  </rv>
  <rv s="2">
    <v>86</v>
  </rv>
  <rv s="0">
    <v>https://www.bing.com/financeapi/forcetrigger?t=bqejrw&amp;q=XNYS%3aAMCR&amp;form=skydnc</v>
    <v>Learn more on Bing</v>
  </rv>
  <rv s="1">
    <v>en-US</v>
    <v>bqejrw</v>
    <v>268435456</v>
    <v>1</v>
    <v>Powered by Refinitiv</v>
    <v>0</v>
    <v>Amcor plc (XNYS:AMCR)</v>
    <v>2</v>
    <v>3</v>
    <v>Finance</v>
    <v>4</v>
    <v>13.605</v>
    <v>10.42</v>
    <v>0.85199999999999998</v>
    <v>0.41</v>
    <v>-1.7699999999999999E-3</v>
    <v>3.7649000000000002E-2</v>
    <v>-0.02</v>
    <v>USD</v>
    <v>Amcor plc is a United Kingdom-based packaging company. The Company is engaged in developing and producing packaging for food, beverage, pharmaceutical, medical, home and personal-care, and other products. The Company's Flexibles segment consists of operations that manufacture flexible and film packaging in the food and beverage, medical and pharmaceutical, fresh produce, snack food, personal care, and other industries. The Rigid Packaging segment consists of operations that manufacture rigid containers for a range of beverage and food products, including carbonated soft drinks, water, juices, sports drinks, milk-based beverages, spirits and beer, sauces, dressings, spreads and personal care items, and plastic caps for a variety of applications. It works with companies around the world to protect their products and the people who rely on them, differentiate brands, and improve supply chains through a range of flexible and rigid packaging, specialty cartons, closures, and services.</v>
    <v>37000</v>
    <v>New York Stock Exchange</v>
    <v>XNYS</v>
    <v>XNYS</v>
    <v>83 Tower Road North, BRISTOL, BRISTOL, BS30 8XP GB</v>
    <v>11.31</v>
    <v>Containers &amp; Packaging</v>
    <v>Stock</v>
    <v>44855.958333367969</v>
    <v>88</v>
    <v>10.875</v>
    <v>16825920000</v>
    <v>Amcor plc</v>
    <v>Amcor plc</v>
    <v>10.93</v>
    <v>20.607399999999998</v>
    <v>10.89</v>
    <v>11.3</v>
    <v>11.28</v>
    <v>1489020000</v>
    <v>AMCR</v>
    <v>Amcor plc (XNYS:AMCR)</v>
    <v>8944006</v>
    <v>7429119</v>
    <v>2018</v>
  </rv>
  <rv s="2">
    <v>89</v>
  </rv>
  <rv s="0">
    <v>https://www.bing.com/financeapi/forcetrigger?t=a1ndww&amp;q=XNAS%3aAMD&amp;form=skydnc</v>
    <v>Learn more on Bing</v>
  </rv>
  <rv s="1">
    <v>en-US</v>
    <v>a1ndww</v>
    <v>268435456</v>
    <v>1</v>
    <v>Powered by Refinitiv</v>
    <v>0</v>
    <v>ADVANCED MICRO DEVICES, INC. (XNAS:AMD)</v>
    <v>2</v>
    <v>3</v>
    <v>Finance</v>
    <v>4</v>
    <v>164.4599</v>
    <v>54.57</v>
    <v>2.0070000000000001</v>
    <v>1.05</v>
    <v>5.1000000000000004E-3</v>
    <v>1.8176000000000001E-2</v>
    <v>0.3</v>
    <v>USD</v>
    <v>Advanced Micro Devices, Inc. is a global semiconductor company. Its segments include Computing and Graphics, and Enterprise, Embedded and Semi-Custom. The Computing and Graphics segment primarily includes desktop and notebook microprocessors, accelerated processing units that integrate microprocessors and graphics, chipsets, discrete graphics processing units (GPUs), data center and professional GPUs, and development services. It may also sell or license portions of its intellectual property (IP) portfolio. The Enterprise, Embedded and Semi-Custom segment primarily includes server and embedded processors, semi-custom system-on-chip (SoC) products, development services, and technology for game consoles, and it may also sell or license portions of its IP portfolio. Its microprocessor customers consist primarily of original equipment manufacturers (OEMs), large public cloud service providers, original design manufacturers (ODMs), system integrators, and independent distributors.</v>
    <v>15500</v>
    <v>Nasdaq Stock Market</v>
    <v>XNAS</v>
    <v>XNAS</v>
    <v>2485 Augustine Drive, SANTA CLARA, CA, 95054 US</v>
    <v>58.91</v>
    <v>Semiconductors &amp; Semiconductor Equipment</v>
    <v>Stock</v>
    <v>44855.999903830467</v>
    <v>91</v>
    <v>55.71</v>
    <v>94954350000</v>
    <v>ADVANCED MICRO DEVICES, INC.</v>
    <v>ADVANCED MICRO DEVICES, INC.</v>
    <v>57.215000000000003</v>
    <v>24.291899999999998</v>
    <v>57.77</v>
    <v>58.82</v>
    <v>59.12</v>
    <v>1614321000</v>
    <v>AMD</v>
    <v>ADVANCED MICRO DEVICES, INC. (XNAS:AMD)</v>
    <v>95366369</v>
    <v>91447611</v>
    <v>1969</v>
  </rv>
  <rv s="2">
    <v>92</v>
  </rv>
  <rv s="0">
    <v>https://www.bing.com/financeapi/forcetrigger?t=a1ne3m&amp;q=XNYS%3aAME&amp;form=skydnc</v>
    <v>Learn more on Bing</v>
  </rv>
  <rv s="1">
    <v>en-US</v>
    <v>a1ne3m</v>
    <v>268435456</v>
    <v>1</v>
    <v>Powered by Refinitiv</v>
    <v>0</v>
    <v>AMETEK, INC. (XNYS:AME)</v>
    <v>2</v>
    <v>3</v>
    <v>Finance</v>
    <v>4</v>
    <v>148.07</v>
    <v>106.17</v>
    <v>1.218</v>
    <v>4.08</v>
    <v>0</v>
    <v>3.5446999999999999E-2</v>
    <v>0</v>
    <v>USD</v>
    <v>AMETEK, Inc. is a global manufacturer of electronic instruments and electromechanical devices with operations in North America, Europe, Asia and South America. The Company's Electronic Instruments Group (EIG) segment manufactures advanced instruments for the process, power and industrial, and aerospace markets. This segment includes power quality monitoring and metering devices, uninterruptible power supplies, programmable power equipment, electromagnetic compatibility test equipment, and gas turbine sensors. It provides process and analytical instruments for the oil and gas, petrochemical, pharmaceutical, semiconductor, automation, and food and beverage industries. Its Electromechanical Group (EMG) segment is a supplier of automation solutions, thermal management systems, specialty metals and electrical interconnects. The EMG segment also manufactures motors used in commercial appliances, fitness equipment, food and beverage machines, hydraulic pumps, and industrial blowers.</v>
    <v>18500</v>
    <v>New York Stock Exchange</v>
    <v>XNYS</v>
    <v>XNYS</v>
    <v>1100 Cassatt Road, BERWYN, PA, 19312 US</v>
    <v>119.41</v>
    <v>Machinery, Equipment &amp; Components</v>
    <v>Stock</v>
    <v>44855.958333356248</v>
    <v>94</v>
    <v>114.355</v>
    <v>27361140000</v>
    <v>AMETEK, INC.</v>
    <v>AMETEK, INC.</v>
    <v>115.1</v>
    <v>24.471800000000002</v>
    <v>115.1</v>
    <v>119.18</v>
    <v>119.18</v>
    <v>229578300</v>
    <v>AME</v>
    <v>AMETEK, INC. (XNYS:AME)</v>
    <v>1150999</v>
    <v>1029222</v>
    <v>1986</v>
  </rv>
  <rv s="2">
    <v>95</v>
  </rv>
  <rv s="0">
    <v>http://en.wikipedia.org/wiki/Amgen</v>
    <v>Wikipedia</v>
  </rv>
  <rv s="3">
    <v>27</v>
    <v>97</v>
  </rv>
  <rv s="4">
    <v>9</v>
    <v>https://www.bing.com/th?id=AMMS_7651d2e878d4df4bb82a200be2db03e3&amp;qlt=95</v>
    <v>98</v>
    <v>0</v>
    <v>https://www.bing.com/images/search?form=xlimg&amp;q=amgen</v>
    <v>Image of AMGEN INC.</v>
  </rv>
  <rv s="0">
    <v>https://www.bing.com/financeapi/forcetrigger?t=a1nec7&amp;q=XNAS%3aAMGN&amp;form=skydnc</v>
    <v>Learn more on Bing</v>
  </rv>
  <rv s="5">
    <v>en-US</v>
    <v>a1nec7</v>
    <v>268435456</v>
    <v>1</v>
    <v>Powered by Refinitiv</v>
    <v>5</v>
    <v>AMGEN INC. (XNAS:AMGN)</v>
    <v>7</v>
    <v>8</v>
    <v>Finance</v>
    <v>4</v>
    <v>258.45</v>
    <v>198.64</v>
    <v>0.59640000000000004</v>
    <v>4.49</v>
    <v>-5.7159999999999997E-3</v>
    <v>1.8145000000000001E-2</v>
    <v>-1.44</v>
    <v>USD</v>
    <v>Amgen Inc. is a biotechnology company. The Company discovers, develops, manufactures and delivers various human therapeutics. It operates in human therapeutics segment. Its marketed products portfolio includes Neulasta (pegfilgrastim); erythropoiesis-stimulating agents (ESAs), such as Aranesp (darbepoetin alfa) and EPOGEN (epoetin alfa); Sensipar/Mimpara (cinacalcet); XGEVA (denosumab); Prolia (denosumab); NEUPOGEN (filgrastim), and other marketed products, such as KYPROLIS (carfilzomib), Vectibix (panitumumab), Nplate (romiplostim), Repatha (evolocumab), BLINCYTO (blinatumomab), IMLYGIC (talimogene laherparepvec) and Corlanor (ivabradine). It focuses on human therapeutics for the treatment of serious illness in the areas of oncology/hematology, cardiovascular disease and neuroscience. Its product candidates in Phase III include Erenumab for episodic migraine, Aranesp for myelodysplastic syndromes, BLINCYTO for acute lymphoblastic leukemia and IMLYGIC for metastatic melanoma.</v>
    <v>24200</v>
    <v>Nasdaq Stock Market</v>
    <v>XNAS</v>
    <v>XNAS</v>
    <v>One Amgen Center Drive, THOUSAND OAKS, CA, 91320-1799 US</v>
    <v>252.38499999999999</v>
    <v>99</v>
    <v>Pharmaceuticals</v>
    <v>Stock</v>
    <v>44855.970908193747</v>
    <v>100</v>
    <v>247.01</v>
    <v>134770500000</v>
    <v>AMGEN INC.</v>
    <v>AMGEN INC.</v>
    <v>247.52</v>
    <v>20.963999999999999</v>
    <v>247.45</v>
    <v>251.94</v>
    <v>250.5</v>
    <v>534930800</v>
    <v>AMGN</v>
    <v>AMGEN INC. (XNAS:AMGN)</v>
    <v>3531186</v>
    <v>2505122</v>
    <v>1986</v>
  </rv>
  <rv s="2">
    <v>101</v>
  </rv>
  <rv s="0">
    <v>https://www.bing.com/financeapi/forcetrigger?t=a1nfvh&amp;q=XNYS%3aAMP&amp;form=skydnc</v>
    <v>Learn more on Bing</v>
  </rv>
  <rv s="1">
    <v>en-US</v>
    <v>a1nfvh</v>
    <v>268435456</v>
    <v>1</v>
    <v>Powered by Refinitiv</v>
    <v>0</v>
    <v>AMERIPRISE FINANCIAL, INC. (XNYS:AMP)</v>
    <v>2</v>
    <v>3</v>
    <v>Finance</v>
    <v>4</v>
    <v>332.37</v>
    <v>219.99</v>
    <v>1.4207000000000001</v>
    <v>9.17</v>
    <v>0</v>
    <v>3.5564999999999999E-2</v>
    <v>0</v>
    <v>USD</v>
    <v>Ameriprise Financial, Inc. is a holding company. The Company offers a range of financial planning and advice products and services designed to achieve individual and institutional clients’ financial objectives. Its segments include Advice &amp; Wealth Management, Asset Management, and Retirement &amp; Protection Solutions. Advice &amp; Wealth Management segment provides financial planning and advice, as well as service brokerage services, primarily to retail clients through the Company’s advisors. Asset Management segment provides investment management, advice and products to retail and institutional clients on a global scale through the Columbia Threadneedle Investments brand. Retirement &amp; Protection Solutions segment includes retirement solutions, which include variable annuities and payout annuities, and protection solutions, such as life and disability insurance. It offers products and services under brands, including Ameriprise Financial, Columbia Threadneedle Investments and RiverSource.</v>
    <v>12000</v>
    <v>New York Stock Exchange</v>
    <v>XNYS</v>
    <v>XNYS</v>
    <v>1099 Ameriprise Financial Center, MINNEAPOLIS, MN, 55474 US</v>
    <v>267.52999999999997</v>
    <v>Investment Banking &amp; Investment Services</v>
    <v>Stock</v>
    <v>44855.958333356248</v>
    <v>103</v>
    <v>257.10000000000002</v>
    <v>28881280000</v>
    <v>AMERIPRISE FINANCIAL, INC.</v>
    <v>AMERIPRISE FINANCIAL, INC.</v>
    <v>258.31</v>
    <v>9.2805</v>
    <v>257.83999999999997</v>
    <v>267.01</v>
    <v>267.01</v>
    <v>108165500</v>
    <v>AMP</v>
    <v>AMERIPRISE FINANCIAL, INC. (XNYS:AMP)</v>
    <v>549638</v>
    <v>570560</v>
    <v>1983</v>
  </rv>
  <rv s="2">
    <v>104</v>
  </rv>
  <rv s="0">
    <v>https://www.bing.com/financeapi/forcetrigger?t=a1ngur&amp;q=XNYS%3aAMT&amp;form=skydnc</v>
    <v>Learn more on Bing</v>
  </rv>
  <rv s="1">
    <v>en-US</v>
    <v>a1ngur</v>
    <v>268435456</v>
    <v>1</v>
    <v>Powered by Refinitiv</v>
    <v>0</v>
    <v>AMERICAN TOWER CORPORATION (XNYS:AMT)</v>
    <v>2</v>
    <v>3</v>
    <v>Finance</v>
    <v>4</v>
    <v>294.39999999999998</v>
    <v>178.17</v>
    <v>0.52380000000000004</v>
    <v>-0.44</v>
    <v>3.4120000000000001E-3</v>
    <v>-2.3400000000000001E-3</v>
    <v>0.64</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and Latin America property. Its U.S. &amp; Canada property segment includes operations in Canada and the United States. Its Asia-Pacific property segment includes operations in Australia, Bangladesh, India and the Philippines. The Africa property segment includes operations in Burkina Faso, Ghana, Kenya, Niger, Nigeria, South Africa and Uganda. The Europe property segment includes operations in France, Germany, Spain and Poland. The Latin America property segment includes operations in Argentina, Brazil, Chile, Colombia, Costa Rica, Mexico, Paraguay and Peru. It also offers data center property operations in the United States. The Company offers tower-related services in the United States.</v>
    <v>6378</v>
    <v>New York Stock Exchange</v>
    <v>XNYS</v>
    <v>XNYS</v>
    <v>116 Huntington Ave, BOSTON, MA, 02116-5749 US</v>
    <v>188.97</v>
    <v>Residential &amp; Commercial REIT</v>
    <v>Stock</v>
    <v>44855.983551365622</v>
    <v>106</v>
    <v>183.12729999999999</v>
    <v>87325480000</v>
    <v>AMERICAN TOWER CORPORATION</v>
    <v>AMERICAN TOWER CORPORATION</v>
    <v>188.97</v>
    <v>30.902000000000001</v>
    <v>188</v>
    <v>187.56</v>
    <v>188.2</v>
    <v>465586900</v>
    <v>AMT</v>
    <v>AMERICAN TOWER CORPORATION (XNYS:AMT)</v>
    <v>2078086</v>
    <v>2317459</v>
    <v>1996</v>
  </rv>
  <rv s="2">
    <v>107</v>
  </rv>
  <rv s="0">
    <v>https://www.bing.com/financeapi/forcetrigger?t=a1nhlh&amp;q=XNAS%3aAMZN&amp;form=skydnc</v>
    <v>Learn more on Bing</v>
  </rv>
  <rv s="1">
    <v>en-US</v>
    <v>a1nhlh</v>
    <v>268435456</v>
    <v>1</v>
    <v>Powered by Refinitiv</v>
    <v>0</v>
    <v>AMAZON.COM, INC. (XNAS:AMZN)</v>
    <v>2</v>
    <v>3</v>
    <v>Finance</v>
    <v>4</v>
    <v>188.10730000000001</v>
    <v>101.26</v>
    <v>1.3187</v>
    <v>4.07</v>
    <v>4.065E-3</v>
    <v>3.5314999999999999E-2</v>
    <v>0.48499999999999999</v>
    <v>USD</v>
    <v>Amazon.com, Inc. provides a range of products and services to customers. The products offered through its stores include merchandise and content that it purchased for resale and products offered by third-party sellers. It also manufactures and sells electronic devices, including Kindle, Fire tablet, Fire TV, Echo, and Ring, and it develops and produces media content. It operates through three segments: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It serves consumers through its online and physical stores. Customers access its offerings through websites, mobile applications, Alexa, devices, streaming, and physically visiting its stores.</v>
    <v>1608000</v>
    <v>Nasdaq Stock Market</v>
    <v>XNAS</v>
    <v>XNAS</v>
    <v>410 Terry Ave N, SEATTLE, WA, 98109 US</v>
    <v>119.59</v>
    <v>Diversified Retail</v>
    <v>Stock</v>
    <v>44855.999969385935</v>
    <v>109</v>
    <v>114.5</v>
    <v>1215579000000</v>
    <v>AMAZON.COM, INC.</v>
    <v>AMAZON.COM, INC.</v>
    <v>114.792</v>
    <v>103.63979999999999</v>
    <v>115.25</v>
    <v>119.32</v>
    <v>119.80500000000001</v>
    <v>10187550000</v>
    <v>AMZN</v>
    <v>AMAZON.COM, INC. (XNAS:AMZN)</v>
    <v>55660485</v>
    <v>58756963</v>
    <v>1996</v>
  </rv>
  <rv s="2">
    <v>110</v>
  </rv>
  <rv s="0">
    <v>https://www.bing.com/financeapi/forcetrigger?t=a1nihw&amp;q=XNYS%3aANET&amp;form=skydnc</v>
    <v>Learn more on Bing</v>
  </rv>
  <rv s="1">
    <v>en-US</v>
    <v>a1nihw</v>
    <v>268435456</v>
    <v>1</v>
    <v>Powered by Refinitiv</v>
    <v>0</v>
    <v>ARISTA NETWORKS, INC. (XNYS:ANET)</v>
    <v>2</v>
    <v>3</v>
    <v>Finance</v>
    <v>4</v>
    <v>148.57</v>
    <v>89.114999999999995</v>
    <v>1.2717000000000001</v>
    <v>4.88</v>
    <v>0</v>
    <v>4.6195000000000007E-2</v>
    <v>0</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The Company’s end customers span a range of industries and include large Internet companies, service providers, financial services organizations, government agencies, media and entertainment companies and others.</v>
    <v>2993</v>
    <v>New York Stock Exchange</v>
    <v>XNYS</v>
    <v>XNYS</v>
    <v>5453 Great America Pkwy, SANTA CLARA, CA, 95054 US</v>
    <v>111</v>
    <v>Communications &amp; Networking</v>
    <v>Stock</v>
    <v>44855.986627464845</v>
    <v>112</v>
    <v>105.38500000000001</v>
    <v>33629080000</v>
    <v>ARISTA NETWORKS, INC.</v>
    <v>ARISTA NETWORKS, INC.</v>
    <v>105.65</v>
    <v>32.544499999999999</v>
    <v>105.64</v>
    <v>110.52</v>
    <v>110.52</v>
    <v>304280500</v>
    <v>ANET</v>
    <v>ARISTA NETWORKS, INC. (XNYS:ANET)</v>
    <v>2178714</v>
    <v>2173058</v>
    <v>2011</v>
  </rv>
  <rv s="2">
    <v>113</v>
  </rv>
  <rv s="0">
    <v>http://de.wikipedia.org/wiki/Ansys_(Software)</v>
    <v>Wikipedia</v>
  </rv>
  <rv s="3">
    <v>27</v>
    <v>115</v>
  </rv>
  <rv s="4">
    <v>9</v>
    <v>https://www.bing.com/th?id=AMMS_f3897dd33ba834ff757faa162430cee7&amp;qlt=95</v>
    <v>116</v>
    <v>0</v>
    <v>https://www.bing.com/images/search?form=xlimg&amp;q=ansys</v>
    <v>Image of ANSYS, INC.</v>
  </rv>
  <rv s="0">
    <v>https://www.bing.com/financeapi/forcetrigger?t=a1njh7&amp;q=XNAS%3aANSS&amp;form=skydnc</v>
    <v>Learn more on Bing</v>
  </rv>
  <rv s="5">
    <v>en-US</v>
    <v>a1njh7</v>
    <v>268435456</v>
    <v>1</v>
    <v>Powered by Refinitiv</v>
    <v>5</v>
    <v>ANSYS, INC. (XNAS:ANSS)</v>
    <v>7</v>
    <v>8</v>
    <v>Finance</v>
    <v>4</v>
    <v>413.89</v>
    <v>194.23</v>
    <v>1.2750999999999999</v>
    <v>3.64</v>
    <v>0</v>
    <v>1.7291000000000001E-2</v>
    <v>0</v>
    <v>USD</v>
    <v>ANSYS, Inc. is engaged in developing and marketing engineering simulation software and services used by engineers, designers, researchers and students across a spectrum of industries and academia. The Company is focused on developing open and flexible solutions that enable users to analyze designs directly on the desktop. Its product portfolio consists ANSYS Workbench, Structures, Fluids, Electronics, Semiconductors, Multiphysics, Embedded Software, Systems, Three-Dimensional (3D) Design, and Optical. Its structural analysis product offers simulation tools for product design and optimization. Its Fluids product suite enables modeling of fluid flow and other related physical phenomena. The Company provides field simulation software for designing electronic and electromechanical products. Its SCADE product suite is a solution for embedded software simulation, code production and automated certification. The Company's 3-D direct modeling technology provides a CAD-neutral environment.</v>
    <v>5100</v>
    <v>Nasdaq Stock Market</v>
    <v>XNAS</v>
    <v>XNAS</v>
    <v>2600 Ansys Drive, Southpointe, CANONSBURG, PA, 15317 US</v>
    <v>214.69</v>
    <v>117</v>
    <v>Software &amp; IT Services</v>
    <v>Stock</v>
    <v>44855.857099015622</v>
    <v>118</v>
    <v>208.21</v>
    <v>18645750000</v>
    <v>ANSYS, INC.</v>
    <v>ANSYS, INC.</v>
    <v>210.87</v>
    <v>40.3904</v>
    <v>210.51</v>
    <v>214.15</v>
    <v>214.15</v>
    <v>87068660</v>
    <v>ANSS</v>
    <v>ANSYS, INC. (XNAS:ANSS)</v>
    <v>586727</v>
    <v>665668</v>
    <v>1994</v>
  </rv>
  <rv s="2">
    <v>119</v>
  </rv>
  <rv s="0">
    <v>http://commons.wikimedia.org/wiki/File:2006-06-07_840x1500_chicago_aon_building.jpg</v>
    <v>J. Crocker</v>
  </rv>
  <rv s="0">
    <v>http://es.wikipedia.org/wiki/Aon</v>
    <v>Wikipedia</v>
  </rv>
  <rv s="3">
    <v>121</v>
    <v>122</v>
  </rv>
  <rv s="4">
    <v>9</v>
    <v>https://www.bing.com/th?id=AMMS_7617e91f3c55e615e2b5e1f75761cfe5&amp;qlt=95</v>
    <v>123</v>
    <v>0</v>
    <v>https://www.bing.com/images/search?form=xlimg&amp;q=aon+company</v>
    <v>Image of Aon plc</v>
  </rv>
  <rv s="0">
    <v>https://www.bing.com/financeapi/forcetrigger?t=a1nkgh&amp;q=XNYS%3aAON&amp;form=skydnc</v>
    <v>Learn more on Bing</v>
  </rv>
  <rv s="5">
    <v>en-US</v>
    <v>a1nkgh</v>
    <v>268435456</v>
    <v>1</v>
    <v>Powered by Refinitiv</v>
    <v>5</v>
    <v>Aon plc (XNYS:AON)</v>
    <v>7</v>
    <v>8</v>
    <v>Finance</v>
    <v>4</v>
    <v>341.98</v>
    <v>246.21</v>
    <v>0.87760000000000005</v>
    <v>6.4</v>
    <v>0</v>
    <v>2.3382E-2</v>
    <v>0</v>
    <v>USD</v>
    <v>Aon PLC is a global professional services company. The Company provides advice and solutions to clients focused on risk, retirement and health, delivering distinctive client value via risk management and workforce productivity solutions. Its principal products and services include commercial risk solutions, reinsurance solutions, retirement solutions, health solutions and data &amp; analytic services. Commercial risk solutions includes retail brokerage, cyber solutions, global risk consulting and captives. Reinsurance solutions includes treaty and facultative reinsurance and capital markets. Retirement solutions includes core retirement, investment consulting and human capital. Health solutions includes health and benefits brokerage and health care exchanges. Data &amp; analytic services includes Affinity, Aon InPoint and ReView. The Company focuses on various market segments, including individuals, mid-market companies and global companies.</v>
    <v>50000</v>
    <v>New York Stock Exchange</v>
    <v>XNYS</v>
    <v>XNYS</v>
    <v>Metropolitan Building, James Joyce Street, DUBLIN, IRELAND-NA, D01 K0Y8 IE</v>
    <v>281.185</v>
    <v>124</v>
    <v>Insurance</v>
    <v>Stock</v>
    <v>44855.958333390627</v>
    <v>125</v>
    <v>270.37</v>
    <v>59084470000</v>
    <v>Aon plc</v>
    <v>Aon plc</v>
    <v>273.60000000000002</v>
    <v>39.284500000000001</v>
    <v>273.72000000000003</v>
    <v>280.12</v>
    <v>280.12</v>
    <v>210925600</v>
    <v>AON</v>
    <v>Aon plc (XNYS:AON)</v>
    <v>1633376</v>
    <v>819559</v>
    <v>2020</v>
  </rv>
  <rv s="2">
    <v>126</v>
  </rv>
  <rv s="0">
    <v>https://www.bing.com/financeapi/forcetrigger?t=a1nkm7&amp;q=XNYS%3aAOS&amp;form=skydnc</v>
    <v>Learn more on Bing</v>
  </rv>
  <rv s="1">
    <v>en-US</v>
    <v>a1nkm7</v>
    <v>268435456</v>
    <v>1</v>
    <v>Powered by Refinitiv</v>
    <v>0</v>
    <v>A. O. SMITH CORPORATION (XNYS:AOS)</v>
    <v>2</v>
    <v>3</v>
    <v>Finance</v>
    <v>4</v>
    <v>86.736999999999995</v>
    <v>46.58</v>
    <v>1.2043999999999999</v>
    <v>1.37</v>
    <v>3.9899999999999999E-4</v>
    <v>2.8096999999999997E-2</v>
    <v>0.02</v>
    <v>USD</v>
    <v>A. O. Smith Corporation is a provider of water heating and water treatment solutions. The Company operates through two segments: North America and Rest of World. The Rest of World segment is comprised of China, Europe, and India. Both segments manufacture and market a range of residential and commercial gas and electric water heaters, boilers, tanks, and water treatment products. Both segments primarily manufacture and market in their respective regions of the world. The North America segment also manufactures expansion tanks, commercial solar water heating systems, swimming pool and spa heaters, related products and parts. Its Lochinvar brand is a residential and commercial boiler brands in the United States. It sells its Aquasana branded products directly to consumers through e-commerce as well as online retailers. Its water softener branded products and problem well water solutions include Hague, Water-Right, and Master Water, which are sold through water quality dealers.</v>
    <v>13700</v>
    <v>New York Stock Exchange</v>
    <v>XNYS</v>
    <v>XNYS</v>
    <v>11270 W Park Pl, MILWAUKEE, WI, 53224-3623 US</v>
    <v>50.29</v>
    <v>Machinery, Equipment &amp; Components</v>
    <v>Stock</v>
    <v>44855.958333367969</v>
    <v>128</v>
    <v>48.67</v>
    <v>7742483000</v>
    <v>A. O. SMITH CORPORATION</v>
    <v>A. O. SMITH CORPORATION</v>
    <v>49.07</v>
    <v>14.9725</v>
    <v>48.76</v>
    <v>50.13</v>
    <v>50.15</v>
    <v>154448100</v>
    <v>AOS</v>
    <v>A. O. SMITH CORPORATION (XNYS:AOS)</v>
    <v>990152</v>
    <v>1314024</v>
    <v>1986</v>
  </rv>
  <rv s="2">
    <v>129</v>
  </rv>
  <rv s="0">
    <v>https://www.bing.com/financeapi/forcetrigger?t=a1nkur&amp;q=XNAS%3aAPA&amp;form=skydnc</v>
    <v>Learn more on Bing</v>
  </rv>
  <rv s="1">
    <v>en-US</v>
    <v>a1nkur</v>
    <v>268435456</v>
    <v>1</v>
    <v>Powered by Refinitiv</v>
    <v>0</v>
    <v>APA CORPORATION (XNAS:APA)</v>
    <v>2</v>
    <v>3</v>
    <v>Finance</v>
    <v>4</v>
    <v>51.95</v>
    <v>22.94</v>
    <v>3.7040000000000002</v>
    <v>1.68</v>
    <v>1.1808000000000001E-2</v>
    <v>4.0472000000000001E-2</v>
    <v>0.51</v>
    <v>USD</v>
    <v>APA Corporation is an independent energy company that explores for, develops, and produces natural gas, crude oil, and natural gas liquids (NGLs). Its upstream business has exploration and production operations in three geographic areas: the United States (U.S.), Egypt, and offshore the United Kingdom (U.K.) in the North Sea (North Sea). It has exploration, and appraisal operations in Suriname, as well as interests in other international locations. The Company’s midstream business (Altus Midstream) is operated by Altus Midstream Company through its subsidiary Altus Midstream LP (collectively, Altus). Altus owns, develops, and operates a midstream energy asset network in the Permian Basin of West Texas. It holds approximately 332,000 gross acres (238,000 net acres) in the Southern Midland Basin. It holds approximately 267,000 gross acres (134,000 net acres) in the Delaware Basin. The Company also approximately 3.2 million gross acres (1.5 million net acres) in legacy properties.</v>
    <v>2253</v>
    <v>Nasdaq Stock Market</v>
    <v>XNAS</v>
    <v>XNAS</v>
    <v>2000 Post Oak Blvd, Suite 100, HOUSTON, TX, 77056 US</v>
    <v>43.2</v>
    <v>Oil &amp; Gas</v>
    <v>Stock</v>
    <v>44855.996324397653</v>
    <v>131</v>
    <v>41.51</v>
    <v>14102840000</v>
    <v>APA CORPORATION</v>
    <v>APA CORPORATION</v>
    <v>41.91</v>
    <v>4.6702000000000004</v>
    <v>41.51</v>
    <v>43.19</v>
    <v>43.7</v>
    <v>326530200</v>
    <v>APA</v>
    <v>APA CORPORATION (XNAS:APA)</v>
    <v>8542460</v>
    <v>9217396</v>
    <v>2021</v>
  </rv>
  <rv s="2">
    <v>132</v>
  </rv>
  <rv s="0">
    <v>https://www.bing.com/financeapi/forcetrigger?t=a1nl77&amp;q=XNYS%3aAPD&amp;form=skydnc</v>
    <v>Learn more on Bing</v>
  </rv>
  <rv s="1">
    <v>en-US</v>
    <v>a1nl77</v>
    <v>268435456</v>
    <v>1</v>
    <v>Powered by Refinitiv</v>
    <v>0</v>
    <v>AIR PRODUCTS AND CHEMICALS, INC. (XNYS:APD)</v>
    <v>2</v>
    <v>3</v>
    <v>Finance</v>
    <v>4</v>
    <v>316.39</v>
    <v>216.24</v>
    <v>0.80020000000000002</v>
    <v>2.97</v>
    <v>2.9429999999999999E-3</v>
    <v>1.2461999999999999E-2</v>
    <v>0.71</v>
    <v>USD</v>
    <v>Air Products and Chemicals, Inc. is an industrial gases company. The Company provides essential industrial gases, related equipment and applications to customers in various industries, including refining, chemical, metals, electronics, manufacturing, and food and beverage. The Company’s segments include Americas, Asia, Europe, and Middle East and India. The Company is also a supplier of liquefied natural gas process technology and equipment. The Company develops, engineers, builds, owns and operates industrial gas projects, including gasification projects, carbon capture projects,, and carbon-free hydrogen projects supporting global transportation and energy transition. It supplies various gases, such as argon, carbon dioxide, food gases, helium, hydrogen, oxygen, and nitrogen. Its applications include aeration, cooling, cryogenic freezing, filling, fire suppression, heat treating, hydrogen fueling, hydro processing, melting, inserting/blanketing, oxygen enrichment, and welding.</v>
    <v>20625</v>
    <v>New York Stock Exchange</v>
    <v>XNYS</v>
    <v>XNYS</v>
    <v>1940 Air Products Blvd., ALLENTOWN, PA, 18106-5500 US</v>
    <v>242.2799</v>
    <v>Chemicals</v>
    <v>Stock</v>
    <v>44855.958333356248</v>
    <v>134</v>
    <v>235.69499999999999</v>
    <v>53517880000</v>
    <v>AIR PRODUCTS AND CHEMICALS, INC.</v>
    <v>AIR PRODUCTS AND CHEMICALS, INC.</v>
    <v>238.18</v>
    <v>23.764199999999999</v>
    <v>238.32</v>
    <v>241.29</v>
    <v>242</v>
    <v>221799000</v>
    <v>APD</v>
    <v>AIR PRODUCTS AND CHEMICALS, INC. (XNYS:APD)</v>
    <v>1157153</v>
    <v>941634</v>
    <v>1961</v>
  </rv>
  <rv s="2">
    <v>135</v>
  </rv>
  <rv s="0">
    <v>https://www.bing.com/financeapi/forcetrigger?t=a1nllh&amp;q=XNYS%3aAPH&amp;form=skydnc</v>
    <v>Learn more on Bing</v>
  </rv>
  <rv s="1">
    <v>en-US</v>
    <v>a1nllh</v>
    <v>268435456</v>
    <v>1</v>
    <v>Powered by Refinitiv</v>
    <v>0</v>
    <v>AMPHENOL CORPORATION (XNYS:APH)</v>
    <v>2</v>
    <v>3</v>
    <v>Finance</v>
    <v>4</v>
    <v>88.4499</v>
    <v>61.67</v>
    <v>1.2421</v>
    <v>2.41</v>
    <v>0</v>
    <v>3.4856999999999999E-2</v>
    <v>0</v>
    <v>USD</v>
    <v>Amphenol Corporation is a designer, manufacturer, and marketer of electrical, electronic and fiber optic connectors and interconnect systems, antennas, sensors and sensor-based products, and coaxial and high-speed specialty cables. The Company operates through three segments: Harsh Environment Solutions, Communications Solutions and Interconnect and Sensor Systems. The Harsh Environment Solutions segment designs, manufactures and markets a range of ruggedized interconnect products, including connectors and interconnect systems, printed circuits and printed circuit assemblies and other products. The Communications Solutions segment designs, manufactures and markets a range of connector and interconnect systems, including high speed, radio frequency, power, fiber optic and other products, together with antennas. The Interconnect and Sensor Systems segment designs, manufactures, and markets a range of sensors, sensor-based systems, connectors, and value-add interconnect systems.</v>
    <v>90000</v>
    <v>New York Stock Exchange</v>
    <v>XNYS</v>
    <v>XNYS</v>
    <v>358 HALL AVE, WALLINGFORD, CT, 06492-3574 US</v>
    <v>71.849999999999994</v>
    <v>Electronic Equipment &amp; Parts</v>
    <v>Stock</v>
    <v>44855.960084270315</v>
    <v>137</v>
    <v>68.989999999999995</v>
    <v>42559950000</v>
    <v>AMPHENOL CORPORATION</v>
    <v>AMPHENOL CORPORATION</v>
    <v>68.989999999999995</v>
    <v>24.390599999999999</v>
    <v>69.14</v>
    <v>71.55</v>
    <v>71.55</v>
    <v>594828100</v>
    <v>APH</v>
    <v>AMPHENOL CORPORATION (XNYS:APH)</v>
    <v>2625352</v>
    <v>2252316</v>
    <v>1986</v>
  </rv>
  <rv s="2">
    <v>138</v>
  </rv>
  <rv s="0">
    <v>https://www.bing.com/financeapi/forcetrigger?t=awagjc&amp;q=XNYS%3aAPTV&amp;form=skydnc</v>
    <v>Learn more on Bing</v>
  </rv>
  <rv s="1">
    <v>en-US</v>
    <v>awagjc</v>
    <v>268435456</v>
    <v>1</v>
    <v>Powered by Refinitiv</v>
    <v>0</v>
    <v>APTIV PLC (XNYS:APTV)</v>
    <v>2</v>
    <v>3</v>
    <v>Finance</v>
    <v>4</v>
    <v>180.81</v>
    <v>77.959999999999994</v>
    <v>2.0007999999999999</v>
    <v>2.38</v>
    <v>0</v>
    <v>2.8111999999999998E-2</v>
    <v>0</v>
    <v>USD</v>
    <v>Aptiv PLC is a technology and mobility architecture company. The Company is primarily serving the automotive sector. The Company’s segments include Advanced Safety and User Experience and Signal and Power Solutions. The Advanced Safety and User Experience segment is focused on providing the necessary software and advanced computing platforms. The Signal and Power Solutions segment is focused on providing the requisite networking architecture required to support the integrated systems in vehicles. It delivers mobility solutions enabling its customers’ transition to electrified, software-defined vehicles. The Company designs and manufactures vehicle components and provides electrical, electronic and active safety technology solutions to the global automotive and commercial vehicle markets, creating the software and hardware foundation for vehicle features and functionality. It operates over 127 manufacturing facilities and over 12 technical centers utilizing a regional service model.</v>
    <v>155000</v>
    <v>New York Stock Exchange</v>
    <v>XNYS</v>
    <v>XNYS</v>
    <v>5Hq, 5 Hanover Quay, DUBLIN, DUBLIN, D02 VY79 IE</v>
    <v>87.41</v>
    <v>Automobiles &amp; Auto Parts</v>
    <v>Stock</v>
    <v>44855.958333356248</v>
    <v>140</v>
    <v>84.14</v>
    <v>23581990000</v>
    <v>APTIV PLC</v>
    <v>APTIV PLC</v>
    <v>85.31</v>
    <v>203.8723</v>
    <v>84.66</v>
    <v>87.04</v>
    <v>87.04</v>
    <v>270932800</v>
    <v>APTV</v>
    <v>APTIV PLC (XNYS:APTV)</v>
    <v>2488150</v>
    <v>1905141</v>
    <v>2011</v>
  </rv>
  <rv s="2">
    <v>141</v>
  </rv>
  <rv s="0">
    <v>https://www.bing.com/financeapi/forcetrigger?t=a1np4c&amp;q=XNYS%3aARE&amp;form=skydnc</v>
    <v>Learn more on Bing</v>
  </rv>
  <rv s="1">
    <v>en-US</v>
    <v>a1np4c</v>
    <v>268435456</v>
    <v>1</v>
    <v>Powered by Refinitiv</v>
    <v>0</v>
    <v>ALEXANDRIA REAL ESTATE EQUITIES, INC. (XNYS:ARE)</v>
    <v>2</v>
    <v>3</v>
    <v>Finance</v>
    <v>4</v>
    <v>224.95</v>
    <v>126.74</v>
    <v>0.9143</v>
    <v>2.81</v>
    <v>2.6510000000000001E-3</v>
    <v>2.1741999999999997E-2</v>
    <v>0.35</v>
    <v>USD</v>
    <v>Alexandria Real Estate Equities, Inc. is a real estate investment trust (REIT). The Company owns, operates, develops and is focused on collaborative life science, agtech, and technology campuses in various cluster locations. It develops urban cluster campuses and ecosystems. Its properties are primarily located in various locations, including Greater Boston, the San Francisco Bay Area, New York City, San Diego, Seattle, Maryland, and Research Triangle. It has approximately 414 properties in North America containing approximately 43.7 million rentable square feet (RSF) of operating properties and development and redevelopment of new Class A properties (under construction), including 54 properties that are held by consolidated real estate joint ventures and four properties that are held by unconsolidated real estate joint ventures. Its properties include 601, 611, and 651 Gateway Boulevard; Alexandria Center for Life Science-Durham; 275 Grove Street; SD Tech by Alexandria, and Other.</v>
    <v>559</v>
    <v>New York Stock Exchange</v>
    <v>XNYS</v>
    <v>XNYS</v>
    <v>26 North Euclid Avenue, PASADENA, CA, 91101 US</v>
    <v>132.11000000000001</v>
    <v>Residential &amp; Commercial REIT</v>
    <v>Stock</v>
    <v>44855.988737453124</v>
    <v>143</v>
    <v>126.74</v>
    <v>21546370000</v>
    <v>ALEXANDRIA REAL ESTATE EQUITIES, INC.</v>
    <v>ALEXANDRIA REAL ESTATE EQUITIES, INC.</v>
    <v>128.76</v>
    <v>69.14</v>
    <v>129.24</v>
    <v>132.05000000000001</v>
    <v>132.4</v>
    <v>163168300</v>
    <v>ARE</v>
    <v>ALEXANDRIA REAL ESTATE EQUITIES, INC. (XNYS:ARE)</v>
    <v>813037</v>
    <v>902197</v>
    <v>1994</v>
  </rv>
  <rv s="2">
    <v>144</v>
  </rv>
  <rv s="0">
    <v>https://www.bing.com/financeapi/forcetrigger?t=a1nwgh&amp;q=XNYS%3aATO&amp;form=skydnc</v>
    <v>Learn more on Bing</v>
  </rv>
  <rv s="1">
    <v>en-US</v>
    <v>a1nwgh</v>
    <v>268435456</v>
    <v>1</v>
    <v>Powered by Refinitiv</v>
    <v>0</v>
    <v>ATMOS ENERGY CORPORATION (XNYS:ATO)</v>
    <v>2</v>
    <v>3</v>
    <v>Finance</v>
    <v>4</v>
    <v>122.955</v>
    <v>88.96</v>
    <v>0.54069999999999996</v>
    <v>1.63</v>
    <v>-1.0809999999999999E-3</v>
    <v>1.6282000000000001E-2</v>
    <v>-0.11</v>
    <v>USD</v>
    <v>Atmos Energy Corporation is engaged in the regulated natural gas distribution and pipeline and storage businesses. The Company distributes natural gas through sales and transportation arrangements to over three million residential, commercial, public authority and industrial customers throughout its six distribution divisions. It also transports natural gas for others through its distribution and pipeline systems. It operates through two segments: Distribution and Pipeline and Storage. The Distribution segment includes its regulated natural gas distribution and related sales operations in eight states. Its Pipeline and Storage segment consists of the pipeline and storage operations of its Atmos Pipeline-Texas Division (APT) and its natural gas transmission operations in Louisiana. APT provides transportation and storage services to its Mid-Tex Division, other third-party local distribution companies, industrial and electric generation customers, as well as marketers and producers.</v>
    <v>4684</v>
    <v>New York Stock Exchange</v>
    <v>XNYS</v>
    <v>XNYS</v>
    <v>5430 Lbj Freeway, 1800 Three Lincoln Ctr, DALLAS, TX, 75240 US</v>
    <v>102.41</v>
    <v>Natural Gas Utilities</v>
    <v>Stock</v>
    <v>44855.96275259219</v>
    <v>146</v>
    <v>99.46</v>
    <v>14232600000</v>
    <v>ATMOS ENERGY CORPORATION</v>
    <v>ATMOS ENERGY CORPORATION</v>
    <v>100.25</v>
    <v>18.272300000000001</v>
    <v>100.11</v>
    <v>101.74</v>
    <v>101.63</v>
    <v>139891900</v>
    <v>ATO</v>
    <v>ATMOS ENERGY CORPORATION (XNYS:ATO)</v>
    <v>740043</v>
    <v>843084</v>
    <v>1981</v>
  </rv>
  <rv s="2">
    <v>147</v>
  </rv>
  <rv s="0">
    <v>https://www.bing.com/financeapi/forcetrigger?t=a1nxoc&amp;q=XNAS%3aATVI&amp;form=skydnc</v>
    <v>Learn more on Bing</v>
  </rv>
  <rv s="1">
    <v>en-US</v>
    <v>a1nxoc</v>
    <v>268435456</v>
    <v>1</v>
    <v>Powered by Refinitiv</v>
    <v>0</v>
    <v>ACTIVISION BLIZZARD, INC. (XNAS:ATVI)</v>
    <v>2</v>
    <v>3</v>
    <v>Finance</v>
    <v>4</v>
    <v>86.9</v>
    <v>56.4</v>
    <v>0.50490000000000002</v>
    <v>-0.6</v>
    <v>2.4759999999999999E-3</v>
    <v>-8.1840000000000003E-3</v>
    <v>0.18</v>
    <v>USD</v>
    <v>Activision Blizzard, Inc. is a developer and publisher of interactive entertainment content and services. It develops and distributes content and services on video game consoles, personal computers, and mobile devices. It operates e-sports leagues and offers digital advertising within some of its content. Its segments include Activision Publishing, Inc. (Activision), Blizzard Entertainment, Inc. (Blizzard), King Digital Entertainment (King), and Other. Activision delivers content through both premium and free-to-play offerings. It also includes the activities of the Call of Duty League, a global professional esports league with city-based teams. Blizzard develops and publishes entertainment software for creating games. It maintains an online gaming service, Blizzard Battle.net, which facilitates the digital distribution of Blizzard content and selected Activision content. King delivers content on the mobile platform. Kings’ product franchise is Candy Crush, a match three franchise.</v>
    <v>9800</v>
    <v>Nasdaq Stock Market</v>
    <v>XNAS</v>
    <v>XNAS</v>
    <v>2701 Olympic Boulevard, Building B, SANTA MONICA, CA, 90404 US</v>
    <v>73.17</v>
    <v>Software &amp; IT Services</v>
    <v>Stock</v>
    <v>44855.998929918751</v>
    <v>149</v>
    <v>72.424999999999997</v>
    <v>56881510000</v>
    <v>ACTIVISION BLIZZARD, INC.</v>
    <v>ACTIVISION BLIZZARD, INC.</v>
    <v>72.930000000000007</v>
    <v>30.630700000000001</v>
    <v>73.31</v>
    <v>72.709999999999994</v>
    <v>72.89</v>
    <v>782306600</v>
    <v>ATVI</v>
    <v>ACTIVISION BLIZZARD, INC. (XNAS:ATVI)</v>
    <v>4371521</v>
    <v>6909226</v>
    <v>2000</v>
  </rv>
  <rv s="2">
    <v>150</v>
  </rv>
  <rv s="0">
    <v>https://www.bing.com/financeapi/forcetrigger?t=a1nyw7&amp;q=XNYS%3aAVB&amp;form=skydnc</v>
    <v>Learn more on Bing</v>
  </rv>
  <rv s="1">
    <v>en-US</v>
    <v>a1nyw7</v>
    <v>268435456</v>
    <v>1</v>
    <v>Powered by Refinitiv</v>
    <v>0</v>
    <v>AVALONBAY COMMUNITIES, INC. (XNYS:AVB)</v>
    <v>2</v>
    <v>3</v>
    <v>Finance</v>
    <v>4</v>
    <v>259.05</v>
    <v>168.05</v>
    <v>0.9224</v>
    <v>2.86</v>
    <v>0</v>
    <v>1.6625000000000001E-2</v>
    <v>0</v>
    <v>USD</v>
    <v>AvalonBay Communities, Inc. is a real estate investment trust (REIT). The Company's segments include Same Store, Other Stabilized and Development/Redevelopment. The Company develops, redevelops, acquires, owns and operates multifamily apartment communities in New England, the New York/New Jersey metro area, the Mid-Atlantic, the Pacific Northwest, and Northern and Southern California, as well as in its expansion markets of Raleigh-Durham and Charlotte, North Carolina, Southeast Florida, Dallas and Austin, Texas, and Denver, Colorado. It focuses on metropolitan areas in these regions. It owns or holds a direct or indirect ownership interest in approximately 278 operating apartment communities containing 81,803 apartment homes in 12 states and the District of Columbia and 17 wholly owned apartment communities under development. The Company operates under four core brands: Avalon, AVA, eaves by Avalon and Kanso.</v>
    <v>2927</v>
    <v>New York Stock Exchange</v>
    <v>XNYS</v>
    <v>XNYS</v>
    <v>SUITE 800, 671 N. GLEBE ROAD, ARLINGTON, VA, 22203 US</v>
    <v>174.99</v>
    <v>Residential &amp; Commercial REIT</v>
    <v>Stock</v>
    <v>44855.958333367969</v>
    <v>152</v>
    <v>170.15</v>
    <v>24455030000</v>
    <v>AVALONBAY COMMUNITIES, INC.</v>
    <v>AVALONBAY COMMUNITIES, INC.</v>
    <v>172.46</v>
    <v>29.596299999999999</v>
    <v>172.03</v>
    <v>174.89</v>
    <v>174.89</v>
    <v>139830900</v>
    <v>AVB</v>
    <v>AVALONBAY COMMUNITIES, INC. (XNYS:AVB)</v>
    <v>663711</v>
    <v>781764</v>
    <v>1995</v>
  </rv>
  <rv s="2">
    <v>153</v>
  </rv>
  <rv s="0">
    <v>https://www.bing.com/financeapi/forcetrigger?t=a1nz8m&amp;q=XNAS%3aAVGO&amp;form=skydnc</v>
    <v>Learn more on Bing</v>
  </rv>
  <rv s="1">
    <v>en-US</v>
    <v>a1nz8m</v>
    <v>268435456</v>
    <v>1</v>
    <v>Powered by Refinitiv</v>
    <v>0</v>
    <v>Broadcom Inc. (XNAS:AVGO)</v>
    <v>2</v>
    <v>3</v>
    <v>Finance</v>
    <v>4</v>
    <v>677.76</v>
    <v>415.06819999999999</v>
    <v>1.1057999999999999</v>
    <v>19.43</v>
    <v>1.5790000000000001E-3</v>
    <v>4.5155000000000001E-2</v>
    <v>0.71</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450.66</v>
    <v>Semiconductors &amp; Semiconductor Equipment</v>
    <v>Stock</v>
    <v>44855.999717997656</v>
    <v>155</v>
    <v>429.17</v>
    <v>190899200000</v>
    <v>Broadcom Inc.</v>
    <v>Broadcom Inc.</v>
    <v>432.09</v>
    <v>18.743300000000001</v>
    <v>430.3</v>
    <v>449.73</v>
    <v>450.44</v>
    <v>424475100</v>
    <v>AVGO</v>
    <v>Broadcom Inc. (XNAS:AVGO)</v>
    <v>2697968</v>
    <v>2483224</v>
    <v>2018</v>
  </rv>
  <rv s="2">
    <v>156</v>
  </rv>
  <rv s="0">
    <v>https://www.bing.com/financeapi/forcetrigger?t=a1o1ar&amp;q=XNYS%3aAVY&amp;form=skydnc</v>
    <v>Learn more on Bing</v>
  </rv>
  <rv s="1">
    <v>en-US</v>
    <v>a1o1ar</v>
    <v>268435456</v>
    <v>1</v>
    <v>Powered by Refinitiv</v>
    <v>0</v>
    <v>AVERY DENNISON CORPORATION (XNYS:AVY)</v>
    <v>2</v>
    <v>3</v>
    <v>Finance</v>
    <v>4</v>
    <v>229.24</v>
    <v>151.62</v>
    <v>0.9899</v>
    <v>2.3199999999999998</v>
    <v>0</v>
    <v>1.3750999999999999E-2</v>
    <v>0</v>
    <v>USD</v>
    <v>Avery Dennison Corporation produces pressure-sensitive materials and a variety of tickets, tags, labels and other converted products. The Company’s segments include Label and Graphic Materials (LGM); Retail Branding and Information Solutions (RBIS), and Industrial and Healthcare Materials (IHM). LGM segment manufactures and sells Fasson, JAC, and Avery Dennison brand pressure-sensitive label and packaging materials, Avery Dennison and Mactac brand graphics, and Avery Dennison brand reflective products. Its pressure-sensitive materials consist primarily of papers, plastic films, metal foils and fabrics. RBIS segment designs, manufactures and sells a range of branding and information solutions to retailers, brand owners, apparel manufacturers, distributors and industrial customers. IHM segment manufactures and sells Fasson brand and Avery Dennison brand tapes and other pressure-sensitive adhesive-based materials and converted products, mechanical fasteners and performance polymers.</v>
    <v>36000</v>
    <v>New York Stock Exchange</v>
    <v>XNYS</v>
    <v>XNYS</v>
    <v>8080 Norton Parkway, MENTOR, OH, 44060 US</v>
    <v>171.56</v>
    <v>Containers &amp; Packaging</v>
    <v>Stock</v>
    <v>44855.958333367969</v>
    <v>158</v>
    <v>168.56</v>
    <v>13898100000</v>
    <v>AVERY DENNISON CORPORATION</v>
    <v>AVERY DENNISON CORPORATION</v>
    <v>169.02</v>
    <v>18.440899999999999</v>
    <v>168.72</v>
    <v>171.04</v>
    <v>171.04</v>
    <v>81256410</v>
    <v>AVY</v>
    <v>AVERY DENNISON CORPORATION (XNYS:AVY)</v>
    <v>476155</v>
    <v>456544</v>
    <v>1977</v>
  </rv>
  <rv s="2">
    <v>159</v>
  </rv>
  <rv s="0">
    <v>https://www.bing.com/financeapi/forcetrigger?t=a1o1jc&amp;q=XNYS%3aAWK&amp;form=skydnc</v>
    <v>Learn more on Bing</v>
  </rv>
  <rv s="1">
    <v>en-US</v>
    <v>a1o1jc</v>
    <v>268435456</v>
    <v>1</v>
    <v>Powered by Refinitiv</v>
    <v>0</v>
    <v>AMERICAN WATER WORKS COMPANY, INC. (XNYS:AWK)</v>
    <v>2</v>
    <v>3</v>
    <v>Finance</v>
    <v>4</v>
    <v>189.65</v>
    <v>122.77</v>
    <v>0.49359999999999998</v>
    <v>2.83</v>
    <v>9.0390000000000002E-4</v>
    <v>2.1781000000000002E-2</v>
    <v>0.12</v>
    <v>USD</v>
    <v>American Water Works Company, Inc. is a water and wastewater utility company. The Company's business segment Regulated Businesses involves the ownership of utilities that provide water and wastewater services to residential, commercial, industrial, public authority, fire service, and sales for resale customers. The Company also provides regulated-like services through its Military Services Group (MSG), which enters into long-term contracts with the United States government to provide water and wastewater services on various military installations. The Company also has five contracts with municipal customers to operate and manage water and wastewater facilities and provide other related services through its Contract Services Group (CSG).</v>
    <v>6400</v>
    <v>New York Stock Exchange</v>
    <v>XNYS</v>
    <v>XNYS</v>
    <v>1 Water Street, CAMDEN, NJ, 08102-1658 US</v>
    <v>133.76</v>
    <v>Water Utilities</v>
    <v>Stock</v>
    <v>44855.958333367969</v>
    <v>161</v>
    <v>129.02000000000001</v>
    <v>24133970000</v>
    <v>AMERICAN WATER WORKS COMPANY, INC.</v>
    <v>AMERICAN WATER WORKS COMPANY, INC.</v>
    <v>130.63</v>
    <v>18.2042</v>
    <v>129.93</v>
    <v>132.76</v>
    <v>132.88</v>
    <v>181786500</v>
    <v>AWK</v>
    <v>AMERICAN WATER WORKS COMPANY, INC. (XNYS:AWK)</v>
    <v>1292600</v>
    <v>922584</v>
    <v>1936</v>
  </rv>
  <rv s="2">
    <v>162</v>
  </rv>
  <rv s="0">
    <v>https://www.bing.com/financeapi/forcetrigger?t=a1o2lh&amp;q=XNYS%3aAXP&amp;form=skydnc</v>
    <v>Learn more on Bing</v>
  </rv>
  <rv s="1">
    <v>en-US</v>
    <v>a1o2lh</v>
    <v>268435456</v>
    <v>1</v>
    <v>Powered by Refinitiv</v>
    <v>0</v>
    <v>AMERICAN EXPRESS COMPANY (XNYS:AXP)</v>
    <v>2</v>
    <v>3</v>
    <v>Finance</v>
    <v>4</v>
    <v>199.55</v>
    <v>130.65</v>
    <v>1.1319999999999999</v>
    <v>-2.38</v>
    <v>2.0709999999999999E-3</v>
    <v>-1.6711E-2</v>
    <v>0.28999999999999998</v>
    <v>USD</v>
    <v>American Express Company is an integrated payments company. The Company provides its customers with access to products, insights and experiences that builds business. It also provides credit and charge cards to consumers, small businesses, mid-sized companies, and corporations around the globe. Its various products and services are sold to diverse customer groups through various channels, including mobile and online applications, affiliate marketing, customer referral programs, third-party service providers and business partners, direct mail, telephone, in-house sales teams, and direct response advertising. The Company is engaged in businesses comprising three reportable operating segments: Global Consumer Services Group (GCSG), Global Commercial Services (GCS) and Global Merchant and Network Services (GMNS). It operates a payments network through which it maintains relationships with third-party banks and other institutions.</v>
    <v>64000</v>
    <v>New York Stock Exchange</v>
    <v>XNYS</v>
    <v>XNYS</v>
    <v>50TH FLOOR, 200 VESEY STREET, NEW YORK, NY, 10285 US</v>
    <v>141.32</v>
    <v>Banking Services</v>
    <v>Stock</v>
    <v>44855.999732325785</v>
    <v>164</v>
    <v>132.21</v>
    <v>104994700000</v>
    <v>AMERICAN EXPRESS COMPANY</v>
    <v>AMERICAN EXPRESS COMPANY</v>
    <v>140.99</v>
    <v>14.309200000000001</v>
    <v>142.41999999999999</v>
    <v>140.04</v>
    <v>140.33000000000001</v>
    <v>749747800</v>
    <v>AXP</v>
    <v>AMERICAN EXPRESS COMPANY (XNYS:AXP)</v>
    <v>11755398</v>
    <v>3239764</v>
    <v>1965</v>
  </rv>
  <rv s="2">
    <v>165</v>
  </rv>
  <rv s="0">
    <v>https://www.bing.com/financeapi/forcetrigger?t=a1o3tc&amp;q=XNYS%3aAZO&amp;form=skydnc</v>
    <v>Learn more on Bing</v>
  </rv>
  <rv s="1">
    <v>en-US</v>
    <v>a1o3tc</v>
    <v>268435456</v>
    <v>1</v>
    <v>Powered by Refinitiv</v>
    <v>0</v>
    <v>AUTOZONE, INC. (XNYS:AZO)</v>
    <v>2</v>
    <v>3</v>
    <v>Finance</v>
    <v>4</v>
    <v>2362.2399999999998</v>
    <v>1703.3203000000001</v>
    <v>0.73640000000000005</v>
    <v>42.2</v>
    <v>1.725E-3</v>
    <v>1.8682000000000001E-2</v>
    <v>3.97</v>
    <v>USD</v>
    <v>AutoZone, Inc. is a retailer and distributor of automotive replacement parts and accessories in the United States. The Company’s segments include Auto Parts Stores and Others. The Auto Parts Stores segment is a retailer and distributor of automotive parts and accessories. Each store carries an extensive product line for cars, sport utility vehicles, vans and light trucks, including new and remanufactured automotive hard parts, maintenance items, accessories and non-automotive products. The Other segments include ALLDATA, which produces, sells, and maintains automotive diagnostic, repair, and shop management software used in the automotive repair industry, and e-commerce, which includes direct sales to customers through www.autozone.com for sales that are not fulfilled by local stores. The Company operates approximately 6,115 stores in the United States, 673 stores in Mexico and 58 stores in Brazil.</v>
    <v>62000</v>
    <v>New York Stock Exchange</v>
    <v>XNYS</v>
    <v>XNYS</v>
    <v>123 S Front St, MEMPHIS, TN, 38103 US</v>
    <v>2307.48</v>
    <v>Specialty Retailers</v>
    <v>Stock</v>
    <v>44855.998436006252</v>
    <v>167</v>
    <v>2250.33</v>
    <v>44841550000</v>
    <v>AUTOZONE, INC.</v>
    <v>AUTOZONE, INC.</v>
    <v>2250.33</v>
    <v>19.275700000000001</v>
    <v>2258.83</v>
    <v>2301.0300000000002</v>
    <v>2305</v>
    <v>19487600</v>
    <v>AZO</v>
    <v>AUTOZONE, INC. (XNYS:AZO)</v>
    <v>197868</v>
    <v>178509</v>
    <v>1991</v>
  </rv>
  <rv s="2">
    <v>168</v>
  </rv>
  <rv s="0">
    <v>https://www.bing.com/financeapi/forcetrigger?t=a1o4ec&amp;q=XNYS%3aBA&amp;form=skydnc</v>
    <v>Learn more on Bing</v>
  </rv>
  <rv s="1">
    <v>en-US</v>
    <v>a1o4ec</v>
    <v>268435456</v>
    <v>1</v>
    <v>Powered by Refinitiv</v>
    <v>0</v>
    <v>THE BOEING COMPANY (XNYS:BA)</v>
    <v>2</v>
    <v>3</v>
    <v>Finance</v>
    <v>4</v>
    <v>233.94</v>
    <v>113.02</v>
    <v>1.4471000000000001</v>
    <v>2.19</v>
    <v>1.2740000000000002E-3</v>
    <v>1.5741000000000002E-2</v>
    <v>0.18</v>
    <v>USD</v>
    <v>The Boeing Company is an aerospace company. The Company's segments include Commercial Airplanes (BCA), Defense, Space &amp; Security (BDS), Global Services (BGS) and Boeing Capital (BCC). Its BCA segment develops, produces and markets commercial jet aircraft and provides fleet support services, principally to the commercial airline industry. Its commercial jet aircraft in production includes the 737 narrow-body model and the 747, 767, 777 and 787 wide-body models. Its BDS segment is engaged in the research, development, production and modification of manned and unmanned military aircraft and weapons systems for strike, surveillance and mobility. Its primary products include the fixed-wing military aircraft, such as F/A-18E/F Super Hornet, F-15 programs, P-8 programs, KC-46A Tanker and T-7A Red Hawk. Its BGS segment provides services to commercial and defense customers. BCC segment facilitates, arranges, structures and provides selective financing solutions for its customers.</v>
    <v>142000</v>
    <v>New York Stock Exchange</v>
    <v>XNYS</v>
    <v>XNYS</v>
    <v>929 Long Bridge Drive, ARLINGTON, VA, 22202 US</v>
    <v>141.33000000000001</v>
    <v>Aerospace &amp; Defense</v>
    <v>Stock</v>
    <v>44855.999691735939</v>
    <v>170</v>
    <v>136.62</v>
    <v>83917390000</v>
    <v>THE BOEING COMPANY</v>
    <v>THE BOEING COMPANY</v>
    <v>138.47999999999999</v>
    <v>0</v>
    <v>139.13</v>
    <v>141.32</v>
    <v>141.5</v>
    <v>593811200</v>
    <v>BA</v>
    <v>THE BOEING COMPANY (XNYS:BA)</v>
    <v>5451265</v>
    <v>7102848</v>
    <v>1934</v>
  </rv>
  <rv s="2">
    <v>171</v>
  </rv>
  <rv s="0">
    <v>https://www.bing.com/financeapi/forcetrigger?t=a1o4sm&amp;q=XNYS%3aBAC&amp;form=skydnc</v>
    <v>Learn more on Bing</v>
  </rv>
  <rv s="1">
    <v>en-US</v>
    <v>a1o4sm</v>
    <v>268435456</v>
    <v>1</v>
    <v>Powered by Refinitiv</v>
    <v>0</v>
    <v>BANK OF AMERICA CORPORATION (XNYS:BAC)</v>
    <v>2</v>
    <v>3</v>
    <v>Finance</v>
    <v>4</v>
    <v>50.11</v>
    <v>29.31</v>
    <v>1.3801000000000001</v>
    <v>1.25</v>
    <v>2.003E-3</v>
    <v>3.7092E-2</v>
    <v>7.0000000000000007E-2</v>
    <v>USD</v>
    <v>Bank of America Corporation is a bank holding company (BHC) and a financial holding company. The Company's segments include Consumer Banking, Global Wealth &amp; Investment Management (GWIM), Global Banking, and Global Markets. Consumer Banking segment offers a range of credit, banking and investment products and services to consumers and small businesses. The GWIM segment provides client experience through a network of financial advisors focused on clients with over $250,000 in total investable assets, including solutions to meet client's needs through a set of investment management, brokerage, banking, and retirement products.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210000</v>
    <v>New York Stock Exchange</v>
    <v>XNYS</v>
    <v>XNYS</v>
    <v>Bank Of America Corporate Center, 100 N Tryon St, CHARLOTTE, NC, 28255 US</v>
    <v>35.04</v>
    <v>Banking Services</v>
    <v>Stock</v>
    <v>44855.999985428127</v>
    <v>173</v>
    <v>33.56</v>
    <v>280454500000</v>
    <v>BANK OF AMERICA CORPORATION</v>
    <v>BANK OF AMERICA CORPORATION</v>
    <v>33.56</v>
    <v>10.674899999999999</v>
    <v>33.700000000000003</v>
    <v>34.950000000000003</v>
    <v>35.020000000000003</v>
    <v>8024450000</v>
    <v>BAC</v>
    <v>BANK OF AMERICA CORPORATION (XNYS:BAC)</v>
    <v>54870269</v>
    <v>47457899</v>
    <v>1998</v>
  </rv>
  <rv s="2">
    <v>174</v>
  </rv>
  <rv s="0">
    <v>https://www.bing.com/financeapi/forcetrigger?t=a1oma2&amp;q=XNYS%3aBALL&amp;form=skydnc</v>
    <v>Learn more on Bing</v>
  </rv>
  <rv s="1">
    <v>en-US</v>
    <v>a1oma2</v>
    <v>268435456</v>
    <v>1</v>
    <v>Powered by Refinitiv</v>
    <v>0</v>
    <v>BALL CORPORATION (XNYS:BALL)</v>
    <v>2</v>
    <v>3</v>
    <v>Finance</v>
    <v>4</v>
    <v>97.99</v>
    <v>46.96</v>
    <v>0.6744</v>
    <v>0.69</v>
    <v>-2.0330000000000001E-3</v>
    <v>1.4224000000000001E-2</v>
    <v>-0.1</v>
    <v>USD</v>
    <v>Ball Corporation (Ball) is an aluminum packaging supplier. The Company is focused on suppling aluminum packaging for the beverage, personal care and household products industries. The Company’s sustainable and aluminum packaging products are produced for a various of end uses and are manufactured in facilities worldwide. It also provides aerospace and other technologies and services to governmental and commercial customers within its aerospace segment. The Company's segments include beverage packaging, North and Central America; beverage packaging, Europe, Middle East and Africa (beverage packaging, EMEA); beverage packaging, South America, and aerospace. It produces spacecraft, instruments and sensors, radio frequency systems and components, data exploitation solutions and a range of advanced technologies and products that enable weather prediction and climate change monitoring. It provides solutions to multinational beverage, personal care and household products companies.</v>
    <v>24300</v>
    <v>New York Stock Exchange</v>
    <v>XNYS</v>
    <v>XNYS</v>
    <v>9200 W. 108Th Circle, WESTMINSTER, CO, 80021 US</v>
    <v>49.585500000000003</v>
    <v>Containers &amp; Packaging</v>
    <v>Stock</v>
    <v>44855.958333378905</v>
    <v>176</v>
    <v>48.05</v>
    <v>15463930000</v>
    <v>BALL CORPORATION</v>
    <v>BALL CORPORATION</v>
    <v>48.39</v>
    <v>21.760999999999999</v>
    <v>48.51</v>
    <v>49.2</v>
    <v>49.1</v>
    <v>314307500</v>
    <v>BALL</v>
    <v>BALL CORPORATION (XNYS:BALL)</v>
    <v>1836198</v>
    <v>2451889</v>
    <v>1922</v>
  </rv>
  <rv s="2">
    <v>177</v>
  </rv>
  <rv s="0">
    <v>https://www.bing.com/financeapi/forcetrigger?t=a1o76h&amp;q=XNYS%3aBAX&amp;form=skydnc</v>
    <v>Learn more on Bing</v>
  </rv>
  <rv s="1">
    <v>en-US</v>
    <v>a1o76h</v>
    <v>268435456</v>
    <v>1</v>
    <v>Powered by Refinitiv</v>
    <v>0</v>
    <v>BAXTER INTERNATIONAL INC. (XNYS:BAX)</v>
    <v>2</v>
    <v>3</v>
    <v>Finance</v>
    <v>4</v>
    <v>89.7</v>
    <v>53.78</v>
    <v>0.60709999999999997</v>
    <v>1.43</v>
    <v>0</v>
    <v>2.6000000000000002E-2</v>
    <v>0</v>
    <v>USD</v>
    <v>Baxter International Inc. through its subsidiaries, provides a portfolio of essential healthcare products. The Company’s segments include Americas (North and South America), EMEA (Europe, Middle East and Africa) and APAC (Asia-Pacific), and Hillrom. The Americas, EMEA and APAC segments provide a portfolio of essential healthcare products, including acute and chronic dialysis therapies; sterile IV solutions; infusion systems and devices; parenteral nutrition therapies; inhaled anesthetics; generic injectable pharmaceuticals; and surgical hemostat and sealant products. The Hillrom segment provides digital and connected care solutions and collaboration tools, including smart bed systems, patient monitoring and diagnostic technologies, respiratory health devices and advanced equipment for the surgical space. The Company’s products are used by hospitals, kidney dialysis centers, nursing homes, rehabilitation centers, doctors’ offices and by patients at home under physician supervision.</v>
    <v>60000</v>
    <v>New York Stock Exchange</v>
    <v>XNYS</v>
    <v>XNYS</v>
    <v>DF2-1W, ONE BAXTER PKWY, DEERFIELD, IL, 60015 US</v>
    <v>56.54</v>
    <v>Healthcare Equipment &amp; Supplies</v>
    <v>Stock</v>
    <v>44855.958333356248</v>
    <v>179</v>
    <v>54.325000000000003</v>
    <v>28418750000</v>
    <v>BAXTER INTERNATIONAL INC.</v>
    <v>BAXTER INTERNATIONAL INC.</v>
    <v>54.9</v>
    <v>27.552800000000001</v>
    <v>55</v>
    <v>56.43</v>
    <v>56.43</v>
    <v>503610700</v>
    <v>BAX</v>
    <v>BAXTER INTERNATIONAL INC. (XNYS:BAX)</v>
    <v>4516021</v>
    <v>3258749</v>
    <v>1931</v>
  </rv>
  <rv s="2">
    <v>180</v>
  </rv>
  <rv s="0">
    <v>https://www.bing.com/financeapi/forcetrigger?t=a1wrf2&amp;q=XNYS%3aBBWI&amp;form=skydnc</v>
    <v>Learn more on Bing</v>
  </rv>
  <rv s="1">
    <v>en-US</v>
    <v>a1wrf2</v>
    <v>268435456</v>
    <v>1</v>
    <v>Powered by Refinitiv</v>
    <v>0</v>
    <v>BATH &amp; BODY WORKS, INC. (XNYS:BBWI)</v>
    <v>2</v>
    <v>3</v>
    <v>Finance</v>
    <v>4</v>
    <v>82</v>
    <v>25.75</v>
    <v>1.7419</v>
    <v>0.98</v>
    <v>3.6783999999999997E-2</v>
    <v>2.9942000000000003E-2</v>
    <v>1.24</v>
    <v>USD</v>
    <v>Bath &amp; Body Works, Inc. is operating as a specialty retailer of home fragrance, body care products, soaps and sanitizer products. The Company’s products offerings include fine fragrance mist, body lotion and body cream, 3-wick candles, home fragrance diffusers and liquid hand soap. The Company is operating approximately 1,755 stores and e-commerce sites in the United States and Canada. It is also operating more than 338 stores and 27 e-commerce sites in approximately 35 other countries operating under franchise, license and wholesale arrangements. The Company offers its products under Bath &amp; Body Works, White Barn, Aromatherapy and other brand names.</v>
    <v>8800</v>
    <v>New York Stock Exchange</v>
    <v>XNYS</v>
    <v>XNYS</v>
    <v>THREE LIMITED PKWY, P O BOX 16000, COLUMBUS, OH, 43230 US</v>
    <v>33.880000000000003</v>
    <v>Specialty Retailers</v>
    <v>Stock</v>
    <v>44855.972976562502</v>
    <v>182</v>
    <v>32.255000000000003</v>
    <v>7698498000</v>
    <v>BATH &amp; BODY WORKS, INC.</v>
    <v>BATH &amp; BODY WORKS, INC.</v>
    <v>32.57</v>
    <v>8.0054999999999996</v>
    <v>32.729999999999997</v>
    <v>33.71</v>
    <v>34.950000000000003</v>
    <v>228374300</v>
    <v>BBWI</v>
    <v>BATH &amp; BODY WORKS, INC. (XNYS:BBWI)</v>
    <v>3479404</v>
    <v>3073268</v>
    <v>1982</v>
  </rv>
  <rv s="2">
    <v>183</v>
  </rv>
  <rv s="0">
    <v>https://www.bing.com/financeapi/forcetrigger?t=a1o9gh&amp;q=XNYS%3aBBY&amp;form=skydnc</v>
    <v>Learn more on Bing</v>
  </rv>
  <rv s="1">
    <v>en-US</v>
    <v>a1o9gh</v>
    <v>268435456</v>
    <v>1</v>
    <v>Powered by Refinitiv</v>
    <v>0</v>
    <v>Best Buy Co., Inc. (XNYS:BBY)</v>
    <v>2</v>
    <v>3</v>
    <v>Finance</v>
    <v>4</v>
    <v>141.97</v>
    <v>60.784999999999997</v>
    <v>1.4781</v>
    <v>0.92</v>
    <v>6.4290000000000007E-3</v>
    <v>1.4638E-2</v>
    <v>0.41</v>
    <v>USD</v>
    <v>Best Buy Co., Inc. is a provider of consumer technology products and services. The Company offers a range of merchandise and services to its customers, including computing and mobile phones, consumer electronics, appliances, entertainment and other products. Its services include consultation, delivery, design, health-related services, installation, memberships, repair, set-up, technical support, and warranty-related services. The Company's business segments are Domestic and International. Domestic segment includes the operations in all states, districts, and territories of the United States, under various brand names including Best Buy, Best Buy Business, Current Health, Best Buy Health, CST, Geek Squad, GreatCall, Lively, Magnolia and Pacific Kitchen and Home and the domain names bestbuy.com and greatcall.com. The International segment includes all operations in Canada under the brand names Best Buy, Best Buy Express, Best Buy Mobile and Geek Squad and the domain name bestbuy.ca.</v>
    <v>105000</v>
    <v>New York Stock Exchange</v>
    <v>XNYS</v>
    <v>XNYS</v>
    <v>7601 Penn Ave S, RICHFIELD, MN, 55423 US</v>
    <v>64.23</v>
    <v>Specialty Retailers</v>
    <v>Stock</v>
    <v>44855.990446099218</v>
    <v>185</v>
    <v>61.85</v>
    <v>14356590000</v>
    <v>Best Buy Co., Inc.</v>
    <v>Best Buy Co., Inc.</v>
    <v>62.56</v>
    <v>8.4149999999999991</v>
    <v>62.85</v>
    <v>63.77</v>
    <v>64.180000000000007</v>
    <v>225130800</v>
    <v>BBY</v>
    <v>Best Buy Co., Inc. (XNYS:BBY)</v>
    <v>2328889</v>
    <v>2456322</v>
    <v>1966</v>
  </rv>
  <rv s="2">
    <v>186</v>
  </rv>
  <rv s="0">
    <v>https://www.bing.com/financeapi/forcetrigger?t=a1ock2&amp;q=XNYS%3aBDX&amp;form=skydnc</v>
    <v>Learn more on Bing</v>
  </rv>
  <rv s="1">
    <v>en-US</v>
    <v>a1ock2</v>
    <v>268435456</v>
    <v>1</v>
    <v>Powered by Refinitiv</v>
    <v>0</v>
    <v>BECTON, DICKINSON AND COMPANY (XNYS:BDX)</v>
    <v>2</v>
    <v>3</v>
    <v>Finance</v>
    <v>4</v>
    <v>277.29000000000002</v>
    <v>215.9</v>
    <v>0.60550000000000004</v>
    <v>1.02</v>
    <v>-2.6829999999999996E-3</v>
    <v>4.5830000000000003E-3</v>
    <v>-0.6</v>
    <v>USD</v>
    <v>Becton, Dickinson and Company (BD) is a global medical technology company engaged in the development, manufacture and sale of a range of medical supplies, devices, laboratory equipment and diagnostic products. The Company operates through three business segments: BD Medical, BD Life Sciences and BD Interventional. The BD Medical segment produces an array of medical technologies and devices that are used to help improve healthcare delivery in a range of settings. BD Medical consists of various business units, including medication delivery solutions, medication management solutions, diabetes care and pharmaceutical systems. The BD Life Sciences segment provides products for the safe collection and transport of diagnostics specimens, and instruments and reagent systems to detect a range of infectious diseases, healthcare-associated infections and cancers. The BD Interventional segment provides vascular, urology, oncology and surgical specialty products.</v>
    <v>75000</v>
    <v>New York Stock Exchange</v>
    <v>XNYS</v>
    <v>XNYS</v>
    <v>One Becton Drive, FRANKLIN LAKES, NJ, 07417-1880 US</v>
    <v>224.4</v>
    <v>Healthcare Equipment &amp; Supplies</v>
    <v>Stock</v>
    <v>44855.958333378905</v>
    <v>188</v>
    <v>220.59</v>
    <v>63769630000</v>
    <v>BECTON, DICKINSON AND COMPANY</v>
    <v>BECTON, DICKINSON AND COMPANY</v>
    <v>222.87</v>
    <v>37.708399999999997</v>
    <v>222.58</v>
    <v>223.6</v>
    <v>223</v>
    <v>285195100</v>
    <v>BDX</v>
    <v>BECTON, DICKINSON AND COMPANY (XNYS:BDX)</v>
    <v>1728829</v>
    <v>1167217</v>
    <v>1906</v>
  </rv>
  <rv s="2">
    <v>189</v>
  </rv>
  <rv s="0">
    <v>https://www.bing.com/financeapi/forcetrigger?t=a1odgh&amp;q=XNYS%3aBEN&amp;form=skydnc</v>
    <v>Learn more on Bing</v>
  </rv>
  <rv s="1">
    <v>en-US</v>
    <v>a1odgh</v>
    <v>268435456</v>
    <v>1</v>
    <v>Powered by Refinitiv</v>
    <v>0</v>
    <v>FRANKLIN RESOURCES, INC. (XNYS:BEN)</v>
    <v>2</v>
    <v>3</v>
    <v>Finance</v>
    <v>4</v>
    <v>38.270000000000003</v>
    <v>20.237300000000001</v>
    <v>1.2423999999999999</v>
    <v>0.79</v>
    <v>9.3210000000000012E-3</v>
    <v>3.6339000000000003E-2</v>
    <v>0.21</v>
    <v>USD</v>
    <v>Franklin Resources, Inc. is a holding company with subsidiaries operating under its Franklin Templeton and/or subsidiary brand names. The Company delivers its investment capabilities through a variety of investment products, which include its sponsored funds, as well as institutional and high-net-worth separate accounts, retail separately managed account programs, sub-advised products, and other investment vehicles. In addition to investment management, its services include fund administration, sales and distribution, and shareholder servicing. It offers a broad product mix of fixed income, equity, alternative, multi-asset and cash management asset classes and solutions that meet a variety of investment goals and needs for individual and institutional investors. The Company also provides sub-advisory services to certain investment products sponsored by other companies.</v>
    <v>9800</v>
    <v>New York Stock Exchange</v>
    <v>XNYS</v>
    <v>XNYS</v>
    <v>Building 920, One Franklin Parkway, SAN MATEO, CA, 94403 US</v>
    <v>22.61</v>
    <v>Investment Banking &amp; Investment Services</v>
    <v>Stock</v>
    <v>44855.958333356248</v>
    <v>191</v>
    <v>21.62</v>
    <v>11227990000</v>
    <v>FRANKLIN RESOURCES, INC.</v>
    <v>FRANKLIN RESOURCES, INC.</v>
    <v>21.77</v>
    <v>6.4452999999999996</v>
    <v>21.74</v>
    <v>22.53</v>
    <v>22.74</v>
    <v>498357100</v>
    <v>BEN</v>
    <v>FRANKLIN RESOURCES, INC. (XNYS:BEN)</v>
    <v>2554691</v>
    <v>3084000</v>
    <v>1969</v>
  </rv>
  <rv s="2">
    <v>192</v>
  </rv>
  <rv s="0">
    <v>https://www.bing.com/financeapi/forcetrigger?t=a1odxm&amp;q=XNYS%3aBF.B&amp;form=skydnc</v>
    <v>Learn more on Bing</v>
  </rv>
  <rv s="1">
    <v>en-US</v>
    <v>a1odxm</v>
    <v>268435456</v>
    <v>1</v>
    <v>Powered by Refinitiv</v>
    <v>0</v>
    <v>BROWN-FORMAN CORPORATION (XNYS:BF.B)</v>
    <v>2</v>
    <v>3</v>
    <v>Finance</v>
    <v>4</v>
    <v>78.150000000000006</v>
    <v>60.23</v>
    <v>0.65920000000000001</v>
    <v>0.53</v>
    <v>6.8859999999999998E-3</v>
    <v>8.3639999999999999E-3</v>
    <v>0.44</v>
    <v>USD</v>
    <v>Brown-Forman Corporation is a spirits and wine company. The Company manufactures, distill, bottle, import, export, market, and sell a range of beverage alcohol products. The Company has a portfolio of approximately 40 spirit, ready-to-drink (RTD) cocktail, and wine brands. Its brands include Jack Daniel's Tennessee Whiskey, Jack Daniel's RTDs, Jack Daniel's Tennessee Honey, Gentleman Jack Rare Tennessee Whiskey, Jack Daniel's Tennessee Fire, Jack Daniel's Single Barrel Collection, Jack Daniel's Sinatra Select, Jack Daniel's Winter Jack, Jack Daniel's No. 27 Gold Tennessee Whiskey, Finlandia Vodkas, Korbel California Brandy, Korbel California Champagnes, Woodford Reserve Kentucky Bourbons, Woodford Reserve Double Oaked, el Jimador Tequilas, el Jimador New Mix RTDs, Herradura Tequilas, Sonoma-Cutrer California Wines, Chambord Liqueur, Old Forester Kentucky Straight Bourbon Whisky, Coopers' Craft Kentucky Bourbon, Antiguo Tequila, Pepe Lopez Tequila, Fords Gin and Herradura Tequilas.</v>
    <v>5200</v>
    <v>New York Stock Exchange</v>
    <v>XNYS</v>
    <v>XNYS</v>
    <v>850 DIXIE HWY, LOUISVILLE, KY, 40210 US</v>
    <v>64.09</v>
    <v>Beverages</v>
    <v>Stock</v>
    <v>44855.958333356248</v>
    <v>194</v>
    <v>63.02</v>
    <v>30741100000</v>
    <v>BROWN-FORMAN CORPORATION</v>
    <v>BROWN-FORMAN CORPORATION</v>
    <v>63.46</v>
    <v>33.991700000000002</v>
    <v>63.37</v>
    <v>63.9</v>
    <v>64.34</v>
    <v>479122000</v>
    <v>BF.B</v>
    <v>BROWN-FORMAN CORPORATION (XNYS:BF.B)</v>
    <v>768476</v>
    <v>977087</v>
    <v>1933</v>
  </rv>
  <rv s="2">
    <v>195</v>
  </rv>
  <rv s="0">
    <v>https://www.bing.com/financeapi/forcetrigger?t=a1ohur&amp;q=XNAS%3aBIIB&amp;form=skydnc</v>
    <v>Learn more on Bing</v>
  </rv>
  <rv s="1">
    <v>en-US</v>
    <v>a1ohur</v>
    <v>268435456</v>
    <v>1</v>
    <v>Powered by Refinitiv</v>
    <v>0</v>
    <v>BIOGEN INC. (XNAS:BIIB)</v>
    <v>2</v>
    <v>3</v>
    <v>Finance</v>
    <v>4</v>
    <v>284.58999999999997</v>
    <v>187.16</v>
    <v>0.1656</v>
    <v>4.9649999999999999</v>
    <v>-7.9030000000000003E-3</v>
    <v>1.8903E-2</v>
    <v>-2.1150000000000002</v>
    <v>USD</v>
    <v>Biogen Inc. is a global biopharmaceutical company. It is focused on discovering, developing and delivering therapies for people living with serious neurological and neurodegenerative diseases as well as related therapeutic adjacencies. It has a portfolio of medicines to treat multiple sclerosis (MS), spinal muscular atrophy (SMA) and Alzheimer's disease. Its marketed products include TECFIDERA, VUMERITY, AVONEX, PLEGRIDY, TYSABRI and FAMPYRA for the treatment of MS; SPINRAZA for the treatment of SMA; ADUHELM for the treatment of Alzheimer's disease; and FUMADERM for the treatment of severe plaque psoriasis. It also has a collaboration agreement with Genentech, Inc. (Genentech), a member of the Roche Group, with respect to RITUXAN for the treatment of non-Hodgkin's lymphoma, chronic lymphocytic leukemia (CLL) and other conditions; RITUXAN HYCELA for the treatment of non-Hodgkin's lymphoma and CLL; GAZYVA; OCREVUS; and other potential anti-CD20 therapies, including mosunetuzumab.</v>
    <v>9610</v>
    <v>Nasdaq Stock Market</v>
    <v>XNAS</v>
    <v>XNAS</v>
    <v>225 Binney Street, CAMBRIDGE, MA, 02142 US</v>
    <v>268.58999999999997</v>
    <v>Pharmaceuticals</v>
    <v>Stock</v>
    <v>44855.998322349216</v>
    <v>197</v>
    <v>261.92</v>
    <v>39192750000</v>
    <v>BIOGEN INC.</v>
    <v>BIOGEN INC.</v>
    <v>264.3</v>
    <v>18.751999999999999</v>
    <v>262.64999999999998</v>
    <v>267.61500000000001</v>
    <v>265.5</v>
    <v>146452000</v>
    <v>BIIB</v>
    <v>BIOGEN INC. (XNAS:BIIB)</v>
    <v>1575220</v>
    <v>2327762</v>
    <v>1997</v>
  </rv>
  <rv s="2">
    <v>198</v>
  </rv>
  <rv s="0">
    <v>https://www.bing.com/financeapi/forcetrigger?t=a1oi1h&amp;q=XNYS%3aBIO&amp;form=skydnc</v>
    <v>Learn more on Bing</v>
  </rv>
  <rv s="1">
    <v>en-US</v>
    <v>a1oi1h</v>
    <v>268435456</v>
    <v>1</v>
    <v>Powered by Refinitiv</v>
    <v>0</v>
    <v>BIO-RAD LABORATORIES, INC. (XNYS:BIO)</v>
    <v>2</v>
    <v>3</v>
    <v>Finance</v>
    <v>4</v>
    <v>798.97</v>
    <v>368.42</v>
    <v>0.98960000000000004</v>
    <v>2.41</v>
    <v>0</v>
    <v>6.4129999999999994E-3</v>
    <v>0</v>
    <v>USD</v>
    <v>Bio-Rad Laboratories, Inc. manufactures and supplies the life science research, healthcare, analytical chemistry and other markets with a range of products and systems used to separate chemical and biological materials and to identify, analyze and purify their components. Its segments include Life Science and Clinical Diagnostics. Its Life Science segment markets and develops, manufactures and markets approximately 9,000 reagents, apparatus and laboratory instruments that serve a global customer base. Its products are used in research techniques, biopharmaceutical production processes and food testing regimes. Its Clinical Diagnostics segment designs, manufactures, sells and supports test systems, informatics systems, test kits and specialized quality controls that serve clinical laboratories in the global diagnostics market. It supplies approximately 3,000 different products that cover over 300 clinical diagnostic tests to the in vitro diagnostics (IVD) test market.</v>
    <v>7900</v>
    <v>New York Stock Exchange</v>
    <v>XNYS</v>
    <v>XNYS</v>
    <v>1000 ALFRED NOBEL DR, HERCULES, CA, 94547 US</v>
    <v>379.65</v>
    <v>Healthcare Equipment &amp; Supplies</v>
    <v>Stock</v>
    <v>44855.958333344533</v>
    <v>200</v>
    <v>370.34</v>
    <v>11260990000</v>
    <v>BIO-RAD LABORATORIES, INC.</v>
    <v>BIO-RAD LABORATORIES, INC.</v>
    <v>377.06</v>
    <v>2.4802</v>
    <v>375.8</v>
    <v>378.21</v>
    <v>378.21</v>
    <v>29697580</v>
    <v>BIO</v>
    <v>BIO-RAD LABORATORIES, INC. (XNYS:BIO)</v>
    <v>224345</v>
    <v>227343</v>
    <v>1975</v>
  </rv>
  <rv s="2">
    <v>201</v>
  </rv>
  <rv s="0">
    <v>https://www.bing.com/financeapi/forcetrigger?t=a1ojc7&amp;q=XNYS%3aBK&amp;form=skydnc</v>
    <v>Learn more on Bing</v>
  </rv>
  <rv s="1">
    <v>en-US</v>
    <v>a1ojc7</v>
    <v>268435456</v>
    <v>1</v>
    <v>Powered by Refinitiv</v>
    <v>0</v>
    <v>THE BANK OF NEW YORK MELLON CORPORATION (XNYS:BK)</v>
    <v>2</v>
    <v>3</v>
    <v>Finance</v>
    <v>4</v>
    <v>64.63</v>
    <v>36.22</v>
    <v>1.0790999999999999</v>
    <v>1.81</v>
    <v>2.4860000000000003E-4</v>
    <v>4.7111E-2</v>
    <v>0.01</v>
    <v>USD</v>
    <v>The Bank of New York Mellon Corporation is a global investments company, which is focused on helping its clients manage and service their financial assets throughout the investment lifecycle. It provides financial services for institutions, corporations or individual investors. The Company's segments include Securities Services, Market and Wealth Services, and Investment and Wealth Management. Its Securities Services segment includes its asset servicing business, which provides global custody, fund accounting, integrated middle-office solutions, transfer agency and data and analytics solutions. Its Market and Wealth Services segment includes Pershing and clearance and collateral management, and its scaled treasury services business. Its Investment and Wealth Management segment includes its investment management and wealth management business. It has approximately $46.7 trillion in assets under custody and/or administration and $2.4 trillion in assets under management.</v>
    <v>50800</v>
    <v>New York Stock Exchange</v>
    <v>XNYS</v>
    <v>XNYS</v>
    <v>240 Greenwich Street, NEW YORK, NY, 10286 US</v>
    <v>40.405000000000001</v>
    <v>Investment Banking &amp; Investment Services</v>
    <v>Stock</v>
    <v>44855.958333356248</v>
    <v>203</v>
    <v>38.11</v>
    <v>32517100000</v>
    <v>THE BANK OF NEW YORK MELLON CORPORATION</v>
    <v>THE BANK OF NEW YORK MELLON CORPORATION</v>
    <v>38.47</v>
    <v>11.700900000000001</v>
    <v>38.42</v>
    <v>40.229999999999997</v>
    <v>40.24</v>
    <v>808280000</v>
    <v>BK</v>
    <v>THE BANK OF NEW YORK MELLON CORPORATION (XNYS:BK)</v>
    <v>8365748</v>
    <v>5699901</v>
    <v>2007</v>
  </rv>
  <rv s="2">
    <v>204</v>
  </rv>
  <rv s="0">
    <v>https://www.bing.com/financeapi/forcetrigger?t=az6g8m&amp;q=XNAS%3aBKNG&amp;form=skydnc</v>
    <v>Learn more on Bing</v>
  </rv>
  <rv s="1">
    <v>en-US</v>
    <v>az6g8m</v>
    <v>268435456</v>
    <v>1</v>
    <v>Powered by Refinitiv</v>
    <v>0</v>
    <v>BOOKING HOLDINGS INC. (XNAS:BKNG)</v>
    <v>2</v>
    <v>3</v>
    <v>Finance</v>
    <v>4</v>
    <v>2715.66</v>
    <v>1616.85</v>
    <v>1.25</v>
    <v>49.17</v>
    <v>6.6930000000000006E-4</v>
    <v>2.7723000000000001E-2</v>
    <v>1.22</v>
    <v>USD</v>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2,373,000 properties in over 220 countries and territories, and in over 40 languages.</v>
    <v>20300</v>
    <v>Nasdaq Stock Market</v>
    <v>XNAS</v>
    <v>XNAS</v>
    <v>800 CONNECTICUT AVE, NORWALK, CT, 06854-1631 US</v>
    <v>1829.3</v>
    <v>Hotels &amp; Entertainment Services</v>
    <v>Stock</v>
    <v>44855.971636226561</v>
    <v>206</v>
    <v>1760.02</v>
    <v>72376150000</v>
    <v>BOOKING HOLDINGS INC.</v>
    <v>BOOKING HOLDINGS INC.</v>
    <v>1772.03</v>
    <v>47.287199999999999</v>
    <v>1773.62</v>
    <v>1822.79</v>
    <v>1824.01</v>
    <v>39706250</v>
    <v>BKNG</v>
    <v>BOOKING HOLDINGS INC. (XNAS:BKNG)</v>
    <v>307076</v>
    <v>405242</v>
    <v>1998</v>
  </rv>
  <rv s="2">
    <v>207</v>
  </rv>
  <rv s="0">
    <v>https://www.bing.com/financeapi/forcetrigger?t=a1ogsm&amp;q=XNAS%3aBKR&amp;form=skydnc</v>
    <v>Learn more on Bing</v>
  </rv>
  <rv s="1">
    <v>en-US</v>
    <v>a1ogsm</v>
    <v>268435456</v>
    <v>1</v>
    <v>Powered by Refinitiv</v>
    <v>0</v>
    <v>BAKER HUGHES COMPANY (XNAS:BKR)</v>
    <v>2</v>
    <v>3</v>
    <v>Finance</v>
    <v>4</v>
    <v>39.78</v>
    <v>20.414999999999999</v>
    <v>1.4729000000000001</v>
    <v>0.72</v>
    <v>7.4989999999999996E-4</v>
    <v>2.7746E-2</v>
    <v>0.02</v>
    <v>USD</v>
    <v>Baker Hughes Company is an energy technology company. The Company’s segments include Oilfield Services (OFS), Oilfield Equipment (OFE), Turbomachinery &amp; Process Solutions (TPS) and Digital Solutions (DS). The OFS segment designs and manufactures products and provides services for onshore and offshore oil and gas operations across the lifecycle of a well, including exploration, drilling, evaluation, completion, production, intervention and abandonment. OFE provides a portfolio of mission-critical products and services utilized during drilling and over the life of a field. TPS provides equipment and related services for mechanical-drive, compression and power-generation applications across the oil and gas industry and energy industry. DS combines hardware technologies with enterprise-class software products and analytics to connect industrial assets, providing customers with the data, safety and security. The Company distributes products and services to oil and gas markets.</v>
    <v>55000</v>
    <v>Nasdaq Stock Market</v>
    <v>XNAS</v>
    <v>XNAS</v>
    <v>17021 Aldine Westfield Rd, HOUSTON, TX, 77073-5101 US</v>
    <v>26.83</v>
    <v>Oil &amp; Gas Related Equipment and Services</v>
    <v>Stock</v>
    <v>44855.990842291409</v>
    <v>209</v>
    <v>25.73</v>
    <v>26895830000</v>
    <v>BAKER HUGHES COMPANY</v>
    <v>BAKER HUGHES COMPANY</v>
    <v>25.96</v>
    <v>85.287700000000001</v>
    <v>25.95</v>
    <v>26.67</v>
    <v>26.69</v>
    <v>1008468000</v>
    <v>BKR</v>
    <v>BAKER HUGHES COMPANY (XNAS:BKR)</v>
    <v>11806694</v>
    <v>10284128</v>
    <v>2016</v>
  </rv>
  <rv s="2">
    <v>210</v>
  </rv>
  <rv s="0">
    <v>https://www.bing.com/financeapi/forcetrigger?t=a1om4c&amp;q=XNYS%3aBLK&amp;form=skydnc</v>
    <v>Learn more on Bing</v>
  </rv>
  <rv s="1">
    <v>en-US</v>
    <v>a1om4c</v>
    <v>268435456</v>
    <v>1</v>
    <v>Powered by Refinitiv</v>
    <v>0</v>
    <v>BLACKROCK, INC. (XNYS:BLK)</v>
    <v>2</v>
    <v>3</v>
    <v>Finance</v>
    <v>4</v>
    <v>973.16</v>
    <v>503.12360000000001</v>
    <v>1.2801</v>
    <v>24.9</v>
    <v>-2.0930000000000002E-3</v>
    <v>4.3503999999999994E-2</v>
    <v>-1.25</v>
    <v>USD</v>
    <v>BlackRock, Inc. is an investment management company. The Company provides a range of investment and risk management services to institutional and retail clients. Its diverse platform of active (alpha) and index (beta)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18900</v>
    <v>New York Stock Exchange</v>
    <v>XNYS</v>
    <v>XNYS</v>
    <v>55 E 52nd St, NEW YORK, NY, 10055-0002 US</v>
    <v>598.44000000000005</v>
    <v>Investment Banking &amp; Investment Services</v>
    <v>Stock</v>
    <v>44855.99534206016</v>
    <v>212</v>
    <v>570.94000000000005</v>
    <v>89864850000</v>
    <v>BLACKROCK, INC.</v>
    <v>BLACKROCK, INC.</v>
    <v>573.77</v>
    <v>15.7674</v>
    <v>572.36</v>
    <v>597.26</v>
    <v>596.01</v>
    <v>150461900</v>
    <v>BLK</v>
    <v>BLACKROCK, INC. (XNYS:BLK)</v>
    <v>830871</v>
    <v>928704</v>
    <v>2006</v>
  </rv>
  <rv s="2">
    <v>213</v>
  </rv>
  <rv s="0">
    <v>https://www.bing.com/financeapi/forcetrigger?t=a1ook2&amp;q=XNYS%3aBMY&amp;form=skydnc</v>
    <v>Learn more on Bing</v>
  </rv>
  <rv s="1">
    <v>en-US</v>
    <v>a1ook2</v>
    <v>268435456</v>
    <v>1</v>
    <v>Powered by Refinitiv</v>
    <v>0</v>
    <v>BRISTOL-MYERS SQUIBB COMPANY (XNYS:BMY)</v>
    <v>2</v>
    <v>3</v>
    <v>Finance</v>
    <v>4</v>
    <v>80.59</v>
    <v>53.22</v>
    <v>0.3634</v>
    <v>1.86</v>
    <v>4.0160000000000005E-3</v>
    <v>2.6439000000000001E-2</v>
    <v>0.28999999999999998</v>
    <v>USD</v>
    <v>Bristol-Myers Squibb Company is a biopharmaceutical company. The Company is engaged in the discovery, development, licensing, manufacturing, marketing, distribution, and sale of biopharmaceutical products. It offers products for a range of therapeutic classes, which include oncology, immunology, cardiovascular and fibrosis. Its pharmaceutical products include chemically synthesized or small molecule drugs and products produced from biological processes, called biologics. Biologics are administered to patients through injections or by infusion. Its products include Revlimid, Eliquis, Opdivo, Orencia, Pomalyst/Imnovid, Sprycel, Yervoy, Abraxane, Empliciti, Reblozyl, Inrebic, Onureg, Zeposia, Vidaza, Baraclude and Breyanzi. It also has a pipeline of investigational medicines designed to target the common mutations associated with oncogenesis, including repotrectinib. Its products are sold to wholesalers, distributors, pharmacies, retailers, hospitals, clinics, and government agencies.</v>
    <v>32200</v>
    <v>New York Stock Exchange</v>
    <v>XNYS</v>
    <v>XNYS</v>
    <v>430 E. 29Th Street, 14 Floor, NEW YORK, NY, 10016 US</v>
    <v>72.52</v>
    <v>Pharmaceuticals</v>
    <v>Stock</v>
    <v>44855.987554015628</v>
    <v>215</v>
    <v>69.94</v>
    <v>154186800000</v>
    <v>BRISTOL-MYERS SQUIBB COMPANY</v>
    <v>BRISTOL-MYERS SQUIBB COMPANY</v>
    <v>70.349999999999994</v>
    <v>23.387699999999999</v>
    <v>70.349999999999994</v>
    <v>72.209999999999994</v>
    <v>72.5</v>
    <v>2135255000</v>
    <v>BMY</v>
    <v>BRISTOL-MYERS SQUIBB COMPANY (XNYS:BMY)</v>
    <v>8217576</v>
    <v>9542884</v>
    <v>1933</v>
  </rv>
  <rv s="2">
    <v>216</v>
  </rv>
  <rv s="0">
    <v>https://www.bing.com/financeapi/forcetrigger?t=a1ossm&amp;q=XNYS%3aBR&amp;form=skydnc</v>
    <v>Learn more on Bing</v>
  </rv>
  <rv s="1">
    <v>en-US</v>
    <v>a1ossm</v>
    <v>268435456</v>
    <v>1</v>
    <v>Powered by Refinitiv</v>
    <v>0</v>
    <v>BROADRIDGE FINANCIAL SOLUTIONS, INC. (XNYS:BR)</v>
    <v>2</v>
    <v>3</v>
    <v>Finance</v>
    <v>4</v>
    <v>185.4</v>
    <v>132.4</v>
    <v>0.93940000000000001</v>
    <v>0.59</v>
    <v>0</v>
    <v>4.202E-3</v>
    <v>0</v>
    <v>USD</v>
    <v>Broadridge Financial Solutions, Inc. is a global financial technology company. The Company provides investor communications and technology-driven solutions. Its segments include Investor Communication Solutions (ICS) and Global Technology and Operations (GTO). The ICS segment provides Regulatory Solutions, Data-Driven Fund Solutions, Corporate Issuer Solutions, and Customer Communications Solutions. This segment business involves the processing and distribution of proxy materials to investors in equity securities and mutual funds, as well as the facilitation of related vote processing. The GTO business provides solutions that automate the front-to-back transaction lifecycle of equity, mutual fund, fixed income, foreign exchange and exchange-traded derivatives, from order capture and execution through trade confirmation, cash management, clearing and settlement, reconciliations, reference data management, securities financing and collateral management and custody-related services.</v>
    <v>14300</v>
    <v>New York Stock Exchange</v>
    <v>XNYS</v>
    <v>XNYS</v>
    <v>5 Dakota Drive, LAKE SUCCESS, NY, 11042 US</v>
    <v>141.27000000000001</v>
    <v>Professional &amp; Commercial Services</v>
    <v>Stock</v>
    <v>44855.958333356248</v>
    <v>218</v>
    <v>137.86500000000001</v>
    <v>16586800000</v>
    <v>BROADRIDGE FINANCIAL SOLUTIONS, INC.</v>
    <v>BROADRIDGE FINANCIAL SOLUTIONS, INC.</v>
    <v>139.87</v>
    <v>30.867999999999999</v>
    <v>140.4</v>
    <v>140.99</v>
    <v>140.99</v>
    <v>117645300</v>
    <v>BR</v>
    <v>BROADRIDGE FINANCIAL SOLUTIONS, INC. (XNYS:BR)</v>
    <v>509709</v>
    <v>637708</v>
    <v>2006</v>
  </rv>
  <rv s="2">
    <v>219</v>
  </rv>
  <rv s="0">
    <v>https://www.bing.com/financeapi/forcetrigger?t=a1ou77&amp;q=XNYS%3aBRO&amp;form=skydnc</v>
    <v>Learn more on Bing</v>
  </rv>
  <rv s="1">
    <v>en-US</v>
    <v>a1ou77</v>
    <v>268435456</v>
    <v>1</v>
    <v>Powered by Refinitiv</v>
    <v>0</v>
    <v>BROWN &amp; BROWN, INC. (XNYS:BRO)</v>
    <v>2</v>
    <v>3</v>
    <v>Finance</v>
    <v>4</v>
    <v>74</v>
    <v>52.91</v>
    <v>0.78059999999999996</v>
    <v>0.64</v>
    <v>-3.2500000000000003E-3</v>
    <v>1.0511E-2</v>
    <v>-0.2</v>
    <v>USD</v>
    <v>Brown &amp; Brown, Inc. is a diversified insurance agency, wholesale brokerage, insurance programs and service company. It markets and sells insurance products and services, primarily in the property, casualty, and employee benefits areas. Its segments include Retail segment, which provides a broad range of insurance products and services to commercial, public, and quasi-public entities, and to professional and individual customers, as well as non-insurance warranty services and products through its automobile dealer services (F&amp;I) businesses; National Programs segment, which acts as a managing general agent and provides professional liability and related package products; Wholesale Brokerage segment markets and sells excess and surplus commercial and personal lines insurance, primarily through independent agents and brokers, as well as Brown &amp; Brown retail agents, and Services segment provides insurance-related services, including third-party claims administration and adjusting services.</v>
    <v>12023</v>
    <v>New York Stock Exchange</v>
    <v>XNYS</v>
    <v>XNYS</v>
    <v>300 N. Beach Street, DAYTONA BEACH, FL, 32114 US</v>
    <v>61.75</v>
    <v>Insurance</v>
    <v>Stock</v>
    <v>44855.958333333336</v>
    <v>221</v>
    <v>59.82</v>
    <v>17379410000</v>
    <v>BROWN &amp; BROWN, INC.</v>
    <v>BROWN &amp; BROWN, INC.</v>
    <v>60.91</v>
    <v>28.167899999999999</v>
    <v>60.89</v>
    <v>61.53</v>
    <v>61.33</v>
    <v>282454300</v>
    <v>BRO</v>
    <v>BROWN &amp; BROWN, INC. (XNYS:BRO)</v>
    <v>2300380</v>
    <v>1558828</v>
    <v>1959</v>
  </rv>
  <rv s="2">
    <v>222</v>
  </rv>
  <rv s="0">
    <v>https://www.bing.com/financeapi/forcetrigger?t=a1oxur&amp;q=XNYS%3aBSX&amp;form=skydnc</v>
    <v>Learn more on Bing</v>
  </rv>
  <rv s="1">
    <v>en-US</v>
    <v>a1oxur</v>
    <v>268435456</v>
    <v>1</v>
    <v>Powered by Refinitiv</v>
    <v>0</v>
    <v>BOSTON SCIENTIFIC CORPORATION (XNYS:BSX)</v>
    <v>2</v>
    <v>3</v>
    <v>Finance</v>
    <v>4</v>
    <v>47.494999999999997</v>
    <v>34.979999999999997</v>
    <v>0.82589999999999997</v>
    <v>0.34</v>
    <v>2.9580000000000001E-3</v>
    <v>8.4510000000000002E-3</v>
    <v>0.12</v>
    <v>USD</v>
    <v>Boston Scientific Corporation is a developer, manufacturer, and marketer of medical devices. The Company’s business segments include MedSurg, Rhythm and Neuro, and Cardiovascular. The MedSurg segment includes Endoscopy and Urology and Pelvic Health. Its Endoscopy business develops and manufactures devices to diagnose and treat a range of gastrointestinal (GI) and pulmonary conditions. Its Urology and Pelvic Health business develops and manufactures devices to treat various urological and pelvic conditions. The Rhythm and Neuro segment include Cardiac Rhythm Management (CRM) and Electrophysiology. Its CRM develops and manufactures a variety of implantable devices that monitor the heart and deliver electricity to treat cardiac abnormalities. The Cardiovascular segment include Interventional Cardiology and Peripheral Interventions. Its Interventional Cardiology develops and manufactures technologies for diagnosing and treating coronary artery disease and structural heart conditions.</v>
    <v>41000</v>
    <v>New York Stock Exchange</v>
    <v>XNYS</v>
    <v>XNYS</v>
    <v>300 Boston Scientific Way, MARLBOROUGH, MA, 01752-1234 US</v>
    <v>40.655000000000001</v>
    <v>Healthcare Equipment &amp; Supplies</v>
    <v>Stock</v>
    <v>44855.990446527343</v>
    <v>224</v>
    <v>39.515000000000001</v>
    <v>58080590000</v>
    <v>BOSTON SCIENTIFIC CORPORATION</v>
    <v>BOSTON SCIENTIFIC CORPORATION</v>
    <v>40.229999999999997</v>
    <v>69.802499999999995</v>
    <v>40.229999999999997</v>
    <v>40.57</v>
    <v>40.69</v>
    <v>1431614000</v>
    <v>BSX</v>
    <v>BOSTON SCIENTIFIC CORPORATION (XNYS:BSX)</v>
    <v>8690890</v>
    <v>6844014</v>
    <v>1979</v>
  </rv>
  <rv s="2">
    <v>225</v>
  </rv>
  <rv s="0">
    <v>https://www.bing.com/financeapi/forcetrigger?t=a1p18m&amp;q=XNYS%3aBWA&amp;form=skydnc</v>
    <v>Learn more on Bing</v>
  </rv>
  <rv s="1">
    <v>en-US</v>
    <v>a1p18m</v>
    <v>268435456</v>
    <v>1</v>
    <v>Powered by Refinitiv</v>
    <v>0</v>
    <v>BORGWARNER INC. (XNYS:BWA)</v>
    <v>2</v>
    <v>3</v>
    <v>Finance</v>
    <v>4</v>
    <v>50.09</v>
    <v>31.14</v>
    <v>1.3971</v>
    <v>0.77</v>
    <v>5.79E-3</v>
    <v>2.2801000000000002E-2</v>
    <v>0.2</v>
    <v>USD</v>
    <v>BorgWarner Inc. is a provider of technology solutions for combustion, hybrid and electric vehicles. The Company operates through four segments: Air Management, e-Propulsion &amp; Drivetrain, Fuel Injection, and Aftermarket. The Air Management segment offers technology, such as turbochargers, eBoosters, eTurbos, timing systems, emissions systems, gasoline ignition technology, smart remote actuators, powertrain sensors, cabin heaters, battery heaters and battery charging. The e-Propulsion &amp; Drivetrain segment offers technologies such as rotating electrical components, power electronics, control modules, software, friction and mechanical products for automatic transmissions products. The Fuel Injection segment develops and manufactures gasoline and diesel fuel injection components and systems. The Aftermarket segment offer products that include various solutions covering the fuel injection, electronics and engine management, maintenance and test equipment and vehicle diagnostics categories.</v>
    <v>49300</v>
    <v>New York Stock Exchange</v>
    <v>XNYS</v>
    <v>XNYS</v>
    <v>3850 Hamlin Rd, AUBURN HILLS, MI, 48326 US</v>
    <v>34.645000000000003</v>
    <v>Automobiles &amp; Auto Parts</v>
    <v>Stock</v>
    <v>44855.984851272653</v>
    <v>227</v>
    <v>33.770000000000003</v>
    <v>8180150000</v>
    <v>BORGWARNER INC.</v>
    <v>BORGWARNER INC.</v>
    <v>33.96</v>
    <v>12.5914</v>
    <v>33.770000000000003</v>
    <v>34.54</v>
    <v>34.74</v>
    <v>236831200</v>
    <v>BWA</v>
    <v>BORGWARNER INC. (XNYS:BWA)</v>
    <v>2350863</v>
    <v>1954379</v>
    <v>1987</v>
  </rv>
  <rv s="2">
    <v>228</v>
  </rv>
  <rv s="0">
    <v>https://www.bing.com/financeapi/forcetrigger?t=a1p2p2&amp;q=XNYS%3aBXP&amp;form=skydnc</v>
    <v>Learn more on Bing</v>
  </rv>
  <rv s="1">
    <v>en-US</v>
    <v>a1p2p2</v>
    <v>268435456</v>
    <v>1</v>
    <v>Powered by Refinitiv</v>
    <v>0</v>
    <v>BOSTON PROPERTIES, INC. (XNYS:BXP)</v>
    <v>2</v>
    <v>3</v>
    <v>Finance</v>
    <v>4</v>
    <v>133.11000000000001</v>
    <v>68.8</v>
    <v>1.093</v>
    <v>0.2</v>
    <v>-2.7585999999999999E-2</v>
    <v>2.7660000000000002E-3</v>
    <v>-2</v>
    <v>USD</v>
    <v>Boston Properties, Inc. is a self-administered and self-managed real estate investment trust (REIT). The Company develops, owns, and manages primarily Class A office properties in the United States. Its segments by geographic area are Boston, Los Angeles, New York, San Francisco, Seattle, and Washington, District of Columbia. The Company's segments by property type include Office, Residential, and Hotel. The Company's complete portfolio totals 53.2 million square feet and 192 properties, including twelve properties under construction/redevelopment. Its properties include 172 office properties, 12 retail properties, seven residential properties (including one residential property under construction), and one hotel. The Company's tenant base includes sectors, technology and media, legal services, and life sciences.</v>
    <v>743</v>
    <v>New York Stock Exchange</v>
    <v>XNYS</v>
    <v>XNYS</v>
    <v>800 Boylston St Ste 1900, BOSTON, MA, 02199-8101 US</v>
    <v>72.64</v>
    <v>Residential &amp; Commercial REIT</v>
    <v>Stock</v>
    <v>44855.992422510935</v>
    <v>230</v>
    <v>71.150000000000006</v>
    <v>11363260000</v>
    <v>BOSTON PROPERTIES, INC.</v>
    <v>BOSTON PROPERTIES, INC.</v>
    <v>72.64</v>
    <v>17.2163</v>
    <v>72.3</v>
    <v>72.5</v>
    <v>70.5</v>
    <v>156734700</v>
    <v>BXP</v>
    <v>BOSTON PROPERTIES, INC. (XNYS:BXP)</v>
    <v>1454953</v>
    <v>1521389</v>
    <v>1997</v>
  </rv>
  <rv s="2">
    <v>231</v>
  </rv>
  <rv s="0">
    <v>https://www.bing.com/financeapi/forcetrigger?t=a1p3ww&amp;q=XNYS%3aC&amp;form=skydnc</v>
    <v>Learn more on Bing</v>
  </rv>
  <rv s="1">
    <v>en-US</v>
    <v>a1p3ww</v>
    <v>268435456</v>
    <v>1</v>
    <v>Powered by Refinitiv</v>
    <v>0</v>
    <v>CITIGROUP INC. (XNYS:C)</v>
    <v>2</v>
    <v>3</v>
    <v>Finance</v>
    <v>4</v>
    <v>71.885000000000005</v>
    <v>40.005000000000003</v>
    <v>1.5833999999999999</v>
    <v>1.34</v>
    <v>2.2589999999999999E-4</v>
    <v>3.1221000000000002E-2</v>
    <v>0.01</v>
    <v>USD</v>
    <v>Citigroup Inc. is a diversified financial services holding company. The Company provides a range of financial products and services, including consumer banking and credit, corporate and investment banking, securities brokerage, trade and securities services and wealth management. Its operating business segments include Institutional Clients Group (ICG), Personal Banking and Wealth Management (PBWM), Legacy Franchises and Corporate/Other. ICG segment consists of services, markets, and banking that provides corporate, institutional, and public sector clients with a range of wholesale banking products and services. The Company’s PBWM segment consists of United States (US) personal banking and global wealth management, providing traditional banking services and credit cards to retail and small business customers in the U.S. Its Legacy Franchises segment includes Asia consumer banking, Mexico consumer banking/Mexico small business and middle-market banking (SBMM) and legacy holdings assets.</v>
    <v>231000</v>
    <v>New York Stock Exchange</v>
    <v>XNYS</v>
    <v>XNYS</v>
    <v>388 Greenwich Street, 399 Park Avenue, NEW YORK, NY, 10013 US</v>
    <v>44.32</v>
    <v>Investment Banking &amp; Investment Services</v>
    <v>Stock</v>
    <v>44855.998988807813</v>
    <v>233</v>
    <v>42.68</v>
    <v>85718770000</v>
    <v>CITIGROUP INC.</v>
    <v>CITIGROUP INC.</v>
    <v>42.94</v>
    <v>5.7858000000000001</v>
    <v>42.92</v>
    <v>44.26</v>
    <v>44.27</v>
    <v>1936710000</v>
    <v>C</v>
    <v>CITIGROUP INC. (XNYS:C)</v>
    <v>18783581</v>
    <v>20227988</v>
    <v>1988</v>
  </rv>
  <rv s="2">
    <v>234</v>
  </rv>
  <rv s="0">
    <v>https://www.bing.com/financeapi/forcetrigger?t=a1p55r&amp;q=XNYS%3aCAG&amp;form=skydnc</v>
    <v>Learn more on Bing</v>
  </rv>
  <rv s="1">
    <v>en-US</v>
    <v>a1p55r</v>
    <v>268435456</v>
    <v>1</v>
    <v>Powered by Refinitiv</v>
    <v>0</v>
    <v>CONAGRA BRANDS, INC. (XNYS:CAG)</v>
    <v>2</v>
    <v>3</v>
    <v>Finance</v>
    <v>4</v>
    <v>36.97</v>
    <v>30.06</v>
    <v>0.57069999999999999</v>
    <v>0.33</v>
    <v>1.0378E-2</v>
    <v>9.6039999999999997E-3</v>
    <v>0.36</v>
    <v>USD</v>
    <v>Conagra Brands, Inc. is a consumer packaged goods food company. The Company operates in various sectors of the food industry, with a focus on the sale of branded, private branded, and value-added consumer food, as well as foodservice items and ingredients. Its Grocery &amp; Snacks segment principally includes branded, shelf-stable food products sold in various retail channels in the United States. Its Refrigerated &amp; Frozen segment principally includes branded, temperature-controlled food products sold in various retail channels in the United States. Its International segment principally includes branded food products, in various temperature states, sold in various retail and foodservice channels outside of the United States. Its Foodservice segment includes branded and customized food products, including meals, entrees, sauces, and a variety of custom-manufactured culinary products packaged for sale to restaurants and other foodservice establishments, primarily in the United States.</v>
    <v>18000</v>
    <v>New York Stock Exchange</v>
    <v>XNYS</v>
    <v>XNYS</v>
    <v>222 Merchandise Mart Plz Ste 1300, CHICAGO, IL, 60654-1103 US</v>
    <v>34.79</v>
    <v>Food &amp; Tobacco</v>
    <v>Stock</v>
    <v>44855.958333344533</v>
    <v>236</v>
    <v>34.22</v>
    <v>16625360000</v>
    <v>CONAGRA BRANDS, INC.</v>
    <v>CONAGRA BRANDS, INC.</v>
    <v>34.369999999999997</v>
    <v>28.803999999999998</v>
    <v>34.36</v>
    <v>34.69</v>
    <v>35.049999999999997</v>
    <v>479255000</v>
    <v>CAG</v>
    <v>CONAGRA BRANDS, INC. (XNYS:CAG)</v>
    <v>2316107</v>
    <v>3904789</v>
    <v>1975</v>
  </rv>
  <rv s="2">
    <v>237</v>
  </rv>
  <rv s="0">
    <v>https://www.bing.com/financeapi/forcetrigger?t=a1p58m&amp;q=XNYS%3aCAH&amp;form=skydnc</v>
    <v>Learn more on Bing</v>
  </rv>
  <rv s="1">
    <v>en-US</v>
    <v>a1p58m</v>
    <v>268435456</v>
    <v>1</v>
    <v>Powered by Refinitiv</v>
    <v>0</v>
    <v>CARDINAL HEALTH, INC. (XNYS:CAH)</v>
    <v>2</v>
    <v>3</v>
    <v>Finance</v>
    <v>4</v>
    <v>73.17</v>
    <v>45.85</v>
    <v>0.79759999999999998</v>
    <v>2.2599999999999998</v>
    <v>9.5850000000000004E-4</v>
    <v>3.1933999999999997E-2</v>
    <v>7.0000000000000007E-2</v>
    <v>USD</v>
    <v>Cardinal Health, Inc. is a globally integrated healthcare services and products company. The Company is focused on providing customized solutions for hospitals, healthcare systems, pharmacies, ambulatory surgery centers, clinical laboratories, physician offices and patients in the home. The Company also provides pharmaceuticals and medical products and solutions. The Company's segments include Pharmaceutical and Medical. The Pharmaceutical segment distributes branded and generic pharmaceutical, specialty pharmaceutical and over-the-counter healthcare and consumer products in the United States. The Medical segment manufactures, sources and distributes Cardinal Health branded medical, surgical and laboratory products, which are sold in the United States, Canada, Europe, Asia and other markets. The Company connects patients, providers, payers, pharmacists and manufacturers for integrated care coordination and patient management.</v>
    <v>46500</v>
    <v>New York Stock Exchange</v>
    <v>XNYS</v>
    <v>XNYS</v>
    <v>7000 Cardinal Pl, DUBLIN, OH, 43017 US</v>
    <v>73.17</v>
    <v>Pharmaceuticals</v>
    <v>Stock</v>
    <v>44855.976956562503</v>
    <v>239</v>
    <v>70.72</v>
    <v>19134840000</v>
    <v>CARDINAL HEALTH, INC.</v>
    <v>CARDINAL HEALTH, INC.</v>
    <v>70.849999999999994</v>
    <v>31.646599999999999</v>
    <v>70.77</v>
    <v>73.03</v>
    <v>73.099999999999994</v>
    <v>262013500</v>
    <v>CAH</v>
    <v>CARDINAL HEALTH, INC. (XNYS:CAH)</v>
    <v>3086725</v>
    <v>3059478</v>
    <v>1979</v>
  </rv>
  <rv s="2">
    <v>240</v>
  </rv>
  <rv s="0">
    <v>https://www.bing.com/financeapi/forcetrigger?t=bu3ew7&amp;q=XNYS%3aCARR&amp;form=skydnc</v>
    <v>Learn more on Bing</v>
  </rv>
  <rv s="1">
    <v>en-US</v>
    <v>bu3ew7</v>
    <v>268435456</v>
    <v>1</v>
    <v>Powered by Refinitiv</v>
    <v>0</v>
    <v>CARRIER GLOBAL CORPORATION (XNYS:CARR)</v>
    <v>2</v>
    <v>3</v>
    <v>Finance</v>
    <v>4</v>
    <v>57.97</v>
    <v>33.1</v>
    <v>1.256</v>
    <v>1.1299999999999999</v>
    <v>-1.5913999999999998E-2</v>
    <v>3.3176999999999998E-2</v>
    <v>-0.56000000000000005</v>
    <v>USD</v>
    <v>Carrier Global Corp is a provider of heating, ventilation, and air conditioning (HVAC), refrigeration, fire and security solutions. It operates through three segments: HVAC; Refrigeration; and Fire &amp; Security. The HVAC segment provides products, controls, services and solutions to meet the heating and cooling needs of residential and commercial customers. The Refrigeration segment is comprised of transport refrigeration and commercial refrigeration products and solutions. Its transport refrigeration products and services include refrigeration and monitoring systems for trucks, trailers, shipping containers, intermodal and rail. Its commercial refrigeration equipment solutions preserve freshness of retail food and beverage. Its Fire &amp; Security products include a range of residential and building systems, including fire, flame, gas, smoke and carbon monoxide detection; fire extinguishers; fire suppression systems, intruder alarms; access control systems and video management systems.</v>
    <v>58000</v>
    <v>New York Stock Exchange</v>
    <v>XNYS</v>
    <v>XNYS</v>
    <v>13995 Pasteur Boulevard, PALM BEACH GARDENS, FL, 33418 US</v>
    <v>35.35</v>
    <v>Machinery, Equipment &amp; Components</v>
    <v>Stock</v>
    <v>44855.958333356248</v>
    <v>242</v>
    <v>33.954999999999998</v>
    <v>29615320000</v>
    <v>CARRIER GLOBAL CORPORATION</v>
    <v>CARRIER GLOBAL CORPORATION</v>
    <v>34.200000000000003</v>
    <v>10.874000000000001</v>
    <v>34.06</v>
    <v>35.19</v>
    <v>34.630000000000003</v>
    <v>841583400</v>
    <v>CARR</v>
    <v>CARRIER GLOBAL CORPORATION (XNYS:CARR)</v>
    <v>4411167</v>
    <v>4952880</v>
    <v>2019</v>
  </rv>
  <rv s="2">
    <v>243</v>
  </rv>
  <rv s="0">
    <v>https://www.bing.com/financeapi/forcetrigger?t=a1p7zr&amp;q=XNYS%3aCAT&amp;form=skydnc</v>
    <v>Learn more on Bing</v>
  </rv>
  <rv s="1">
    <v>en-US</v>
    <v>a1p7zr</v>
    <v>268435456</v>
    <v>1</v>
    <v>Powered by Refinitiv</v>
    <v>0</v>
    <v>CATERPILLAR INC. (XNYS:CAT)</v>
    <v>2</v>
    <v>3</v>
    <v>Finance</v>
    <v>4</v>
    <v>237.9</v>
    <v>160.6</v>
    <v>1.0403</v>
    <v>10.88</v>
    <v>5.5720000000000006E-3</v>
    <v>6.0666999999999999E-2</v>
    <v>1.06</v>
    <v>USD</v>
    <v>Caterpillar Inc. is a manufacturer of construction and mining equipment, diesel and natural gas engines, industrial gas turbines and diesel-electric locomotives. The Company operates through its three primary segments :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quarry, waste and material handling applications. Its Energy &amp; Transportation, which supports customers in oil and gas, power generation, marine, rail and industrial applications, including Cat machines. Its All Other operating segments, which includes activities, such as product management and development, and manufacturing of filters and fluids, undercarriage, and others.</v>
    <v>107700</v>
    <v>New York Stock Exchange</v>
    <v>XNYS</v>
    <v>XNYS</v>
    <v>100 NE Adams St, PEORIA, IL, 61629 US</v>
    <v>190.41</v>
    <v>Machinery, Equipment &amp; Components</v>
    <v>Stock</v>
    <v>44855.999945647658</v>
    <v>245</v>
    <v>179.21</v>
    <v>100418900000</v>
    <v>CATERPILLAR INC.</v>
    <v>CATERPILLAR INC.</v>
    <v>179.73</v>
    <v>14.4316</v>
    <v>179.34</v>
    <v>190.22</v>
    <v>191.28</v>
    <v>527909100</v>
    <v>CAT</v>
    <v>CATERPILLAR INC. (XNYS:CAT)</v>
    <v>3483823</v>
    <v>3106030</v>
    <v>1986</v>
  </rv>
  <rv s="2">
    <v>246</v>
  </rv>
  <rv s="0">
    <v>https://www.bing.com/financeapi/forcetrigger?t=a1p8tc&amp;q=XNYS%3aCB&amp;form=skydnc</v>
    <v>Learn more on Bing</v>
  </rv>
  <rv s="1">
    <v>en-US</v>
    <v>a1p8tc</v>
    <v>268435456</v>
    <v>1</v>
    <v>Powered by Refinitiv</v>
    <v>0</v>
    <v>Chubb Ltd (XNYS:CB)</v>
    <v>2</v>
    <v>3</v>
    <v>Finance</v>
    <v>4</v>
    <v>218.98500000000001</v>
    <v>173.78</v>
    <v>0.66849999999999998</v>
    <v>5.58</v>
    <v>-1.6180000000000001E-3</v>
    <v>2.9030999999999998E-2</v>
    <v>-0.32</v>
    <v>USD</v>
    <v>Chubb Limited is a Switzerland-based holding company. The Company, through its subsidiaries, provides a range of insurance and reinsurance products and services to clients around the world. Its segments include North America Commercial property and casualty (P&amp;C) Insurance, North America Personal P&amp;C Insurance, North America Agricultural Insurance, Overseas General Insurance, Global Reinsurance and Life Insurance. It offers commercial insurance products and service offerings, such as risk management programs, loss control, and engineering and complex claims management. It provides specialized insurance products to areas, such as aviation and energy. It also offers personal lines insurance coverage, including homeowners, automobile, valuables, umbrella liability and recreational marine products. In addition, it supplies personal accident, supplemental health and life insurance to individuals in select countries.</v>
    <v>31000</v>
    <v>New York Stock Exchange</v>
    <v>XNYS</v>
    <v>XNYS</v>
    <v>Baerengasse 32, ZUERICH, ZUERICH, 8001 CH</v>
    <v>197.97</v>
    <v>Insurance</v>
    <v>Stock</v>
    <v>44855.958333390627</v>
    <v>248</v>
    <v>191.58500000000001</v>
    <v>82605300000</v>
    <v>Chubb Ltd</v>
    <v>Chubb Ltd</v>
    <v>192.79</v>
    <v>11.5962</v>
    <v>192.21</v>
    <v>197.79</v>
    <v>197.47</v>
    <v>417641400</v>
    <v>CB</v>
    <v>Chubb Ltd (XNYS:CB)</v>
    <v>1529012</v>
    <v>1655801</v>
    <v>2008</v>
  </rv>
  <rv s="2">
    <v>249</v>
  </rv>
  <rv s="0">
    <v>https://www.bing.com/financeapi/forcetrigger?t=a1pap2&amp;q=BATS%3aCBOE&amp;form=skydnc</v>
    <v>Learn more on Bing</v>
  </rv>
  <rv s="1">
    <v>en-US</v>
    <v>a1pap2</v>
    <v>268435456</v>
    <v>1</v>
    <v>Powered by Refinitiv</v>
    <v>0</v>
    <v>Cboe Global Markets, Inc. (BATS:CBOE)</v>
    <v>2</v>
    <v>3</v>
    <v>Finance</v>
    <v>10</v>
    <v>135.65</v>
    <v>103.8197</v>
    <v>0.57550000000000001</v>
    <v>0.89</v>
    <v>-1.835E-3</v>
    <v>7.4799999999999997E-3</v>
    <v>-0.22</v>
    <v>USD</v>
    <v>Cboe Global Markets, Inc. is a provider of market infrastructure and tradable products, delivers cutting-edge trading, and clearing and investment solutions to market participants around the world. The Company's segments include Options, North American Equities, Europe and the Asia Pacific, Futures, and Global foreign exchange (FX). The Options segment includes options on market indices (index options), as well as on the stocks of individual corporations (equity options). The North American Equities segment includes listed United States equities and exchange-traded products (ETP) transaction services. The Europe and Asia Pacific segment includes the pan-European listed equities and derivatives transaction services, ETPs, exchange-traded commodities, and international depository receipts. The Futures segment includes transaction services provided by its electronic futures exchange, Cboe Futures Exchange, LLC (CFE). The Global FX segment includes institutional FX trading services.</v>
    <v>1196</v>
    <v>CBOE BZX Exchange</v>
    <v>BATS</v>
    <v>BATS</v>
    <v>433 WEST VAN BUREN STREET, CHICAGO, IL, 60607 US</v>
    <v>120.35</v>
    <v>Investment Banking &amp; Investment Services</v>
    <v>Stock</v>
    <v>44855.933645555466</v>
    <v>251</v>
    <v>118.54</v>
    <v>12713680000</v>
    <v>Cboe Global Markets, Inc.</v>
    <v>Cboe Global Markets, Inc.</v>
    <v>120.21</v>
    <v>62.533999999999999</v>
    <v>118.98</v>
    <v>119.87</v>
    <v>119.65</v>
    <v>106062200</v>
    <v>CBOE</v>
    <v>Cboe Global Markets, Inc. (BATS:CBOE)</v>
    <v>482259</v>
    <v>597479</v>
    <v>2006</v>
  </rv>
  <rv s="2">
    <v>252</v>
  </rv>
  <rv s="0">
    <v>https://www.bing.com/financeapi/forcetrigger?t=azetdm&amp;q=XNYS%3aCBRE&amp;form=skydnc</v>
    <v>Learn more on Bing</v>
  </rv>
  <rv s="1">
    <v>en-US</v>
    <v>azetdm</v>
    <v>268435456</v>
    <v>1</v>
    <v>Powered by Refinitiv</v>
    <v>0</v>
    <v>CBRE GROUP, INC. (XNYS:CBRE)</v>
    <v>2</v>
    <v>3</v>
    <v>Finance</v>
    <v>4</v>
    <v>111</v>
    <v>66.31</v>
    <v>1.3845000000000001</v>
    <v>1.54</v>
    <v>1.2989999999999998E-3</v>
    <v>2.2724000000000001E-2</v>
    <v>0.09</v>
    <v>USD</v>
    <v>CBRE Group, Inc. is a holding company. The Company operates through three segments: Advisory Services, Global Workplace Solutions and Real Estate Investments. The Advisory Services segment provides a range of services globally, including property leasing, property sales, mortgage services, property management services and valuation services. The Global Workplace Solutions segment provides a suite of integrated, contractually based outsourcing services to occupiers of real estate, including facilities management and project management. The Real Estate Investments includes segment investment management services provided globally; development services in the United States, United Kingdom and Continental Europe, and legacy flexible office space solutions. The Company provides services to real estate investors and occupiers. Its services include capital markets, property leasing, investment management, property management, valuation and development services, among others.</v>
    <v>105000</v>
    <v>New York Stock Exchange</v>
    <v>XNYS</v>
    <v>XNYS</v>
    <v>2100 Mckinney Avenue, Suite 1250, DALLAS, TX, 75201 US</v>
    <v>69.349999999999994</v>
    <v>Real Estate Operations</v>
    <v>Stock</v>
    <v>44855.958333344533</v>
    <v>254</v>
    <v>66.89</v>
    <v>22260390000</v>
    <v>CBRE GROUP, INC.</v>
    <v>CBRE GROUP, INC.</v>
    <v>67.27</v>
    <v>11.371</v>
    <v>67.77</v>
    <v>69.31</v>
    <v>69.400000000000006</v>
    <v>321171500</v>
    <v>CBRE</v>
    <v>CBRE GROUP, INC. (XNYS:CBRE)</v>
    <v>1654602</v>
    <v>1873866</v>
    <v>2001</v>
  </rv>
  <rv s="2">
    <v>255</v>
  </rv>
  <rv s="0">
    <v>https://www.bing.com/financeapi/forcetrigger?t=a1pcf2&amp;q=XNYS%3aCCI&amp;form=skydnc</v>
    <v>Learn more on Bing</v>
  </rv>
  <rv s="1">
    <v>en-US</v>
    <v>a1pcf2</v>
    <v>268435456</v>
    <v>1</v>
    <v>Powered by Refinitiv</v>
    <v>0</v>
    <v>CROWN CASTLE INC. (XNYS:CCI)</v>
    <v>2</v>
    <v>3</v>
    <v>Finance</v>
    <v>4</v>
    <v>209.86500000000001</v>
    <v>122.9</v>
    <v>0.63219999999999998</v>
    <v>-3.21</v>
    <v>8.0909999999999999E-4</v>
    <v>-2.5314999999999997E-2</v>
    <v>0.1</v>
    <v>USD</v>
    <v>Crown Castle Inc., formerly Crown Castle International Corp., owns, operates and leases shared communications infrastructure. Its segments include Towers and Fiber. The Towers segment provides access, including space or capacity, to its towers, which are geographically dispersed throughout the United States. The Towers segment also reflects certain ancillary services relating to the Company's towers, predominately consisting of site development services and installation services. The Fiber segment provides access, including space or capacity, to its fiber primarily supporting small cell networks and fiber solutions geographically dispersed throughout the United States. Its business is providing access, including space or capacity, to its shared communications infrastructure via long-term contracts in various forms. It has approximately 40,000 towers and other structures, such as rooftops, and 80,000 route miles of fiber, primarily supporting small cell networks and fiber solutions.</v>
    <v>5000</v>
    <v>New York Stock Exchange</v>
    <v>XNYS</v>
    <v>XNYS</v>
    <v>8020 Katy Freeway, HOUSTON, TX, 77024 US</v>
    <v>127.71</v>
    <v>Residential &amp; Commercial REIT</v>
    <v>Stock</v>
    <v>44855.994565185159</v>
    <v>257</v>
    <v>122.9</v>
    <v>53514470000</v>
    <v>CROWN CASTLE INC.</v>
    <v>CROWN CASTLE INC.</v>
    <v>127.71</v>
    <v>34.0961</v>
    <v>126.8</v>
    <v>123.59</v>
    <v>123.69</v>
    <v>433000000</v>
    <v>CCI</v>
    <v>CROWN CASTLE INC. (XNYS:CCI)</v>
    <v>5311435</v>
    <v>2281565</v>
    <v>2014</v>
  </rv>
  <rv s="2">
    <v>258</v>
  </rv>
  <rv s="0">
    <v>https://www.bing.com/financeapi/forcetrigger?t=a1pctc&amp;q=XNYS%3aCCL&amp;form=skydnc</v>
    <v>Learn more on Bing</v>
  </rv>
  <rv s="1">
    <v>en-US</v>
    <v>a1pctc</v>
    <v>268435456</v>
    <v>1</v>
    <v>Powered by Refinitiv</v>
    <v>0</v>
    <v>Carnival Corp (XNYS:CCL)</v>
    <v>2</v>
    <v>3</v>
    <v>Finance</v>
    <v>4</v>
    <v>25.29</v>
    <v>6.11</v>
    <v>2.0844999999999998</v>
    <v>0.2</v>
    <v>-6.0980000000000001E-3</v>
    <v>2.5000000000000001E-2</v>
    <v>-0.05</v>
    <v>USD</v>
    <v>Carnival Corporation is a leisure travel company. The Company operates in North America, Australia, Europe, and Asia. Its portfolio features Carnival Cruise Line, Princess Cruises, Holland America Line, Seabourn, P&amp;O Cruises (Australia), Costa Cruises, AIDA Cruises, P&amp;O Cruises (United Kingdom) and Cunard. Its segment includes North America and Australia (NAA), Europe and Asia (EA), Cruise Support and Tour and Other. Its NAA segment includes Carnival Cruise Line, Princess Cruises, Holland America Line, P&amp;O Cruises (Australia) and Seabourn. Its EAA segment includes Costa Cruises (Costa), AIDA Cruises (AIDA), P&amp;O Cruises (United Kingdom) and Cunard. Its Cruise Support segment includes its portfolio of port destinations and other services. Its Tour and Other segment represent the hotel and transportation operations of Holland America Princess Alaska Tours. The Company's geographic areas include United States, Canada, Continental Europe, Asia, Australia, New Zealand, and United Kingdom.</v>
    <v>39000</v>
    <v>New York Stock Exchange</v>
    <v>XNYS</v>
    <v>XNYS</v>
    <v>3655 North West 87th Avenue, PO Box 1347, MIAMI, FL, 33178 US</v>
    <v>8.2200000000000006</v>
    <v>Hotels &amp; Entertainment Services</v>
    <v>Stock</v>
    <v>44855.999890381252</v>
    <v>260</v>
    <v>7.79</v>
    <v>10152060000</v>
    <v>Carnival Corp</v>
    <v>Carnival Corp</v>
    <v>7.93</v>
    <v>0</v>
    <v>8</v>
    <v>8.1999999999999993</v>
    <v>8.15</v>
    <v>1259020000</v>
    <v>CCL</v>
    <v>Carnival Corp (XNYS:CCL)</v>
    <v>57280988</v>
    <v>79779890</v>
    <v>1974</v>
  </rv>
  <rv s="2">
    <v>261</v>
  </rv>
  <rv s="0">
    <v>https://www.bing.com/financeapi/forcetrigger?t=azqpjc&amp;q=XNYS%3aCDAY&amp;form=skydnc</v>
    <v>Learn more on Bing</v>
  </rv>
  <rv s="1">
    <v>en-US</v>
    <v>azqpjc</v>
    <v>268435456</v>
    <v>1</v>
    <v>Powered by Refinitiv</v>
    <v>0</v>
    <v>CERIDIAN HCM HOLDING INC. (XNYS:CDAY)</v>
    <v>2</v>
    <v>3</v>
    <v>Finance</v>
    <v>4</v>
    <v>130.37</v>
    <v>43.23</v>
    <v>1.4335</v>
    <v>2.13</v>
    <v>0</v>
    <v>3.8185999999999998E-2</v>
    <v>0</v>
    <v>USD</v>
    <v>Ceridian HCM Holding Inc. is a human capital management (HCM) software company. It offers a range of services and software designed to help employers manage employment processes, such as payroll, payroll-related tax filing, human resource information systems, employee self-service, time and labor management, employee assistance programs, and recruitment and applicant screening. It offers solutions into two categories: Cloud and Bureau solutions. Its HCM solutions that are delivered via two cloud offerings: Dayforce, its cloud HCM platform, and Powerpay, a cloud HR and payroll solution for the Canadian small business market, through direct sales and established partner channels. Dayforce is a single application that provides continuous real-time calculations across all modules to enable payroll administrators access to data through the entire pay period, and managers access to real-time data to optimize work schedules. Powerpay is a cloud platform that provides payroll and HR solutions.</v>
    <v>7462</v>
    <v>New York Stock Exchange</v>
    <v>XNYS</v>
    <v>XNYS</v>
    <v>3311 E Old Shakopee Rd, MINNEAPOLIS, MN, 55425-1361 US</v>
    <v>57.93</v>
    <v>Software &amp; IT Services</v>
    <v>Stock</v>
    <v>44855.958333356248</v>
    <v>263</v>
    <v>54.58</v>
    <v>8863541000</v>
    <v>CERIDIAN HCM HOLDING INC.</v>
    <v>CERIDIAN HCM HOLDING INC.</v>
    <v>55.71</v>
    <v>0</v>
    <v>55.78</v>
    <v>57.91</v>
    <v>57.91</v>
    <v>153057200</v>
    <v>CDAY</v>
    <v>CERIDIAN HCM HOLDING INC. (XNYS:CDAY)</v>
    <v>1062013</v>
    <v>1220008</v>
    <v>2013</v>
  </rv>
  <rv s="2">
    <v>264</v>
  </rv>
  <rv s="0">
    <v>https://www.bing.com/financeapi/forcetrigger?t=a1pejc&amp;q=XNAS%3aCDNS&amp;form=skydnc</v>
    <v>Learn more on Bing</v>
  </rv>
  <rv s="1">
    <v>en-US</v>
    <v>a1pejc</v>
    <v>268435456</v>
    <v>1</v>
    <v>Powered by Refinitiv</v>
    <v>0</v>
    <v>CADENCE DESIGN SYSTEMS, INC. (XNAS:CDNS)</v>
    <v>2</v>
    <v>3</v>
    <v>Finance</v>
    <v>4</v>
    <v>194.97</v>
    <v>132.315</v>
    <v>1.1227</v>
    <v>5.29</v>
    <v>1.01E-3</v>
    <v>3.4563999999999998E-2</v>
    <v>0.16</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Its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9300</v>
    <v>Nasdaq Stock Market</v>
    <v>XNAS</v>
    <v>XNAS</v>
    <v>2655 Seely Avenue Bldg 5, SAN JOSE, CA, 95134 US</v>
    <v>158.86000000000001</v>
    <v>Software &amp; IT Services</v>
    <v>Stock</v>
    <v>44855.999961006251</v>
    <v>266</v>
    <v>150.69</v>
    <v>43364570000</v>
    <v>CADENCE DESIGN SYSTEMS, INC.</v>
    <v>CADENCE DESIGN SYSTEMS, INC.</v>
    <v>152.095</v>
    <v>54.716999999999999</v>
    <v>153.05000000000001</v>
    <v>158.34</v>
    <v>158.5</v>
    <v>273870000</v>
    <v>CDNS</v>
    <v>CADENCE DESIGN SYSTEMS, INC. (XNAS:CDNS)</v>
    <v>2034589</v>
    <v>2175106</v>
    <v>1987</v>
  </rv>
  <rv s="2">
    <v>267</v>
  </rv>
  <rv s="0">
    <v>https://www.bing.com/financeapi/forcetrigger?t=a1pf4c&amp;q=XNAS%3aCDW&amp;form=skydnc</v>
    <v>Learn more on Bing</v>
  </rv>
  <rv s="1">
    <v>en-US</v>
    <v>a1pf4c</v>
    <v>268435456</v>
    <v>1</v>
    <v>Powered by Refinitiv</v>
    <v>0</v>
    <v>CDW CORPORATION (XNAS:CDW)</v>
    <v>2</v>
    <v>3</v>
    <v>Finance</v>
    <v>4</v>
    <v>208.70500000000001</v>
    <v>147.91</v>
    <v>1.1160000000000001</v>
    <v>4.01</v>
    <v>6.6490000000000004E-3</v>
    <v>2.5312000000000001E-2</v>
    <v>1.08</v>
    <v>USD</v>
    <v>CDW Corporation is a technology company that is a multi-brand provider of information technology (IT) solutions to small, medium and large business, government, education and healthcare customers in the United States, the United Kingdom and Canada. The Company’s array of offerings ranges from discrete hardware and software products to integrated IT solutions and services that include on-premises, hybrid and cloud capabilities across hybrid infrastructure, digital experience and security. The Company's business segments include Corporate, Small Business, and Public. The Corporate segment primarily serves the United States private sector business customers. The Small Business segment primarily serves the United States private sector business customers. The Public segment comprises government agencies, education, and healthcare institutions in the United States. The Company's solutions are delivered in physical, virtual and cloud-based environments.</v>
    <v>13900</v>
    <v>Nasdaq Stock Market</v>
    <v>XNAS</v>
    <v>XNAS</v>
    <v>200 N Milwaukee Ave, VERNON HILLS, IL, 60061 US</v>
    <v>163.22</v>
    <v>Software &amp; IT Services</v>
    <v>Stock</v>
    <v>44855.971673055472</v>
    <v>269</v>
    <v>157.5</v>
    <v>21967560000</v>
    <v>CDW CORPORATION</v>
    <v>CDW CORPORATION</v>
    <v>158.66</v>
    <v>24.613</v>
    <v>158.41999999999999</v>
    <v>162.43</v>
    <v>163.51</v>
    <v>135243200</v>
    <v>CDW</v>
    <v>CDW CORPORATION (XNAS:CDW)</v>
    <v>555850</v>
    <v>666901</v>
    <v>2007</v>
  </rv>
  <rv s="2">
    <v>270</v>
  </rv>
  <rv s="0">
    <v>https://www.bing.com/financeapi/forcetrigger?t=a1pffr&amp;q=XNYS%3aCE&amp;form=skydnc</v>
    <v>Learn more on Bing</v>
  </rv>
  <rv s="1">
    <v>en-US</v>
    <v>a1pffr</v>
    <v>268435456</v>
    <v>1</v>
    <v>Powered by Refinitiv</v>
    <v>0</v>
    <v>CELANESE CORPORATION (XNYS:CE)</v>
    <v>2</v>
    <v>3</v>
    <v>Finance</v>
    <v>4</v>
    <v>176.5</v>
    <v>86.704999999999998</v>
    <v>1.2562</v>
    <v>2.59</v>
    <v>4.1210000000000005E-3</v>
    <v>2.8136999999999999E-2</v>
    <v>0.39</v>
    <v>USD</v>
    <v>Celanese Corporation is a global chemical and specialty materials company. The Company is a producer of engineered polymers that are used in a variety of applications. The Company’s segments include Engineered Materials, Acetate Tow and Acetyl Chain.The Engineered Materials segment develops, produces and supplies a range of specialty polymers for automotive and medical applications, as well as industrial products and consumer electronics. The Acetate Tow segment is a global producer and supplier of acetate tow and acetate flake, primarily used in filter products applications. The Acetyl Chain segment includes the integrated chain of intermediate chemistry, emulsion polymers, ethylene vinyl acetate (EVA) polymers and redispersible powders (RDP) businesses. Its products include Polyoxymethylene, Ultra-high molecular weight polyethylene, Polybutylene terephthalate, Long-fiber reinforced thermoplastics, Acetic acid, Formaldehyde, Butyl acetate, Acetate tow, Acetaldehyde, and Acetate flake.</v>
    <v>8529</v>
    <v>New York Stock Exchange</v>
    <v>XNYS</v>
    <v>XNYS</v>
    <v>222 Las Colinas Blvd W Ste 900N, IRVING, TX, 75039-5467 US</v>
    <v>95.16</v>
    <v>Chemicals</v>
    <v>Stock</v>
    <v>44855.961455520315</v>
    <v>272</v>
    <v>92.02</v>
    <v>10254120000</v>
    <v>CELANESE CORPORATION</v>
    <v>CELANESE CORPORATION</v>
    <v>92.22</v>
    <v>5.0841000000000003</v>
    <v>92.05</v>
    <v>94.64</v>
    <v>95.03</v>
    <v>108348600</v>
    <v>CE</v>
    <v>CELANESE CORPORATION (XNYS:CE)</v>
    <v>795780</v>
    <v>1257651</v>
    <v>2004</v>
  </rv>
  <rv s="2">
    <v>273</v>
  </rv>
  <rv s="0">
    <v>https://www.bing.com/financeapi/forcetrigger?t=c4xjc7&amp;q=XNAS%3aCEG&amp;form=skydnc</v>
    <v>Learn more on Bing</v>
  </rv>
  <rv s="1">
    <v>en-US</v>
    <v>c4xjc7</v>
    <v>268435456</v>
    <v>1</v>
    <v>Powered by Refinitiv</v>
    <v>0</v>
    <v>CONSTELLATION ENERGY CORPORATION. (XNAS:CEG)</v>
    <v>2</v>
    <v>3</v>
    <v>Finance</v>
    <v>4</v>
    <v>90.18</v>
    <v>38</v>
    <v>1.2330000000000001</v>
    <v>2.72</v>
    <v>2.5209999999999998E-3</v>
    <v>3.2167000000000001E-2</v>
    <v>0.22</v>
    <v>USD</v>
    <v>Constellation Energy Corporation, formerly Constellation Newholdco, Inc., is a clean energy company. The Company is focused on carbon-free electricity. It is a supplier of clean energy and sustainable solutions to homes, businesses, public sector, community aggregations and a range of wholesale customers, such as municipalities, cooperatives, and other strategics across the continental United States. The Company also sells renewable energy and other energy-related products and services. It has five reportable segments consisting of the Mid-Atlantic, Midwest, New York, ERCOT, and Other Power Regions. The Company is comprised of two primary business units: Constellation NewEnergy, Inc. and Exelon Generation Company, LLC (Generation). The combined Company operates in approximately 48 states, Canada and the United Kingdom.</v>
    <v>11696</v>
    <v>Nasdaq Stock Market</v>
    <v>XNAS</v>
    <v>XNAS</v>
    <v>1310 Point Street, 52Nd Floor, BALTIMORE, MD, 21231 US</v>
    <v>87.46</v>
    <v>Electrical Utilities &amp; IPPs</v>
    <v>Stock</v>
    <v>44855.974295046093</v>
    <v>275</v>
    <v>83.66</v>
    <v>28527050000</v>
    <v>CONSTELLATION ENERGY CORPORATION.</v>
    <v>CONSTELLATION ENERGY CORPORATION.</v>
    <v>84.7</v>
    <v>42.826900000000002</v>
    <v>84.56</v>
    <v>87.28</v>
    <v>87.5</v>
    <v>326845200</v>
    <v>CEG</v>
    <v>CONSTELLATION ENERGY CORPORATION. (XNAS:CEG)</v>
    <v>1749273</v>
    <v>2282692</v>
    <v>2021</v>
  </rv>
  <rv s="2">
    <v>276</v>
  </rv>
  <rv s="0">
    <v>https://www.bing.com/financeapi/forcetrigger?t=a1pidm&amp;q=XNYS%3aCF&amp;form=skydnc</v>
    <v>Learn more on Bing</v>
  </rv>
  <rv s="1">
    <v>en-US</v>
    <v>a1pidm</v>
    <v>268435456</v>
    <v>1</v>
    <v>Powered by Refinitiv</v>
    <v>0</v>
    <v>CF INDUSTRIES HOLDINGS, INC. (XNYS:CF)</v>
    <v>2</v>
    <v>3</v>
    <v>Finance</v>
    <v>4</v>
    <v>119.59829999999999</v>
    <v>55.29</v>
    <v>1.0085999999999999</v>
    <v>2.95</v>
    <v>3.9119999999999997E-3</v>
    <v>2.8250999999999998E-2</v>
    <v>0.42</v>
    <v>USD</v>
    <v>CF Industries Holdings, Inc. is a manufacturer of hydrogen and nitrogen products for clean energy, fertilizer, emissions abatement, and other industrial applications. The Company operates nitrogen manufacturing complexes in the United States, Canada and the United Kingdom. Its segments include ammonia, granular urea, UAN, AN and Other. The Company's primary nitrogen products are ammonia, granular urea, urea ammonium nitrate solution (UAN) and ammonium nitrate (AN). Its core product is anhydrous ammonia (ammonia), which contains 82% nitrogen and 18% hydrogen. Its nitrogen products that are upgraded from ammonia are granular urea, UAN and AN. Its other nitrogen products include diesel exhaust fluid (DEF), urea liquor, nitric acid and aqua ammonia, which are sold primarily to its industrial customers, and compound fertilizer products (NPKs), which are solid granular fertilizer products for which the nutrient content is a combination of nitrogen, phosphorus and potassium.</v>
    <v>3000</v>
    <v>New York Stock Exchange</v>
    <v>XNYS</v>
    <v>XNYS</v>
    <v>4 Parkway North, DEERFIELD, IL, 60015 US</v>
    <v>107.755</v>
    <v>Chemicals</v>
    <v>Stock</v>
    <v>44855.999646017968</v>
    <v>278</v>
    <v>102.2</v>
    <v>21394600000</v>
    <v>CF INDUSTRIES HOLDINGS, INC.</v>
    <v>CF INDUSTRIES HOLDINGS, INC.</v>
    <v>104.81</v>
    <v>8.5641999999999996</v>
    <v>104.42</v>
    <v>107.37</v>
    <v>107.79</v>
    <v>199260500</v>
    <v>CF</v>
    <v>CF INDUSTRIES HOLDINGS, INC. (XNYS:CF)</v>
    <v>2654098</v>
    <v>2732465</v>
    <v>2005</v>
  </rv>
  <rv s="2">
    <v>279</v>
  </rv>
  <rv s="0">
    <v>https://www.bing.com/financeapi/forcetrigger?t=a1pj4c&amp;q=XNYS%3aCFG&amp;form=skydnc</v>
    <v>Learn more on Bing</v>
  </rv>
  <rv s="1">
    <v>en-US</v>
    <v>a1pj4c</v>
    <v>268435456</v>
    <v>1</v>
    <v>Powered by Refinitiv</v>
    <v>0</v>
    <v>CITIZENS FINANCIAL GROUP, INC. (XNYS:CFG)</v>
    <v>2</v>
    <v>3</v>
    <v>Finance</v>
    <v>4</v>
    <v>57</v>
    <v>32.655000000000001</v>
    <v>1.3332999999999999</v>
    <v>2.04</v>
    <v>-2.372E-3</v>
    <v>5.6825000000000001E-2</v>
    <v>-0.09</v>
    <v>USD</v>
    <v>Citizens Financial Group, Inc. (Citizens) is a financial institution that offers a range of retail and commercial banking products and services to individuals, small businesses, middle-market companies, corporations and institutions. The Company’s segments include Consumer Banking and Commercial Banking. In Consumer Banking, Citizens provides an integrated service, including mobile and online banking, a 24/7 customer contact center and the convenience of approximately 3,300 ATMs and more than 1,200 branches in 14 states and the District of Columbia. Consumer Banking products and services include a range of banking, lending, savings, wealth management and small business offerings. In Commercial Banking, Citizens offers a range of financial products and solutions, including lending and leasing, deposit and treasury management services, foreign exchange and commodity risk management solutions, as well as loan syndication, corporate finance, equity capital markets, merger and acquisition.</v>
    <v>17463</v>
    <v>New York Stock Exchange</v>
    <v>XNYS</v>
    <v>XNYS</v>
    <v>1 CITIZENS PLAZA, PROVIDENCE, RI, 02903 US</v>
    <v>38.075000000000003</v>
    <v>Banking Services</v>
    <v>Stock</v>
    <v>44855.992587800778</v>
    <v>281</v>
    <v>35.64</v>
    <v>18805000000</v>
    <v>CITIZENS FINANCIAL GROUP, INC.</v>
    <v>CITIZENS FINANCIAL GROUP, INC.</v>
    <v>35.85</v>
    <v>8.9787999999999997</v>
    <v>35.9</v>
    <v>37.94</v>
    <v>37.85</v>
    <v>495651100</v>
    <v>CFG</v>
    <v>CITIZENS FINANCIAL GROUP, INC. (XNYS:CFG)</v>
    <v>6978275</v>
    <v>5057684</v>
    <v>1984</v>
  </rv>
  <rv s="2">
    <v>282</v>
  </rv>
  <rv s="0">
    <v>https://www.bing.com/financeapi/forcetrigger?t=a1pl8m&amp;q=XNYS%3aCHD&amp;form=skydnc</v>
    <v>Learn more on Bing</v>
  </rv>
  <rv s="1">
    <v>en-US</v>
    <v>a1pl8m</v>
    <v>268435456</v>
    <v>1</v>
    <v>Powered by Refinitiv</v>
    <v>0</v>
    <v>CHURCH &amp; DWIGHT CO., INC. (XNYS:CHD)</v>
    <v>2</v>
    <v>3</v>
    <v>Finance</v>
    <v>4</v>
    <v>105.28</v>
    <v>70.16</v>
    <v>0.43519999999999998</v>
    <v>0.98</v>
    <v>6.9679999999999994E-3</v>
    <v>1.3571999999999999E-2</v>
    <v>0.51</v>
    <v>USD</v>
    <v>Church &amp; Dwight Co., Inc. develops, manufactures and markets a range of consumer household and personal care products and specialty products focused on animal and food production, chemicals and cleaners. Its consumer products are focused principally on its 14 brands. It's segments include Consumer Domestic, Consumer International and the Specialty Products Division (SPD). Consumer Domestic segment is engaged in providing household and personal care products. Its household products include laundry, deodorizing, and cleaning products, and personal care products include condoms, pregnancy kits, oral care products, skin care products, hair care products and gummy dietary supplements. Consumer International segment markets a variety of personal care, household and over-the-counter products in international subsidiary markets. The SPD segment focuses on sales to businesses and participates in three product areas, animal and food production, specialty chemicals and specialty cleaners.</v>
    <v>5100</v>
    <v>New York Stock Exchange</v>
    <v>XNYS</v>
    <v>XNYS</v>
    <v>500 Charles Ewing Blvd, EWING, NJ, 08628-3448 US</v>
    <v>73.34</v>
    <v>Personal &amp; Household Products &amp; Services</v>
    <v>Stock</v>
    <v>44855.985411735935</v>
    <v>284</v>
    <v>71.209999999999994</v>
    <v>17778540000</v>
    <v>CHURCH &amp; DWIGHT CO., INC.</v>
    <v>CHURCH &amp; DWIGHT CO., INC.</v>
    <v>71.849999999999994</v>
    <v>22.953499999999998</v>
    <v>72.209999999999994</v>
    <v>73.19</v>
    <v>73.7</v>
    <v>242909400</v>
    <v>CHD</v>
    <v>CHURCH &amp; DWIGHT CO., INC. (XNYS:CHD)</v>
    <v>1306219</v>
    <v>1459119</v>
    <v>1925</v>
  </rv>
  <rv s="2">
    <v>285</v>
  </rv>
  <rv s="0">
    <v>https://www.bing.com/financeapi/forcetrigger?t=a1pnu2&amp;q=XNAS%3aCHRW&amp;form=skydnc</v>
    <v>Learn more on Bing</v>
  </rv>
  <rv s="1">
    <v>en-US</v>
    <v>a1pnu2</v>
    <v>268435456</v>
    <v>1</v>
    <v>Powered by Refinitiv</v>
    <v>0</v>
    <v>C.H. ROBINSON WORLDWIDE, INC. (XNAS:CHRW)</v>
    <v>2</v>
    <v>3</v>
    <v>Finance</v>
    <v>4</v>
    <v>121.23</v>
    <v>86.57</v>
    <v>0.78749999999999998</v>
    <v>1.61</v>
    <v>0</v>
    <v>1.7410999999999999E-2</v>
    <v>0</v>
    <v>USD</v>
    <v>C.H. Robinson Worldwide, Inc. provides freight transportation services and logistics solutions. Its segments include North American Surface Transportation (NAST) and Global Forwarding. The NAST segment provides freight transportation services across North America through a network of offices in the United States, Canada, and Mexico. The primary services provided by NAST are truckload and less than truckload (LTL) transportation services. The Global Forwarding segment provides logistics services through an international network of offices in North America, Asia, Europe, Oceania, and South America and also contracts with independent agents worldwide. The primary services provided by Global Forwarding include ocean freight services, air freight services, and customs brokerage. It also provides sourcing services under the trade name Robinson Fresh. Its sourcing services consist of buying, selling, and/or marketing of fresh fruits, vegetables, and other value-added perishable items.</v>
    <v>17554</v>
    <v>Nasdaq Stock Market</v>
    <v>XNAS</v>
    <v>XNAS</v>
    <v>14701 Charlson Rd, EDEN PRAIRIE, MN, 55347 US</v>
    <v>94.344999999999999</v>
    <v>Freight &amp; Logistics Services</v>
    <v>Stock</v>
    <v>44855.849694953125</v>
    <v>287</v>
    <v>92.14</v>
    <v>11654940000</v>
    <v>C.H. ROBINSON WORLDWIDE, INC.</v>
    <v>C.H. ROBINSON WORLDWIDE, INC.</v>
    <v>92.45</v>
    <v>11.113799999999999</v>
    <v>92.47</v>
    <v>94.08</v>
    <v>94.08</v>
    <v>123883300</v>
    <v>CHRW</v>
    <v>C.H. ROBINSON WORLDWIDE, INC. (XNAS:CHRW)</v>
    <v>922474</v>
    <v>1442067</v>
    <v>1997</v>
  </rv>
  <rv s="2">
    <v>288</v>
  </rv>
  <rv s="0">
    <v>https://www.bing.com/financeapi/forcetrigger?t=a1pokr&amp;q=XNAS%3aCHTR&amp;form=skydnc</v>
    <v>Learn more on Bing</v>
  </rv>
  <rv s="1">
    <v>en-US</v>
    <v>a1pokr</v>
    <v>268435456</v>
    <v>1</v>
    <v>Powered by Refinitiv</v>
    <v>0</v>
    <v>CHARTER COMMUNICATIONS, INC. (XNAS:CHTR)</v>
    <v>2</v>
    <v>3</v>
    <v>Finance</v>
    <v>4</v>
    <v>739.85500000000002</v>
    <v>297.66000000000003</v>
    <v>1.0497000000000001</v>
    <v>2.2799999999999998</v>
    <v>2.119E-4</v>
    <v>6.9489999999999994E-3</v>
    <v>7.0000000000000007E-2</v>
    <v>USD</v>
    <v>Charter Communications, Inc. (Charter) is a holding company. Charter is a broadband connectivity company and cable operator serving approximately 32 million customers in 41 states through its Spectrum brand. The Company offers a range of residential and business services, including Spectrum Internet, television, mobile and voice. Spectrum Business offers Internet, voice, and video services to small and midsize business (SMB) through its fiber coaxial network. Spectrum Enterprise offers communications products and managed service solutions to larger businesses and government entities. The Spectrum Enterprise product portfolio includes Internet access; wide area network (WAN) solutions, including ethernet; software-defined WAN and cloud connectivity services. Spectrum Reach delivers advertising and production for the media landscape. Charter also distributes news coverage, sports, and original programming to its customers through Spectrum Networks and Spectrum Originals.</v>
    <v>93700</v>
    <v>Nasdaq Stock Market</v>
    <v>XNAS</v>
    <v>XNAS</v>
    <v>12405 Powerscourt Drive, ST. LOUIS, MO, 63131 US</v>
    <v>330.76</v>
    <v>Telecommunications Services</v>
    <v>Stock</v>
    <v>44855.987332291406</v>
    <v>290</v>
    <v>322.67</v>
    <v>53080330000</v>
    <v>CHARTER COMMUNICATIONS, INC.</v>
    <v>CHARTER COMMUNICATIONS, INC.</v>
    <v>327.27999999999997</v>
    <v>10.5372</v>
    <v>328.12</v>
    <v>330.4</v>
    <v>330.47</v>
    <v>160654800</v>
    <v>CHTR</v>
    <v>CHARTER COMMUNICATIONS, INC. (XNAS:CHTR)</v>
    <v>1887055</v>
    <v>1685715</v>
    <v>2003</v>
  </rv>
  <rv s="2">
    <v>291</v>
  </rv>
  <rv s="0">
    <v>https://www.bing.com/financeapi/forcetrigger?t=a1pp5r&amp;q=XNYS%3aCI&amp;form=skydnc</v>
    <v>Learn more on Bing</v>
  </rv>
  <rv s="1">
    <v>en-US</v>
    <v>a1pp5r</v>
    <v>268435456</v>
    <v>1</v>
    <v>Powered by Refinitiv</v>
    <v>0</v>
    <v>CIGNA CORPORATION (XNYS:CI)</v>
    <v>2</v>
    <v>3</v>
    <v>Finance</v>
    <v>4</v>
    <v>302.28500000000003</v>
    <v>191.74</v>
    <v>0.6946</v>
    <v>7.03</v>
    <v>9.7900000000000001E-3</v>
    <v>2.3885999999999998E-2</v>
    <v>2.95</v>
    <v>USD</v>
    <v>Cigna Corporation is a health services company that offers medical, dental insurance and related products and services. The Company's segments include Evernorth and Cigna Healthcare. Evernorth segment includes a range of coordinated and point solution health services and capabilities, as well as those from partners across the healthcare system, in pharmacy solutions, benefits management solutions, care delivery and care management solutions and intelligence solutions. Cigna Healthcare consists of its U.S. Commercial, U.S. Government and International Health operating segments, which provide a range of medical and coordinated solutions to clients and customers to support whole-person health needs. The U.S. Commercial products and services include medical, pharmacy, behavioral health, dental, vision, health advocacy programs and other products and services for insured and self-insured customers. International Health solutions include health care coverage in its international markets.</v>
    <v>73700</v>
    <v>New York Stock Exchange</v>
    <v>XNYS</v>
    <v>XNYS</v>
    <v>900 Cottage Grove Road, BLOOMFIELD, CT, 06002-2920 US</v>
    <v>302.28500000000003</v>
    <v>Healthcare Providers &amp; Services</v>
    <v>Stock</v>
    <v>44855.987343495312</v>
    <v>293</v>
    <v>291.91000000000003</v>
    <v>91943720000</v>
    <v>CIGNA CORPORATION</v>
    <v>CIGNA CORPORATION</v>
    <v>293.22000000000003</v>
    <v>17.551400000000001</v>
    <v>294.31</v>
    <v>301.33999999999997</v>
    <v>304.29000000000002</v>
    <v>305116200</v>
    <v>CI</v>
    <v>CIGNA CORPORATION (XNYS:CI)</v>
    <v>1881243</v>
    <v>2077640</v>
    <v>2018</v>
  </rv>
  <rv s="2">
    <v>294</v>
  </rv>
  <rv s="0">
    <v>https://www.bing.com/financeapi/forcetrigger?t=a1pqur&amp;q=XNAS%3aCINF&amp;form=skydnc</v>
    <v>Learn more on Bing</v>
  </rv>
  <rv s="1">
    <v>en-US</v>
    <v>a1pqur</v>
    <v>268435456</v>
    <v>1</v>
    <v>Powered by Refinitiv</v>
    <v>0</v>
    <v>CINCINNATI FINANCIAL CORPORATION (XNAS:CINF)</v>
    <v>2</v>
    <v>3</v>
    <v>Finance</v>
    <v>4</v>
    <v>143.22</v>
    <v>88.66</v>
    <v>0.58189999999999997</v>
    <v>1.49</v>
    <v>0</v>
    <v>1.5243E-2</v>
    <v>0</v>
    <v>USD</v>
    <v>Cincinnati Financial Corporation is engaged in the business of property casualty insurance, which markets through independent insurance agencies in approximately 46 states. The Company’s subsidiaries include The Cincinnati Insurance Company, Cincinnati Global Underwriting Ltd.SM, CSU Producer Resources Inc. and CFC Investment Company. It has five segments. Its Commercial Lines Insurance segment includes five commercial business lines, including commercial casualty, commercial property, commercial auto, workers’ compensation and other commercial lines. Its Personal lines insurance segment includes three business lines, personal auto, homeowner and other personal lines. Its Excess and Surplus Lines Insurance Segment includes commercial casualty and commercial property. Its Life Insurance segment includes term life insurance, worksite products, whole life insurance and universal life insurance. Its Investments segment invests in fixed-maturity investments and equity investments.</v>
    <v>5166</v>
    <v>Nasdaq Stock Market</v>
    <v>XNAS</v>
    <v>XNAS</v>
    <v>6200 S Gilmore Rd, FAIRFIELD, OH, 45014 US</v>
    <v>100.15</v>
    <v>Insurance</v>
    <v>Stock</v>
    <v>44855.849694837503</v>
    <v>296</v>
    <v>97.14</v>
    <v>15798950000</v>
    <v>CINCINNATI FINANCIAL CORPORATION</v>
    <v>CINCINNATI FINANCIAL CORPORATION</v>
    <v>97.89</v>
    <v>30.297999999999998</v>
    <v>97.75</v>
    <v>99.24</v>
    <v>99.24</v>
    <v>159199400</v>
    <v>CINF</v>
    <v>CINCINNATI FINANCIAL CORPORATION (XNAS:CINF)</v>
    <v>3051385</v>
    <v>875756</v>
    <v>1992</v>
  </rv>
  <rv s="2">
    <v>297</v>
  </rv>
  <rv s="0">
    <v>https://www.bing.com/financeapi/forcetrigger?t=a1pshw&amp;q=XNYS%3aCL&amp;form=skydnc</v>
    <v>Learn more on Bing</v>
  </rv>
  <rv s="1">
    <v>en-US</v>
    <v>a1pshw</v>
    <v>268435456</v>
    <v>1</v>
    <v>Powered by Refinitiv</v>
    <v>0</v>
    <v>COLGATE-PALMOLIVE COMPANY (XNYS:CL)</v>
    <v>2</v>
    <v>3</v>
    <v>Finance</v>
    <v>4</v>
    <v>85.61</v>
    <v>67.84</v>
    <v>0.50480000000000003</v>
    <v>1.22</v>
    <v>4.1980000000000001E-4</v>
    <v>1.7367E-2</v>
    <v>0.03</v>
    <v>USD</v>
    <v>Colgate-Palmolive Company is a household and consumer products company. The Company operates in two product segments: Oral, Personal and Home Care; and Pet Nutrition. The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Through Hill's Pet Nutrition, it is also engaged in the pet nutrition market, selling products principally through authorized pet supply retailers, veterinarians, and e-commerce retailers. It also sells certain of its products direct-to-consumer. It sells its toothpastes under brands, such as Colgate, Darlie, elmex, hello, meridol, Sorriso and Tom's of Maine; its toothbrushes under brands, such as Colgate, Darlie, elmex and meridol; and its mouthwashes under brands, such as Colgate, elmex and meridol.</v>
    <v>33800</v>
    <v>New York Stock Exchange</v>
    <v>XNYS</v>
    <v>XNYS</v>
    <v>300 PARK AVE, NEW YORK, NY, 10022 US</v>
    <v>71.77</v>
    <v>Personal &amp; Household Products &amp; Services</v>
    <v>Stock</v>
    <v>44855.995720046092</v>
    <v>299</v>
    <v>70.25</v>
    <v>59614570000</v>
    <v>COLGATE-PALMOLIVE COMPANY</v>
    <v>COLGATE-PALMOLIVE COMPANY</v>
    <v>70.48</v>
    <v>30.4788</v>
    <v>70.25</v>
    <v>71.47</v>
    <v>71.5</v>
    <v>834120200</v>
    <v>CL</v>
    <v>COLGATE-PALMOLIVE COMPANY (XNYS:CL)</v>
    <v>5947147</v>
    <v>4538295</v>
    <v>1923</v>
  </rv>
  <rv s="2">
    <v>300</v>
  </rv>
  <rv s="0">
    <v>https://www.bing.com/financeapi/forcetrigger?t=a1pvu2&amp;q=XNYS%3aCLX&amp;form=skydnc</v>
    <v>Learn more on Bing</v>
  </rv>
  <rv s="1">
    <v>en-US</v>
    <v>a1pvu2</v>
    <v>268435456</v>
    <v>1</v>
    <v>Powered by Refinitiv</v>
    <v>0</v>
    <v>THE CLOROX COMPANY (XNYS:CLX)</v>
    <v>2</v>
    <v>3</v>
    <v>Finance</v>
    <v>4</v>
    <v>186.85990000000001</v>
    <v>120.5</v>
    <v>0.24679999999999999</v>
    <v>3.14</v>
    <v>3.0830000000000002E-3</v>
    <v>2.359E-2</v>
    <v>0.42</v>
    <v>USD</v>
    <v>The Clorox Company is a multinational manufacturer and marketer of consumer and professional products. The Company operates through four segments: Health and Wellness, Household, Lifestyle and International. The Health and Wellness segments consist of cleaning products, professional products and vitamins, minerals and supplements mainly marketed and sold in the United States. The Household segment consists of bags and wraps, grilling products and cat litter marketed and sold in the United States. The Lifestyle segment consists of food, natural personal care products and water-filtration products marketed and sold in the United States. The International segment consists of products sold outside the United States. The Company's products are sold primarily through mass retailers; grocery outlets; warehouse clubs; dollar stores; home hardware centers; drug, pet and military stores; third-party and owned e-commerce channels, and distributors.</v>
    <v>9000</v>
    <v>New York Stock Exchange</v>
    <v>XNYS</v>
    <v>XNYS</v>
    <v>1221 Broadway, The Clorox Company, OAKLAND, CA, 94612-1888 US</v>
    <v>136.29</v>
    <v>Personal &amp; Household Products &amp; Services</v>
    <v>Stock</v>
    <v>44855.981396260941</v>
    <v>302</v>
    <v>133.26</v>
    <v>16807210000</v>
    <v>THE CLOROX COMPANY</v>
    <v>THE CLOROX COMPANY</v>
    <v>134</v>
    <v>35.701900000000002</v>
    <v>133.11000000000001</v>
    <v>136.25</v>
    <v>136.66999999999999</v>
    <v>123355700</v>
    <v>CLX</v>
    <v>THE CLOROX COMPANY (XNYS:CLX)</v>
    <v>798766</v>
    <v>965691</v>
    <v>1986</v>
  </rv>
  <rv s="2">
    <v>303</v>
  </rv>
  <rv s="0">
    <v>https://www.bing.com/financeapi/forcetrigger?t=a1pw9c&amp;q=XNYS%3aCMA&amp;form=skydnc</v>
    <v>Learn more on Bing</v>
  </rv>
  <rv s="1">
    <v>en-US</v>
    <v>a1pw9c</v>
    <v>268435456</v>
    <v>1</v>
    <v>Powered by Refinitiv</v>
    <v>0</v>
    <v>COMERICA INCORPORATED (XNYS:CMA)</v>
    <v>2</v>
    <v>3</v>
    <v>Finance</v>
    <v>4</v>
    <v>102.09</v>
    <v>64.11</v>
    <v>1.2382</v>
    <v>0.57999999999999996</v>
    <v>3.9789999999999999E-3</v>
    <v>8.9559999999999987E-3</v>
    <v>0.26</v>
    <v>USD</v>
    <v>Comerica Incorporated is a financial holding company. Its Commercial Bank segment serves small and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 Retail Bank segment includes a range of personal financial services, consisting of consumer lending, consumer deposit gathering and mortgage loan origination. The segment also offers a subset of commercial products and services to micro-businesses. Wealth Management segment offers products and services consisting of fiduciary services, private banking, retirement services, investment management and advisory services, investment banking and brokerage services. Finance segment includes the securities portfolio and asset and liability management activities.</v>
    <v>7223</v>
    <v>New York Stock Exchange</v>
    <v>XNYS</v>
    <v>XNYS</v>
    <v>1717 Main Street Mc-6506, DALLAS, TX, 75201 US</v>
    <v>67.239999999999995</v>
    <v>Banking Services</v>
    <v>Stock</v>
    <v>44855.958333356248</v>
    <v>305</v>
    <v>64.11</v>
    <v>8547764000</v>
    <v>COMERICA INCORPORATED</v>
    <v>COMERICA INCORPORATED</v>
    <v>64.680000000000007</v>
    <v>8.5762999999999998</v>
    <v>64.760000000000005</v>
    <v>65.34</v>
    <v>65.599999999999994</v>
    <v>130819800</v>
    <v>CMA</v>
    <v>COMERICA INCORPORATED (XNYS:CMA)</v>
    <v>2905776</v>
    <v>1504813</v>
    <v>1972</v>
  </rv>
  <rv s="2">
    <v>306</v>
  </rv>
  <rv s="0">
    <v>https://www.bing.com/financeapi/forcetrigger?t=a1pwqh&amp;q=XNAS%3aCMCSA&amp;form=skydnc</v>
    <v>Learn more on Bing</v>
  </rv>
  <rv s="1">
    <v>en-US</v>
    <v>a1pwqh</v>
    <v>268435456</v>
    <v>1</v>
    <v>Powered by Refinitiv</v>
    <v>0</v>
    <v>COMCAST CORPORATION (XNAS:CMCSA)</v>
    <v>2</v>
    <v>3</v>
    <v>Finance</v>
    <v>4</v>
    <v>54.74</v>
    <v>28.39</v>
    <v>0.98309999999999997</v>
    <v>0.02</v>
    <v>3.2810000000000001E-3</v>
    <v>6.5659999999999991E-4</v>
    <v>0.1</v>
    <v>USD</v>
    <v>Comcast Corporation is a media and technology company. The Company has three primary businesses: Comcast Cable, NBCUniversal and Sky. Its Comcast Cable business operates in the Cable Communications segment. Its NBCUniversal business operates in three business segments: Media, Studios and Theme Parks. Its Cable Communications segment consists of the operations of comcast cable, which provides broadband, video, voice, wireless, and other services under the XFINITY brand. Its Media segment consists of television and streaming platforms, including national, regional, and international cable networks. Its Studios segment consists of film and television studio production and distribution operations. Its Theme Parks segment consists primarily of its Universal theme parks. The Sky primarily includes a direct-to-consumer business, providing video, broadband, voice and wireless phone services. It also includes Peacock, its direct-to-consumer streaming service within the NBCUniversal segments.</v>
    <v>189000</v>
    <v>Nasdaq Stock Market</v>
    <v>XNAS</v>
    <v>XNAS</v>
    <v>1 Comcast Ctr, PHILADELPHIA, PA, 19103-2838 US</v>
    <v>30.745000000000001</v>
    <v>Telecommunications Services</v>
    <v>Stock</v>
    <v>44855.989288113284</v>
    <v>308</v>
    <v>30.05</v>
    <v>134515500000</v>
    <v>COMCAST CORPORATION</v>
    <v>COMCAST CORPORATION</v>
    <v>30.31</v>
    <v>9.9382999999999999</v>
    <v>30.46</v>
    <v>30.48</v>
    <v>30.58</v>
    <v>4413238000</v>
    <v>CMCSA</v>
    <v>COMCAST CORPORATION (XNAS:CMCSA)</v>
    <v>30817957</v>
    <v>30160415</v>
    <v>2001</v>
  </rv>
  <rv s="2">
    <v>309</v>
  </rv>
  <rv s="0">
    <v>https://www.bing.com/financeapi/forcetrigger?t=a1px2w&amp;q=XNAS%3aCME&amp;form=skydnc</v>
    <v>Learn more on Bing</v>
  </rv>
  <rv s="1">
    <v>en-US</v>
    <v>a1px2w</v>
    <v>268435456</v>
    <v>1</v>
    <v>Powered by Refinitiv</v>
    <v>0</v>
    <v>CME GROUP INC. (XNAS:CME)</v>
    <v>2</v>
    <v>3</v>
    <v>Finance</v>
    <v>4</v>
    <v>256.94</v>
    <v>166.58</v>
    <v>0.42570000000000002</v>
    <v>-0.41</v>
    <v>2.294E-3</v>
    <v>-2.4060000000000002E-3</v>
    <v>0.39</v>
    <v>USD</v>
    <v>CME Group Inc. provides products across all asset classes, by trading futures, options, cash and over-the-counter (OTC) products. The Company offers a range of products across interest rates, equity indexes, foreign exchange (FX), agricultural commodities, energy and metals. It also offers cash and repo fixed income trading through BrokerTec, and cash and OTC FX trading through electronic broking services (EBS). The Company’s segment consists of the Chicago Mercantile Exchange Inc. (CME), Board of Trade of the City of Chicago, Inc. (CBOT), New York Mercantile Exchange, Inc. (NYMEX), Commodity Exchange, Inc. (COMEX) and its cash markets business. In addition, it operates central counterparty clearinghouses. The Company offers clearing, settlement and guarantees for all products cleared through the clearinghouse. Its subsidiaries include Astley &amp; Pearce Limited, Board of Trade of the City of Chicago, Inc., BrokerTec Americas LLC, BrokerTec Europe Limited and BrokerTec Holdings Inc.</v>
    <v>3480</v>
    <v>Nasdaq Stock Market</v>
    <v>XNAS</v>
    <v>XNAS</v>
    <v>20 S Wacker Dr, CHICAGO, IL, 60606 US</v>
    <v>170.4</v>
    <v>Investment Banking &amp; Investment Services</v>
    <v>Stock</v>
    <v>44855.998455532033</v>
    <v>311</v>
    <v>166.58</v>
    <v>61100070000</v>
    <v>CME GROUP INC.</v>
    <v>CME GROUP INC.</v>
    <v>170.4</v>
    <v>21.195599999999999</v>
    <v>170.4</v>
    <v>169.99</v>
    <v>170.38</v>
    <v>359433300</v>
    <v>CME</v>
    <v>CME GROUP INC. (XNAS:CME)</v>
    <v>3395373</v>
    <v>1611924</v>
    <v>2001</v>
  </rv>
  <rv s="2">
    <v>312</v>
  </rv>
  <rv s="0">
    <v>https://www.bing.com/financeapi/forcetrigger?t=a1pxbh&amp;q=XNYS%3aCMG&amp;form=skydnc</v>
    <v>Learn more on Bing</v>
  </rv>
  <rv s="1">
    <v>en-US</v>
    <v>a1pxbh</v>
    <v>268435456</v>
    <v>1</v>
    <v>Powered by Refinitiv</v>
    <v>0</v>
    <v>CHIPOTLE MEXICAN GRILL, INC. (XNYS:CMG)</v>
    <v>2</v>
    <v>3</v>
    <v>Finance</v>
    <v>4</v>
    <v>1895.99</v>
    <v>1196.28</v>
    <v>1.2776000000000001</v>
    <v>13.62</v>
    <v>3.3419999999999999E-3</v>
    <v>8.8660000000000006E-3</v>
    <v>5.18</v>
    <v>USD</v>
    <v>Chipotle Mexican Grill, Inc. together with its subsidiaries owns and operates Chipotle Mexican Grill restaurants. The Company’s Chipotle Mexican Grill restaurants serves a relevant menu of burritos, burrito bowls (a burrito without the tortilla), quesadillas, tacos, and salads. The Company owns and operates approximately 2,918 Chipotle restaurants throughout the United States, 44 international Chipotle restaurants, and four non-Chipotle restaurants. In its Chipotle restaurants, the Company serves only meats and brand these meats as Responsibly Raised. The Company manages its operations based on eight regions. It sells gift cards, which do not have expiration dates. The Company’s subsidiaries include Chipotle Mexican Grill, Corp.; Nova Scotia, Chipotle Mexican Grill, SAS; France Chipotle, Grill Germany GMBH; Chipotle Mexican Grill of Berwyn Heights, LLC; Chipotle Services, LLC; Chipotle Texas, LLC; CMG Concessions, LLC; CMG of Prince Georges, LLC and other.</v>
    <v>97660</v>
    <v>New York Stock Exchange</v>
    <v>XNYS</v>
    <v>XNYS</v>
    <v>610 Newport Center Dr, Suite 1100, NEWPORT BEACH, CA, 92660 US</v>
    <v>1551.41</v>
    <v>Hotels &amp; Entertainment Services</v>
    <v>Stock</v>
    <v>44855.999376712498</v>
    <v>314</v>
    <v>1508.64</v>
    <v>43030210000</v>
    <v>CHIPOTLE MEXICAN GRILL, INC.</v>
    <v>CHIPOTLE MEXICAN GRILL, INC.</v>
    <v>1536.03</v>
    <v>57.510100000000001</v>
    <v>1536.2</v>
    <v>1549.82</v>
    <v>1555</v>
    <v>27764650</v>
    <v>CMG</v>
    <v>CHIPOTLE MEXICAN GRILL, INC. (XNYS:CMG)</v>
    <v>364564</v>
    <v>301936</v>
    <v>1998</v>
  </rv>
  <rv s="2">
    <v>315</v>
  </rv>
  <rv s="0">
    <v>https://www.bing.com/financeapi/forcetrigger?t=a1pxec&amp;q=XNYS%3aCMI&amp;form=skydnc</v>
    <v>Learn more on Bing</v>
  </rv>
  <rv s="1">
    <v>en-US</v>
    <v>a1pxec</v>
    <v>268435456</v>
    <v>1</v>
    <v>Powered by Refinitiv</v>
    <v>0</v>
    <v>CUMMINS INC. (XNYS:CMI)</v>
    <v>2</v>
    <v>3</v>
    <v>Finance</v>
    <v>4</v>
    <v>247.48</v>
    <v>184.27500000000001</v>
    <v>1.0210999999999999</v>
    <v>12.51</v>
    <v>6.0139999999999998E-4</v>
    <v>5.6791000000000001E-2</v>
    <v>0.14000000000000001</v>
    <v>USD</v>
    <v>Cummins Inc. designs, manufactures, distributes and services diesel and natural gas, electric and hybrid powertrains and powertrain-related components. It is also a supplier of engine braking, cylinder deactivation, start and stop and thermal management technologies. Engine segment manufactures and markets a range of diesel and natural gas-powered engines under the Cummins brand name, as well as certain customer brand names, for the heavy and medium-duty truck. The Distribution segment consists of sales and support of a range of products and services, including power generation systems, high-horsepower engines, and heavy-duty and medium-duty engines. The Components segment supplies products, including aftertreatment systems, turbochargers, filtration products, electronics and fuel systems. The Power Systems segment consists of businesses, including Power generation, Industrial and Generator technologies. The New Power segment designs, manufactures, sells, supports hydrogen production.</v>
    <v>59900</v>
    <v>New York Stock Exchange</v>
    <v>XNYS</v>
    <v>XNYS</v>
    <v>BOX 3005 MAIL CODE 60207, 500 JACKSON ST, COLUMBUS, IN, 47202-3005 US</v>
    <v>234.98</v>
    <v>Automobiles &amp; Auto Parts</v>
    <v>Stock</v>
    <v>44855.999665022653</v>
    <v>317</v>
    <v>221.99</v>
    <v>32821600000</v>
    <v>CUMMINS INC.</v>
    <v>CUMMINS INC.</v>
    <v>222.83</v>
    <v>15.415699999999999</v>
    <v>220.28</v>
    <v>232.79</v>
    <v>232.93</v>
    <v>140992300</v>
    <v>CMI</v>
    <v>CUMMINS INC. (XNYS:CMI)</v>
    <v>1873095</v>
    <v>855741</v>
    <v>1919</v>
  </rv>
  <rv s="2">
    <v>318</v>
  </rv>
  <rv s="0">
    <v>https://www.bing.com/financeapi/forcetrigger?t=a1pyar&amp;q=XNYS%3aCMS&amp;form=skydnc</v>
    <v>Learn more on Bing</v>
  </rv>
  <rv s="1">
    <v>en-US</v>
    <v>a1pyar</v>
    <v>268435456</v>
    <v>1</v>
    <v>Powered by Refinitiv</v>
    <v>0</v>
    <v>CMS ENERGY CORPORATION (XNYS:CMS)</v>
    <v>2</v>
    <v>3</v>
    <v>Finance</v>
    <v>4</v>
    <v>73.760000000000005</v>
    <v>52.41</v>
    <v>0.33100000000000002</v>
    <v>0.46</v>
    <v>-4.2259999999999997E-3</v>
    <v>8.5229999999999993E-3</v>
    <v>-0.23</v>
    <v>USD</v>
    <v>CMS Energy Corporation is an energy company operating primarily in Michigan. The Company manages its businesses by the nature of services each provides, and operates principally in three segments: Electric Utility, Gas Utility, and Enterprises. The Electric Utility segment consisting of regulated activities associated with the generation, purchase, distribution, and sale of electricity in Michigan. The Gas Utility segment consisting of regulated activities associated with the purchase, transmission, storage, distribution, and sale of natural gas in Michigan. The Enterprises segment consisting of various subsidiaries engaging in domestic independent power production, including the development and operation of renewable generation, and the marketing of independent power production. The Company's wholly owned subsidiary, CMS Enterprises Company, is engaged in the development and operation of renewable generation, and the marketing of independent power production.</v>
    <v>8504</v>
    <v>New York Stock Exchange</v>
    <v>XNYS</v>
    <v>XNYS</v>
    <v>One Energy Plaza, JACKSON, MI, 49201 US</v>
    <v>54.93</v>
    <v>Multiline Utilities</v>
    <v>Stock</v>
    <v>44855.958333356248</v>
    <v>320</v>
    <v>53.47</v>
    <v>15795350000</v>
    <v>CMS ENERGY CORPORATION</v>
    <v>CMS ENERGY CORPORATION</v>
    <v>54.15</v>
    <v>21.852900000000002</v>
    <v>53.97</v>
    <v>54.43</v>
    <v>54.2</v>
    <v>290195600</v>
    <v>CMS</v>
    <v>CMS ENERGY CORPORATION (XNYS:CMS)</v>
    <v>2418368</v>
    <v>2061922</v>
    <v>1987</v>
  </rv>
  <rv s="2">
    <v>321</v>
  </rv>
  <rv s="0">
    <v>https://www.bing.com/financeapi/forcetrigger?t=a1pzfr&amp;q=XNYS%3aCNC&amp;form=skydnc</v>
    <v>Learn more on Bing</v>
  </rv>
  <rv s="1">
    <v>en-US</v>
    <v>a1pzfr</v>
    <v>268435456</v>
    <v>1</v>
    <v>Powered by Refinitiv</v>
    <v>0</v>
    <v>CENTENE CORPORATION (XNYS:CNC)</v>
    <v>2</v>
    <v>3</v>
    <v>Finance</v>
    <v>4</v>
    <v>98.53</v>
    <v>67.680000000000007</v>
    <v>0.55710000000000004</v>
    <v>-0.3</v>
    <v>6.7699999999999998E-4</v>
    <v>-4.0460000000000001E-3</v>
    <v>0.05</v>
    <v>USD</v>
    <v>Centene Corporation is a multi-national healthcare company. The Company provides services to government-sponsored and commercial healthcare programs, focusing on under-insured and uninsured individuals. It also provides education and outreach programs to inform and assist members in accessing appropriate healthcare services. Its segments include Managed Care and Specialty Services. The Managed Care segment provides health plan coverage to individuals through government subsidized and commercial programs. Its Specialty Services segment includes companies offering diversified healthcare services and products to its Managed Care segment and other external customers. It provides managed healthcare products and services through Medicaid, Medicare and commercial products. In addition to its Medicaid and Medicare services, its service offerings include commercial programs, correctional healthcare services, government-sponsored care under federal contracts with the department of defense (DoD).</v>
    <v>72500</v>
    <v>New York Stock Exchange</v>
    <v>XNYS</v>
    <v>XNYS</v>
    <v>7700 Forsyth Blvd, ST. LOUIS, MO, 63105-1807 US</v>
    <v>75.37</v>
    <v>Healthcare Providers &amp; Services</v>
    <v>Stock</v>
    <v>44855.991007846875</v>
    <v>323</v>
    <v>73.539900000000003</v>
    <v>42211250000</v>
    <v>CENTENE CORPORATION</v>
    <v>CENTENE CORPORATION</v>
    <v>74.260000000000005</v>
    <v>23.585799999999999</v>
    <v>74.150000000000006</v>
    <v>73.849999999999994</v>
    <v>73.900000000000006</v>
    <v>571580800</v>
    <v>CNC</v>
    <v>CENTENE CORPORATION (XNYS:CNC)</v>
    <v>4537982</v>
    <v>4262667</v>
    <v>2001</v>
  </rv>
  <rv s="2">
    <v>324</v>
  </rv>
  <rv s="0">
    <v>https://www.bing.com/financeapi/forcetrigger?t=a1q1tc&amp;q=XNYS%3aCNP&amp;form=skydnc</v>
    <v>Learn more on Bing</v>
  </rv>
  <rv s="1">
    <v>en-US</v>
    <v>a1q1tc</v>
    <v>268435456</v>
    <v>1</v>
    <v>Powered by Refinitiv</v>
    <v>0</v>
    <v>CENTERPOINT ENERGY, INC. (XNYS:CNP)</v>
    <v>2</v>
    <v>3</v>
    <v>Finance</v>
    <v>4</v>
    <v>33.5</v>
    <v>25.03</v>
    <v>0.8599</v>
    <v>0.41</v>
    <v>-3.702E-4</v>
    <v>1.5414000000000001E-2</v>
    <v>-0.01</v>
    <v>USD</v>
    <v>CenterPoint Energy, Inc. is a public utility holding company. The Company, through its subsidiaries, owns and operates electric transmission, distribution and generation and natural gas distribution facilities, and provides energy performance contracting and sustainable infrastructure services. Its Electric segment consists of electric transmission and distribution services in the Texas Gulf Coast area and electric transmission and distribution services primarily to southwestern Indiana and includes power generation and wholesale power operations. Its Natural Gas segment consists of intrastate natural gas sales to, and natural gas transportation and distribution for residential, commercial, industrial and institutional customers in Arkansas, Indiana, Louisiana, Minnesota, Mississippi, Ohio, Oklahoma and Texas; permanent pipeline connections through interconnects with various interstate and intrastate pipeline companies through CenterPoint Energy Intrastate Pipelines, LLC (CEIP).</v>
    <v>9418</v>
    <v>New York Stock Exchange</v>
    <v>XNYS</v>
    <v>XNYS</v>
    <v>1111 Louisiana, HOUSTON, TX, 77002 US</v>
    <v>27.145</v>
    <v>Multiline Utilities</v>
    <v>Stock</v>
    <v>44855.958333344533</v>
    <v>326</v>
    <v>26.51</v>
    <v>17002870000</v>
    <v>CENTERPOINT ENERGY, INC.</v>
    <v>CENTERPOINT ENERGY, INC.</v>
    <v>26.71</v>
    <v>19.688800000000001</v>
    <v>26.6</v>
    <v>27.01</v>
    <v>27</v>
    <v>629502900</v>
    <v>CNP</v>
    <v>CENTERPOINT ENERGY, INC. (XNYS:CNP)</v>
    <v>4455730</v>
    <v>5473535</v>
    <v>2001</v>
  </rv>
  <rv s="2">
    <v>327</v>
  </rv>
  <rv s="0">
    <v>https://www.bing.com/financeapi/forcetrigger?t=a1q3jc&amp;q=XNYS%3aCOF&amp;form=skydnc</v>
    <v>Learn more on Bing</v>
  </rv>
  <rv s="1">
    <v>en-US</v>
    <v>a1q3jc</v>
    <v>268435456</v>
    <v>1</v>
    <v>Powered by Refinitiv</v>
    <v>0</v>
    <v>CAPITAL ONE FINANCIAL CORPORATION (XNYS:COF)</v>
    <v>2</v>
    <v>3</v>
    <v>Finance</v>
    <v>4</v>
    <v>174.65</v>
    <v>90.27</v>
    <v>1.4116</v>
    <v>1.27</v>
    <v>-2.1819999999999999E-3</v>
    <v>1.3370999999999999E-2</v>
    <v>-0.21</v>
    <v>USD</v>
    <v>Capital One Financial Corporation is a diversified financial service holding company. The Company offers a range of financial products and services to consumers, small businesses and commercial clients through digital channels, branch locations, cafes, and other distribution channels. The Company's segments include Credit Card, Consumer Banking and Commercial Banking. The Credit Card segment consists of its domestic consumer and small business card lending, and international card businesses in the United Kingdom and Canada. The Consumer Banking segment consists of its deposit gathering and lending activities for consumers and small businesses, and national auto lending. The Commercial Banking segment consists of its lending, deposit gathering, capital markets and treasury management services to commercial real estate and commercial and industrial customers. Its subsidiaries include Capital One Bank (USA), National Association (COBNA) and Capital One, National Association (CONA).</v>
    <v>53600</v>
    <v>New York Stock Exchange</v>
    <v>XNYS</v>
    <v>XNYS</v>
    <v>Suite 1400, 1680 Capital One Drive, MCLEAN, VA, 22102 US</v>
    <v>96.25</v>
    <v>Banking Services</v>
    <v>Stock</v>
    <v>44855.986410474216</v>
    <v>329</v>
    <v>92.94</v>
    <v>36940750000</v>
    <v>CAPITAL ONE FINANCIAL CORPORATION</v>
    <v>CAPITAL ONE FINANCIAL CORPORATION</v>
    <v>94.62</v>
    <v>4.1692</v>
    <v>94.98</v>
    <v>96.25</v>
    <v>96.04</v>
    <v>383800000</v>
    <v>COF</v>
    <v>CAPITAL ONE FINANCIAL CORPORATION (XNYS:COF)</v>
    <v>3593573</v>
    <v>2716305</v>
    <v>1994</v>
  </rv>
  <rv s="2">
    <v>330</v>
  </rv>
  <rv s="0">
    <v>https://www.bing.com/financeapi/forcetrigger?t=a1q5hw&amp;q=XNYS%3aCOO&amp;form=skydnc</v>
    <v>Learn more on Bing</v>
  </rv>
  <rv s="1">
    <v>en-US</v>
    <v>a1q5hw</v>
    <v>268435456</v>
    <v>1</v>
    <v>Powered by Refinitiv</v>
    <v>0</v>
    <v>THE COOPER COMPANIES, INC. (XNYS:COO)</v>
    <v>2</v>
    <v>3</v>
    <v>Finance</v>
    <v>4</v>
    <v>435.79</v>
    <v>244.215</v>
    <v>0.91920000000000002</v>
    <v>4.29</v>
    <v>0</v>
    <v>1.6777E-2</v>
    <v>0</v>
    <v>USD</v>
    <v>The Cooper Companies, Inc. global medical device company. The Company operates through two segments: CooperVision and CooperSurgical. CooperVision is a manufacturer providing products for contact lens wearers. It develops, manufactures and markets a broad range of single-use, two-week and monthly contact lenses. It designs its products to solve vision challenges such as astigmatism, presbyopia, myopia, ocular dryness, and eye fatigues. It also offers contact lenses in a variety of materials, including silicone hydrogel Aquaform technology, and others. The CooperSurgical segment is focused on advancing the health of women, babies, and families through a diversified portfolio of products and services including medical devices, fertility, diagnostics and contraception. Its products are used in medical office and surgical procedures, primarily by obstetricians/gynecologists; and fertility products/equipment and genetic testing services used primarily in fertility clinics and laboratories.</v>
    <v>12000</v>
    <v>New York Stock Exchange</v>
    <v>XNYS</v>
    <v>XNYS</v>
    <v>6101 Bollinger Canyon Road, Suite 500, SAN RAMON, CA, 94583 US</v>
    <v>260.52</v>
    <v>Healthcare Equipment &amp; Supplies</v>
    <v>Stock</v>
    <v>44855.958333378905</v>
    <v>332</v>
    <v>250.58</v>
    <v>12829460000</v>
    <v>THE COOPER COMPANIES, INC.</v>
    <v>THE COOPER COMPANIES, INC.</v>
    <v>256.02</v>
    <v>29.586099999999998</v>
    <v>255.7</v>
    <v>259.99</v>
    <v>259.99</v>
    <v>49345980</v>
    <v>COO</v>
    <v>THE COOPER COMPANIES, INC. (XNYS:COO)</v>
    <v>239435</v>
    <v>338055</v>
    <v>1980</v>
  </rv>
  <rv s="2">
    <v>333</v>
  </rv>
  <rv s="0">
    <v>https://www.bing.com/financeapi/forcetrigger?t=a1q5nm&amp;q=XNYS%3aCOP&amp;form=skydnc</v>
    <v>Learn more on Bing</v>
  </rv>
  <rv s="1">
    <v>en-US</v>
    <v>a1q5nm</v>
    <v>268435456</v>
    <v>1</v>
    <v>Powered by Refinitiv</v>
    <v>0</v>
    <v>CONOCOPHILLIPS (XNYS:COP)</v>
    <v>2</v>
    <v>3</v>
    <v>Finance</v>
    <v>4</v>
    <v>124.91</v>
    <v>66.06</v>
    <v>1.3203</v>
    <v>2.68</v>
    <v>1.044E-3</v>
    <v>2.2001E-2</v>
    <v>0.13</v>
    <v>USD</v>
    <v>ConocoPhillips is an independent exploration and production company. The Company explores for, produces, transports and markets crude oil, bitumen, natural gas, liquefied natural gas (LNG) and natural gas liquids. It operates through six segments: Alaska; Lower 48; Canada; Europe, Middle East and North Africa; Asia Pacific; and Other International. The Alaska segment explores for, produces, transports and markets crude oil, natural gas liquids, natural gas and LNG. The Lower 48 segment consists of operations located in the United States and the Gulf of Mexico. Its Canadian operations consists of the Surmont oil sands developments in Alberta and British Columbia. The Europe, Middle East and North Africa segment consists of operations located in the Norwegian sector of the North Sea; the Norwegian Sea; Qatar and Libya. The Other International segment includes exploration activities in Colombia.</v>
    <v>9400</v>
    <v>New York Stock Exchange</v>
    <v>XNYS</v>
    <v>XNYS</v>
    <v>925 N. Eldridge Parkway, HOUSTON, TX, 77079-2703 US</v>
    <v>124.76</v>
    <v>Oil &amp; Gas</v>
    <v>Stock</v>
    <v>44855.999824467188</v>
    <v>335</v>
    <v>121.57</v>
    <v>158479900000</v>
    <v>CONOCOPHILLIPS</v>
    <v>CONOCOPHILLIPS</v>
    <v>122.67</v>
    <v>10.0299</v>
    <v>121.81</v>
    <v>124.49</v>
    <v>124.62</v>
    <v>1273033000</v>
    <v>COP</v>
    <v>CONOCOPHILLIPS (XNYS:COP)</v>
    <v>5886227</v>
    <v>7581685</v>
    <v>2001</v>
  </rv>
  <rv s="2">
    <v>336</v>
  </rv>
  <rv s="0">
    <v>https://www.bing.com/financeapi/forcetrigger?t=a1q6k2&amp;q=XNAS%3aCOST&amp;form=skydnc</v>
    <v>Learn more on Bing</v>
  </rv>
  <rv s="1">
    <v>en-US</v>
    <v>a1q6k2</v>
    <v>268435456</v>
    <v>1</v>
    <v>Powered by Refinitiv</v>
    <v>0</v>
    <v>COSTCO WHOLESALE CORPORATION (XNAS:COST)</v>
    <v>2</v>
    <v>3</v>
    <v>Finance</v>
    <v>4</v>
    <v>612.27</v>
    <v>406.51010000000002</v>
    <v>0.71779999999999999</v>
    <v>13.56</v>
    <v>1.9659999999999999E-3</v>
    <v>2.9184999999999999E-2</v>
    <v>0.94</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829 warehouses worldwide. It also operates self-service gasoline stations. The Company operates e-commerce websites in the United States, Canada, Mexico, United Kingdom, Korea, Taiwan, Japan, and Australia.</v>
    <v>304000</v>
    <v>Nasdaq Stock Market</v>
    <v>XNAS</v>
    <v>XNAS</v>
    <v>999 Lake Dr, ISSAQUAH, WA, 98027- US</v>
    <v>479.57</v>
    <v>Diversified Retail</v>
    <v>Stock</v>
    <v>44855.999762950778</v>
    <v>338</v>
    <v>462.28</v>
    <v>211644500000</v>
    <v>COSTCO WHOLESALE CORPORATION</v>
    <v>COSTCO WHOLESALE CORPORATION</v>
    <v>463.71</v>
    <v>35.359900000000003</v>
    <v>464.62</v>
    <v>478.18</v>
    <v>479.12</v>
    <v>442604200</v>
    <v>COST</v>
    <v>COSTCO WHOLESALE CORPORATION (XNAS:COST)</v>
    <v>2508437</v>
    <v>2391744</v>
    <v>1987</v>
  </rv>
  <rv s="2">
    <v>339</v>
  </rv>
  <rv s="0">
    <v>https://www.bing.com/financeapi/forcetrigger?t=a1q7jc&amp;q=XNYS%3aCPB&amp;form=skydnc</v>
    <v>Learn more on Bing</v>
  </rv>
  <rv s="1">
    <v>en-US</v>
    <v>a1q7jc</v>
    <v>268435456</v>
    <v>1</v>
    <v>Powered by Refinitiv</v>
    <v>0</v>
    <v>CAMPBELL SOUP COMPANY (XNYS:CPB)</v>
    <v>2</v>
    <v>3</v>
    <v>Finance</v>
    <v>4</v>
    <v>51.94</v>
    <v>39.76</v>
    <v>0.3705</v>
    <v>0.37</v>
    <v>0</v>
    <v>7.4180000000000001E-3</v>
    <v>0</v>
    <v>USD</v>
    <v>Campbell Soup Company (Campbell) is a food company, which manufactures and markets food products. The Company's segments include Americas Simple Meals and Beverages, and Global Biscuits and Snacks. The Americas Simple Meals and Beverages segment includes the retail and food service channel businesses. Americas Simple Meals and Beverages segment includes the products, such as Campbell's condensed and ready-to-serve soups; Swanson broth and stocks; Prego pasta sauces; Pace Mexican sauces; Campbell's gravies, pasta, beans and dinner sauces; Plum food and snacks; V8 juices and beverages, and Campbell's tomato juice. The Global Biscuits and Snacks segment includes Pepperidge Farm cookies, crackers, bakery and frozen products.</v>
    <v>14700</v>
    <v>New York Stock Exchange</v>
    <v>XNYS</v>
    <v>XNYS</v>
    <v>Campbell Pl, CAMDEN, NJ, 08103 US</v>
    <v>50.534999999999997</v>
    <v>Food &amp; Tobacco</v>
    <v>Stock</v>
    <v>44855.996125821097</v>
    <v>341</v>
    <v>49.73</v>
    <v>15062860000</v>
    <v>CAMPBELL SOUP COMPANY</v>
    <v>CAMPBELL SOUP COMPANY</v>
    <v>50.01</v>
    <v>19.914999999999999</v>
    <v>49.88</v>
    <v>50.25</v>
    <v>50.25</v>
    <v>299758400</v>
    <v>CPB</v>
    <v>CAMPBELL SOUP COMPANY (XNYS:CPB)</v>
    <v>1706958</v>
    <v>2507699</v>
    <v>1922</v>
  </rv>
  <rv s="2">
    <v>342</v>
  </rv>
  <rv s="0">
    <v>https://www.bing.com/financeapi/forcetrigger?t=a1q8r7&amp;q=XNAS%3aCPRT&amp;form=skydnc</v>
    <v>Learn more on Bing</v>
  </rv>
  <rv s="1">
    <v>en-US</v>
    <v>a1q8r7</v>
    <v>268435456</v>
    <v>1</v>
    <v>Powered by Refinitiv</v>
    <v>0</v>
    <v>COPART, INC. (XNAS:CPRT)</v>
    <v>2</v>
    <v>3</v>
    <v>Finance</v>
    <v>4</v>
    <v>161.12</v>
    <v>102.21</v>
    <v>1.1609</v>
    <v>0.82</v>
    <v>7.7529999999999995E-3</v>
    <v>7.5360000000000002E-3</v>
    <v>0.85</v>
    <v>USD</v>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v>9500</v>
    <v>Nasdaq Stock Market</v>
    <v>XNAS</v>
    <v>XNAS</v>
    <v>14185 Dallas Pkwy Ste 300, DALLAS, TX, 75254 US</v>
    <v>109.87</v>
    <v>Specialty Retailers</v>
    <v>Stock</v>
    <v>44855.992262128908</v>
    <v>344</v>
    <v>107.51</v>
    <v>26098540000</v>
    <v>COPART, INC.</v>
    <v>COPART, INC.</v>
    <v>108.52</v>
    <v>24.0519</v>
    <v>108.81</v>
    <v>109.63</v>
    <v>110.48</v>
    <v>238060300</v>
    <v>CPRT</v>
    <v>COPART, INC. (XNAS:CPRT)</v>
    <v>1285712</v>
    <v>1213397</v>
    <v>2012</v>
  </rv>
  <rv s="2">
    <v>345</v>
  </rv>
  <rv s="0">
    <v>https://www.bing.com/financeapi/forcetrigger?t=a1q9c7&amp;q=XNYS%3aCPT&amp;form=skydnc</v>
    <v>Learn more on Bing</v>
  </rv>
  <rv s="6">
    <v>en-US</v>
    <v>a1q9c7</v>
    <v>268435456</v>
    <v>1</v>
    <v>Powered by Refinitiv</v>
    <v>11</v>
    <v>CAMDEN PROPERTY TRUST (XNYS:CPT)</v>
    <v>2</v>
    <v>12</v>
    <v>Finance</v>
    <v>4</v>
    <v>180.37</v>
    <v>109.66</v>
    <v>0.7722</v>
    <v>1.62</v>
    <v>-1.054E-3</v>
    <v>1.443E-2</v>
    <v>-0.12</v>
    <v>USD</v>
    <v>Camden Property Trust is a real estate investment trust (REIT). The Company and its subsidiaries are primarily engaged in the ownership, management, development, redevelopment, acquisition, and construction of multifamily apartment communities. It owns interests in and operates approximately 170 multifamily properties consisting of 58,055 apartment homes across the United States. The Company has five properties under construction, which consist of approximately 1,773 apartment homes. In addition, it owns other land holdings for the development of multifamily apartment communities. The Company's properties consist of mid-rise buildings or two- and three-story buildings in a landscaped setting, as well as high-rise buildings, and provide residents with a variety of amenities common to multifamily rental properties. Its properties are located in Arizona, California, Colorado, Florida, Georgia, North Carolina, Washington District of Columbia (DC) Metro and Texas, among others.</v>
    <v>1700</v>
    <v>New York Stock Exchange</v>
    <v>XNYS</v>
    <v>XNYS</v>
    <v>SUITE 2400, 11 GREENWAY PLAZA, HOUSTON, TX, 77046 US</v>
    <v>113.93</v>
    <v>Residential &amp; Commercial REIT</v>
    <v>Stock</v>
    <v>44855.98326907344</v>
    <v>347</v>
    <v>110.77</v>
    <v>12132480000</v>
    <v>CAMDEN PROPERTY TRUST</v>
    <v>CAMDEN PROPERTY TRUST</v>
    <v>112.61</v>
    <v>14.8247</v>
    <v>112.27</v>
    <v>113.89</v>
    <v>113.77</v>
    <v>106528100</v>
    <v>CPT</v>
    <v>CAMDEN PROPERTY TRUST (XNYS:CPT)</v>
    <v>698853</v>
    <v>906179</v>
  </rv>
  <rv s="2">
    <v>348</v>
  </rv>
  <rv s="0">
    <v>https://www.bing.com/financeapi/forcetrigger?t=a1qbxm&amp;q=XNYS%3aCRL&amp;form=skydnc</v>
    <v>Learn more on Bing</v>
  </rv>
  <rv s="1">
    <v>en-US</v>
    <v>a1qbxm</v>
    <v>268435456</v>
    <v>1</v>
    <v>Powered by Refinitiv</v>
    <v>0</v>
    <v>CHARLES RIVER LABORATORIES INTERNATIONAL, INC. (XNYS:CRL)</v>
    <v>2</v>
    <v>3</v>
    <v>Finance</v>
    <v>4</v>
    <v>449.34</v>
    <v>181.36</v>
    <v>1.2806</v>
    <v>0.69</v>
    <v>0</v>
    <v>3.4589999999999998E-3</v>
    <v>0</v>
    <v>USD</v>
    <v>Charles River Laboratories International, Inc. is a full service, non-clinical contract research company. The Company provides research models required in research and development of new drugs, devices, and therapies. The Company's segments include Research Models and Services (RMS), Discovery and Safety Assessment (DSA), and Manufacturing Solutions (Manufacturing). The RMS segment includes the research models, research model services, and research and GMP-compliant cells businesses. The DSA segment includes services required to take a drug through the early development process, including discovery services, which are non-regulated services to assist clients with the identification, screening, and selection of a lead compound for drug development, and regulated and non-regulated (Good Laboratory Practice (GLP) and non-GLP) safety assessment services. The Manufacturing segment includes Microbial Solutions, Biologics Solutions (Biologics), and Avian Vaccine Services (Avian).</v>
    <v>18600</v>
    <v>New York Stock Exchange</v>
    <v>XNYS</v>
    <v>XNYS</v>
    <v>251 Ballardvale St, WILMINGTON, MA, 01887 US</v>
    <v>200.52</v>
    <v>Biotechnology &amp; Medical Research</v>
    <v>Stock</v>
    <v>44855.958333356248</v>
    <v>350</v>
    <v>194.53</v>
    <v>10181820000</v>
    <v>CHARLES RIVER LABORATORIES INTERNATIONAL, INC.</v>
    <v>CHARLES RIVER LABORATORIES INTERNATIONAL, INC.</v>
    <v>200.44</v>
    <v>23.155200000000001</v>
    <v>199.49</v>
    <v>200.18</v>
    <v>200.18</v>
    <v>50863310</v>
    <v>CRL</v>
    <v>CHARLES RIVER LABORATORIES INTERNATIONAL, INC. (XNYS:CRL)</v>
    <v>529475</v>
    <v>555145</v>
    <v>1994</v>
  </rv>
  <rv s="2">
    <v>351</v>
  </rv>
  <rv s="0">
    <v>https://www.bing.com/financeapi/forcetrigger?t=a1qc1h&amp;q=XNYS%3aCRM&amp;form=skydnc</v>
    <v>Learn more on Bing</v>
  </rv>
  <rv s="1">
    <v>en-US</v>
    <v>a1qc1h</v>
    <v>268435456</v>
    <v>1</v>
    <v>Powered by Refinitiv</v>
    <v>0</v>
    <v>SALESFORCE, INC. (XNYS:CRM)</v>
    <v>2</v>
    <v>3</v>
    <v>Finance</v>
    <v>4</v>
    <v>311.75</v>
    <v>137.59</v>
    <v>1.1177999999999999</v>
    <v>2.67</v>
    <v>5.6189999999999994E-4</v>
    <v>1.6952000000000002E-2</v>
    <v>0.09</v>
    <v>USD</v>
    <v>Salesforce, Inc., formerly Salesforce.com, Inc., is a provider of customer relationship management (CRM) platform. Its Customer 360 platform delivers a source, which connects customer data across systems, applications and devices to help companies sell, service, market and conduct commerce from anywhere. It focuses on cloud, mobile, social, analytics and artificial intelligence, which connect to its customers and enable companies to transform their businesses. It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v>
    <v>73541</v>
    <v>New York Stock Exchange</v>
    <v>XNYS</v>
    <v>XNYS</v>
    <v>SALESFORCE TOWER, 415 MISSION STREET 3RD FL, SAN FRANCISCO, CA, 94105 US</v>
    <v>160.43</v>
    <v>Software &amp; IT Services</v>
    <v>Stock</v>
    <v>44855.999891909378</v>
    <v>353</v>
    <v>154.81819999999999</v>
    <v>160170000000</v>
    <v>SALESFORCE, INC.</v>
    <v>SALESFORCE, INC.</v>
    <v>157.5</v>
    <v>294.39249999999998</v>
    <v>157.5</v>
    <v>160.16999999999999</v>
    <v>160.26</v>
    <v>1000000000</v>
    <v>CRM</v>
    <v>SALESFORCE, INC. (XNYS:CRM)</v>
    <v>8335482</v>
    <v>7395282</v>
    <v>1999</v>
  </rv>
  <rv s="2">
    <v>354</v>
  </rv>
  <rv s="0">
    <v>https://www.bing.com/financeapi/forcetrigger?t=a1qe5r&amp;q=XNAS%3aCSCO&amp;form=skydnc</v>
    <v>Learn more on Bing</v>
  </rv>
  <rv s="1">
    <v>en-US</v>
    <v>a1qe5r</v>
    <v>268435456</v>
    <v>1</v>
    <v>Powered by Refinitiv</v>
    <v>0</v>
    <v>CISCO SYSTEMS, INC. (XNAS:CSCO)</v>
    <v>2</v>
    <v>3</v>
    <v>Finance</v>
    <v>4</v>
    <v>64.284999999999997</v>
    <v>38.604999999999997</v>
    <v>0.95789999999999997</v>
    <v>1.0900000000000001</v>
    <v>1.869E-3</v>
    <v>2.6133000000000003E-2</v>
    <v>0.08</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42.97</v>
    <v>Communications &amp; Networking</v>
    <v>Stock</v>
    <v>44855.999140010936</v>
    <v>356</v>
    <v>41.81</v>
    <v>175735500000</v>
    <v>CISCO SYSTEMS, INC.</v>
    <v>CISCO SYSTEMS, INC.</v>
    <v>41.85</v>
    <v>14.808299999999999</v>
    <v>41.71</v>
    <v>42.8</v>
    <v>42.88</v>
    <v>4105969000</v>
    <v>CSCO</v>
    <v>CISCO SYSTEMS, INC. (XNAS:CSCO)</v>
    <v>25035034</v>
    <v>20263278</v>
    <v>2021</v>
  </rv>
  <rv s="2">
    <v>357</v>
  </rv>
  <rv s="0">
    <v>https://www.bing.com/financeapi/forcetrigger?t=a1qeh7&amp;q=XNAS%3aCSGP&amp;form=skydnc</v>
    <v>Learn more on Bing</v>
  </rv>
  <rv s="1">
    <v>en-US</v>
    <v>a1qeh7</v>
    <v>268435456</v>
    <v>1</v>
    <v>Powered by Refinitiv</v>
    <v>0</v>
    <v>COSTAR GROUP, INC. (XNAS:CSGP)</v>
    <v>2</v>
    <v>3</v>
    <v>Finance</v>
    <v>4</v>
    <v>101.05</v>
    <v>49</v>
    <v>0.87139999999999995</v>
    <v>1.23</v>
    <v>0</v>
    <v>1.7430000000000001E-2</v>
    <v>0</v>
    <v>USD</v>
    <v>CoStar Group, Inc. is a provider of online real estate marketplaces, information and analytics in the United States (U.S.) and United Kingdom (U.K.). The Company provides online marketplaces for commercial real estate, apartment rentals, residential real estate, land for sale and businesses for sale. The Company manages its business geographically in two segments: North America, which includes the United States and Canada, and International, which includes the Europe, Asia-Pacific and Latin America. It also offers online platforms that manages workflow and marketing for residential real estate agents and brokers and provide residential property listings for homebuyers. Its services are primarily derived from a database of building-specific information and offer customers specialized tools for accessing, analyzing and using its information. The Company’s brands include CoStar, Apartments.com, LoopNet, STR, Ten-X, BizBuySell, LandsofAmerica, Homes.com., and Homesnap.</v>
    <v>4742</v>
    <v>Nasdaq Stock Market</v>
    <v>XNAS</v>
    <v>XNAS</v>
    <v>1331 L St NW, WASHINGTON, DC, 20005 US</v>
    <v>72.307000000000002</v>
    <v>Software &amp; IT Services</v>
    <v>Stock</v>
    <v>44855.867913807815</v>
    <v>359</v>
    <v>69.42</v>
    <v>29955590000</v>
    <v>COSTAR GROUP, INC.</v>
    <v>COSTAR GROUP, INC.</v>
    <v>70.45</v>
    <v>84.341200000000001</v>
    <v>70.569999999999993</v>
    <v>71.8</v>
    <v>71.8</v>
    <v>417208800</v>
    <v>CSGP</v>
    <v>COSTAR GROUP, INC. (XNAS:CSGP)</v>
    <v>2316166</v>
    <v>4414620</v>
    <v>1998</v>
  </rv>
  <rv s="2">
    <v>360</v>
  </rv>
  <rv s="0">
    <v>https://www.bing.com/financeapi/forcetrigger?t=a1qga2&amp;q=XNAS%3aCSX&amp;form=skydnc</v>
    <v>Learn more on Bing</v>
  </rv>
  <rv s="1">
    <v>en-US</v>
    <v>a1qga2</v>
    <v>268435456</v>
    <v>1</v>
    <v>Powered by Refinitiv</v>
    <v>0</v>
    <v>CSX Corporation (XNAS:CSX)</v>
    <v>2</v>
    <v>3</v>
    <v>Finance</v>
    <v>4</v>
    <v>38.630000000000003</v>
    <v>25.8</v>
    <v>1.236</v>
    <v>0.46</v>
    <v>-1.0889999999999999E-3</v>
    <v>1.6987000000000002E-2</v>
    <v>-0.03</v>
    <v>USD</v>
    <v>CSX Corporation is a transportation company. The Company provides rail-based freight transportation services, including traditional rail service and transport of intermodal containers and trailers, as well as other transportation services, such as rail-to-truck transfers and bulk commodity operations. It categorizes its products into primary lines of business such as merchandise, intermodal and coal. Its intermodal business links customers to railroads through trucks and terminals. Its merchandise business consists of shipments in markets, such as agricultural and food products, automotive, minerals, forest products, metals and equipment, and fertilizers. It transports domestic coal, coke and iron ore to electricity-generating power plants, steel manufacturers and industrial plants, as well as export coal to deep-water port facilities. Its principal operating subsidiary, CSX Transportation, Inc., provides an important link to the transportation supply chain through its route-mile rail.</v>
    <v>16700</v>
    <v>Nasdaq Stock Market</v>
    <v>XNAS</v>
    <v>XNAS</v>
    <v>15TH FLOOR, 500 WATER STREET, JACKSONVILLE, FL, 32202 US</v>
    <v>28.48</v>
    <v>Freight &amp; Logistics Services</v>
    <v>Stock</v>
    <v>44855.996749536716</v>
    <v>362</v>
    <v>26.96</v>
    <v>58969780000</v>
    <v>CSX Corporation</v>
    <v>CSX Corporation</v>
    <v>27.74</v>
    <v>14.401400000000001</v>
    <v>27.08</v>
    <v>27.54</v>
    <v>27.51</v>
    <v>2141241000</v>
    <v>CSX</v>
    <v>CSX Corporation (XNAS:CSX)</v>
    <v>29374741</v>
    <v>18507427</v>
    <v>1978</v>
  </rv>
  <rv s="2">
    <v>363</v>
  </rv>
  <rv s="0">
    <v>https://www.bing.com/financeapi/forcetrigger?t=a1qgcw&amp;q=XNAS%3aCTAS&amp;form=skydnc</v>
    <v>Learn more on Bing</v>
  </rv>
  <rv s="1">
    <v>en-US</v>
    <v>a1qgcw</v>
    <v>268435456</v>
    <v>1</v>
    <v>Powered by Refinitiv</v>
    <v>0</v>
    <v>CINTAS CORPORATION (XNAS:CTAS)</v>
    <v>2</v>
    <v>3</v>
    <v>Finance</v>
    <v>4</v>
    <v>461.44</v>
    <v>343.86</v>
    <v>1.3694999999999999</v>
    <v>7.24</v>
    <v>4.7010000000000003E-3</v>
    <v>1.8435999999999998E-2</v>
    <v>1.88</v>
    <v>USD</v>
    <v>Cintas Corporation develops uniform programs using fabric. The Company helps businesses of all types and sizes, primarily in the United States, as well as Canada and Latin America. Its segments include Uniform Rental and Facility Services, and First Aid and Safety Services. Uniform Rental and Facility Services segment consists of the rental and servicing of uniforms and other garments, including flame-resistant clothing, mats, mops and shop towels and other ancillary items. In addition to these rental items, restroom cleaning services and supplies and the sale of items from its catalogues to its customers on route are included within this segment.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to corporations.</v>
    <v>43000</v>
    <v>Nasdaq Stock Market</v>
    <v>XNAS</v>
    <v>XNAS</v>
    <v>PO Box 625737, 6800 Cintas Blvd, CINCINNATI, OH, 45262 US</v>
    <v>401.22</v>
    <v>Professional &amp; Commercial Services</v>
    <v>Stock</v>
    <v>44855.881924397654</v>
    <v>365</v>
    <v>389.48</v>
    <v>40612040000</v>
    <v>CINTAS CORPORATION</v>
    <v>CINTAS CORPORATION</v>
    <v>391.26</v>
    <v>32.919699999999999</v>
    <v>392.7</v>
    <v>399.94</v>
    <v>401.82</v>
    <v>101545300</v>
    <v>CTAS</v>
    <v>CINTAS CORPORATION (XNAS:CTAS)</v>
    <v>386401</v>
    <v>481779</v>
    <v>1986</v>
  </rv>
  <rv s="2">
    <v>366</v>
  </rv>
  <rv s="0">
    <v>https://www.bing.com/financeapi/forcetrigger?t=a1qh3m&amp;q=XNYS%3aCTLT&amp;form=skydnc</v>
    <v>Learn more on Bing</v>
  </rv>
  <rv s="1">
    <v>en-US</v>
    <v>a1qh3m</v>
    <v>268435456</v>
    <v>1</v>
    <v>Powered by Refinitiv</v>
    <v>0</v>
    <v>Catalent, Inc. (XNYS:CTLT)</v>
    <v>2</v>
    <v>3</v>
    <v>Finance</v>
    <v>4</v>
    <v>140.55500000000001</v>
    <v>66.11</v>
    <v>1.3616999999999999</v>
    <v>-0.64</v>
    <v>0</v>
    <v>-9.3749999999999997E-3</v>
    <v>0</v>
    <v>USD</v>
    <v>Catalent, Inc. is a provider of development and manufacturing solutions for drug, cell and gene therapies biologics, vaccines, and consumer health products. The Company’s segments include Biologics, Softgel and Oral Technologies, Oral and Specialty Delivery, and Clinical Supply Services. Its Biologics segment provides development and manufacturing for protein, plasmid DNA mRNA, cell therapy, viral vaccines and viral-based gene therapies. Its Softgel and Oral Technologies segment provide formulation, development, and manufacturing services for soft capsules, as well as large-scale manufacturing of oral solid dose forms. Its Oral and Specialty Delivery segment provides formulation development and manufacturing across a range of technologies along with integrated downstream clinical development and commercial supply solutions. Its Clinical Supply Services segment provides manufacturing, packaging, storage, distribution, and inventory management for, drugs, biologics and clinical trials.</v>
    <v>19000</v>
    <v>New York Stock Exchange</v>
    <v>XNYS</v>
    <v>XNYS</v>
    <v>14 Schoolhouse Rd, SOMERSET, NJ, 08873-1213 US</v>
    <v>68.944999999999993</v>
    <v>Pharmaceuticals</v>
    <v>Stock</v>
    <v>44855.958333356248</v>
    <v>368</v>
    <v>66.11</v>
    <v>12166360000</v>
    <v>Catalent, Inc.</v>
    <v>Catalent, Inc.</v>
    <v>68.59</v>
    <v>24.144300000000001</v>
    <v>68.27</v>
    <v>67.63</v>
    <v>67.63</v>
    <v>179895900</v>
    <v>CTLT</v>
    <v>Catalent, Inc. (XNYS:CTLT)</v>
    <v>2774453</v>
    <v>1631571</v>
    <v>2007</v>
  </rv>
  <rv s="2">
    <v>369</v>
  </rv>
  <rv s="0">
    <v>https://www.bing.com/financeapi/forcetrigger?t=a1q44c&amp;q=XNYS%3aCTRA&amp;form=skydnc</v>
    <v>Learn more on Bing</v>
  </rv>
  <rv s="1">
    <v>en-US</v>
    <v>a1q44c</v>
    <v>268435456</v>
    <v>1</v>
    <v>Powered by Refinitiv</v>
    <v>0</v>
    <v>Coterra Energy Inc. (XNYS:CTRA)</v>
    <v>2</v>
    <v>3</v>
    <v>Finance</v>
    <v>4</v>
    <v>36.549999999999997</v>
    <v>18.39</v>
    <v>0.1895</v>
    <v>-0.02</v>
    <v>2.696E-3</v>
    <v>-6.736E-4</v>
    <v>0.08</v>
    <v>USD</v>
    <v>Coterra Energy Inc. is an independent oil and gas company, which is engaged in the development, exploration and production of oil, natural gas and natural gas liquids (NGLs). The Company’s assets are concentrated in areas with hydrocarbon resources. The Company’s operations are primarily concentrated in three operating areas: the Marcellus Shale in northeast Pennsylvania, the Permian Basin in west Texas and southeast New Mexico, and the Anadarko Basin in the Mid-Continent region in Oklahoma. Its Marcellus Shale properties are principally located in Susquehanna County, Pennsylvania, where the Company holds approximately 177,000 net acres in the dry gas window in the Marcellus Shale. Its Permian Basin properties are principally located in the western half of the Permian Basin, where it holds approximately 306,000 net acres in the play. Its Anadarko Basin properties are principally located in Oklahoma, where it holds approximately 182,000 net acres in the play.</v>
    <v>936</v>
    <v>New York Stock Exchange</v>
    <v>XNYS</v>
    <v>XNYS</v>
    <v>840 Gessner Rd Ste 1400, HOUSTON, TX, 77024 US</v>
    <v>30.24</v>
    <v>Oil &amp; Gas</v>
    <v>Stock</v>
    <v>44855.987591087498</v>
    <v>371</v>
    <v>29.045000000000002</v>
    <v>23605310000</v>
    <v>Coterra Energy Inc.</v>
    <v>Coterra Energy Inc.</v>
    <v>29.97</v>
    <v>8.3114000000000008</v>
    <v>29.69</v>
    <v>29.67</v>
    <v>29.75</v>
    <v>795595200</v>
    <v>CTRA</v>
    <v>Coterra Energy Inc. (XNYS:CTRA)</v>
    <v>7452927</v>
    <v>7704234</v>
    <v>1989</v>
  </rv>
  <rv s="2">
    <v>372</v>
  </rv>
  <rv s="0">
    <v>https://www.bing.com/financeapi/forcetrigger?t=a1qhz2&amp;q=XNAS%3aCTSH&amp;form=skydnc</v>
    <v>Learn more on Bing</v>
  </rv>
  <rv s="1">
    <v>en-US</v>
    <v>a1qhz2</v>
    <v>268435456</v>
    <v>1</v>
    <v>Powered by Refinitiv</v>
    <v>0</v>
    <v>COGNIZANT TECHNOLOGY SOLUTIONS CORPORATION (XNAS:CTSH)</v>
    <v>2</v>
    <v>3</v>
    <v>Finance</v>
    <v>4</v>
    <v>93.468000000000004</v>
    <v>55.4</v>
    <v>1.0512999999999999</v>
    <v>0.5</v>
    <v>4.6449999999999998E-3</v>
    <v>8.3639999999999999E-3</v>
    <v>0.28000000000000003</v>
    <v>USD</v>
    <v>Cognizant Technology Solutions Corporation is a professional services company. Its services include digital services and solutions, consulting, application development, systems integration, application testing, application maintenance, infrastructure services and business process services. It is focused on areas, namely Internet of Things (IoT), digital engineering, data and cloud. The Company operates through four segments: Financial Services, Healthcare, Products and Resources, and Communications, Media and Technology. The Healthcare segment consists of healthcare providers and payers as well as life sciences companies, including pharmaceutical, biotech and medical device companies. The Products and Resources segment includes manufacturers, retailers, travel and hospitality companies, as well as companies providing logistics, energy and utility services. Its Communications, Media and Technology includes information, media and entertainment, communications and technology companies.</v>
    <v>341300</v>
    <v>Nasdaq Stock Market</v>
    <v>XNAS</v>
    <v>XNAS</v>
    <v>300 Frank W. Burr Blvd., Ste. 36, 6 Fl., TEANECK, NJ, 07666 US</v>
    <v>60.48</v>
    <v>Software &amp; IT Services</v>
    <v>Stock</v>
    <v>44855.884517233593</v>
    <v>374</v>
    <v>58.83</v>
    <v>31212080000</v>
    <v>COGNIZANT TECHNOLOGY SOLUTIONS CORPORATION</v>
    <v>COGNIZANT TECHNOLOGY SOLUTIONS CORPORATION</v>
    <v>59.11</v>
    <v>13.88</v>
    <v>59.78</v>
    <v>60.28</v>
    <v>60.56</v>
    <v>517784900</v>
    <v>CTSH</v>
    <v>COGNIZANT TECHNOLOGY SOLUTIONS CORPORATION (XNAS:CTSH)</v>
    <v>7846965</v>
    <v>3725810</v>
    <v>1988</v>
  </rv>
  <rv s="2">
    <v>375</v>
  </rv>
  <rv s="0">
    <v>https://www.bing.com/financeapi/forcetrigger?t=bq89dm&amp;q=XNYS%3aCTVA&amp;form=skydnc</v>
    <v>Learn more on Bing</v>
  </rv>
  <rv s="1">
    <v>en-US</v>
    <v>bq89dm</v>
    <v>268435456</v>
    <v>1</v>
    <v>Powered by Refinitiv</v>
    <v>0</v>
    <v>CORTEVA, INC. (XNYS:CTVA)</v>
    <v>2</v>
    <v>3</v>
    <v>Finance</v>
    <v>4</v>
    <v>64.3</v>
    <v>42.07</v>
    <v>0.72799999999999998</v>
    <v>0.95</v>
    <v>4.7710000000000001E-3</v>
    <v>1.5339999999999999E-2</v>
    <v>0.3</v>
    <v>USD</v>
    <v>Corteva, Inc. is a global provider of seed and crop protection solutions focused on the agriculture industry. Its seed segment is engaged in developing and supplying germplasm and traits that produce optimum yields for farms around the world. This segment offers trait technologies that improve resistance to weather, disease, insects and herbicides used to control weeds, and trait technologies that enhance food and nutritional characteristics, and provides digital solutions that assist farmers in decision-making. Its crop protection segment serves the global agricultural input industry with products that protect against weeds, insects and other pests, and disease, and that improve overall crop health both above and below ground through nitrogen management and seed-applied technologies. This segment provides herbicides, insecticides, nitrogen stabilizers and pasture and range management herbicides. Its portfolio of brands includes CLOSER, DELEGATE, Pioneer, Brevant seeds and others.</v>
    <v>21000</v>
    <v>New York Stock Exchange</v>
    <v>XNYS</v>
    <v>XNYS</v>
    <v>9330 ZIONSVILLE ROAD, INDIANAPOLIS, IN, 46268 US</v>
    <v>63.034999999999997</v>
    <v>Food &amp; Tobacco</v>
    <v>Stock</v>
    <v>44855.97464802031</v>
    <v>377</v>
    <v>61.38</v>
    <v>45185570000</v>
    <v>CORTEVA, INC.</v>
    <v>CORTEVA, INC.</v>
    <v>61.96</v>
    <v>25.6508</v>
    <v>61.93</v>
    <v>62.88</v>
    <v>63.18</v>
    <v>718600000</v>
    <v>CTVA</v>
    <v>CORTEVA, INC. (XNYS:CTVA)</v>
    <v>2566191</v>
    <v>3132539</v>
    <v>2018</v>
  </rv>
  <rv s="2">
    <v>378</v>
  </rv>
  <rv s="0">
    <v>https://www.bing.com/financeapi/forcetrigger?t=a1qlnm&amp;q=XNYS%3aCVS&amp;form=skydnc</v>
    <v>Learn more on Bing</v>
  </rv>
  <rv s="1">
    <v>en-US</v>
    <v>a1qlnm</v>
    <v>268435456</v>
    <v>1</v>
    <v>Powered by Refinitiv</v>
    <v>0</v>
    <v>CVS HEALTH CORPORATION (XNYS:CVS)</v>
    <v>2</v>
    <v>3</v>
    <v>Finance</v>
    <v>4</v>
    <v>111.25</v>
    <v>85.71</v>
    <v>0.69220000000000004</v>
    <v>1.73</v>
    <v>2.4809999999999997E-3</v>
    <v>1.9012999999999999E-2</v>
    <v>0.23</v>
    <v>USD</v>
    <v>CVS Health Corporation, together with its subsidiaries, is a health solutions company. The Company's segments include Pharmacy Services, Retail/LTC, Health Care Benefits and Corporate/Other. The Pharmacy Services segment provides a range of pharmacy benefit management (PBM) solutions, including plan design offerings and administration, retail pharmacy network management services, mail order pharmacy, specialty pharmacy, clinical services, disease management services and medical spend management. Retail/LTC segment sells prescription drugs and a range of health and wellness products and general merchandise. The Health Care Benefits segment offers a range of traditional, voluntary and consumer-directed health insurance products and related services. The Company's services include health &amp; wellness services, health plans, pharmacy services and prescription drug coverage. The Company has approximately 9,000 retail locations, over 1,100 walk-in medical clinics, a pharmacy benefits manager.</v>
    <v>300000</v>
    <v>New York Stock Exchange</v>
    <v>XNYS</v>
    <v>XNYS</v>
    <v>1 Cvs Dr, WOONSOCKET, RI, 02895-6146 US</v>
    <v>93.16</v>
    <v>Healthcare Providers &amp; Services</v>
    <v>Stock</v>
    <v>44855.998652025002</v>
    <v>380</v>
    <v>90.04</v>
    <v>121725500000</v>
    <v>CVS HEALTH CORPORATION</v>
    <v>CVS HEALTH CORPORATION</v>
    <v>90.84</v>
    <v>14.787000000000001</v>
    <v>90.99</v>
    <v>92.72</v>
    <v>92.95</v>
    <v>1312829000</v>
    <v>CVS</v>
    <v>CVS HEALTH CORPORATION (XNYS:CVS)</v>
    <v>4919269</v>
    <v>5659455</v>
    <v>1996</v>
  </rv>
  <rv s="2">
    <v>381</v>
  </rv>
  <rv s="0">
    <v>https://www.bing.com/financeapi/forcetrigger?t=a1qlz2&amp;q=XNYS%3aCVX&amp;form=skydnc</v>
    <v>Learn more on Bing</v>
  </rv>
  <rv s="1">
    <v>en-US</v>
    <v>a1qlz2</v>
    <v>268435456</v>
    <v>1</v>
    <v>Powered by Refinitiv</v>
    <v>0</v>
    <v>CHEVRON CORPORATION (XNYS:CVX)</v>
    <v>2</v>
    <v>3</v>
    <v>Finance</v>
    <v>4</v>
    <v>182.4</v>
    <v>110.73</v>
    <v>1.1662999999999999</v>
    <v>4.2300000000000004</v>
    <v>1.155E-3</v>
    <v>2.5035999999999999E-2</v>
    <v>0.2</v>
    <v>USD</v>
    <v>Chevron Corporation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The Upstream segment consists primarily of exploring for, developing and producing crude oil and natural gas; processing, liquefaction, transportation and regasification associated with liquefied natural gas; transporting crude oil by international oil export pipelines; transporting, storage and marketing of natural gas, and a gas-to-liquids plant. The Downstream segment consists primarily of refining of crude oil into petroleum products; marketing of crude oil, refined products and lubricants; manufacturing and marketing of renewable fuels; transporting of crude oil and refined products, and manufacturing and marketing of commodity petrochemicals.</v>
    <v>42595</v>
    <v>New York Stock Exchange</v>
    <v>XNYS</v>
    <v>XNYS</v>
    <v>6001 Bollinger Canyon Rd, SAN RAMON, CA, 94583 US</v>
    <v>173.84</v>
    <v>Oil &amp; Gas</v>
    <v>Stock</v>
    <v>44855.99966633047</v>
    <v>383</v>
    <v>168.85</v>
    <v>339008100000</v>
    <v>CHEVRON CORPORATION</v>
    <v>CHEVRON CORPORATION</v>
    <v>169.15</v>
    <v>11.286899999999999</v>
    <v>168.96</v>
    <v>173.19</v>
    <v>173.39</v>
    <v>1957435000</v>
    <v>CVX</v>
    <v>CHEVRON CORPORATION (XNYS:CVX)</v>
    <v>7971263</v>
    <v>9922132</v>
    <v>1926</v>
  </rv>
  <rv s="2">
    <v>384</v>
  </rv>
  <rv s="0">
    <v>https://www.bing.com/financeapi/forcetrigger?t=a1s5xm&amp;q=XNAS%3aCZR&amp;form=skydnc</v>
    <v>Learn more on Bing</v>
  </rv>
  <rv s="1">
    <v>en-US</v>
    <v>a1s5xm</v>
    <v>268435456</v>
    <v>1</v>
    <v>Powered by Refinitiv</v>
    <v>0</v>
    <v>CAESARS ENTERTAINMENT, INC. (XNAS:CZR)</v>
    <v>2</v>
    <v>3</v>
    <v>Finance</v>
    <v>4</v>
    <v>115.95</v>
    <v>31.31</v>
    <v>2.7927</v>
    <v>2.2000000000000002</v>
    <v>7.3209999999999994E-3</v>
    <v>5.8807999999999999E-2</v>
    <v>0.28999999999999998</v>
    <v>USD</v>
    <v>Caesars Entertainment, Inc. is a gaming and hospitality company that owns and operates gaming facilities. Its principal operating activities are reported through geographic regions and reportable segments, including West, Midwest, South, East and Central. The West segment includes Silver Legacy Resort Casino, and Tropicana Laughlin Hotel and Casino. The Midwest segment includes Isle Casino Waterloo and Isle Casino Bettendorf. The South segment includes Isle Casino Racing Pompano Park, Isle of Capri Casino Lula, Isle of Capri Casino Hotel Lake Charles, Trop Casino Greenville, and Belle of Baton Rouge Casino and Hotel. The East segment includes Presque Isle Downs and Casino, ldorado Gaming Scioto Downs, and Tropicana Casino and Resort. The Central segment includes Tropicana Evansville, Lumiere Place Casino and Grand Victoria Casino.</v>
    <v>49000</v>
    <v>Nasdaq Stock Market</v>
    <v>XNAS</v>
    <v>XNAS</v>
    <v>100 West Liberty Street, 12Th Floor, RENO, NV, 89501 US</v>
    <v>39.799999999999997</v>
    <v>Hotels &amp; Entertainment Services</v>
    <v>Stock</v>
    <v>44855.99768606406</v>
    <v>386</v>
    <v>36.520000000000003</v>
    <v>8493054000</v>
    <v>CAESARS ENTERTAINMENT, INC.</v>
    <v>CAESARS ENTERTAINMENT, INC.</v>
    <v>37.08</v>
    <v>20.490400000000001</v>
    <v>37.409999999999997</v>
    <v>39.61</v>
    <v>39.9</v>
    <v>214416900</v>
    <v>CZR</v>
    <v>CAESARS ENTERTAINMENT, INC. (XNAS:CZR)</v>
    <v>5368464</v>
    <v>4830836</v>
    <v>2020</v>
  </rv>
  <rv s="2">
    <v>387</v>
  </rv>
  <rv s="0">
    <v>https://www.bing.com/financeapi/forcetrigger?t=a1qpw7&amp;q=XNYS%3aD&amp;form=skydnc</v>
    <v>Learn more on Bing</v>
  </rv>
  <rv s="1">
    <v>en-US</v>
    <v>a1qpw7</v>
    <v>268435456</v>
    <v>1</v>
    <v>Powered by Refinitiv</v>
    <v>0</v>
    <v>Dominion Energy, Inc. (XNYS:D)</v>
    <v>2</v>
    <v>3</v>
    <v>Finance</v>
    <v>4</v>
    <v>88.78</v>
    <v>61.7</v>
    <v>0.46910000000000002</v>
    <v>1.1200000000000001</v>
    <v>-7.3250000000000008E-3</v>
    <v>1.7388999999999998E-2</v>
    <v>-0.48</v>
    <v>USD</v>
    <v>Dominion Energy, Inc. is a producer and distributor of energy. is focused on providing electricity, natural gas and related services to customers, primarily in the eastern and Rocky Mountain regions of the United States. The Company's segments include Dominion Energy Virginia, Gas Distribution, Dominion Energy South Carolina, and Contracted Assets. Its portfolio of assets includes approximately 30.2 gigawatt (GW) of electric generating capacity, 10,700 miles of electric transmission lines, 78,000 miles of electric distribution lines and 95,700 miles of gas distribution mains and related service facilities, which are supported by 6,000 miles of gas transmission, gathering and storage pipeline. It operates in around 13 states. The Company's operations are conducted through various subsidiaries, including Virginia Electric and Power Company (Virginia Power). Its operations also include Dominion Energy South Carolina, Inc. (DESC).</v>
    <v>17100</v>
    <v>New York Stock Exchange</v>
    <v>XNYS</v>
    <v>XNYS</v>
    <v>120 Tredegar St, RICHMOND, VA, 23219-4306 US</v>
    <v>65.88</v>
    <v>Electrical Utilities &amp; IPPs</v>
    <v>Stock</v>
    <v>44855.99270039297</v>
    <v>389</v>
    <v>63.97</v>
    <v>54553910000</v>
    <v>Dominion Energy, Inc.</v>
    <v>Dominion Energy, Inc.</v>
    <v>64.33</v>
    <v>33.743499999999997</v>
    <v>64.41</v>
    <v>65.53</v>
    <v>65.05</v>
    <v>832502800</v>
    <v>D</v>
    <v>Dominion Energy, Inc. (XNYS:D)</v>
    <v>3606985</v>
    <v>4730308</v>
    <v>1983</v>
  </rv>
  <rv s="2">
    <v>390</v>
  </rv>
  <rv s="0">
    <v>https://www.bing.com/financeapi/forcetrigger?t=a1qqbh&amp;q=XNYS%3aDAL&amp;form=skydnc</v>
    <v>Learn more on Bing</v>
  </rv>
  <rv s="1">
    <v>en-US</v>
    <v>a1qqbh</v>
    <v>268435456</v>
    <v>1</v>
    <v>Powered by Refinitiv</v>
    <v>0</v>
    <v>DELTA AIR LINES, INC. (XNYS:DAL)</v>
    <v>2</v>
    <v>3</v>
    <v>Finance</v>
    <v>4</v>
    <v>46.27</v>
    <v>27.2</v>
    <v>1.1951000000000001</v>
    <v>0.43</v>
    <v>2.4550000000000002E-3</v>
    <v>1.3375E-2</v>
    <v>0.08</v>
    <v>USD</v>
    <v>Delta Air Lines, Inc. provides scheduled air transportation for passengers and cargo throughout the United States and across the globe. The Company's segments include Airline and Refinery. The Company has hubs and market presence in Amsterdam, London-Heathrow, Mexico City, Paris-Charles de Gaulle and Seoul-Incheon. Its airline segment is managed as a single business unit that provides scheduled air transportation for passengers and cargo throughout the United States and around the world and includes its loyalty program, as well as other ancillary airline services. Its refinery segment operates for the benefit of the airline segment by providing jet fuel to the airline segment from its own production and through jet fuel obtained through agreements with third parties. The refinery's production consists of jet fuel, as well as non-jet fuel products. It also maintains complementary portfolio businesses, such as its cargo business and its Maintenance, Repair and Overhaul (MRO) operation.</v>
    <v>83000</v>
    <v>New York Stock Exchange</v>
    <v>XNYS</v>
    <v>XNYS</v>
    <v>1030 DELTA BLVD, HARTSFIELD ATLANTA INTL AIRPORT, ATLANTA, GA, 30354-1989 US</v>
    <v>32.81</v>
    <v>Passenger Transportation Services</v>
    <v>Stock</v>
    <v>44855.999671943748</v>
    <v>392</v>
    <v>31.77</v>
    <v>20889920000</v>
    <v>DELTA AIR LINES, INC.</v>
    <v>DELTA AIR LINES, INC.</v>
    <v>32.06</v>
    <v>282.73680000000002</v>
    <v>32.15</v>
    <v>32.58</v>
    <v>32.659999999999997</v>
    <v>641188400</v>
    <v>DAL</v>
    <v>DELTA AIR LINES, INC. (XNYS:DAL)</v>
    <v>11173133</v>
    <v>13152676</v>
    <v>1967</v>
  </rv>
  <rv s="2">
    <v>393</v>
  </rv>
  <rv s="0">
    <v>https://www.bing.com/financeapi/forcetrigger?t=a1rfsm&amp;q=XNYS%3aDD&amp;form=skydnc</v>
    <v>Learn more on Bing</v>
  </rv>
  <rv s="1">
    <v>en-US</v>
    <v>a1rfsm</v>
    <v>268435456</v>
    <v>1</v>
    <v>Powered by Refinitiv</v>
    <v>0</v>
    <v>DuPont de Nemours, Inc. (XNYS:DD)</v>
    <v>2</v>
    <v>3</v>
    <v>Finance</v>
    <v>4</v>
    <v>85.16</v>
    <v>49.52</v>
    <v>1.4174</v>
    <v>1.82</v>
    <v>-3.7780000000000001E-3</v>
    <v>3.3854000000000002E-2</v>
    <v>-0.21</v>
    <v>USD</v>
    <v>DuPont de Nemours, Inc. provides technology-based materials and solutions. The Company’s segments include Electronics &amp; Industrial, Water &amp; Protection and Mobility &amp; Materials. Electronics &amp; Industrial is a global supplier of various materials and systems for a range of consumer electronics, including mobile devices, television monitors, personal computers and electronics used in a variety of industries. Mobility &amp; Materials segment provides engineering thermoplastics, elastomers, adhesives, silicone encapsulants, pastes, filaments and advanced films to engineers and designers in the transportation, electronics, renewable energy, industrial and consumer end-markets to enable systems solutions for demanding applications and environments. Water &amp; Protection segment is focused on providing engineered products and integrated systems for a range of industries, including, worker safety, water purification and separation, transportation, energy, medical packaging and building materials.</v>
    <v>28000</v>
    <v>New York Stock Exchange</v>
    <v>XNYS</v>
    <v>XNYS</v>
    <v>974 Centre Rd Bldg 730, WILMINGTON, DE, 19805-1269 US</v>
    <v>55.695</v>
    <v>Chemicals</v>
    <v>Stock</v>
    <v>44855.999353321095</v>
    <v>395</v>
    <v>53.62</v>
    <v>27840130000</v>
    <v>DuPont de Nemours, Inc.</v>
    <v>DuPont de Nemours, Inc.</v>
    <v>53.77</v>
    <v>22.473600000000001</v>
    <v>53.76</v>
    <v>55.58</v>
    <v>55.37</v>
    <v>500901900</v>
    <v>DD</v>
    <v>DuPont de Nemours, Inc. (XNYS:DD)</v>
    <v>2568464</v>
    <v>3084462</v>
    <v>2015</v>
  </rv>
  <rv s="2">
    <v>396</v>
  </rv>
  <rv s="0">
    <v>https://www.bing.com/financeapi/forcetrigger?t=a1qvjc&amp;q=XNYS%3aDE&amp;form=skydnc</v>
    <v>Learn more on Bing</v>
  </rv>
  <rv s="1">
    <v>en-US</v>
    <v>a1qvjc</v>
    <v>268435456</v>
    <v>1</v>
    <v>Powered by Refinitiv</v>
    <v>0</v>
    <v>DEERE &amp; COMPANY (XNYS:DE)</v>
    <v>2</v>
    <v>3</v>
    <v>Finance</v>
    <v>4</v>
    <v>446.76</v>
    <v>283.81</v>
    <v>1.0789</v>
    <v>17.54</v>
    <v>8.8760000000000011E-4</v>
    <v>4.7986000000000001E-2</v>
    <v>0.34</v>
    <v>USD</v>
    <v>Deere &amp; Company produces intelligent, connected machines and applications, which help the agriculture and construction industries. The Company's production and precision agriculture segment develops and delivers global equipment and technology solutions to unlock customer value for production-scale growers of large grains, small grains, cotton, and sugar. The small agriculture and turf segment develops and delivers global equipment and technology solutions to unlock customer value for dairy and livestock producers, crop producers, and turf and utility customers. The construction and forestry segment develops and delivers a range of machines and technology solutions organized along the earthmoving, forestry, and roadbuilding production systems. The financial services segment primarily finances sales and leases by John Deere dealers of new and used production and precision agriculture, small agriculture and turf, and construction and forestry equipment.</v>
    <v>75550</v>
    <v>New York Stock Exchange</v>
    <v>XNYS</v>
    <v>XNYS</v>
    <v>One John Deere Place, MOLINE, IL, 61265-8098 US</v>
    <v>383.63</v>
    <v>Machinery, Equipment &amp; Components</v>
    <v>Stock</v>
    <v>44855.999563298436</v>
    <v>398</v>
    <v>363.07</v>
    <v>115615000000</v>
    <v>DEERE &amp; COMPANY</v>
    <v>DEERE &amp; COMPANY</v>
    <v>364.56</v>
    <v>18.264700000000001</v>
    <v>365.52</v>
    <v>383.06</v>
    <v>383.4</v>
    <v>301819600</v>
    <v>DE</v>
    <v>DEERE &amp; COMPANY (XNYS:DE)</v>
    <v>1387489</v>
    <v>1317437</v>
    <v>1958</v>
  </rv>
  <rv s="2">
    <v>399</v>
  </rv>
  <rv s="0">
    <v>https://www.bing.com/financeapi/forcetrigger?t=a1qyk2&amp;q=XNYS%3aDFS&amp;form=skydnc</v>
    <v>Learn more on Bing</v>
  </rv>
  <rv s="1">
    <v>en-US</v>
    <v>a1qyk2</v>
    <v>268435456</v>
    <v>1</v>
    <v>Powered by Refinitiv</v>
    <v>0</v>
    <v>DISCOVER FINANCIAL SERVICES (XNYS:DFS)</v>
    <v>2</v>
    <v>3</v>
    <v>Finance</v>
    <v>4</v>
    <v>133.38</v>
    <v>87.644000000000005</v>
    <v>1.3907</v>
    <v>1.92</v>
    <v>2.8519999999999999E-3</v>
    <v>2.0699000000000002E-2</v>
    <v>0.27</v>
    <v>USD</v>
    <v>Discover Financial Services is a digital banking and payment services company. The Company is a bank holding company, as well as a financial holding company. Its segments include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the PULSE network (PULSE), Diners Club International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v>16700</v>
    <v>New York Stock Exchange</v>
    <v>XNYS</v>
    <v>XNYS</v>
    <v>2500 Lake Cook Rd, RIVERWOODS, IL, 60015 US</v>
    <v>94.72</v>
    <v>Banking Services</v>
    <v>Stock</v>
    <v>44855.992104849218</v>
    <v>401</v>
    <v>91.06</v>
    <v>25863860000</v>
    <v>DISCOVER FINANCIAL SERVICES</v>
    <v>DISCOVER FINANCIAL SERVICES</v>
    <v>92.78</v>
    <v>5.9813000000000001</v>
    <v>92.76</v>
    <v>94.68</v>
    <v>94.95</v>
    <v>273171300</v>
    <v>DFS</v>
    <v>DISCOVER FINANCIAL SERVICES (XNYS:DFS)</v>
    <v>2397492</v>
    <v>1756034</v>
    <v>1960</v>
  </rv>
  <rv s="2">
    <v>402</v>
  </rv>
  <rv s="0">
    <v>https://www.bing.com/financeapi/forcetrigger?t=a1qyvh&amp;q=XNYS%3aDG&amp;form=skydnc</v>
    <v>Learn more on Bing</v>
  </rv>
  <rv s="1">
    <v>en-US</v>
    <v>a1qyvh</v>
    <v>268435456</v>
    <v>1</v>
    <v>Powered by Refinitiv</v>
    <v>0</v>
    <v>DOLLAR GENERAL CORPORATION (XNYS:DG)</v>
    <v>2</v>
    <v>3</v>
    <v>Finance</v>
    <v>4</v>
    <v>262.20499999999998</v>
    <v>183.25</v>
    <v>0.38009999999999999</v>
    <v>2.15</v>
    <v>-2.9240000000000001E-4</v>
    <v>9.0629999999999999E-3</v>
    <v>-7.0000000000000007E-2</v>
    <v>USD</v>
    <v>Dollar General Corporation is a discount retailer. The Company offers merchandise, including consumable items, seasonal items, home products and apparel. Its merchandise includes brands from manufacturers, as well as its own private brand selections with prices at discounts to brands. Its consumables category includes paper and cleaning products, packaged food, perishables, snacks, health and beauty, pet, and tobacco products. Its seasonal products include holiday items, toys, batteries, small electronics, greeting cards, stationery, prepaid phones and accessories, gardening supplies, hardware, automotive and home office supplies. Its home products include kitchen supplies, cookware, small appliances, light bulbs, storage containers, frames, candles, craft supplies and kitchen, bed and bath soft goods. Its apparel products include casual everyday apparel for infants, toddlers, girls, boys, women and men, as well as socks, underwear, disposable diapers, shoes and accessories.</v>
    <v>163000</v>
    <v>New York Stock Exchange</v>
    <v>XNYS</v>
    <v>XNYS</v>
    <v>100 Mission Ridge, GOODLETTSVILLE, TN, 37072-2171 US</v>
    <v>239.39</v>
    <v>Diversified Retail</v>
    <v>Stock</v>
    <v>44855.996731793748</v>
    <v>404</v>
    <v>233.89</v>
    <v>53995110000</v>
    <v>DOLLAR GENERAL CORPORATION</v>
    <v>DOLLAR GENERAL CORPORATION</v>
    <v>237.47</v>
    <v>23.6312</v>
    <v>237.22</v>
    <v>239.37</v>
    <v>239.3</v>
    <v>225571700</v>
    <v>DG</v>
    <v>DOLLAR GENERAL CORPORATION (XNYS:DG)</v>
    <v>2028525</v>
    <v>1690966</v>
    <v>1998</v>
  </rv>
  <rv s="2">
    <v>405</v>
  </rv>
  <rv s="0">
    <v>https://www.bing.com/financeapi/forcetrigger?t=a1r177&amp;q=XNYS%3aDGX&amp;form=skydnc</v>
    <v>Learn more on Bing</v>
  </rv>
  <rv s="1">
    <v>en-US</v>
    <v>a1r177</v>
    <v>268435456</v>
    <v>1</v>
    <v>Powered by Refinitiv</v>
    <v>0</v>
    <v>QUEST DIAGNOSTICS INCORPORATED (XNYS:DGX)</v>
    <v>2</v>
    <v>3</v>
    <v>Finance</v>
    <v>4</v>
    <v>174.16</v>
    <v>120.4</v>
    <v>0.98450000000000004</v>
    <v>2.09</v>
    <v>0</v>
    <v>1.5521E-2</v>
    <v>0</v>
    <v>USD</v>
    <v>Quest Diagnostics Incorporated is a provider of diagnostic information services. The Company operates through DIS segment, which provides diagnostic information services to a range of customers, including patients, clinicians, hospitals, integrated delivery networks (IDNs), health plans, employers, accountable care organizations (ACOs) and direct contract entities (DCEs). It is also engaged in two business operations, Diagnostic Information Services, which develops and delivers diagnostic information services that provides insights to a range of customers, and the Diagnostic Solutions group includes its risk assessment services business, which offers solutions for insurers and its healthcare information technology businesses, which offers solutions for healthcare providers. The Company’s services primarily are provided under the Quest Diagnostics brand, but it also provides services under other brands, including AmeriPath, Dermpath Diagnostics, ExamOne and Quanum.</v>
    <v>40000</v>
    <v>New York Stock Exchange</v>
    <v>XNYS</v>
    <v>XNYS</v>
    <v>500 Plaza Drive, SECAUCUS, NJ, 07094 US</v>
    <v>139.18</v>
    <v>Healthcare Providers &amp; Services</v>
    <v>Stock</v>
    <v>44855.958333344533</v>
    <v>407</v>
    <v>132.58000000000001</v>
    <v>15589500000</v>
    <v>QUEST DIAGNOSTICS INCORPORATED</v>
    <v>QUEST DIAGNOSTICS INCORPORATED</v>
    <v>134.96</v>
    <v>13.269399999999999</v>
    <v>134.66</v>
    <v>136.75</v>
    <v>136.75</v>
    <v>114000000</v>
    <v>DGX</v>
    <v>QUEST DIAGNOSTICS INCORPORATED (XNYS:DGX)</v>
    <v>1486447</v>
    <v>1018684</v>
    <v>1996</v>
  </rv>
  <rv s="2">
    <v>408</v>
  </rv>
  <rv s="0">
    <v>https://www.bing.com/financeapi/forcetrigger?t=a1r1lh&amp;q=XNYS%3aDHI&amp;form=skydnc</v>
    <v>Learn more on Bing</v>
  </rv>
  <rv s="1">
    <v>en-US</v>
    <v>a1r1lh</v>
    <v>268435456</v>
    <v>1</v>
    <v>Powered by Refinitiv</v>
    <v>0</v>
    <v>D.R. HORTON, INC. (XNYS:DHI)</v>
    <v>2</v>
    <v>3</v>
    <v>Finance</v>
    <v>4</v>
    <v>110.45</v>
    <v>59.25</v>
    <v>1.5255000000000001</v>
    <v>2.61</v>
    <v>-1.0040000000000001E-3</v>
    <v>3.8873999999999999E-2</v>
    <v>-7.0000000000000007E-2</v>
    <v>USD</v>
    <v>D.R. Horton, Inc. is a homebuilding company. The Company is engaged in the acquisition and development of land and the construction and sale of residential homes. Its business operations consist of financial services, rental, and other activities. It has operations in 102 markets in 32 states across the United States. Its segments include homebuilding, Forestar, financial services, rental, and other. The Company's homebuilding divisions are aggregated into six segments: Northwest, Southwest, South Central, South Central, East, and North. The Forestar segment is a residential lot development company with operations in 55 markets across 23 states. The financial services segment provides mortgage financing and title agency services to homebuyers. The rental segment consists of multi-family and single-family rental operations. The multi-family rental operations develop, construct, lease, and sell residential rental properties. Its other segment includes insurance-related operations.</v>
    <v>11788</v>
    <v>New York Stock Exchange</v>
    <v>XNYS</v>
    <v>XNYS</v>
    <v>1341 Horton Cir, ARLINGTON, TX, 76011-4310 US</v>
    <v>69.915000000000006</v>
    <v>Homebuilding &amp; Construction Supplies</v>
    <v>Stock</v>
    <v>44855.962336296092</v>
    <v>410</v>
    <v>66.33</v>
    <v>24236830000</v>
    <v>D.R. HORTON, INC.</v>
    <v>D.R. HORTON, INC.</v>
    <v>66.94</v>
    <v>4.3127000000000004</v>
    <v>67.14</v>
    <v>69.75</v>
    <v>69.680000000000007</v>
    <v>347481500</v>
    <v>DHI</v>
    <v>D.R. HORTON, INC. (XNYS:DHI)</v>
    <v>4605931</v>
    <v>3341106</v>
    <v>1991</v>
  </rv>
  <rv s="2">
    <v>411</v>
  </rv>
  <rv s="0">
    <v>https://www.bing.com/financeapi/forcetrigger?t=a1r1r7&amp;q=XNYS%3aDHR&amp;form=skydnc</v>
    <v>Learn more on Bing</v>
  </rv>
  <rv s="1">
    <v>en-US</v>
    <v>a1r1r7</v>
    <v>268435456</v>
    <v>1</v>
    <v>Powered by Refinitiv</v>
    <v>0</v>
    <v>DANAHER CORPORATION (XNYS:DHR)</v>
    <v>2</v>
    <v>3</v>
    <v>Finance</v>
    <v>4</v>
    <v>331.685</v>
    <v>233.708</v>
    <v>0.83950000000000002</v>
    <v>1.51</v>
    <v>1.3001E-2</v>
    <v>6.2119999999999996E-3</v>
    <v>3.18</v>
    <v>USD</v>
    <v>Danaher Corporation (Danaher) designs, manufactures and markets professional, medical, industrial, and commercial products and services. The Company operates through three segments: Life Sciences, Diagnostics, and Environmental &amp; Applied Solutions. The Life Sciences segment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The Diagnostics segment offers clinical instruments, reagents, consumables, software, and services that hospitals, physicians’ offices, reference laboratories, and other critical care settings use to diagnose disease and make treatment decisions. The Environmental &amp; Applied Solutions segment offers products and services that help protect precious resources and keep global food and water supplies safe.</v>
    <v>78000</v>
    <v>New York Stock Exchange</v>
    <v>XNYS</v>
    <v>XNYS</v>
    <v>2200 Pennsylvania Ave NW Ste 800W, WASHINGTON, DC, 20037-1731 US</v>
    <v>244.98</v>
    <v>Healthcare Equipment &amp; Supplies</v>
    <v>Stock</v>
    <v>44855.999638008594</v>
    <v>413</v>
    <v>234.82</v>
    <v>178052400000</v>
    <v>DANAHER CORPORATION</v>
    <v>DANAHER CORPORATION</v>
    <v>242.79</v>
    <v>26.832999999999998</v>
    <v>243.08</v>
    <v>244.59</v>
    <v>247.77</v>
    <v>727962700</v>
    <v>DHR</v>
    <v>DANAHER CORPORATION (XNYS:DHR)</v>
    <v>6691758</v>
    <v>2741217</v>
    <v>1986</v>
  </rv>
  <rv s="2">
    <v>414</v>
  </rv>
  <rv s="0">
    <v>http://en.wikipedia.org/wiki/The_Walt_Disney_Company</v>
    <v>Wikipedia</v>
  </rv>
  <rv s="3">
    <v>27</v>
    <v>416</v>
  </rv>
  <rv s="4">
    <v>9</v>
    <v>https://www.bing.com/th?id=AMMS_0aa288ba528f6f45e3de87d97e250136&amp;qlt=95</v>
    <v>417</v>
    <v>0</v>
    <v>https://www.bing.com/images/search?form=xlimg&amp;q=the+walt+disney+company</v>
    <v>Image of THE WALT DISNEY COMPANY</v>
  </rv>
  <rv s="0">
    <v>https://www.bing.com/financeapi/forcetrigger?t=a1r2z2&amp;q=XNYS%3aDIS&amp;form=skydnc</v>
    <v>Learn more on Bing</v>
  </rv>
  <rv s="5">
    <v>en-US</v>
    <v>a1r2z2</v>
    <v>268435456</v>
    <v>1</v>
    <v>Powered by Refinitiv</v>
    <v>5</v>
    <v>THE WALT DISNEY COMPANY (XNYS:DIS)</v>
    <v>7</v>
    <v>8</v>
    <v>Finance</v>
    <v>4</v>
    <v>179.25</v>
    <v>90.23</v>
    <v>1.2407999999999999</v>
    <v>3.45</v>
    <v>2.6459999999999999E-3</v>
    <v>3.4992999999999996E-2</v>
    <v>0.27</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Content Sales/Licensing business consist of selling film and episodic television content in the television and subscription video-on-demand (TV/SVOD) and home entertainment markets.</v>
    <v>190000</v>
    <v>New York Stock Exchange</v>
    <v>XNYS</v>
    <v>XNYS</v>
    <v>500 S Buena Vista St, BURBANK, CA, 91521-0001 US</v>
    <v>102.3</v>
    <v>418</v>
    <v>Media &amp; Publishing</v>
    <v>Stock</v>
    <v>44855.999781828126</v>
    <v>419</v>
    <v>97.89</v>
    <v>186024800000</v>
    <v>THE WALT DISNEY COMPANY</v>
    <v>THE WALT DISNEY COMPANY</v>
    <v>98.35</v>
    <v>56.442300000000003</v>
    <v>98.59</v>
    <v>102.04</v>
    <v>102.31</v>
    <v>1823058000</v>
    <v>DIS</v>
    <v>THE WALT DISNEY COMPANY (XNYS:DIS)</v>
    <v>10193360</v>
    <v>9663697</v>
    <v>2018</v>
  </rv>
  <rv s="2">
    <v>420</v>
  </rv>
  <rv s="0">
    <v>https://www.bing.com/financeapi/forcetrigger?t=a1r3bh&amp;q=XNAS%3aDISH&amp;form=skydnc</v>
    <v>Learn more on Bing</v>
  </rv>
  <rv s="1">
    <v>en-US</v>
    <v>a1r3bh</v>
    <v>268435456</v>
    <v>1</v>
    <v>Powered by Refinitiv</v>
    <v>0</v>
    <v>DISH NETWORK CORPORATION (XNAS:DISH)</v>
    <v>2</v>
    <v>3</v>
    <v>Finance</v>
    <v>4</v>
    <v>44.69</v>
    <v>12.55</v>
    <v>1.819</v>
    <v>0.17</v>
    <v>-7.092E-4</v>
    <v>1.2204E-2</v>
    <v>-0.01</v>
    <v>USD</v>
    <v>DISH Network Corporation is a holding company. Its subsidiaries operate two primary business segments, Pay-TV and Wireless. Its Wireless business segment operates in two business units, Retail Wireless and 5G Network Deployment. The Pay-TV segment offers pay-TV services under the DISH and the SLING brand. The DISH branded pay-TV service consists of direct broadcast satellite (DBS) and Fixed Satellite Service (FSS) spectrum, its owned and leased satellites, broadcast operations, customer service facilities, a leased fiber optic network, and in-home service. The SLING branded pay-TV services consist of, multichannel, live-linear streaming over-the-top (OTT) Internet-based domestic, international, and Latino video programming services. The Wireless-Retail unit offers nationwide prepaid and postpaid retail wireless services to subscribers under its Boost Mobile and Ting Mobile brands. The Wireless-5G Network Deployment unit has invested to acquire certain wireless spectrum licenses.</v>
    <v>14500</v>
    <v>Nasdaq Stock Market</v>
    <v>XNAS</v>
    <v>XNAS</v>
    <v>9601 S Meridian Blvd, ENGLEWOOD, CO, 80112 US</v>
    <v>14.125</v>
    <v>Media &amp; Publishing</v>
    <v>Stock</v>
    <v>44855.944589224222</v>
    <v>422</v>
    <v>13.565</v>
    <v>7477299000</v>
    <v>DISH NETWORK CORPORATION</v>
    <v>DISH NETWORK CORPORATION</v>
    <v>13.79</v>
    <v>4.2987000000000002</v>
    <v>13.93</v>
    <v>14.1</v>
    <v>14.09</v>
    <v>530304900</v>
    <v>DISH</v>
    <v>DISH NETWORK CORPORATION (XNAS:DISH)</v>
    <v>5185446</v>
    <v>4938577</v>
    <v>1995</v>
  </rv>
  <rv s="2">
    <v>423</v>
  </rv>
  <rv s="0">
    <v>https://www.bing.com/financeapi/forcetrigger?t=a1r5fr&amp;q=XNYS%3aDLR&amp;form=skydnc</v>
    <v>Learn more on Bing</v>
  </rv>
  <rv s="1">
    <v>en-US</v>
    <v>a1r5fr</v>
    <v>268435456</v>
    <v>1</v>
    <v>Powered by Refinitiv</v>
    <v>0</v>
    <v>DIGITAL REALTY TRUST, INC. (XNYS:DLR)</v>
    <v>2</v>
    <v>3</v>
    <v>Finance</v>
    <v>4</v>
    <v>178.22</v>
    <v>85.76</v>
    <v>0.43930000000000002</v>
    <v>1.78</v>
    <v>-8.4659999999999996E-3</v>
    <v>1.8721000000000002E-2</v>
    <v>-0.82</v>
    <v>USD</v>
    <v>Digital Realty Trust, Inc. is a real estate investment trust, which is engaged in the business of owning, acquiring, developing and operating data centers. The Company provides data center, colocation and interconnection solutions for customers across a range of industry verticals ranging from cloud and information technology services, communications and social networking to financial services, manufacturing, energy, healthcare and consumer products. The Company portfolio consists of data centers which are located in the United States, Europe, Latin America, Asia, Australia and Canada. The Company’s PlatformDIGITAL is a global data center platform for scaling digital business which enables customers to deploy their critical infrastructure with a global data center provider. PlatformDIGITAL is also combines its global presence with Pervasive Data Center Architecture (PDx) solution for digital business and managing data.</v>
    <v>3030</v>
    <v>New York Stock Exchange</v>
    <v>XNYS</v>
    <v>XNYS</v>
    <v>5707 Southwest Parkway, Building 1, Suite 275, AUSTIN, TX, 78735 US</v>
    <v>96.87</v>
    <v>Residential &amp; Commercial REIT</v>
    <v>Stock</v>
    <v>44855.992860381251</v>
    <v>425</v>
    <v>93.65</v>
    <v>27838320000</v>
    <v>DIGITAL REALTY TRUST, INC.</v>
    <v>DIGITAL REALTY TRUST, INC.</v>
    <v>95.06</v>
    <v>20.8386</v>
    <v>95.08</v>
    <v>96.86</v>
    <v>96.04</v>
    <v>287407800</v>
    <v>DLR</v>
    <v>DIGITAL REALTY TRUST, INC. (XNYS:DLR)</v>
    <v>1763680</v>
    <v>2625866</v>
    <v>2004</v>
  </rv>
  <rv s="2">
    <v>426</v>
  </rv>
  <rv s="0">
    <v>https://www.bing.com/financeapi/forcetrigger?t=a1r63m&amp;q=XNAS%3aDLTR&amp;form=skydnc</v>
    <v>Learn more on Bing</v>
  </rv>
  <rv s="1">
    <v>en-US</v>
    <v>a1r63m</v>
    <v>268435456</v>
    <v>1</v>
    <v>Powered by Refinitiv</v>
    <v>0</v>
    <v>DOLLAR TREE, INC. (XNAS:DLTR)</v>
    <v>2</v>
    <v>3</v>
    <v>Finance</v>
    <v>4</v>
    <v>177.19</v>
    <v>101</v>
    <v>0.69369999999999998</v>
    <v>4.58</v>
    <v>-9.748999999999999E-4</v>
    <v>3.2943E-2</v>
    <v>-0.14000000000000001</v>
    <v>USD</v>
    <v>Dollar Tree, Inc. is an operator of discount variety stores. The Company’s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Family Dollar segment operates general merchandise retail discount stores providing customers with a selection of merchandise in convenient neighborhood stores. The Family Dollar segment consists of its store operations under the Family Dollar brand and 11 distribution centers. Family Dollar stores segment consists of consumable merchandise, hardware and automotive supplies, diapers, batteries, pet food and supplies, seasonal and electronics merchandise, and apparel and accessories merchandise. It also owns trademarks, including Family Dollar and Family Dollar Stores.</v>
    <v>61886</v>
    <v>Nasdaq Stock Market</v>
    <v>XNAS</v>
    <v>XNAS</v>
    <v>N/A, 500 Volvo Parkway, CHESAPEAKE, VA, 23320 US</v>
    <v>143.74</v>
    <v>Diversified Retail</v>
    <v>Stock</v>
    <v>44855.99870429375</v>
    <v>428</v>
    <v>138.37</v>
    <v>32159590000</v>
    <v>DOLLAR TREE, INC.</v>
    <v>DOLLAR TREE, INC.</v>
    <v>139.12</v>
    <v>20.1096</v>
    <v>139.03</v>
    <v>143.61000000000001</v>
    <v>143.47</v>
    <v>223937000</v>
    <v>DLTR</v>
    <v>DOLLAR TREE, INC. (XNAS:DLTR)</v>
    <v>2033405</v>
    <v>2300747</v>
    <v>2008</v>
  </rv>
  <rv s="2">
    <v>429</v>
  </rv>
  <rv s="0">
    <v>https://www.bing.com/financeapi/forcetrigger?t=a1r8ur&amp;q=XNYS%3aDOV&amp;form=skydnc</v>
    <v>Learn more on Bing</v>
  </rv>
  <rv s="1">
    <v>en-US</v>
    <v>a1r8ur</v>
    <v>268435456</v>
    <v>1</v>
    <v>Powered by Refinitiv</v>
    <v>0</v>
    <v>DOVER CORPORATION (XNYS:DOV)</v>
    <v>2</v>
    <v>3</v>
    <v>Finance</v>
    <v>4</v>
    <v>184.04499999999999</v>
    <v>114.49</v>
    <v>1.3461000000000001</v>
    <v>5.75</v>
    <v>-6.6479999999999994E-3</v>
    <v>4.8278999999999996E-2</v>
    <v>-0.83</v>
    <v>USD</v>
    <v>Dover Corporation is a diversified global manufacturer and solutions provider. It is focused on delivering equipment and components, consumable supplies, aftermarket parts, software and digital solutions and support services. Its operating segments include Engineered Products, Clean Energy &amp; Fueling, Imaging &amp; Identification, Pumps &amp; Process Solutions, and Climate &amp; Sustainability Technologies. The Engineered Products segment offers a range of products including, software and services. The Clean Energy &amp; Fueling segment provides components, equipment, and software and service solutions. The Imaging &amp; Identification segment supplies precision marking and coding, product traceability and digital textile printing equipment. Pumps &amp; Process Solutions segment manufactures specialty pumps, fluid connecting solutions, plastics and polymer processing equipment and engineered precision components. The Climate &amp; Sustainability Technologies segment provides energy-efficient equipment and systems.</v>
    <v>25000</v>
    <v>New York Stock Exchange</v>
    <v>XNYS</v>
    <v>XNYS</v>
    <v>SUITE 200, 3005 HIGHLAND PARKWAY, DOWNERS GROVE, IL, 60515 US</v>
    <v>125.54</v>
    <v>Machinery, Equipment &amp; Components</v>
    <v>Stock</v>
    <v>44855.958333356248</v>
    <v>431</v>
    <v>119.25</v>
    <v>17922130000</v>
    <v>DOVER CORPORATION</v>
    <v>DOVER CORPORATION</v>
    <v>119.25</v>
    <v>14.7965</v>
    <v>119.1</v>
    <v>124.85</v>
    <v>124.02</v>
    <v>143549300</v>
    <v>DOV</v>
    <v>DOVER CORPORATION (XNYS:DOV)</v>
    <v>1849767</v>
    <v>1038162</v>
    <v>1947</v>
  </rv>
  <rv s="2">
    <v>432</v>
  </rv>
  <rv s="0">
    <v>https://www.bing.com/financeapi/forcetrigger?t=bpifbh&amp;q=XNYS%3aDOW&amp;form=skydnc</v>
    <v>Learn more on Bing</v>
  </rv>
  <rv s="1">
    <v>en-US</v>
    <v>bpifbh</v>
    <v>268435456</v>
    <v>1</v>
    <v>Powered by Refinitiv</v>
    <v>0</v>
    <v>Dow Inc. (XNYS:DOW)</v>
    <v>2</v>
    <v>3</v>
    <v>Finance</v>
    <v>4</v>
    <v>71.86</v>
    <v>42.91</v>
    <v>1.3549</v>
    <v>1.94</v>
    <v>1.707E-3</v>
    <v>4.3178000000000001E-2</v>
    <v>0.08</v>
    <v>USD</v>
    <v>Dow Inc. is a holding company for The Dow Chemical Company and its subsidiaries (TDCC). The Company conducts its worldwide operations through six global businesses, which are organized into three segments: Packaging &amp; Specialty Plastics, Industrial Intermediates &amp; Infrastructure, and Performance Materials &amp; Coatings. The Packaging &amp; Specialty Plastics segment consists of two integrated global businesses, such as Hydrocarbons &amp; Energy and Packaging and Specialty Plastics. The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The Performance Materials &amp; Coatings segment consists of two global businesses, such as Coatings &amp; Performance Monomers and Consumer Solutions.</v>
    <v>35700</v>
    <v>New York Stock Exchange</v>
    <v>XNYS</v>
    <v>XNYS</v>
    <v>2211 H H Dow Way, MIDLAND, MI, 48642-4815 US</v>
    <v>46.92</v>
    <v>Chemicals</v>
    <v>Stock</v>
    <v>44855.999661828122</v>
    <v>434</v>
    <v>44.95</v>
    <v>32985200000</v>
    <v>Dow Inc.</v>
    <v>Dow Inc.</v>
    <v>45.02</v>
    <v>5.8235000000000001</v>
    <v>44.93</v>
    <v>46.87</v>
    <v>46.95</v>
    <v>703759300</v>
    <v>DOW</v>
    <v>Dow Inc. (XNYS:DOW)</v>
    <v>7483602</v>
    <v>6328027</v>
    <v>2018</v>
  </rv>
  <rv s="2">
    <v>435</v>
  </rv>
  <rv s="0">
    <v>https://www.bing.com/financeapi/forcetrigger?t=a1r9lh&amp;q=XNYS%3aDPZ&amp;form=skydnc</v>
    <v>Learn more on Bing</v>
  </rv>
  <rv s="1">
    <v>en-US</v>
    <v>a1r9lh</v>
    <v>268435456</v>
    <v>1</v>
    <v>Powered by Refinitiv</v>
    <v>0</v>
    <v>DOMINO'S PIZZA, INC. (XNYS:DPZ)</v>
    <v>2</v>
    <v>3</v>
    <v>Finance</v>
    <v>4</v>
    <v>567.57000000000005</v>
    <v>299.41000000000003</v>
    <v>0.68659999999999999</v>
    <v>2.06</v>
    <v>-3.5950000000000003E-2</v>
    <v>6.4480000000000006E-3</v>
    <v>-11.56</v>
    <v>USD</v>
    <v>Domino’s Pizza, Inc. is a quick-service restaurant company. The Company operates through three segments: U.S. Stores, Supply Chain and International Franchise. The U.S. Stores segment includes operations with respect to all franchised and Company-owned stores throughout the United States. Its U.S. stores segment consists of over 6,185 franchised stores and also operates a network of approximately 375 U.S. Company-owned stores. The Supply Chain segment primarily includes the distribution of food, equipment and supplies to stores from the Company’s supply chain center operations in the United States and Canada. The International Franchise segment primarily includes operations related to the Company’s franchising business in foreign markets. It operates over two distinct service models within its stores, which include delivery and carryout. The Company is operating pizza restaurants in approximately 18,800 locations in over 90 markets.</v>
    <v>13500</v>
    <v>New York Stock Exchange</v>
    <v>XNYS</v>
    <v>XNYS</v>
    <v>30 Frank Lloyd Wright Dr, ANN ARBOR, MI, 48106 US</v>
    <v>322.74</v>
    <v>Hotels &amp; Entertainment Services</v>
    <v>Stock</v>
    <v>44855.958333390627</v>
    <v>437</v>
    <v>314.12</v>
    <v>11383020000</v>
    <v>DOMINO'S PIZZA, INC.</v>
    <v>DOMINO'S PIZZA, INC.</v>
    <v>320.42</v>
    <v>25.886900000000001</v>
    <v>319.5</v>
    <v>321.56</v>
    <v>310</v>
    <v>35399380</v>
    <v>DPZ</v>
    <v>DOMINO'S PIZZA, INC. (XNYS:DPZ)</v>
    <v>753998</v>
    <v>975449</v>
    <v>2002</v>
  </rv>
  <rv s="2">
    <v>438</v>
  </rv>
  <rv s="0">
    <v>https://www.bing.com/financeapi/forcetrigger?t=a1ra3m&amp;q=XNYS%3aDRI&amp;form=skydnc</v>
    <v>Learn more on Bing</v>
  </rv>
  <rv s="1">
    <v>en-US</v>
    <v>a1ra3m</v>
    <v>268435456</v>
    <v>1</v>
    <v>Powered by Refinitiv</v>
    <v>0</v>
    <v>DARDEN RESTAURANTS, INC. (XNYS:DRI)</v>
    <v>2</v>
    <v>3</v>
    <v>Finance</v>
    <v>4</v>
    <v>155.63</v>
    <v>110.96</v>
    <v>1.2041999999999999</v>
    <v>1.0900000000000001</v>
    <v>4.3499999999999997E-3</v>
    <v>8.2430000000000003E-3</v>
    <v>0.57999999999999996</v>
    <v>USD</v>
    <v>Darden Restaurants, Inc. is a full-service restaurant company. The Company operates through four segments: Olive Garden, LongHorn Steakhouse, Fine Dining and Other Business. The Company owns and operates approximately 1,867 restaurants through subsidiaries in the United States and Canada under the Olive Garden, LongHorn Steakhouse, Cheddars Scratch Kitchen, Yard House, The Capital Grille, Seasons 52, Bahama Breeze, Eddie Vs Prime Seafood, and The Capital Burger trademarks. The Olive Garden segment includes its Company-owned Olive Garden restaurants in the United States and Canada. The LongHorn Steakhouse segment includes the results of its Company-owned LongHorn Steakhouse restaurants in the United States. The Fine Dining segment comprises its brands that operate within the fine-dining sub-segment and includes its Company-owned The Capital Grille and Eddie V’s restaurants in the United States. It also has approximately 60 restaurants operated by independent third parties.</v>
    <v>178956</v>
    <v>New York Stock Exchange</v>
    <v>XNYS</v>
    <v>XNYS</v>
    <v>1000 Darden Center Dr, ORLANDO, FL, 32837 US</v>
    <v>133.80000000000001</v>
    <v>Hotels &amp; Entertainment Services</v>
    <v>Stock</v>
    <v>44855.980446411719</v>
    <v>440</v>
    <v>131.33000000000001</v>
    <v>16316640000</v>
    <v>DARDEN RESTAURANTS, INC.</v>
    <v>DARDEN RESTAURANTS, INC.</v>
    <v>132.19999999999999</v>
    <v>18.316199999999998</v>
    <v>132.22999999999999</v>
    <v>133.32</v>
    <v>133.9</v>
    <v>122387100</v>
    <v>DRI</v>
    <v>DARDEN RESTAURANTS, INC. (XNYS:DRI)</v>
    <v>1610155</v>
    <v>1482125</v>
    <v>1995</v>
  </rv>
  <rv s="2">
    <v>441</v>
  </rv>
  <rv s="0">
    <v>https://www.bing.com/financeapi/forcetrigger?t=a1rcp2&amp;q=XNYS%3aDTE&amp;form=skydnc</v>
    <v>Learn more on Bing</v>
  </rv>
  <rv s="1">
    <v>en-US</v>
    <v>a1rcp2</v>
    <v>268435456</v>
    <v>1</v>
    <v>Powered by Refinitiv</v>
    <v>0</v>
    <v>DTE ENERGY COMPANY (XNYS:DTE)</v>
    <v>2</v>
    <v>3</v>
    <v>Finance</v>
    <v>4</v>
    <v>140.22999999999999</v>
    <v>100.64</v>
    <v>0.62729999999999997</v>
    <v>1.56</v>
    <v>8.1899999999999994E-3</v>
    <v>1.4732E-2</v>
    <v>0.88</v>
    <v>USD</v>
    <v>DTE Energy Company is a diversified energy company. The Company's segments include Electric, Gas, DTE Vantage, Energy Trading, and Corporate and Other. The Electric segment consists principally of DTE Electric, which is engaged in the generation, purchase, distribution, and sale of electricity to residential, commercial, and industrial customers in southeastern Michigan. The Electric segment also consists of non-utility operations relating to renewable energy projects at DTE Sustainable Generation. The Gas segment consists principally of DTE Gas, a natural gas utility engaged in the purchase, storage, transportation, distribution, and sale of natural gas to residential, commercial, and industrial customers throughout Michigan, and the sale of storage and transportation capacity. The DTE Vantage segment is comprised primarily of projects that deliver energy and utility-type products, and services. The Energy Trading segment consists of energy marketing and trading operations.</v>
    <v>10300</v>
    <v>New York Stock Exchange</v>
    <v>XNYS</v>
    <v>XNYS</v>
    <v>One Energy Plaza, DETROIT, MI, 48226 US</v>
    <v>107.86</v>
    <v>Electrical Utilities &amp; IPPs</v>
    <v>Stock</v>
    <v>44855.958333344533</v>
    <v>443</v>
    <v>105.07</v>
    <v>20816970000</v>
    <v>DTE ENERGY COMPANY</v>
    <v>DTE ENERGY COMPANY</v>
    <v>106.24</v>
    <v>26.0595</v>
    <v>105.89</v>
    <v>107.45</v>
    <v>108.33</v>
    <v>193736400</v>
    <v>DTE</v>
    <v>DTE ENERGY COMPANY (XNYS:DTE)</v>
    <v>2774847</v>
    <v>1948555</v>
    <v>1995</v>
  </rv>
  <rv s="2">
    <v>444</v>
  </rv>
  <rv s="0">
    <v>https://www.bing.com/financeapi/forcetrigger?t=a1rdzr&amp;q=XNYS%3aDUK&amp;form=skydnc</v>
    <v>Learn more on Bing</v>
  </rv>
  <rv s="1">
    <v>en-US</v>
    <v>a1rdzr</v>
    <v>268435456</v>
    <v>1</v>
    <v>Powered by Refinitiv</v>
    <v>0</v>
    <v>DUKE ENERGY CORPORATION (XNYS:DUK)</v>
    <v>2</v>
    <v>3</v>
    <v>Finance</v>
    <v>4</v>
    <v>116.33</v>
    <v>83.76</v>
    <v>0.39510000000000001</v>
    <v>1.23</v>
    <v>4.5220000000000004E-4</v>
    <v>1.4100999999999999E-2</v>
    <v>0.04</v>
    <v>USD</v>
    <v>Duke Energy Corporation is an energy company. The Company's segments include Electric Utilities and Infrastructure, Gas Utilities and Infrastructure and Commercial Renewables. The Electric Utilities and Infrastructure segment primarily includes the Company's regulated electric utilities in the Carolinas, Florida, and the Midwest. Electric Utilities and Infrastructure segment provides retail electric service through the generation, transmission, distribution, and sale of electricity. The Gas Utilities and Infrastructure segment includes Piedmont, the Company's natural gas local distribution companies in Ohio and Kentucky, and Duke Energy's natural gas storage, midstream pipeline, and renewable natural gas investments. The Commercial Renewables segment is primarily comprised of nonregulated utility-scale wind and solar generation assets located throughout the United States. This segments portfolio includes nonregulated renewable energy and energy storage businesses.</v>
    <v>27605</v>
    <v>New York Stock Exchange</v>
    <v>XNYS</v>
    <v>XNYS</v>
    <v>422 S Church St, CHARLOTTE, NC, 28242 US</v>
    <v>89.1</v>
    <v>Electrical Utilities &amp; IPPs</v>
    <v>Stock</v>
    <v>44855.992873089846</v>
    <v>446</v>
    <v>86.92</v>
    <v>68111430000</v>
    <v>DUKE ENERGY CORPORATION</v>
    <v>DUKE ENERGY CORPORATION</v>
    <v>87.41</v>
    <v>17.590800000000002</v>
    <v>87.23</v>
    <v>88.46</v>
    <v>88.5</v>
    <v>769968800</v>
    <v>DUK</v>
    <v>DUKE ENERGY CORPORATION (XNYS:DUK)</v>
    <v>2788966</v>
    <v>3486420</v>
    <v>2005</v>
  </rv>
  <rv s="2">
    <v>447</v>
  </rv>
  <rv s="0">
    <v>https://www.bing.com/financeapi/forcetrigger?t=a1rec7&amp;q=XNYS%3aDVA&amp;form=skydnc</v>
    <v>Learn more on Bing</v>
  </rv>
  <rv s="1">
    <v>en-US</v>
    <v>a1rec7</v>
    <v>268435456</v>
    <v>1</v>
    <v>Powered by Refinitiv</v>
    <v>0</v>
    <v>DAVITA INC. (XNYS:DVA)</v>
    <v>2</v>
    <v>3</v>
    <v>Finance</v>
    <v>4</v>
    <v>124.81</v>
    <v>74.970100000000002</v>
    <v>1.0998000000000001</v>
    <v>-0.94</v>
    <v>-2.3224999999999999E-2</v>
    <v>-1.0338E-2</v>
    <v>-2.09</v>
    <v>USD</v>
    <v>DaVita Inc. is a healthcare provider. The Company provides kidney care services in the United States. The Company's operations are comprised of its U.S. dialysis and related lab services business (U.S. dialysis business), its U.S. ancillary services and strategic initiatives, its international operations (ancillary services), and corporate administrative support. The U.S. dialysis business treats patients with chronic kidney failure, and end-stage kidney disease (ESKD). The Company provides dialysis and administrative services and related laboratory services. Its services include outpatient hemodialysis services, hospital inpatient hemodialysis services, and home-based dialysis services. The ancillary services consist of integrated kidney care services, physician services supporting integrated kidney care and kidney care initiatives outside of dialysis, clinical research programs, and transplant software business as well as international operations.</v>
    <v>69000</v>
    <v>New York Stock Exchange</v>
    <v>XNYS</v>
    <v>XNYS</v>
    <v>2000 16th St, DENVER, CO, 80202-5117 US</v>
    <v>90.36</v>
    <v>Healthcare Providers &amp; Services</v>
    <v>Stock</v>
    <v>44855.978018900001</v>
    <v>449</v>
    <v>85.38</v>
    <v>8216087000</v>
    <v>DAVITA INC.</v>
    <v>DAVITA INC.</v>
    <v>90.36</v>
    <v>11.2729</v>
    <v>90.93</v>
    <v>89.99</v>
    <v>87.9</v>
    <v>91300000</v>
    <v>DVA</v>
    <v>DAVITA INC. (XNYS:DVA)</v>
    <v>771223</v>
    <v>589086</v>
    <v>1994</v>
  </rv>
  <rv s="2">
    <v>450</v>
  </rv>
  <rv s="0">
    <v>https://www.bing.com/financeapi/forcetrigger?t=a1rew7&amp;q=XNYS%3aDVN&amp;form=skydnc</v>
    <v>Learn more on Bing</v>
  </rv>
  <rv s="1">
    <v>en-US</v>
    <v>a1rew7</v>
    <v>268435456</v>
    <v>1</v>
    <v>Powered by Refinitiv</v>
    <v>0</v>
    <v>DEVON ENERGY CORPORATION (XNYS:DVN)</v>
    <v>2</v>
    <v>3</v>
    <v>Finance</v>
    <v>4</v>
    <v>79.400000000000006</v>
    <v>35.549999999999997</v>
    <v>2.4685000000000001</v>
    <v>2.61</v>
    <v>4.1729999999999996E-3</v>
    <v>3.6412E-2</v>
    <v>0.31</v>
    <v>USD</v>
    <v>Devon Energy Corporation (Devon) is an independent energy company engaged primarily in the exploration, development and production of oil, natural gas and natural gas liquids. Devon's operations are focused onshore in the United States with five core areas: the Delaware Basin, Eagle Ford, Powder River Basin, Anadarko Basin and Williston Basin. Its Delaware Basin operates approximately eight rigs that offers exploration and development opportunities from geologic reservoirs, including the Wolfcamp, Bone Spring, Leonard and Delaware formations. The Eagle Ford operations are located in DeWitt county, Texas. The Powder River Basin asset is focused on oil opportunities targeting several oil objectives, including Turner, Parkman, Teapot and Niobrara formations. The Company's Anadarko Basin is located primarily in Oklahoma’s Canadian, Kingfisher and Blaine counties. The Williston Basin is located entirely on the Fort Berthold Indian Reservation consisting of approximately 85,000 net acres.</v>
    <v>1600</v>
    <v>New York Stock Exchange</v>
    <v>XNYS</v>
    <v>XNYS</v>
    <v>333 W Sheridan Ave, OKLAHOMA CITY, OK, 73102 US</v>
    <v>74.38</v>
    <v>Oil &amp; Gas</v>
    <v>Stock</v>
    <v>44855.999397928128</v>
    <v>452</v>
    <v>71.930000000000007</v>
    <v>48645090000</v>
    <v>DEVON ENERGY CORPORATION</v>
    <v>DEVON ENERGY CORPORATION</v>
    <v>72.48</v>
    <v>9.0856999999999992</v>
    <v>71.680000000000007</v>
    <v>74.290000000000006</v>
    <v>74.599999999999994</v>
    <v>654800000</v>
    <v>DVN</v>
    <v>DEVON ENERGY CORPORATION (XNYS:DVN)</v>
    <v>11214812</v>
    <v>11640824</v>
    <v>1999</v>
  </rv>
  <rv s="2">
    <v>453</v>
  </rv>
  <rv s="0">
    <v>https://www.bing.com/financeapi/forcetrigger?t=a1rgur&amp;q=XNYS%3aDXC&amp;form=skydnc</v>
    <v>Learn more on Bing</v>
  </rv>
  <rv s="1">
    <v>en-US</v>
    <v>a1rgur</v>
    <v>268435456</v>
    <v>1</v>
    <v>Powered by Refinitiv</v>
    <v>0</v>
    <v>DXC TECHNOLOGY COMPANY (XNYS:DXC)</v>
    <v>2</v>
    <v>3</v>
    <v>Finance</v>
    <v>4</v>
    <v>39.65</v>
    <v>22.65</v>
    <v>1.9684999999999999</v>
    <v>0.62</v>
    <v>-5.5230000000000001E-3</v>
    <v>2.1869E-2</v>
    <v>-0.16</v>
    <v>USD</v>
    <v>DXC Technology Company is a global information technology (IT) services company. The Company helps global companies run their mission-critical systems and operations while modernizing IT, optimizing data architectures, and ensuring security and scalability across public, private and hybrid clouds. Its segments include Global Business Services (GBS) and Global Infrastructure Services (GIS). The GBS segment provides technology solutions that help its customers address their business challenges and accelerate transformations adjusted to each customers industry and specific objectives. GBS offerings include analytics and engineering, applications, and business process services. The GIS segment provides a portfolio of technology offerings that deliver predictable outcomes and measurable results while reducing business risk and operational costs for customers. GIS offerings include cloud and security, IT outsourcing (ITO) and modern workplaces.</v>
    <v>130000</v>
    <v>New York Stock Exchange</v>
    <v>XNYS</v>
    <v>XNYS</v>
    <v>20408 Bashan Drive, Suite 231, ASHBURN, VA, 20147 US</v>
    <v>29.09</v>
    <v>Software &amp; IT Services</v>
    <v>Stock</v>
    <v>44855.958333356248</v>
    <v>455</v>
    <v>28.16</v>
    <v>6659532000</v>
    <v>DXC TECHNOLOGY COMPANY</v>
    <v>DXC TECHNOLOGY COMPANY</v>
    <v>28.18</v>
    <v>12.851800000000001</v>
    <v>28.35</v>
    <v>28.97</v>
    <v>28.81</v>
    <v>229876800</v>
    <v>DXC</v>
    <v>DXC TECHNOLOGY COMPANY (XNYS:DXC)</v>
    <v>2559456</v>
    <v>4000066</v>
    <v>2017</v>
  </rv>
  <rv s="2">
    <v>456</v>
  </rv>
  <rv s="0">
    <v>https://www.bing.com/financeapi/forcetrigger?t=a1rgxm&amp;q=XNAS%3aDXCM&amp;form=skydnc</v>
    <v>Learn more on Bing</v>
  </rv>
  <rv s="1">
    <v>en-US</v>
    <v>a1rgxm</v>
    <v>268435456</v>
    <v>1</v>
    <v>Powered by Refinitiv</v>
    <v>0</v>
    <v>DEXCOM, INC. (XNAS:DXCM)</v>
    <v>2</v>
    <v>3</v>
    <v>Finance</v>
    <v>4</v>
    <v>164.863</v>
    <v>66.892499999999998</v>
    <v>1.0597000000000001</v>
    <v>1.32</v>
    <v>6.4800000000000005E-3</v>
    <v>1.3989E-2</v>
    <v>0.62</v>
    <v>USD</v>
    <v>DexCom, Inc. is a medical device company. The Company is primarily focused on the design, development, and commercialization of continuous glucose monitoring (CGM), systems for use by people with diabetes and by healthcare providers. Its Dexcom G6 is a CGM system that can be used as part of an integrated system with other compatible medical devices and electronic interfaces, which may include automated insulin dosing systems, insulin pumps, blood glucose meters or other electronic devices used for diabetes management. Its Dexcom Share remote monitoring system, offered for use with its Dexcom system, uses an application on the patient's mobile device to wirelessly transmit glucose information to the cloud and then to applications on the mobile devices of up to five designated recipients. Its Dexcom Real-Time API enables invited third-party developers to integrate real-time CGM data into their digital health applications and devices. Its other products include Dexcom ONE and Dexcom G7.</v>
    <v>6300</v>
    <v>Nasdaq Stock Market</v>
    <v>XNAS</v>
    <v>XNAS</v>
    <v>6340 Sequence Dr, SAN DIEGO, CA, 92121 US</v>
    <v>96.74</v>
    <v>Healthcare Equipment &amp; Supplies</v>
    <v>Stock</v>
    <v>44855.962890046096</v>
    <v>458</v>
    <v>91.62</v>
    <v>37562220000</v>
    <v>DEXCOM, INC.</v>
    <v>DEXCOM, INC.</v>
    <v>94.18</v>
    <v>199.04230000000001</v>
    <v>94.36</v>
    <v>95.68</v>
    <v>96.3</v>
    <v>392581800</v>
    <v>DXCM</v>
    <v>DEXCOM, INC. (XNAS:DXCM)</v>
    <v>4012621</v>
    <v>2853785</v>
    <v>1999</v>
  </rv>
  <rv s="2">
    <v>459</v>
  </rv>
  <rv s="0">
    <v>https://www.bing.com/financeapi/forcetrigger?t=a1rjec&amp;q=XNAS%3aEA&amp;form=skydnc</v>
    <v>Learn more on Bing</v>
  </rv>
  <rv s="1">
    <v>en-US</v>
    <v>a1rjec</v>
    <v>268435456</v>
    <v>1</v>
    <v>Powered by Refinitiv</v>
    <v>0</v>
    <v>ELECTRONIC ARTS INC. (XNAS:EA)</v>
    <v>2</v>
    <v>3</v>
    <v>Finance</v>
    <v>4</v>
    <v>146.72</v>
    <v>109.24</v>
    <v>0.85529999999999995</v>
    <v>1.44</v>
    <v>-3.2000000000000002E-3</v>
    <v>1.1655E-2</v>
    <v>-0.4</v>
    <v>USD</v>
    <v>Electronic Arts Inc. is a digital interactive entertainment company. The Company develops, markets, publishes and deliver games, content and services that can be played by consumers on a range of platforms, which include game consoles, personal computers (PCs), mobile phones and tablets. Its games and services are based on a portfolio of intellectual property that includes brands, such as Apex Legends, Battlefield, The Sims, Madden NFL, Star Wars and FIFA Ultimate Team. The Company markets and sells its games and services through retail channels and through digital distribution channels. Its PC games and additional content can be downloaded directly through its Origin online platform, as well as through third-party online download stores, such as Steam. It also offers its EA Play subscription service on consoles and PC. Its mobile, tablet and PC games and additional content are available through third-party application storefronts, such as the Apple Application Store and Google Play.</v>
    <v>12900</v>
    <v>Nasdaq Stock Market</v>
    <v>XNAS</v>
    <v>XNAS</v>
    <v>209 Redwood Shores Pkwy, REDWOOD CITY, CA, 94065 US</v>
    <v>125.31</v>
    <v>Software &amp; IT Services</v>
    <v>Stock</v>
    <v>44855.998988599218</v>
    <v>461</v>
    <v>122.545</v>
    <v>34752890000</v>
    <v>ELECTRONIC ARTS INC.</v>
    <v>ELECTRONIC ARTS INC.</v>
    <v>123.26</v>
    <v>39.160299999999999</v>
    <v>123.55</v>
    <v>124.99</v>
    <v>124.59</v>
    <v>278045300</v>
    <v>EA</v>
    <v>ELECTRONIC ARTS INC. (XNAS:EA)</v>
    <v>1605711</v>
    <v>1810652</v>
    <v>1991</v>
  </rv>
  <rv s="2">
    <v>462</v>
  </rv>
  <rv s="0">
    <v>https://www.bing.com/financeapi/forcetrigger?t=a1rk52&amp;q=XNAS%3aEBAY&amp;form=skydnc</v>
    <v>Learn more on Bing</v>
  </rv>
  <rv s="1">
    <v>en-US</v>
    <v>a1rk52</v>
    <v>268435456</v>
    <v>1</v>
    <v>Powered by Refinitiv</v>
    <v>0</v>
    <v>EBAY INC. (XNAS:EBAY)</v>
    <v>2</v>
    <v>3</v>
    <v>Finance</v>
    <v>4</v>
    <v>81.19</v>
    <v>35.92</v>
    <v>1.258</v>
    <v>0.79</v>
    <v>-1.8224000000000001E-2</v>
    <v>2.0999E-2</v>
    <v>-0.7</v>
    <v>USD</v>
    <v>eBay Inc. is a global commerce company, through its Marketplace platforms, which connects buyer and seller in more than 190 markets around the world. The Company's products include Promoted Listings Express, Promoted Listings Advanced, and External Promoted Listings. The Company has developed user interfaces, buyer, seller and developer tools and transaction processing, database and network applications that help enable its users to reliably and securely complete transactions on its sites. The Company's platforms include online marketplace located at www.ebay.com and its localized counterparts, including off-platform businesses in Japan and Turkey, as well as eBays suite of mobile apps. The platforms are accessible through an online experience (desktop and laptop computers), iOS and Android mobile devices (smartphones and tablets) and its application programming interfaces (APIs platform access for third party software developers).</v>
    <v>10800</v>
    <v>Nasdaq Stock Market</v>
    <v>XNAS</v>
    <v>XNAS</v>
    <v>2025 Hamilton Avenue, SAN JOSE, CA, 95125 US</v>
    <v>38.450000000000003</v>
    <v>Software &amp; IT Services</v>
    <v>Stock</v>
    <v>44855.988448760938</v>
    <v>464</v>
    <v>37.08</v>
    <v>21101220000</v>
    <v>EBAY INC.</v>
    <v>EBAY INC.</v>
    <v>37.409999999999997</v>
    <v>253.23410000000001</v>
    <v>37.619999999999997</v>
    <v>38.409999999999997</v>
    <v>37.71</v>
    <v>549367900</v>
    <v>EBAY</v>
    <v>EBAY INC. (XNAS:EBAY)</v>
    <v>4449415</v>
    <v>6261862</v>
    <v>1998</v>
  </rv>
  <rv s="2">
    <v>465</v>
  </rv>
  <rv s="0">
    <v>https://www.bing.com/financeapi/forcetrigger?t=a1rlu2&amp;q=XNYS%3aECL&amp;form=skydnc</v>
    <v>Learn more on Bing</v>
  </rv>
  <rv s="1">
    <v>en-US</v>
    <v>a1rlu2</v>
    <v>268435456</v>
    <v>1</v>
    <v>Powered by Refinitiv</v>
    <v>0</v>
    <v>ECOLAB INC. (XNYS:ECL)</v>
    <v>2</v>
    <v>3</v>
    <v>Finance</v>
    <v>4</v>
    <v>238.93</v>
    <v>136.935</v>
    <v>1.0189999999999999</v>
    <v>3.92</v>
    <v>6.8539999999999998E-3</v>
    <v>2.7608000000000001E-2</v>
    <v>1</v>
    <v>USD</v>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v>47000</v>
    <v>New York Stock Exchange</v>
    <v>XNYS</v>
    <v>XNYS</v>
    <v>1 Ecolab Place, SAINT PAUL, MN, 55102 US</v>
    <v>145.97999999999999</v>
    <v>Chemicals</v>
    <v>Stock</v>
    <v>44855.980967210155</v>
    <v>467</v>
    <v>141.27000000000001</v>
    <v>41582770000</v>
    <v>ECOLAB INC.</v>
    <v>ECOLAB INC.</v>
    <v>142</v>
    <v>37.029299999999999</v>
    <v>141.99</v>
    <v>145.91</v>
    <v>146.91</v>
    <v>284989200</v>
    <v>ECL</v>
    <v>ECOLAB INC. (XNYS:ECL)</v>
    <v>2344476</v>
    <v>1233853</v>
    <v>1924</v>
  </rv>
  <rv s="2">
    <v>468</v>
  </rv>
  <rv s="0">
    <v>https://www.bing.com/financeapi/forcetrigger?t=a1rmkr&amp;q=XNYS%3aED&amp;form=skydnc</v>
    <v>Learn more on Bing</v>
  </rv>
  <rv s="1">
    <v>en-US</v>
    <v>a1rmkr</v>
    <v>268435456</v>
    <v>1</v>
    <v>Powered by Refinitiv</v>
    <v>0</v>
    <v>CONSOLIDATED EDISON, INC. (XNYS:ED)</v>
    <v>2</v>
    <v>3</v>
    <v>Finance</v>
    <v>4</v>
    <v>102.21</v>
    <v>75.045000000000002</v>
    <v>0.30349999999999999</v>
    <v>1.45</v>
    <v>1.8734999999999998E-2</v>
    <v>1.7381999999999998E-2</v>
    <v>1.59</v>
    <v>USD</v>
    <v>Consolidated Edison, Inc. is a holding company that provides energy-related products and services through its subsidiaries. The Company’s segments include CECONY’s regulated utility activities, O&amp;R’s regulated utility activities, the Clean Energy Businesses and Con Edison Transmission. CECONY’s principal business segments are its regulated electric, gas and steam utility activities. Its O&amp;R’s principal business operations are its regulated electric and gas delivery businesses. The Clean Energy Businesses segment develops, owns and operates renewable and sustainable energy infrastructure projects and provides energy-related products and services to wholesale and retail customers. Con Edison Transmission segment invests in electric transmission projects and manages both electric and gas assets. Its subsidiaries include Consolidated Edison Company of New York, Inc., Orange and Rockland Utilities, Inc., Con Edison Clean Energy Businesses, Inc. and Con Edison Transmission, Inc.</v>
    <v>13871</v>
    <v>New York Stock Exchange</v>
    <v>XNYS</v>
    <v>XNYS</v>
    <v>4 Irving Place, NEW YORK, NY, 10003 US</v>
    <v>85.41</v>
    <v>Electrical Utilities &amp; IPPs</v>
    <v>Stock</v>
    <v>44855.958333356248</v>
    <v>470</v>
    <v>82.71</v>
    <v>30093380000</v>
    <v>CONSOLIDATED EDISON, INC.</v>
    <v>CONSOLIDATED EDISON, INC.</v>
    <v>83.77</v>
    <v>18.2621</v>
    <v>83.42</v>
    <v>84.87</v>
    <v>86.46</v>
    <v>354582100</v>
    <v>ED</v>
    <v>CONSOLIDATED EDISON, INC. (XNYS:ED)</v>
    <v>2417690</v>
    <v>1855228</v>
    <v>1997</v>
  </rv>
  <rv s="2">
    <v>471</v>
  </rv>
  <rv s="0">
    <v>https://www.bing.com/financeapi/forcetrigger?t=a1rrh7&amp;q=XNYS%3aEFX&amp;form=skydnc</v>
    <v>Learn more on Bing</v>
  </rv>
  <rv s="1">
    <v>en-US</v>
    <v>a1rrh7</v>
    <v>268435456</v>
    <v>1</v>
    <v>Powered by Refinitiv</v>
    <v>0</v>
    <v>EQUIFAX INC. (XNYS:EFX)</v>
    <v>2</v>
    <v>3</v>
    <v>Finance</v>
    <v>4</v>
    <v>300.11</v>
    <v>145.97999999999999</v>
    <v>1.4419</v>
    <v>1.78</v>
    <v>0</v>
    <v>1.1848000000000001E-2</v>
    <v>0</v>
    <v>USD</v>
    <v>Equifax Inc. is a global data, analytics and technology company that provides information solutions and human resources business process outsourcing services for businesses, governments and consumers. Its segments include Workforce Solutions, U.S. Information Solutions (USIS) and International. The Workforce Solutions segment is enabling customers to verify income, employment, educational history, criminal history, healthcare professional licensure and sanctions of people. It also provides LawLogix, which is a cloud-based I-9 software and immigration case management software. Its USIS segment provides consumer and commercial information solutions, including online information, decisioning technology solutions, identity management services, analytical services, fraud management services, portfolio management services, mortgage reporting and marketing services. Its International segment provides information technology and services to support debt collections and recovery management.</v>
    <v>12700</v>
    <v>New York Stock Exchange</v>
    <v>XNYS</v>
    <v>XNYS</v>
    <v>1550 Peachtree St NW, ATLANTA, GA, 30309-2402 US</v>
    <v>152.71</v>
    <v>Professional &amp; Commercial Services</v>
    <v>Stock</v>
    <v>44855.958333356248</v>
    <v>473</v>
    <v>145.97999999999999</v>
    <v>18613850000</v>
    <v>EQUIFAX INC.</v>
    <v>EQUIFAX INC.</v>
    <v>147.27000000000001</v>
    <v>26.118600000000001</v>
    <v>150.24</v>
    <v>152.02000000000001</v>
    <v>152.02000000000001</v>
    <v>122443400</v>
    <v>EFX</v>
    <v>EQUIFAX INC. (XNYS:EFX)</v>
    <v>2610499</v>
    <v>919747</v>
    <v>1913</v>
  </rv>
  <rv s="2">
    <v>474</v>
  </rv>
  <rv s="0">
    <v>https://www.bing.com/financeapi/forcetrigger?t=a1ru6h&amp;q=XNYS%3aEIX&amp;form=skydnc</v>
    <v>Learn more on Bing</v>
  </rv>
  <rv s="1">
    <v>en-US</v>
    <v>a1ru6h</v>
    <v>268435456</v>
    <v>1</v>
    <v>Powered by Refinitiv</v>
    <v>0</v>
    <v>EDISON INTERNATIONAL (XNYS:EIX)</v>
    <v>2</v>
    <v>3</v>
    <v>Finance</v>
    <v>4</v>
    <v>73.319999999999993</v>
    <v>54.45</v>
    <v>0.72719999999999996</v>
    <v>0.7</v>
    <v>2.516E-3</v>
    <v>1.2741000000000001E-2</v>
    <v>0.14000000000000001</v>
    <v>USD</v>
    <v>Edison International is the holding company of Southern California Edison Company (SCE) and Edison Energy Group, Inc (Edison Energy Group). The Company, through its subsidiaries, generates and distributes electric power, as well as provides energy services and technologies, including renewable energy. SCE is a public utility primarily engaged in the business of supplying and delivering electricity to an approximately 50,000 square mile area of southern California. SCE serves approximately 15 million customers across Southern, Central, and Coastal California. Edison Energy Group is an indirect wholly owned subsidiary of Edison International and a holding company for Edison Energy, LLC (Edison Energy) which is engaged in the competitive business of providing data driven energy solutions to commercial, institutional and industrial customers.</v>
    <v>13003</v>
    <v>New York Stock Exchange</v>
    <v>XNYS</v>
    <v>XNYS</v>
    <v>PO Box 800, 2244 Walnut Grove Ave, ROSEMEAD, CA, 91770 US</v>
    <v>56</v>
    <v>Electrical Utilities &amp; IPPs</v>
    <v>Stock</v>
    <v>44855.989518332812</v>
    <v>476</v>
    <v>54.725000000000001</v>
    <v>21222880000</v>
    <v>EDISON INTERNATIONAL</v>
    <v>EDISON INTERNATIONAL</v>
    <v>55.07</v>
    <v>41.261699999999998</v>
    <v>54.94</v>
    <v>55.64</v>
    <v>55.78</v>
    <v>381432000</v>
    <v>EIX</v>
    <v>EDISON INTERNATIONAL (XNYS:EIX)</v>
    <v>1365519</v>
    <v>2241363</v>
    <v>1987</v>
  </rv>
  <rv s="2">
    <v>477</v>
  </rv>
  <rv s="0">
    <v>https://www.bing.com/financeapi/forcetrigger?t=a1ruc7&amp;q=XNYS%3aEL&amp;form=skydnc</v>
    <v>Learn more on Bing</v>
  </rv>
  <rv s="1">
    <v>en-US</v>
    <v>a1ruc7</v>
    <v>268435456</v>
    <v>1</v>
    <v>Powered by Refinitiv</v>
    <v>0</v>
    <v>THE ESTEE LAUDER COMPANIES INC. (XNYS:EL)</v>
    <v>2</v>
    <v>3</v>
    <v>Finance</v>
    <v>4</v>
    <v>374.2</v>
    <v>196.95500000000001</v>
    <v>1.0021</v>
    <v>0.85</v>
    <v>9.9109999999999997E-4</v>
    <v>4.2300000000000003E-3</v>
    <v>0.2</v>
    <v>USD</v>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v>63000</v>
    <v>New York Stock Exchange</v>
    <v>XNYS</v>
    <v>XNYS</v>
    <v>767 5th Ave, NEW YORK, NY, 10153 US</v>
    <v>203.19</v>
    <v>Personal &amp; Household Products &amp; Services</v>
    <v>Stock</v>
    <v>44855.99701352969</v>
    <v>479</v>
    <v>196.95500000000001</v>
    <v>72060420000</v>
    <v>THE ESTEE LAUDER COMPANIES INC.</v>
    <v>THE ESTEE LAUDER COMPANIES INC.</v>
    <v>201.1</v>
    <v>30.769100000000002</v>
    <v>200.95</v>
    <v>201.8</v>
    <v>202</v>
    <v>357088300</v>
    <v>EL</v>
    <v>THE ESTEE LAUDER COMPANIES INC. (XNYS:EL)</v>
    <v>2584405</v>
    <v>1618327</v>
    <v>1976</v>
  </rv>
  <rv s="2">
    <v>480</v>
  </rv>
  <rv s="0">
    <v>https://www.bing.com/financeapi/forcetrigger?t=a1njmw&amp;q=XNYS%3aELV&amp;form=skydnc</v>
    <v>Learn more on Bing</v>
  </rv>
  <rv s="1">
    <v>en-US</v>
    <v>a1njmw</v>
    <v>268435456</v>
    <v>1</v>
    <v>Powered by Refinitiv</v>
    <v>0</v>
    <v>ELEVANCE HEALTH, INC. (XNYS:ELV)</v>
    <v>2</v>
    <v>3</v>
    <v>Finance</v>
    <v>4</v>
    <v>533.67999999999995</v>
    <v>392.4</v>
    <v>0.90069999999999995</v>
    <v>8.82</v>
    <v>1.2520000000000001E-3</v>
    <v>1.7562000000000001E-2</v>
    <v>0.64</v>
    <v>USD</v>
    <v>Elevance Health, Inc., formerly Anthem, Inc., is a health company. It is focused on whole health. It supports health at every life stage, offering health plans and clinical, behavioral, pharmacy and complex-care solutions that promote whole health. It identifies the resources needed to support residents, including the people it serves, and ensure those resources meet local needs. It focuses on advancing health equity, such as ensuring people with disabilities and rural residents can find accessible care. Additionally, it also focuses on prioritizing three areas, such as maternal health, behavioral health, and access to evidence-based medical therapy. It also focuses on providing digitally enabled healthcare. It provides a consumer-centered health system. Carelon is its healthcare services brand and Wellpoint is its health plan brand. Its other brands include Anthem Blue Cross and Blue Shield. Through these brands, it focuses on delivering solutions beyond traditional health insurance.</v>
    <v>98200</v>
    <v>New York Stock Exchange</v>
    <v>XNYS</v>
    <v>XNYS</v>
    <v>220 Virginia Avenue, INDIANAPOLIS, IN, 46204 US</v>
    <v>522.27499999999998</v>
    <v>Healthcare Providers &amp; Services</v>
    <v>Stock</v>
    <v>44855.981606955465</v>
    <v>482</v>
    <v>502.88</v>
    <v>122050400000</v>
    <v>ELEVANCE HEALTH, INC.</v>
    <v>ELEVANCE HEALTH, INC.</v>
    <v>503.23</v>
    <v>19.705200000000001</v>
    <v>502.22</v>
    <v>511.04</v>
    <v>511.68</v>
    <v>238827600</v>
    <v>ELV</v>
    <v>ELEVANCE HEALTH, INC. (XNYS:ELV)</v>
    <v>1581762</v>
    <v>960558</v>
    <v>2001</v>
  </rv>
  <rv s="2">
    <v>483</v>
  </rv>
  <rv s="0">
    <v>https://www.bing.com/financeapi/forcetrigger?t=a1rxu2&amp;q=XNYS%3aEMN&amp;form=skydnc</v>
    <v>Learn more on Bing</v>
  </rv>
  <rv s="1">
    <v>en-US</v>
    <v>a1rxu2</v>
    <v>268435456</v>
    <v>1</v>
    <v>Powered by Refinitiv</v>
    <v>0</v>
    <v>EASTMAN CHEMICAL COMPANY (XNYS:EMN)</v>
    <v>2</v>
    <v>3</v>
    <v>Finance</v>
    <v>4</v>
    <v>129.47499999999999</v>
    <v>69.91</v>
    <v>1.4885999999999999</v>
    <v>1.95</v>
    <v>0</v>
    <v>2.6949000000000001E-2</v>
    <v>0</v>
    <v>USD</v>
    <v>Eastman Chemical Company (Eastman) is a global specialty materials company that produces a range of products. Eastman's segments include Additives &amp; Functional Products (AFP), Advanced Materials (AM), Chemical Intermediates (CI) and Fibers. The AFP segment manufactures materials for products in the transportation; personal care and wellness; food, feed, and agriculture; building and construction; water treatment and energy; consumables; and durables and electronics markets. AM segment produces and markets polymers, films, and plastics with differentiated performance properties for value-added end-uses in transportation; durables and electronics; building and construction; medical and pharma; and consumables markets. The CI segment sells and markets industrial chemicals and processing, building and construction, health and wellness, and agrochemicals. The Fibers segment manufactures and sells acetate tow and triacetin plasticizers for use in filtration media.</v>
    <v>14000</v>
    <v>New York Stock Exchange</v>
    <v>XNYS</v>
    <v>XNYS</v>
    <v>200 South Wilcox Drive, Po Box 511, KINGSPORT, TN, 37660 US</v>
    <v>74.52</v>
    <v>Chemicals</v>
    <v>Stock</v>
    <v>44855.958333367969</v>
    <v>485</v>
    <v>72.367099999999994</v>
    <v>9125900000</v>
    <v>EASTMAN CHEMICAL COMPANY</v>
    <v>EASTMAN CHEMICAL COMPANY</v>
    <v>72.489999999999995</v>
    <v>7.8883999999999999</v>
    <v>72.36</v>
    <v>74.31</v>
    <v>74.31</v>
    <v>122808500</v>
    <v>EMN</v>
    <v>EASTMAN CHEMICAL COMPANY (XNYS:EMN)</v>
    <v>1140179</v>
    <v>1252590</v>
    <v>1993</v>
  </rv>
  <rv s="2">
    <v>486</v>
  </rv>
  <rv s="0">
    <v>https://www.bing.com/financeapi/forcetrigger?t=a1ry3m&amp;q=XNYS%3aEMR&amp;form=skydnc</v>
    <v>Learn more on Bing</v>
  </rv>
  <rv s="1">
    <v>en-US</v>
    <v>a1ry3m</v>
    <v>268435456</v>
    <v>1</v>
    <v>Powered by Refinitiv</v>
    <v>0</v>
    <v>EMERSON ELECTRIC CO. (XNYS:EMR)</v>
    <v>2</v>
    <v>3</v>
    <v>Finance</v>
    <v>4</v>
    <v>100.47</v>
    <v>72.405000000000001</v>
    <v>1.4145000000000001</v>
    <v>3.01</v>
    <v>4.0889999999999998E-3</v>
    <v>3.7554999999999998E-2</v>
    <v>0.34</v>
    <v>USD</v>
    <v>Emerson Electric Co. designs and manufactures products and delivers services that bring technology and engineering together to provide solutions for customers in a range of industrial, commercial and consumer markets around the world. The Company's segments include Automation Solutions; and Climate Technologies and Tools &amp; Home Products, which together comprise the Commercial &amp; Residential Solutions business. The Automation Solutions segment offers products and integrated solutions, including measurement and analytical instrumentation, industrial valves and equipment, and process control software and systems. The Commercial &amp; Residential Solutions business provides products and solutions that promote energy efficiency and sustainability, enhance household and commercial comfort, and protect food quality and sustainability through heating, air conditioning and refrigeration technology, as well as a range of tools and appliance solutions. It serves in a variety of different end markets.</v>
    <v>86700</v>
    <v>New York Stock Exchange</v>
    <v>XNYS</v>
    <v>XNYS</v>
    <v>Po Box 4100, 8000 W Florissant Ave, ST. LOUIS, MO, 63136-8506 US</v>
    <v>83.36</v>
    <v>Machinery, Equipment &amp; Components</v>
    <v>Stock</v>
    <v>44855.958333367969</v>
    <v>488</v>
    <v>80.31</v>
    <v>49172510000</v>
    <v>EMERSON ELECTRIC CO.</v>
    <v>EMERSON ELECTRIC CO.</v>
    <v>80.510000000000005</v>
    <v>15.154400000000001</v>
    <v>80.150000000000006</v>
    <v>83.16</v>
    <v>83.5</v>
    <v>591300000</v>
    <v>EMR</v>
    <v>EMERSON ELECTRIC CO. (XNYS:EMR)</v>
    <v>3168218</v>
    <v>3255206</v>
    <v>1890</v>
  </rv>
  <rv s="2">
    <v>489</v>
  </rv>
  <rv s="0">
    <v>https://www.bing.com/financeapi/forcetrigger?t=a1rzh7&amp;q=XNAS%3aENPH&amp;form=skydnc</v>
    <v>Learn more on Bing</v>
  </rv>
  <rv s="1">
    <v>en-US</v>
    <v>a1rzh7</v>
    <v>268435456</v>
    <v>1</v>
    <v>Powered by Refinitiv</v>
    <v>0</v>
    <v>ENPHASE ENERGY, INC. (XNAS:ENPH)</v>
    <v>2</v>
    <v>3</v>
    <v>Finance</v>
    <v>4</v>
    <v>324.8399</v>
    <v>113.4</v>
    <v>1.4044000000000001</v>
    <v>7.71</v>
    <v>3.9680000000000002E-3</v>
    <v>3.1560999999999999E-2</v>
    <v>1</v>
    <v>USD</v>
    <v>Enphase Energy, Inc. is an energy technology company. The Company is a supplier of microinverter-based solar and battery systems that enable people to harness the sun to make, use, save, and sell their own power, and control it all with a smart mobile application. Its semiconductor-based microinverter converts energy at the individual solar module level and, combined with its networking and software technologies that provides advanced energy monitoring and control. Its Enphase Home Energy Solution with IQ platform, which is an integrated solar, storage and energy management offering, uses a single technology platform for managing the whole solution, enabling rapid commissioning with the Installer Toolkit; consumption monitoring with its Envoy Communications Gateway with IQ Combiner+, Enphase Enlighten, and its Enphase AC Battery. It also provides Internet of Things (IoT) software solutions for customers to connect and manage a range of distributed energy devices within the home.</v>
    <v>2260</v>
    <v>Nasdaq Stock Market</v>
    <v>XNAS</v>
    <v>XNAS</v>
    <v>47281 Bayside Parkway, FREMONT, CA, 94538 US</v>
    <v>254.19</v>
    <v>Renewable Energy</v>
    <v>Stock</v>
    <v>44855.999900983596</v>
    <v>491</v>
    <v>237.57</v>
    <v>34135230000</v>
    <v>ENPHASE ENERGY, INC.</v>
    <v>ENPHASE ENERGY, INC.</v>
    <v>243.2</v>
    <v>172.2681</v>
    <v>244.29</v>
    <v>252</v>
    <v>253</v>
    <v>135457300</v>
    <v>ENPH</v>
    <v>ENPHASE ENERGY, INC. (XNAS:ENPH)</v>
    <v>4687916</v>
    <v>3919199</v>
    <v>2006</v>
  </rv>
  <rv s="2">
    <v>492</v>
  </rv>
  <rv s="0">
    <v>https://www.bing.com/financeapi/forcetrigger?t=a1s24c&amp;q=XNYS%3aEOG&amp;form=skydnc</v>
    <v>Learn more on Bing</v>
  </rv>
  <rv s="1">
    <v>en-US</v>
    <v>a1s24c</v>
    <v>268435456</v>
    <v>1</v>
    <v>Powered by Refinitiv</v>
    <v>0</v>
    <v>EOG RESOURCES, INC. (XNYS:EOG)</v>
    <v>2</v>
    <v>3</v>
    <v>Finance</v>
    <v>4</v>
    <v>144.20150000000001</v>
    <v>77.931200000000004</v>
    <v>1.5290999999999999</v>
    <v>3.41</v>
    <v>5.1849999999999995E-3</v>
    <v>2.5914000000000003E-2</v>
    <v>0.7</v>
    <v>USD</v>
    <v>EOG Resources, Inc. is an independent (non-integrated) crude oil and natural gas company. The Company is engaged in exploration, development, producing and marketing crude oil, natural gas liquids (NGLs) and natural gas primarily in producing basins in the United States of America, The Republic of Trinidad and Tobago, The People's Republic of China, the Sultanate of Oman and, from time to time, select other international areas. Its operations are all crude oil, NGLs and natural gas exploration and production related. Its operations are focused in the productive basins in the United States with a focus on crude oil and, to a lesser extent, liquids-rich natural gas plays. The Company has operations offshore Trinidad, in the China Sichuan Basin, Oman and in Canada.</v>
    <v>2800</v>
    <v>New York Stock Exchange</v>
    <v>XNYS</v>
    <v>XNYS</v>
    <v>1111 Bagby, Sky Lobby 2, HOUSTON, TX, 77002 US</v>
    <v>135.87</v>
    <v>Oil &amp; Gas</v>
    <v>Stock</v>
    <v>44855.994417534377</v>
    <v>494</v>
    <v>131.62</v>
    <v>79116010000</v>
    <v>EOG RESOURCES, INC.</v>
    <v>EOG RESOURCES, INC.</v>
    <v>132.5</v>
    <v>13.5025</v>
    <v>131.59</v>
    <v>135</v>
    <v>135.69999999999999</v>
    <v>586044500</v>
    <v>EOG</v>
    <v>EOG RESOURCES, INC. (XNYS:EOG)</v>
    <v>4237337</v>
    <v>3660082</v>
    <v>1985</v>
  </rv>
  <rv s="2">
    <v>495</v>
  </rv>
  <rv s="0">
    <v>https://www.bing.com/financeapi/forcetrigger?t=a1s2fr&amp;q=XNYS%3aEPAM&amp;form=skydnc</v>
    <v>Learn more on Bing</v>
  </rv>
  <rv s="1">
    <v>en-US</v>
    <v>a1s2fr</v>
    <v>268435456</v>
    <v>1</v>
    <v>Powered by Refinitiv</v>
    <v>0</v>
    <v>EPAM SYSTEMS, INC. (XNYS:EPAM)</v>
    <v>2</v>
    <v>3</v>
    <v>Finance</v>
    <v>4</v>
    <v>725.4</v>
    <v>168.5925</v>
    <v>1.6321000000000001</v>
    <v>-1.1499999999999999</v>
    <v>6.1860000000000005E-3</v>
    <v>-3.4580000000000001E-3</v>
    <v>2.0499999999999998</v>
    <v>USD</v>
    <v>EPAM Systems, Inc. is a digital transformation services provider, which delivers end-to-end value to its customers. The Company provides services through software solutions, integrated advisory, business consulting and design. The Company maintains a group of testing and quality assurance professionals with experience across a range of technology platforms and industry verticals. This group performs software application testing, test management, automation and consulting services focused on helping customers improve their existing software testing and quality assurance practices. It has integrated consulting teams across business, experience, technology and data. The functional business is engaged in technology platforms and their interactions, as well as the application of data science and machine learning, to deliver insights into its customers’ business. Its digital and service design practice provides strategy, design, creative and program management services for customers.</v>
    <v>58824</v>
    <v>New York Stock Exchange</v>
    <v>XNYS</v>
    <v>XNYS</v>
    <v>SUITE 202, 41 UNIVERSITY DRIVE, NEWTOWN, PA, 18940 US</v>
    <v>336.15</v>
    <v>Software &amp; IT Services</v>
    <v>Stock</v>
    <v>44855.989200000004</v>
    <v>497</v>
    <v>324.86</v>
    <v>19010990000</v>
    <v>EPAM SYSTEMS, INC.</v>
    <v>EPAM SYSTEMS, INC.</v>
    <v>331.46</v>
    <v>53.705500000000001</v>
    <v>332.54</v>
    <v>331.39</v>
    <v>333.44</v>
    <v>57367430</v>
    <v>EPAM</v>
    <v>EPAM SYSTEMS, INC. (XNYS:EPAM)</v>
    <v>502330</v>
    <v>386797</v>
    <v>2002</v>
  </rv>
  <rv s="2">
    <v>498</v>
  </rv>
  <rv s="0">
    <v>https://www.bing.com/financeapi/forcetrigger?t=a1s4mw&amp;q=XNAS%3aEQIX&amp;form=skydnc</v>
    <v>Learn more on Bing</v>
  </rv>
  <rv s="1">
    <v>en-US</v>
    <v>a1s4mw</v>
    <v>268435456</v>
    <v>1</v>
    <v>Powered by Refinitiv</v>
    <v>0</v>
    <v>EQUINIX, INC. (XNAS:EQIX)</v>
    <v>2</v>
    <v>3</v>
    <v>Finance</v>
    <v>4</v>
    <v>853.42</v>
    <v>494.89</v>
    <v>0.53190000000000004</v>
    <v>8.4</v>
    <v>-1.8710000000000002E-4</v>
    <v>1.5963999999999999E-2</v>
    <v>-0.1</v>
    <v>USD</v>
    <v>Equinix, Inc. (Equinix) is a digital infrastructure company. The Company provides colocation space and related offerings. Equinix provides insight for global enterprises, content providers, financial companies and network service providers to connect their information assets. The Company’s segments include Americas, EMEA and Asia-Pacific. Equinix’s platform Equinix, combines a global footprint of International Business Exchange (IBX) data centers in the Americas (AMER), Asia-Pacific (APAC), and Europe, the Middle East and Africa (EMEA) regions, interconnection solutions, edge services, business and digital ecosystems, and consulting and support. Equinix’s interconnected data centers around the world allows it customers to bring together and interconnect the infrastructure they need to track their digital advantage. It provides each customer access to a choice of business partners and solutions based on their colocation, interconnection and managed information technology service needs.</v>
    <v>10944</v>
    <v>Nasdaq Stock Market</v>
    <v>XNAS</v>
    <v>XNAS</v>
    <v>1 Lagoon Dr, REDWOOD CITY, CA, 94065-1562 US</v>
    <v>534.62</v>
    <v>Residential &amp; Commercial REIT</v>
    <v>Stock</v>
    <v>44855.974058251566</v>
    <v>500</v>
    <v>518.57000000000005</v>
    <v>48688790000</v>
    <v>EQUINIX, INC.</v>
    <v>EQUINIX, INC.</v>
    <v>524.53</v>
    <v>74.908299999999997</v>
    <v>526.20000000000005</v>
    <v>534.6</v>
    <v>534.5</v>
    <v>91075190</v>
    <v>EQIX</v>
    <v>EQUINIX, INC. (XNAS:EQIX)</v>
    <v>528821</v>
    <v>564558</v>
    <v>1998</v>
  </rv>
  <rv s="2">
    <v>501</v>
  </rv>
  <rv s="0">
    <v>https://www.bing.com/financeapi/forcetrigger?t=a1s4yc&amp;q=XNYS%3aEQR&amp;form=skydnc</v>
    <v>Learn more on Bing</v>
  </rv>
  <rv s="1">
    <v>en-US</v>
    <v>a1s4yc</v>
    <v>268435456</v>
    <v>1</v>
    <v>Powered by Refinitiv</v>
    <v>0</v>
    <v>EQUITY RESIDENTIAL (XNYS:EQR)</v>
    <v>2</v>
    <v>3</v>
    <v>Finance</v>
    <v>4</v>
    <v>94.32</v>
    <v>60.75</v>
    <v>0.81799999999999995</v>
    <v>0.6</v>
    <v>0</v>
    <v>9.4320000000000011E-3</v>
    <v>0</v>
    <v>USD</v>
    <v>Equity Residential is a real estate investment trust. The Company is focused on the acquisition, development and management of residential properties located in and around cities. The Company’s primary business is the acquisition, development and management of multifamily residential properties, which includes the generation of rental and other related income through the leasing of apartment units to residents. It owns and operates rental apartment properties in Boston, New York, Washington, D.C., Southern California, including Los Angeles, Orange County and San Diego, San Francisco and Seattle. The Company is also focused on expanding its operations in Denver, Atlanta, Dallas/Ft. Worth and Austin. The Company owns approximately 310 properties located in 10 states and the District of Columbia consisting of approximately 80,407 apartment units.</v>
    <v>2400</v>
    <v>New York Stock Exchange</v>
    <v>XNYS</v>
    <v>XNYS</v>
    <v>Equity Residential, Two North Riverside Plaza, Suite 400, CHICAGO, IL, 60606 US</v>
    <v>64.510000000000005</v>
    <v>Residential &amp; Commercial REIT</v>
    <v>Stock</v>
    <v>44855.958333356248</v>
    <v>503</v>
    <v>62.82</v>
    <v>24150550000</v>
    <v>EQUITY RESIDENTIAL</v>
    <v>EQUITY RESIDENTIAL</v>
    <v>63.56</v>
    <v>19.028600000000001</v>
    <v>63.61</v>
    <v>64.209999999999994</v>
    <v>64.209999999999994</v>
    <v>376118300</v>
    <v>EQR</v>
    <v>EQUITY RESIDENTIAL (XNYS:EQR)</v>
    <v>1266609</v>
    <v>1933611</v>
    <v>1992</v>
  </rv>
  <rv s="2">
    <v>504</v>
  </rv>
  <rv s="0">
    <v>https://www.bing.com/financeapi/forcetrigger?t=a1s57w&amp;q=XNYS%3aEQT&amp;form=skydnc</v>
    <v>Learn more on Bing</v>
  </rv>
  <rv s="1">
    <v>en-US</v>
    <v>a1s57w</v>
    <v>268435456</v>
    <v>1</v>
    <v>Powered by Refinitiv</v>
    <v>0</v>
    <v>EQT CORPORATION (XNYS:EQT)</v>
    <v>2</v>
    <v>3</v>
    <v>Finance</v>
    <v>4</v>
    <v>51.97</v>
    <v>17.95</v>
    <v>1.1651</v>
    <v>-2.86</v>
    <v>5.8079999999999998E-3</v>
    <v>-7.0201E-2</v>
    <v>0.22</v>
    <v>USD</v>
    <v>EQT Corporation is a natural gas producer with operations focused on the Marcellus and Utica Shales of the Appalachian Basin. It has approximately 25.0 trillion cubic feet equivalents (Tcfe) of proved natural gas, natural gas liquids (NGLs), and crude oil reserves across approximately 2.0 million gross acres, including approximately 1.7 million gross acres in the Marcellus play. The Company is focused on the execution of combo-development projects, which refers to the development of several multi-well pads in tandem. It owns or leases approximately 610,000 net acres in Pennsylvania. The Company owns or leases approximately 405,000 net acres in West Virginia. It also owns or leases approximately 65,000 net acres in eastern Ohio. It primarily contracts with MarkWest Energy Partners, L.P. (MarkWest) to process its natural gas and extract from the produced natural gas heavier hydrocarbon streams (consisting predominately of ethane, propane, isobutane, normal butane and natural gasoline.</v>
    <v>693</v>
    <v>New York Stock Exchange</v>
    <v>XNYS</v>
    <v>XNYS</v>
    <v>SUITE 1700, 625 LIBERTY AVENUE, PITTSBURGH, PA, 15222 US</v>
    <v>40.47</v>
    <v>Oil &amp; Gas</v>
    <v>Stock</v>
    <v>44855.999843367972</v>
    <v>506</v>
    <v>37.479999999999997</v>
    <v>13994380000</v>
    <v>EQT CORPORATION</v>
    <v>EQT CORPORATION</v>
    <v>40.29</v>
    <v>0</v>
    <v>40.74</v>
    <v>37.880000000000003</v>
    <v>38.1</v>
    <v>369439800</v>
    <v>EQT</v>
    <v>EQT CORPORATION (XNYS:EQT)</v>
    <v>14156451</v>
    <v>11205346</v>
    <v>2008</v>
  </rv>
  <rv s="2">
    <v>507</v>
  </rv>
  <rv s="0">
    <v>https://www.bing.com/financeapi/forcetrigger?t=a1s6ww&amp;q=XNYS%3aES&amp;form=skydnc</v>
    <v>Learn more on Bing</v>
  </rv>
  <rv s="1">
    <v>en-US</v>
    <v>a1s6ww</v>
    <v>268435456</v>
    <v>1</v>
    <v>Powered by Refinitiv</v>
    <v>0</v>
    <v>Eversource Energy (XNYS:ES)</v>
    <v>2</v>
    <v>3</v>
    <v>Finance</v>
    <v>4</v>
    <v>94.63</v>
    <v>70.540000000000006</v>
    <v>0.48749999999999999</v>
    <v>0.91</v>
    <v>-7.0260000000000001E-3</v>
    <v>1.2695000000000001E-2</v>
    <v>-0.51</v>
    <v>USD</v>
    <v>Eversource Energy is a utility holding company that is engaged in the energy delivery business through its subsidiaries. The Company operates through four business segments: Electric Distribution, Electric Transmission, Natural Gas Distribution, and Water Distribution. The Electric Distribution segment is engaged in the distribution of electricity to retail customers in Connecticut, Massachusetts, and New Hampshire. The Electric Transmission segment owns and maintains transmission facilities that are part of an interstate power transmission grid over which electricity is transmitted throughout New England. The Natural Gas Distribution segment distributes natural gas to its customers in Massachusetts and Connecticut. The Water Distribution segment provides water services to residential, commercial, industrial, municipal and fire protection and other customers, in Connecticut, Massachusetts and New Hampshire. Its subsidiaries include NSTAR Electric Company and others.</v>
    <v>9227</v>
    <v>New York Stock Exchange</v>
    <v>XNYS</v>
    <v>XNYS</v>
    <v>300 Cadwell Dr, SPRINGFIELD, MA, 01104-1742 US</v>
    <v>73.040000000000006</v>
    <v>Electrical Utilities &amp; IPPs</v>
    <v>Stock</v>
    <v>44855.958333356248</v>
    <v>509</v>
    <v>71.325000000000003</v>
    <v>25148320000</v>
    <v>Eversource Energy</v>
    <v>Eversource Energy</v>
    <v>71.88</v>
    <v>18.686</v>
    <v>71.680000000000007</v>
    <v>72.59</v>
    <v>72.08</v>
    <v>346443300</v>
    <v>ES</v>
    <v>Eversource Energy (XNYS:ES)</v>
    <v>1531110</v>
    <v>1852382</v>
    <v>1927</v>
  </rv>
  <rv s="2">
    <v>510</v>
  </rv>
  <rv s="0">
    <v>https://www.bing.com/financeapi/forcetrigger?t=a1s9dm&amp;q=XNYS%3aESS&amp;form=skydnc</v>
    <v>Learn more on Bing</v>
  </rv>
  <rv s="1">
    <v>en-US</v>
    <v>a1s9dm</v>
    <v>268435456</v>
    <v>1</v>
    <v>Powered by Refinitiv</v>
    <v>0</v>
    <v>ESSEX PROPERTY TRUST, INC. (XNYS:ESS)</v>
    <v>2</v>
    <v>3</v>
    <v>Finance</v>
    <v>4</v>
    <v>363.36</v>
    <v>218.83</v>
    <v>0.78520000000000001</v>
    <v>1.06</v>
    <v>0</v>
    <v>4.6750000000000003E-3</v>
    <v>0</v>
    <v>USD</v>
    <v>Essex Property Trust, Inc. is a self-administered and self-managed real estate investment trust. The Company is engaged primarily in the ownership, operation, management, acquisition, development and redevelopment of predominantly apartment communities, located along the West Coast. Its segments include Southern California, Northern California, Seattle Metro and Other real estate assets. The Company owns all of its interest in its real estate and other investments directly or indirectly through Essex Portfolio, L.P. The Company owns ownership interests in approximately 246 operating apartment communities, aggregating 60,799 apartment homes. Its operating apartment communities are located in Southern California, primarily Los Angeles, Orange, San Diego, and Ventura counties; Northern California, the San Francisco Bay Area; and the Seattle metropolitan areas.</v>
    <v>1757</v>
    <v>New York Stock Exchange</v>
    <v>XNYS</v>
    <v>XNYS</v>
    <v>Suite 200, 1100 Park Place, SAN MATEO, CA, 94403 US</v>
    <v>230.77</v>
    <v>Residential &amp; Commercial REIT</v>
    <v>Stock</v>
    <v>44855.958333367969</v>
    <v>512</v>
    <v>223.90020000000001</v>
    <v>14834030000</v>
    <v>ESSEX PROPERTY TRUST, INC.</v>
    <v>ESSEX PROPERTY TRUST, INC.</v>
    <v>227.47</v>
    <v>38.344900000000003</v>
    <v>226.72</v>
    <v>227.78</v>
    <v>227.78</v>
    <v>65124350</v>
    <v>ESS</v>
    <v>ESSEX PROPERTY TRUST, INC. (XNYS:ESS)</v>
    <v>515342</v>
    <v>502528</v>
    <v>1994</v>
  </rv>
  <rv s="2">
    <v>513</v>
  </rv>
  <rv s="0">
    <v>https://www.bing.com/financeapi/forcetrigger?t=a1safr&amp;q=XNYS%3aETN&amp;form=skydnc</v>
    <v>Learn more on Bing</v>
  </rv>
  <rv s="1">
    <v>en-US</v>
    <v>a1safr</v>
    <v>268435456</v>
    <v>1</v>
    <v>Powered by Refinitiv</v>
    <v>0</v>
    <v>EATON CORPORATION PUBLIC LIMITED COMPANY (XNYS:ETN)</v>
    <v>2</v>
    <v>3</v>
    <v>Finance</v>
    <v>4</v>
    <v>175.72</v>
    <v>122.5</v>
    <v>1.1378999999999999</v>
    <v>4.07</v>
    <v>4.8089999999999999E-3</v>
    <v>3.0089999999999999E-2</v>
    <v>0.67</v>
    <v>USD</v>
    <v>Eaton Corporation plc is a power management company. The Company's Electrical Americas segment consists of electrical components, industrial components, power distribution and assemblies, residential products, single phase power quality and connectivity, three phase power quality, and wiring devices, among others. The Electrical Global segment consists of electrical components, industrial components, power distribution and assemblies, single phase and three phase power quality, and services. The Vehicle segment is engaged in the design, manufacture, marketing, and supply of drivetrain, powertrain systems and critical components for cars, light trucks, and commercial vehicles. The Aerospace segment is a supplier of aerospace fuel, hydraulics, and pneumatic systems for commercial and military use, as well as filtration systems for industrial applications. The eMobility segment designs, manufactures, markets, and supplies, mechanical, electrical, and electronic components and systems.</v>
    <v>85947</v>
    <v>New York Stock Exchange</v>
    <v>XNYS</v>
    <v>XNYS</v>
    <v>Eaton Hse, 30 Pembroke Road, DUBLIN, IRELAND-NA IE</v>
    <v>139.56</v>
    <v>Machinery, Equipment &amp; Components</v>
    <v>Stock</v>
    <v>44855.99886239531</v>
    <v>515</v>
    <v>134.81</v>
    <v>55495140000</v>
    <v>EATON CORPORATION PUBLIC LIMITED COMPANY</v>
    <v>EATON CORPORATION PUBLIC LIMITED COMPANY</v>
    <v>135.69</v>
    <v>23.486899999999999</v>
    <v>135.26</v>
    <v>139.33000000000001</v>
    <v>140</v>
    <v>398300000</v>
    <v>ETN</v>
    <v>EATON CORPORATION PUBLIC LIMITED COMPANY (XNYS:ETN)</v>
    <v>2346214</v>
    <v>2019030</v>
    <v>2012</v>
  </rv>
  <rv s="2">
    <v>516</v>
  </rv>
  <rv s="0">
    <v>https://www.bing.com/financeapi/forcetrigger?t=a1saoc&amp;q=XNYS%3aETR&amp;form=skydnc</v>
    <v>Learn more on Bing</v>
  </rv>
  <rv s="1">
    <v>en-US</v>
    <v>a1saoc</v>
    <v>268435456</v>
    <v>1</v>
    <v>Powered by Refinitiv</v>
    <v>0</v>
    <v>ENTERGY CORPORATION (XNYS:ETR)</v>
    <v>2</v>
    <v>3</v>
    <v>Finance</v>
    <v>4</v>
    <v>126.815</v>
    <v>94.94</v>
    <v>0.60719999999999996</v>
    <v>2.3199999999999998</v>
    <v>-5.8659999999999995E-4</v>
    <v>2.3206999999999998E-2</v>
    <v>-0.06</v>
    <v>USD</v>
    <v>Entergy Corporation is a holding company. The Company is an integrated energy company engaged in electric power production and retail electric distribution operations. The Company operates through two business segments: Utility and Entergy Wholesale Commodities. The Utility segment includes the generation, transmission, distribution and sale of electric power to retail and wholesale customers in areas of Arkansas, Mississippi, Texas and Louisiana, including the City of New Orleans and operates a natural gas distribution business. The Entergy Wholesale Commodities segment includes the ownership, operation and decommissioning of nuclear power plants located in the northern United States and the sale of the electric power produced by its operating plants to wholesale customers. The Company owns and operates power generating fleets with approximately 30,000 megawatts of electric generating capacity, including 7,000 megawatts of nuclear power.</v>
    <v>12369</v>
    <v>New York Stock Exchange</v>
    <v>XNYS</v>
    <v>XNYS</v>
    <v>639 Loyola Ave, NEW ORLEANS, LA, 70113 US</v>
    <v>102.93</v>
    <v>Electrical Utilities &amp; IPPs</v>
    <v>Stock</v>
    <v>44855.958333367969</v>
    <v>518</v>
    <v>99.369399999999999</v>
    <v>20807630000</v>
    <v>ENTERGY CORPORATION</v>
    <v>ENTERGY CORPORATION</v>
    <v>100.3</v>
    <v>16.536200000000001</v>
    <v>99.97</v>
    <v>102.29</v>
    <v>102.23</v>
    <v>203418000</v>
    <v>ETR</v>
    <v>ENTERGY CORPORATION (XNYS:ETR)</v>
    <v>903615</v>
    <v>1292985</v>
    <v>1992</v>
  </rv>
  <rv s="2">
    <v>519</v>
  </rv>
  <rv s="0">
    <v>https://www.bing.com/financeapi/forcetrigger?t=a1sar7&amp;q=XNAS%3aETSY&amp;form=skydnc</v>
    <v>Learn more on Bing</v>
  </rv>
  <rv s="1">
    <v>en-US</v>
    <v>a1sar7</v>
    <v>268435456</v>
    <v>1</v>
    <v>Powered by Refinitiv</v>
    <v>0</v>
    <v>ETSY, INC. (XNAS:ETSY)</v>
    <v>2</v>
    <v>3</v>
    <v>Finance</v>
    <v>4</v>
    <v>307.75</v>
    <v>67.010000000000005</v>
    <v>1.7815000000000001</v>
    <v>3.47</v>
    <v>5.6489999999999995E-3</v>
    <v>3.5611999999999998E-2</v>
    <v>0.56999999999999995</v>
    <v>USD</v>
    <v>Etsy, Inc. (Etsy) operates two-sided online marketplaces that connect people and buyers, and sellers around the world. The Company operates through four segments: Etsy, Reverb, Depop, and Elo7. The Company’s primary marketplace, Etsy.com, is the global destination for goods made by independent sellers. Its Reverb is a two-sided marketplace on the principle that buying and selling musical instruments should be easy. The Company’s Depop is dedicated to building the diverse and progressive home of fashion. Its Elo7, known as the Etsy of Brazil, specializes in custom and made-to-order merchandise. Its Elo7 marketplace includes items in over 40 retail categories. Its services include on-site advertising services, which allow Etsy sellers to pay for placement of its listings in search results, and shipping labels, which allow Etsy sellers in the United States, Canada, United Kingdom, Australia, and India to purchase discounted shipping labels.</v>
    <v>2722</v>
    <v>Nasdaq Stock Market</v>
    <v>XNAS</v>
    <v>XNAS</v>
    <v>117 Adams Street, BROOKLYN, NY, 11201 US</v>
    <v>101.17</v>
    <v>Diversified Retail</v>
    <v>Stock</v>
    <v>44855.999459050778</v>
    <v>521</v>
    <v>94.4</v>
    <v>12776100000</v>
    <v>ETSY, INC.</v>
    <v>ETSY, INC.</v>
    <v>96.58</v>
    <v>34.911999999999999</v>
    <v>97.44</v>
    <v>100.91</v>
    <v>101.48</v>
    <v>126608900</v>
    <v>ETSY</v>
    <v>ETSY, INC. (XNAS:ETSY)</v>
    <v>2844696</v>
    <v>3209160</v>
    <v>2006</v>
  </rv>
  <rv s="2">
    <v>522</v>
  </rv>
  <rv s="0">
    <v>https://www.bing.com/financeapi/forcetrigger?t=b17tur&amp;q=XNYS%3aEVRG&amp;form=skydnc</v>
    <v>Learn more on Bing</v>
  </rv>
  <rv s="1">
    <v>en-US</v>
    <v>b17tur</v>
    <v>268435456</v>
    <v>1</v>
    <v>Powered by Refinitiv</v>
    <v>0</v>
    <v>Evergy, Inc. (XNYS:EVRG)</v>
    <v>2</v>
    <v>3</v>
    <v>Finance</v>
    <v>4</v>
    <v>73.125</v>
    <v>54.12</v>
    <v>0.52510000000000001</v>
    <v>1.1200000000000001</v>
    <v>-3.7830000000000003E-3</v>
    <v>1.9635E-2</v>
    <v>-0.22</v>
    <v>USD</v>
    <v>Evergy, Inc. is a utility holding company. The Company operates primarily through its wholly owned subsidiaries, Evergy Kansas Central, Inc. (Evergy Kansas Central), Evergy Metro, Inc. (Evergy Metro), Evergy Missouri West, Inc. (Evergy Missouri West), and Evergy Transmission Company, LLC (Evergy Transmission Company). Evergy Kansas Central is an integrated, regulated electric utility that provides electricity to customers in the state of Kansas. Evergy Kansas Central has a wholly owned subsidiary, Evergy Kansas South, Inc. Evergy Metro is an integrated, regulated electric utility that provides electricity to customers in the states of Missouri and Kansas. Evergy Missouri West is a regulated electric utility that provides electricity to customers in the state of Missouri. Evergy Transmission Company owns 13.5% of Transource Energy, LLC with the remaining 86.5% owned by AEP Transmission Holding Company, LLC. Transource is focused on the development of electric transmission projects.</v>
    <v>4930</v>
    <v>New York Stock Exchange</v>
    <v>XNYS</v>
    <v>XNYS</v>
    <v>1200 Main St, KANSAS CITY, MO, 64105-2122 US</v>
    <v>58.57</v>
    <v>Electrical Utilities &amp; IPPs</v>
    <v>Stock</v>
    <v>44855.996040173435</v>
    <v>524</v>
    <v>56.984999999999999</v>
    <v>13349000000</v>
    <v>Evergy, Inc.</v>
    <v>Evergy, Inc.</v>
    <v>57.37</v>
    <v>16.0215</v>
    <v>57.04</v>
    <v>58.16</v>
    <v>57.94</v>
    <v>229522000</v>
    <v>EVRG</v>
    <v>Evergy, Inc. (XNYS:EVRG)</v>
    <v>861272</v>
    <v>1249462</v>
    <v>2017</v>
  </rv>
  <rv s="2">
    <v>525</v>
  </rv>
  <rv s="0">
    <v>https://www.bing.com/financeapi/forcetrigger?t=a1ser7&amp;q=XNYS%3aEW&amp;form=skydnc</v>
    <v>Learn more on Bing</v>
  </rv>
  <rv s="1">
    <v>en-US</v>
    <v>a1ser7</v>
    <v>268435456</v>
    <v>1</v>
    <v>Powered by Refinitiv</v>
    <v>0</v>
    <v>EDWARDS LIFESCIENCES CORPORATION (XNYS:EW)</v>
    <v>2</v>
    <v>3</v>
    <v>Finance</v>
    <v>4</v>
    <v>131.72999999999999</v>
    <v>80.69</v>
    <v>1.1326000000000001</v>
    <v>1.1299999999999999</v>
    <v>4.0089999999999995E-3</v>
    <v>1.3504E-2</v>
    <v>0.34</v>
    <v>USD</v>
    <v>Edwards Lifesciences Corporation is a manufacturer of heart valve systems and repair products used to replace or repair a patient's diseased or defective heart valve. The Company is engaged in patient-focused innovations for structural heart disease and critical care monitoring. Its segments include United States, Europe, Japan and Rest of World. Its products and technologies are categorized into four main areas: Transcatheter Aortic Valve Replacement, Transcatheter Mitral and Tricuspid Therapies, Surgical Structural Heart and Critical Care. It also develops hemodynamic and noninvasive brain and tissue oxygenation monitoring systems that are used to measure a patient's cardiovascular function in the hospital setting. The Edwards SAPIEN family of valves, including Edwards SAPIEN XT, the Edwards SAPIEN 3, and the Edwards SAPIEN 3 Ultra transcatheter aortic heart valves are used to treat heart valve disease.</v>
    <v>15700</v>
    <v>New York Stock Exchange</v>
    <v>XNYS</v>
    <v>XNYS</v>
    <v>One Edwards Way, IRVINE, CA, 92614 US</v>
    <v>85.08</v>
    <v>Healthcare Equipment &amp; Supplies</v>
    <v>Stock</v>
    <v>44855.972674687502</v>
    <v>527</v>
    <v>82.14</v>
    <v>52577370000</v>
    <v>EDWARDS LIFESCIENCES CORPORATION</v>
    <v>EDWARDS LIFESCIENCES CORPORATION</v>
    <v>83.82</v>
    <v>36.206899999999997</v>
    <v>83.68</v>
    <v>84.81</v>
    <v>85.15</v>
    <v>619943100</v>
    <v>EW</v>
    <v>EDWARDS LIFESCIENCES CORPORATION (XNYS:EW)</v>
    <v>4236936</v>
    <v>2744760</v>
    <v>1999</v>
  </rv>
  <rv s="2">
    <v>528</v>
  </rv>
  <rv s="0">
    <v>https://www.bing.com/financeapi/forcetrigger?t=a1shjc&amp;q=XNAS%3aEXC&amp;form=skydnc</v>
    <v>Learn more on Bing</v>
  </rv>
  <rv s="1">
    <v>en-US</v>
    <v>a1shjc</v>
    <v>268435456</v>
    <v>1</v>
    <v>Powered by Refinitiv</v>
    <v>0</v>
    <v>EXELON CORPORATION (XNAS:EXC)</v>
    <v>2</v>
    <v>3</v>
    <v>Finance</v>
    <v>4</v>
    <v>50.71</v>
    <v>35.185000000000002</v>
    <v>0.54290000000000005</v>
    <v>1.18</v>
    <v>8.1700000000000002E-3</v>
    <v>3.3201999999999995E-2</v>
    <v>0.3</v>
    <v>USD</v>
    <v>Exelon Corporation is a utility services holding company. The Company, through its subsidiary, Exelon Generation Company, LLC (Generation), is engaged in the generation, delivery, and marketing of energy business. The Company, through its subsidiaries, Commonwealth Edison Company (ComEd), PECO Energy Company (PECO), Baltimore Gas and Electric Company (BGE), Pepco Holdings LLC (PHI), Potomac Electric Power Company (Pepco), Delmarva Power &amp; Light Company (DPL) and Atlantic City Electric Company (ACE), is engaged in the energy distribution and transmission business. It operates through 11 segments: Generation's five segments: Mid-Atlantic, Midwest, New York, ERCOT, Other Power Regions, ComEd, PECO and BGE, and PHI's three utility segments: Pepco, DPL and ACE. Generation's integrated business consists of the generation, physical delivery and marketing of power across geographical regions through its customer-facing business.</v>
    <v>31518</v>
    <v>Nasdaq Stock Market</v>
    <v>XNAS</v>
    <v>XNAS</v>
    <v>PO BOX 805398, CHICAGO, IL, 60680-5398 US</v>
    <v>36.99</v>
    <v>Electrical Utilities &amp; IPPs</v>
    <v>Stock</v>
    <v>44855.986036943752</v>
    <v>530</v>
    <v>35.450000000000003</v>
    <v>36479560000</v>
    <v>EXELON CORPORATION</v>
    <v>EXELON CORPORATION</v>
    <v>35.74</v>
    <v>13.7319</v>
    <v>35.54</v>
    <v>36.72</v>
    <v>37.020000000000003</v>
    <v>993452000</v>
    <v>EXC</v>
    <v>EXELON CORPORATION (XNAS:EXC)</v>
    <v>11674862</v>
    <v>8760811</v>
    <v>1999</v>
  </rv>
  <rv s="2">
    <v>531</v>
  </rv>
  <rv s="0">
    <v>https://www.bing.com/financeapi/forcetrigger?t=a1sicw&amp;q=XNAS%3aEXPD&amp;form=skydnc</v>
    <v>Learn more on Bing</v>
  </rv>
  <rv s="1">
    <v>en-US</v>
    <v>a1sicw</v>
    <v>268435456</v>
    <v>1</v>
    <v>Powered by Refinitiv</v>
    <v>0</v>
    <v>EXPEDITORS INTERNATIONAL OF WASHINGTON, INC (XNAS:EXPD)</v>
    <v>2</v>
    <v>3</v>
    <v>Finance</v>
    <v>4</v>
    <v>137.80000000000001</v>
    <v>86.08</v>
    <v>0.91200000000000003</v>
    <v>3.2</v>
    <v>0</v>
    <v>3.5654999999999999E-2</v>
    <v>0</v>
    <v>USD</v>
    <v>Expeditors International of Washington, Inc. provides a range of global logistics services. The Company’s services include air and ocean freight consolidation and forwarding, customs brokerage, warehousing and distribution, purchase order management, vendor consolidation, time-definite transportation services, temperature-controlled transit, cargo insurance, specialized cargo monitoring and tracking, and other supply chain solutions. The Company’s principal services categories include airfreight services, ocean freight and ocean services, and customs brokerage and other services. It offers a range of custom solutions, including customs brokerage and import services and warehousing and distribution services. Within airfreight service, it typically acts either as a freight consolidator or as an agent for the airline that carries the shipment. The Company serves a range of industries, including healthcare, aerospace and aviation, manufacturing, oil and energy, automotive and fashion.</v>
    <v>19070</v>
    <v>Nasdaq Stock Market</v>
    <v>XNAS</v>
    <v>XNAS</v>
    <v>1015 Third Avenue, SEATTLE, WA, 98104 US</v>
    <v>93.27</v>
    <v>Freight &amp; Logistics Services</v>
    <v>Stock</v>
    <v>44855.849694941404</v>
    <v>533</v>
    <v>89.715000000000003</v>
    <v>15206200000</v>
    <v>EXPEDITORS INTERNATIONAL OF WASHINGTON, INC</v>
    <v>EXPEDITORS INTERNATIONAL OF WASHINGTON, INC</v>
    <v>90.21</v>
    <v>9.8996999999999993</v>
    <v>89.75</v>
    <v>92.95</v>
    <v>92.95</v>
    <v>163595500</v>
    <v>EXPD</v>
    <v>EXPEDITORS INTERNATIONAL OF WASHINGTON, INC (XNAS:EXPD)</v>
    <v>3899076</v>
    <v>1417908</v>
    <v>1979</v>
  </rv>
  <rv s="2">
    <v>534</v>
  </rv>
  <rv s="0">
    <v>https://www.bing.com/financeapi/forcetrigger?t=a1sifr&amp;q=XNAS%3aEXPE&amp;form=skydnc</v>
    <v>Learn more on Bing</v>
  </rv>
  <rv s="1">
    <v>en-US</v>
    <v>a1sifr</v>
    <v>268435456</v>
    <v>1</v>
    <v>Powered by Refinitiv</v>
    <v>0</v>
    <v>EXPEDIA GROUP, INC. (XNAS:EXPE)</v>
    <v>2</v>
    <v>3</v>
    <v>Finance</v>
    <v>4</v>
    <v>217.72</v>
    <v>88.7</v>
    <v>1.5580000000000001</v>
    <v>4.12</v>
    <v>3.3929999999999997E-3</v>
    <v>4.4229999999999998E-2</v>
    <v>0.33</v>
    <v>USD</v>
    <v>Expedia Group, Inc. is an online travel company. It operates through three segments. Its Retail segment provides a full range of travel and advertising services through consumer brands, which includes Brand Expedia, Hotels.com, Vrbo, and other brands, including Orbitz, Travelocity, ebookers and Wotif Group. Its B2B segment operates its Expedia Business Services organization, which includes Expedia Partner Solutions. Expedia Partner Solutions partners with businesses in a spectrum of countries across a range of travel and non-travel verticals, including corporate travel management, airlines, travel agents, online retailers and financial institutions. Its trivago segment is engaged in sending referrals to online travel companies and travel service providers from its hotel metasearch Websites. trivago is its hotel metasearch company, based in Dusseldorf, Germany, which gives travelers access to price comparisons from various of booking websites for various of hotels and accommodations.</v>
    <v>14800</v>
    <v>Nasdaq Stock Market</v>
    <v>XNAS</v>
    <v>XNAS</v>
    <v>1111 Expedia Group Way W, SEATTLE, WA, 98119-1111 US</v>
    <v>97.76</v>
    <v>Hotels &amp; Entertainment Services</v>
    <v>Stock</v>
    <v>44855.998368147659</v>
    <v>536</v>
    <v>91.36</v>
    <v>15325730000</v>
    <v>EXPEDIA GROUP, INC.</v>
    <v>EXPEDIA GROUP, INC.</v>
    <v>92.27</v>
    <v>20.3583</v>
    <v>93.15</v>
    <v>97.27</v>
    <v>97.6</v>
    <v>157558600</v>
    <v>EXPE</v>
    <v>EXPEDIA GROUP, INC. (XNAS:EXPE)</v>
    <v>3662742</v>
    <v>2497315</v>
    <v>2005</v>
  </rv>
  <rv s="2">
    <v>537</v>
  </rv>
  <rv s="0">
    <v>https://www.bing.com/financeapi/forcetrigger?t=a1sioc&amp;q=XNYS%3aEXR&amp;form=skydnc</v>
    <v>Learn more on Bing</v>
  </rv>
  <rv s="1">
    <v>en-US</v>
    <v>a1sioc</v>
    <v>268435456</v>
    <v>1</v>
    <v>Powered by Refinitiv</v>
    <v>0</v>
    <v>EXTRA SPACE STORAGE INC. (XNYS:EXR)</v>
    <v>2</v>
    <v>3</v>
    <v>Finance</v>
    <v>4</v>
    <v>228.83500000000001</v>
    <v>156.69999999999999</v>
    <v>0.53510000000000002</v>
    <v>0.18</v>
    <v>-1.2049999999999999E-3</v>
    <v>1.0859999999999999E-3</v>
    <v>-0.2</v>
    <v>USD</v>
    <v>Extra Space Storage Inc. is an integrated, self-administered and self-managed real estate investment trust (REIT). The Company owns, operates, manages, acquires, develops and redevelops self-storage properties, or stores. Its segments include self-storage operations and tenant reinsurance. Its self-storage operations activities include rental operations of wholly owned stores. Its tenant reinsurance activities include the reinsurance of risks relating to the loss of goods stored by tenants in its stores. The Company’s business is conducted through its operating partnership, Extra Space Storage LP (the Operating Partnership). It invests in stores by acquiring wholly owned stores or by acquiring an equity interest in real estate entities. The Company had direct and indirect equity interests in over 1,313 stores. In addition, the Company managed 864 stores for third parties. Its subsidiary Storage Express owns over 107 remote storage properties across Indiana, Ohio, Illinois and Kentucky.</v>
    <v>4309</v>
    <v>New York Stock Exchange</v>
    <v>XNYS</v>
    <v>XNYS</v>
    <v>2795 Cottonwood Parkway, Suite 400, SALT LAKE CITY, UT, 84121 US</v>
    <v>166.02</v>
    <v>Residential &amp; Commercial REIT</v>
    <v>Stock</v>
    <v>44855.991406585155</v>
    <v>539</v>
    <v>162.63999999999999</v>
    <v>22224040000</v>
    <v>EXTRA SPACE STORAGE INC.</v>
    <v>EXTRA SPACE STORAGE INC.</v>
    <v>165.99</v>
    <v>24.940999999999999</v>
    <v>165.78</v>
    <v>165.96</v>
    <v>165.76</v>
    <v>133912000</v>
    <v>EXR</v>
    <v>EXTRA SPACE STORAGE INC. (XNYS:EXR)</v>
    <v>699181</v>
    <v>860696</v>
    <v>2004</v>
  </rv>
  <rv s="2">
    <v>540</v>
  </rv>
  <rv s="0">
    <v>http://en.wikipedia.org/wiki/Ford_Motor_Company</v>
    <v>Wikipedia</v>
  </rv>
  <rv s="3">
    <v>27</v>
    <v>542</v>
  </rv>
  <rv s="4">
    <v>9</v>
    <v>https://www.bing.com/th?id=AMMS_cf0311a5f2d2dcb3110aca1404330618&amp;qlt=95</v>
    <v>543</v>
    <v>0</v>
    <v>https://www.bing.com/images/search?form=xlimg&amp;q=ford+motor+company</v>
    <v>Image of FORD MOTOR COMPANY</v>
  </rv>
  <rv s="0">
    <v>https://www.bing.com/financeapi/forcetrigger?t=a1sjw7&amp;q=XNYS%3aF&amp;form=skydnc</v>
    <v>Learn more on Bing</v>
  </rv>
  <rv s="5">
    <v>en-US</v>
    <v>a1sjw7</v>
    <v>268435456</v>
    <v>1</v>
    <v>Powered by Refinitiv</v>
    <v>5</v>
    <v>FORD MOTOR COMPANY (XNYS:F)</v>
    <v>7</v>
    <v>8</v>
    <v>Finance</v>
    <v>4</v>
    <v>25.87</v>
    <v>10.61</v>
    <v>1.3880999999999999</v>
    <v>0.42</v>
    <v>1.6409999999999999E-3</v>
    <v>3.5684E-2</v>
    <v>0.02</v>
    <v>USD</v>
    <v>Ford Motor Company is an automobile company. The Company designs, manufactures, markets, and services a full line of electrified passenger and commercial vehicles, such as Ford trucks, utility vehicles, vans, and cars, and Lincoln luxury vehicles. The Company's segments include Automotive, Mobility and Ford Credit. The Automotive segment is engaged in developing, manufacturing, distributing, and servicing the vehicles, parts and accessories of Ford and Lincoln vehicles. The Mobility segment primarily includes the development of Ford's autonomous vehicles and related businesses, Ford's equity ownership in Argo AI (a developer of autonomous driving systems), and other mobility businesses and investments. The Ford Credit segment is comprised of the Ford Credit business on a consolidated basis, which is primarily vehicle-related financing and leasing activities. Ford Credit offers a range of automotive financing products to and through automotive dealers throughout the world.</v>
    <v>183000</v>
    <v>New York Stock Exchange</v>
    <v>XNYS</v>
    <v>XNYS</v>
    <v>One American Road, DEARBORN, MI, 48126-2701 US</v>
    <v>12.25</v>
    <v>544</v>
    <v>Automobiles &amp; Auto Parts</v>
    <v>Stock</v>
    <v>44855.99983453672</v>
    <v>545</v>
    <v>11.675000000000001</v>
    <v>49006700000</v>
    <v>FORD MOTOR COMPANY</v>
    <v>FORD MOTOR COMPANY</v>
    <v>11.74</v>
    <v>4.1048</v>
    <v>11.77</v>
    <v>12.19</v>
    <v>12.21</v>
    <v>4020238000</v>
    <v>F</v>
    <v>FORD MOTOR COMPANY (XNYS:F)</v>
    <v>55132743</v>
    <v>78428341</v>
    <v>1919</v>
  </rv>
  <rv s="2">
    <v>546</v>
  </rv>
  <rv s="0">
    <v>https://www.bing.com/financeapi/forcetrigger?t=a1skmw&amp;q=XNAS%3aFANG&amp;form=skydnc</v>
    <v>Learn more on Bing</v>
  </rv>
  <rv s="1">
    <v>en-US</v>
    <v>a1skmw</v>
    <v>268435456</v>
    <v>1</v>
    <v>Powered by Refinitiv</v>
    <v>0</v>
    <v>DIAMONDBACK ENERGY, INC. (XNAS:FANG)</v>
    <v>2</v>
    <v>3</v>
    <v>Finance</v>
    <v>4</v>
    <v>159.43799999999999</v>
    <v>91.688400000000001</v>
    <v>2.0312000000000001</v>
    <v>5.73</v>
    <v>4.3990000000000001E-3</v>
    <v>3.9088999999999999E-2</v>
    <v>0.67</v>
    <v>USD</v>
    <v>Diamondback Energy, Inc. is an independent oil and gas company, which is focused on the acquisition, development, exploration and exploitation of unconventional, onshore oil and natural gas reserves in the Permian Basin in West Texas. The Company operates through two segments. The upstream segment is engaged in the acquisition, development, exploration and exploitation of unconventional, onshore oil and natural gas reserves primarily in the Permian Basin in West Texas. The midstream operations segment is focused on owning, operating, developing and acquiring midstream infrastructure assets in the Midland and Delaware Basins of the Permian Basin. Its total acreage position in the Permian Basin is approximately 524,700 acres, which consisted primarily of approximately 292,903 acres in the Midland Basin and approximately 189,357 acres in the Delaware Basin. Its subsidiaries include Diamondback E&amp;P LLC, Viper Energy Partners GP LLC, Rattler Midstream GP LLC and QEP Resources, Inc.</v>
    <v>870</v>
    <v>Nasdaq Stock Market</v>
    <v>XNAS</v>
    <v>XNAS</v>
    <v>SUITE 1210, 500 WEST TEXAS, MIDLAND, TX, 79701 US</v>
    <v>152.41999999999999</v>
    <v>Oil &amp; Gas</v>
    <v>Stock</v>
    <v>44855.999992962497</v>
    <v>548</v>
    <v>146.55430000000001</v>
    <v>27088750000</v>
    <v>DIAMONDBACK ENERGY, INC.</v>
    <v>DIAMONDBACK ENERGY, INC.</v>
    <v>147.12</v>
    <v>6.8438999999999997</v>
    <v>146.59</v>
    <v>152.32</v>
    <v>152.99</v>
    <v>177841100</v>
    <v>FANG</v>
    <v>DIAMONDBACK ENERGY, INC. (XNAS:FANG)</v>
    <v>2486513</v>
    <v>2491994</v>
    <v>2011</v>
  </rv>
  <rv s="2">
    <v>549</v>
  </rv>
  <rv s="0">
    <v>https://www.bing.com/financeapi/forcetrigger?t=a1sl52&amp;q=XNAS%3aFAST&amp;form=skydnc</v>
    <v>Learn more on Bing</v>
  </rv>
  <rv s="1">
    <v>en-US</v>
    <v>a1sl52</v>
    <v>268435456</v>
    <v>1</v>
    <v>Powered by Refinitiv</v>
    <v>0</v>
    <v>Fastenal Company (XNAS:FAST)</v>
    <v>2</v>
    <v>3</v>
    <v>Finance</v>
    <v>4</v>
    <v>64.746499999999997</v>
    <v>43.73</v>
    <v>1.1672</v>
    <v>0.74</v>
    <v>1.7360000000000001E-3</v>
    <v>1.6317999999999999E-2</v>
    <v>0.08</v>
    <v>USD</v>
    <v>Fastenal Company is engaged in the wholesale distribution of industrial and construction supplies. The Company is a distributor of threaded fasteners, bolts, nuts, screws, studs, and related washers, as well as miscellaneous supplies and hardware. Its customers are in the manufacturing and non-residential construction markets. The manufacturing market includes sales of products for both original equipment manufacturing (OEM), where its products are consumed in the final products of its customers, and manufacturing, repair, and operations (MRO), where its products are consumed to support the facilities and ongoing operations of its customers. The non-residential construction market includes general, electrical, plumbing, sheet metal and road contractors. Other users of its products include farmers, truckers, railroads, oil exploration companies, oil production and refinement companies, mining companies, federal, state, and local governmental entities, schools, and certain retail trades.</v>
    <v>19519</v>
    <v>Nasdaq Stock Market</v>
    <v>XNAS</v>
    <v>XNAS</v>
    <v>2001 Theurer Blvd, WINONA, MN, 55987 US</v>
    <v>46.17</v>
    <v>Machinery, Equipment &amp; Components</v>
    <v>Stock</v>
    <v>44855.984881562501</v>
    <v>551</v>
    <v>45.1</v>
    <v>26398500000</v>
    <v>Fastenal Company</v>
    <v>Fastenal Company</v>
    <v>45.32</v>
    <v>24.3889</v>
    <v>45.35</v>
    <v>46.09</v>
    <v>46.17</v>
    <v>572759900</v>
    <v>FAST</v>
    <v>Fastenal Company (XNAS:FAST)</v>
    <v>4980953</v>
    <v>4194272</v>
    <v>1968</v>
  </rv>
  <rv s="2">
    <v>552</v>
  </rv>
  <rv s="0">
    <v>https://www.bing.com/financeapi/forcetrigger?t=a1slur&amp;q=XNYS%3aFBHS&amp;form=skydnc</v>
    <v>Learn more on Bing</v>
  </rv>
  <rv s="1">
    <v>en-US</v>
    <v>a1slur</v>
    <v>268435456</v>
    <v>1</v>
    <v>Powered by Refinitiv</v>
    <v>0</v>
    <v>FORTUNE BRANDS HOME &amp; SECURITY, INC. (XNYS:FBHS)</v>
    <v>2</v>
    <v>3</v>
    <v>Finance</v>
    <v>4</v>
    <v>109.23</v>
    <v>52.95</v>
    <v>1.5447</v>
    <v>1.68</v>
    <v>-3.0297999999999999E-2</v>
    <v>3.1437E-2</v>
    <v>-1.67</v>
    <v>USD</v>
    <v>Fortune Brands Home &amp; Security, Inc. is a home and security products company. The Company sells its products through a range of sales channels, including kitchen and bath dealers, wholesalers oriented toward builders or professional remodelers, e-commerce, and other retail outlets. It operates through three segments: Plumbing, Outdoors &amp; Security, and Cabinets. Plumbing segment manufactures or assembles and sells faucets, accessories, kitchen sinks and waste disposals, predominantly under the Moen, ROHL, Riobel, Victoria+Albert, Perrin &amp; Rowe and Shaws brands. Outdoors &amp; Security segment manufactures and sells fiberglass and steel entry door systems under the Therma-Tru brand; storm, screen and security doors under the Larson brand; composite decking, railing and cladding under the Fiberon brand; and urethane millwork under the Fypon brand. Cabinets segment manufactures stock, semi-custom and custom cabinetry, as well as vanities, for the kitchen, bath and other parts of the home.</v>
    <v>28056</v>
    <v>New York Stock Exchange</v>
    <v>XNYS</v>
    <v>XNYS</v>
    <v>520 Lake Cook Rd, DEERFIELD, IL, 60015 US</v>
    <v>55.14</v>
    <v>Homebuilding &amp; Construction Supplies</v>
    <v>Stock</v>
    <v>44855.958333356248</v>
    <v>554</v>
    <v>52.95</v>
    <v>7127952000</v>
    <v>FORTUNE BRANDS HOME &amp; SECURITY, INC.</v>
    <v>FORTUNE BRANDS HOME &amp; SECURITY, INC.</v>
    <v>53.71</v>
    <v>9.6655999999999995</v>
    <v>53.44</v>
    <v>55.12</v>
    <v>53.45</v>
    <v>129317000</v>
    <v>FBHS</v>
    <v>FORTUNE BRANDS HOME &amp; SECURITY, INC. (XNYS:FBHS)</v>
    <v>3409533</v>
    <v>1327243</v>
    <v>1988</v>
  </rv>
  <rv s="2">
    <v>555</v>
  </rv>
  <rv s="0">
    <v>https://www.bing.com/financeapi/forcetrigger?t=a1sp52&amp;q=XNYS%3aFCX&amp;form=skydnc</v>
    <v>Learn more on Bing</v>
  </rv>
  <rv s="1">
    <v>en-US</v>
    <v>a1sp52</v>
    <v>268435456</v>
    <v>1</v>
    <v>Powered by Refinitiv</v>
    <v>0</v>
    <v>FREEPORT-MCMORAN INC. (XNYS:FCX)</v>
    <v>2</v>
    <v>3</v>
    <v>Finance</v>
    <v>4</v>
    <v>51.99</v>
    <v>24.8</v>
    <v>1.9628000000000001</v>
    <v>2.91</v>
    <v>1.2175999999999999E-2</v>
    <v>9.9931000000000006E-2</v>
    <v>0.39</v>
    <v>USD</v>
    <v>Freeport-McMoRan Inc. (FCX) is a mining company. The Company operates through geographical assets with proven and probable reserves of copper, gold and molybdenum, and traded copper producer. The Company's segments include refined copper products, copper in concentrate, gold, molybdenum, oil and other. The Company's segments include the Morenci, Cerro Verde, Grasberg copper mines, the Rod &amp; Refining operations and the United States (U.S.) Oil and Gas Operations. The Company has organized its operations into five divisions, which include North America copper mines, South America mining, Indonesia mining and Molybdenum mines. The Company's portfolio of assets includes the Grasberg minerals district in Indonesia, copper and gold deposits, and mining operations in the Americas, including the large-scale Morenci minerals district in North America and the Cerro Verde operation in South America.</v>
    <v>24700</v>
    <v>New York Stock Exchange</v>
    <v>XNYS</v>
    <v>XNYS</v>
    <v>333 N Central Ave, PHOENIX, AZ, 85004 US</v>
    <v>32.130000000000003</v>
    <v>Metals &amp; Mining</v>
    <v>Stock</v>
    <v>44855.999979050779</v>
    <v>557</v>
    <v>28.79</v>
    <v>45779530000</v>
    <v>FREEPORT-MCMORAN INC.</v>
    <v>FREEPORT-MCMORAN INC.</v>
    <v>29.14</v>
    <v>11.0174</v>
    <v>29.12</v>
    <v>32.03</v>
    <v>32.42</v>
    <v>1429270000</v>
    <v>FCX</v>
    <v>FREEPORT-MCMORAN INC. (XNYS:FCX)</v>
    <v>27259397</v>
    <v>16774293</v>
    <v>1987</v>
  </rv>
  <rv s="2">
    <v>558</v>
  </rv>
  <rv s="0">
    <v>https://www.bing.com/financeapi/forcetrigger?t=a1sqcw&amp;q=XNYS%3aFDS&amp;form=skydnc</v>
    <v>Learn more on Bing</v>
  </rv>
  <rv s="1">
    <v>en-US</v>
    <v>a1sqcw</v>
    <v>268435456</v>
    <v>1</v>
    <v>Powered by Refinitiv</v>
    <v>0</v>
    <v>FACTSET RESEARCH SYSTEMS INC. (XNYS:FDS)</v>
    <v>2</v>
    <v>3</v>
    <v>Finance</v>
    <v>4</v>
    <v>495.39499999999998</v>
    <v>345.92</v>
    <v>0.77569999999999995</v>
    <v>7.56</v>
    <v>0</v>
    <v>1.8922000000000001E-2</v>
    <v>0</v>
    <v>USD</v>
    <v>FactSet Research Systems Inc. is a global financial data and analytics company. The Company provides financial data and market intelligence on securities, companies and industries to enable its clients to research investment ideas, as well as offering them the capabilities to analyze, monitor and manage their portfolios. The Company also offers technologies, such as a configurable desktop and mobile platform, comprehensive data feeds, cloud-based digital solutions, and application programming interfaces (APIs). Its solutions span investment research, portfolio construction and analysis, trade execution, performance measurement, risk management, and reporting across the investment lifecycle. The Company operates through three geographical segments: the Americas, EMEA and Asia Pacific. It primarily delivers insight and information through its three workflow solutions: Research &amp; Advisory; Analytics &amp; Trading; and Content &amp; Technology (CTS).</v>
    <v>11203</v>
    <v>New York Stock Exchange</v>
    <v>XNYS</v>
    <v>XNYS</v>
    <v>45 Glover Avenue, NORWALK, CT, 06850 US</v>
    <v>407.5</v>
    <v>Professional &amp; Commercial Services</v>
    <v>Stock</v>
    <v>44855.958333367969</v>
    <v>560</v>
    <v>396.10500000000002</v>
    <v>15461130000</v>
    <v>FACTSET RESEARCH SYSTEMS INC.</v>
    <v>FACTSET RESEARCH SYSTEMS INC.</v>
    <v>400.1</v>
    <v>39.070599999999999</v>
    <v>399.53</v>
    <v>407.09</v>
    <v>407.09</v>
    <v>37979640</v>
    <v>FDS</v>
    <v>FACTSET RESEARCH SYSTEMS INC. (XNYS:FDS)</v>
    <v>163031</v>
    <v>324615</v>
    <v>1984</v>
  </rv>
  <rv s="2">
    <v>561</v>
  </rv>
  <rv s="0">
    <v>https://www.bing.com/financeapi/forcetrigger?t=a1sqr7&amp;q=XNYS%3aFDX&amp;form=skydnc</v>
    <v>Learn more on Bing</v>
  </rv>
  <rv s="1">
    <v>en-US</v>
    <v>a1sqr7</v>
    <v>268435456</v>
    <v>1</v>
    <v>Powered by Refinitiv</v>
    <v>0</v>
    <v>FEDEX CORPORATION (XNYS:FDX)</v>
    <v>2</v>
    <v>3</v>
    <v>Finance</v>
    <v>4</v>
    <v>266.79349999999999</v>
    <v>141.91929999999999</v>
    <v>1.3192999999999999</v>
    <v>3.09</v>
    <v>3.9810000000000002E-3</v>
    <v>2.0581000000000002E-2</v>
    <v>0.61</v>
    <v>USD</v>
    <v>FedEx Corporation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191000</v>
    <v>New York Stock Exchange</v>
    <v>XNYS</v>
    <v>XNYS</v>
    <v>942 South Shady Grove Road, MEMPHIS, TN, 38120-4117 US</v>
    <v>153.86000000000001</v>
    <v>Freight &amp; Logistics Services</v>
    <v>Stock</v>
    <v>44855.998390717185</v>
    <v>563</v>
    <v>149.63999999999999</v>
    <v>39873480000</v>
    <v>FEDEX CORPORATION</v>
    <v>FEDEX CORPORATION</v>
    <v>150.19</v>
    <v>11.0375</v>
    <v>150.13999999999999</v>
    <v>153.22999999999999</v>
    <v>153.84</v>
    <v>260219800</v>
    <v>FDX</v>
    <v>FEDEX CORPORATION (XNYS:FDX)</v>
    <v>6074852</v>
    <v>6416519</v>
    <v>1997</v>
  </rv>
  <rv s="2">
    <v>564</v>
  </rv>
  <rv s="0">
    <v>https://www.bing.com/financeapi/forcetrigger?t=a1squ2&amp;q=XNYS%3aFE&amp;form=skydnc</v>
    <v>Learn more on Bing</v>
  </rv>
  <rv s="1">
    <v>en-US</v>
    <v>a1squ2</v>
    <v>268435456</v>
    <v>1</v>
    <v>Powered by Refinitiv</v>
    <v>0</v>
    <v>FIRSTENERGY CORP. (XNYS:FE)</v>
    <v>2</v>
    <v>3</v>
    <v>Finance</v>
    <v>4</v>
    <v>48.85</v>
    <v>35.32</v>
    <v>0.44550000000000001</v>
    <v>0.33</v>
    <v>1.0989999999999999E-3</v>
    <v>9.1459999999999996E-3</v>
    <v>0.04</v>
    <v>USD</v>
    <v>FirstEnergy Corp (FirstEnergy) and its subsidiaries are principally involved in the transmission, distribution, and generation of electricity. The Company operates through two segments: Regulated Distribution and Regulated Transmission segments. The Regulated Distribution distributes electricity through FirstEnergy’s ten utility operating companies, serving approximately six million customers within 65,000 square miles of Ohio, Pennsylvania, West Virginia, Maryland, New Jersey, and New York, and purchases power for its default service requirements in Ohio, Pennsylvania, New Jersey, and Maryland. This segment also controls approximately 3,580 megawatts (MWs) of regulated electric generation capacity located primarily in West Virginia and Virginia. The Regulated Transmission provides transmission infrastructure owned and operated by the transmission companies and certain of FirstEnergy's utilities to transmit electricity from generation sources to distribution facilities.</v>
    <v>12395</v>
    <v>New York Stock Exchange</v>
    <v>XNYS</v>
    <v>XNYS</v>
    <v>76 S Main St, AKRON, OH, 44308-1890 US</v>
    <v>36.64</v>
    <v>Electrical Utilities &amp; IPPs</v>
    <v>Stock</v>
    <v>44855.960919849218</v>
    <v>566</v>
    <v>35.770000000000003</v>
    <v>20804500000</v>
    <v>FIRSTENERGY CORP.</v>
    <v>FIRSTENERGY CORP.</v>
    <v>36.049999999999997</v>
    <v>15.1791</v>
    <v>36.08</v>
    <v>36.409999999999997</v>
    <v>36.450000000000003</v>
    <v>571395300</v>
    <v>FE</v>
    <v>FIRSTENERGY CORP. (XNYS:FE)</v>
    <v>5001804</v>
    <v>4718093</v>
    <v>1996</v>
  </rv>
  <rv s="2">
    <v>567</v>
  </rv>
  <rv s="0">
    <v>https://www.bing.com/financeapi/forcetrigger?t=a1stjc&amp;q=XNAS%3aFFIV&amp;form=skydnc</v>
    <v>Learn more on Bing</v>
  </rv>
  <rv s="1">
    <v>en-US</v>
    <v>a1stjc</v>
    <v>268435456</v>
    <v>1</v>
    <v>Powered by Refinitiv</v>
    <v>0</v>
    <v>F5, INC. (XNAS:FFIV)</v>
    <v>2</v>
    <v>3</v>
    <v>Finance</v>
    <v>4</v>
    <v>249</v>
    <v>135.1</v>
    <v>1.1308</v>
    <v>4.66</v>
    <v>4.0639999999999999E-3</v>
    <v>3.2597000000000001E-2</v>
    <v>0.6</v>
    <v>USD</v>
    <v>F5, Inc. is a provider of multi-cloud application security and delivery solutions which enable its customers to develop, deploy, operate, secure, and govern applications in any architecture, from on-premises to the public cloud. The Company's cloud, software, and hardware solutions enable its customers to deliver digital experiences to their customers faster, reliably, and at scale. The Company's enterprise-grade application services are available as cloud-based, software-as-a-service, and software-only solutions optimized for multi-cloud environments, with modules that can run independently, or as part of an integrated solution on its high-performance appliances. In connection with its solutions, the Company offers a range of professional services, including consulting, training, installation, maintenance, and other technical support services. It markets and sells its products in the Americas; Europe, the Middle East, and Africa (EMEA), and the Asia Pacific region (APAC).</v>
    <v>6461</v>
    <v>Nasdaq Stock Market</v>
    <v>XNAS</v>
    <v>XNAS</v>
    <v>801 5Th Avenue, SEATTLE, WA, 98104 US</v>
    <v>148.13</v>
    <v>Software &amp; IT Services</v>
    <v>Stock</v>
    <v>44855.868538286719</v>
    <v>569</v>
    <v>142.99</v>
    <v>8792571000</v>
    <v>F5, INC.</v>
    <v>F5, INC.</v>
    <v>144.07</v>
    <v>25.5945</v>
    <v>142.96</v>
    <v>147.62</v>
    <v>148.22</v>
    <v>59562190</v>
    <v>FFIV</v>
    <v>F5, INC. (XNAS:FFIV)</v>
    <v>545551</v>
    <v>531535</v>
    <v>1996</v>
  </rv>
  <rv s="2">
    <v>570</v>
  </rv>
  <rv s="0">
    <v>https://www.bing.com/financeapi/forcetrigger?t=a1swsm&amp;q=XNYS%3aFIS&amp;form=skydnc</v>
    <v>Learn more on Bing</v>
  </rv>
  <rv s="1">
    <v>en-US</v>
    <v>a1swsm</v>
    <v>268435456</v>
    <v>1</v>
    <v>Powered by Refinitiv</v>
    <v>0</v>
    <v>FIDELITY NATIONAL INFORMATION SERVICES, INC. (XNYS:FIS)</v>
    <v>2</v>
    <v>3</v>
    <v>Finance</v>
    <v>4</v>
    <v>126.04</v>
    <v>72.37</v>
    <v>0.84619999999999995</v>
    <v>1.28</v>
    <v>-1.542E-3</v>
    <v>1.6721E-2</v>
    <v>-0.12</v>
    <v>USD</v>
    <v>Fidelity National Information Services, Inc. is a provider of technology solutions for merchants, banks, and capital markets firms globally. The Company’s segments include Merchant Solutions (Merchant), Banking Solutions (Banking) and Capital Market Solutions (Capital Markets). The Merchant segment is focused on serving merchants of all sizes globally, enabling them to accept, authorize and settle electronic payment transactions. The Banking segment is focused on serving financial institutions of all sizes with core processing software, transaction processing software and complementary applications and services, many of which interact directly with processing software. The Banking segment sells its solutions and services on either a bundled or stand-alone basis. The Capital Markets segment is focused on serving global financial services clients with a broad array of buy- and sell-side solutions.</v>
    <v>65000</v>
    <v>New York Stock Exchange</v>
    <v>XNYS</v>
    <v>XNYS</v>
    <v>347 Riverside Avenue, JACKSONVILLE, FL, 32202 US</v>
    <v>78.096900000000005</v>
    <v>Financial Technology (Fintech) &amp; Infrastructure</v>
    <v>Stock</v>
    <v>44855.975072974215</v>
    <v>572</v>
    <v>74.819999999999993</v>
    <v>47318970000</v>
    <v>FIDELITY NATIONAL INFORMATION SERVICES, INC.</v>
    <v>FIDELITY NATIONAL INFORMATION SERVICES, INC.</v>
    <v>76.239999999999995</v>
    <v>55.582999999999998</v>
    <v>76.55</v>
    <v>77.83</v>
    <v>77.709999999999994</v>
    <v>607978600</v>
    <v>FIS</v>
    <v>FIDELITY NATIONAL INFORMATION SERVICES, INC. (XNYS:FIS)</v>
    <v>4712023</v>
    <v>5327263</v>
    <v>2001</v>
  </rv>
  <rv s="2">
    <v>573</v>
  </rv>
  <rv s="0">
    <v>https://www.bing.com/financeapi/forcetrigger?t=a1sx27&amp;q=XNAS%3aFISV&amp;form=skydnc</v>
    <v>Learn more on Bing</v>
  </rv>
  <rv s="1">
    <v>en-US</v>
    <v>a1sx27</v>
    <v>268435456</v>
    <v>1</v>
    <v>Powered by Refinitiv</v>
    <v>0</v>
    <v>FISERV, INC. (XNAS:FISV)</v>
    <v>2</v>
    <v>3</v>
    <v>Finance</v>
    <v>4</v>
    <v>111.84</v>
    <v>87.03</v>
    <v>0.87170000000000003</v>
    <v>1.73</v>
    <v>-1.0340000000000001E-4</v>
    <v>1.8208999999999999E-2</v>
    <v>-0.01</v>
    <v>USD</v>
    <v>Fiserv, Inc. is a global provider of payments and financial services technology solutions. The Company provides account processing and digital banking solutions, card issuer processing and network services, payments, e-commerce, merchant acquiring and processing, and the Clover cloud-based point-of-sale solution. The Company’s segments include Merchant Acceptance (Acceptance), Financial Technology (Fintech) and Payments and Network (Payments). The Acceptance segment provides a range of commerce-enabling solutions and serves merchants of all sizes around the world. Acceptance solutions enable businesses to securely accept consumers’ electronic payment transactions online or in-person.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v>44000</v>
    <v>Nasdaq Stock Market</v>
    <v>XNAS</v>
    <v>XNAS</v>
    <v>Po Box 979, 255 Fiserv Dr, BROOKFIELD, WI, 53045 US</v>
    <v>96.89</v>
    <v>Professional &amp; Commercial Services</v>
    <v>Stock</v>
    <v>44855.984375474218</v>
    <v>575</v>
    <v>93.93</v>
    <v>61873390000</v>
    <v>FISERV, INC.</v>
    <v>FISERV, INC.</v>
    <v>94.55</v>
    <v>30.874099999999999</v>
    <v>95.01</v>
    <v>96.74</v>
    <v>96.73</v>
    <v>639584400</v>
    <v>FISV</v>
    <v>FISERV, INC. (XNAS:FISV)</v>
    <v>5468260</v>
    <v>4118802</v>
    <v>1992</v>
  </rv>
  <rv s="2">
    <v>576</v>
  </rv>
  <rv s="0">
    <v>https://www.bing.com/financeapi/forcetrigger?t=a1sx7w&amp;q=XNAS%3aFITB&amp;form=skydnc</v>
    <v>Learn more on Bing</v>
  </rv>
  <rv s="1">
    <v>en-US</v>
    <v>a1sx7w</v>
    <v>268435456</v>
    <v>1</v>
    <v>Powered by Refinitiv</v>
    <v>0</v>
    <v>FIFTH THIRD BANCORP (XNAS:FITB)</v>
    <v>2</v>
    <v>3</v>
    <v>Finance</v>
    <v>4</v>
    <v>50.64</v>
    <v>30.92</v>
    <v>1.2198</v>
    <v>1.87</v>
    <v>0</v>
    <v>6.0031999999999995E-2</v>
    <v>0</v>
    <v>USD</v>
    <v>Fifth Third Bancorp (the Bancorp) is a bank holding company for Fifth Third Bank, National Association. The Bancorp conducts its principal lending, deposit gathering, transaction processing and service advisory activities through its banking and non-banking subsidiaries from banking centers located throughout the Midwestern and Southeastern regions of the United States. It operates through four segments: Commercial Banking, which offers credit intermediation, cash management and financial services to large and middle-market businesses and government and professional customers; Branch Banking, which provides a range of deposit and loan products to individuals and small businesses through approximately 1,117 full-service banking centers; Consumer Lending, which includes its residential mortgage, automobile and other indirect lending activities, and Wealth and Asset Management, which provides a range of wealth management services for individuals, companies and nonprofit organizations.</v>
    <v>19119</v>
    <v>Nasdaq Stock Market</v>
    <v>XNAS</v>
    <v>XNAS</v>
    <v>38 Fountain Square Plaza, CINCINNATI, OH, 45263 US</v>
    <v>33.034999999999997</v>
    <v>Banking Services</v>
    <v>Stock</v>
    <v>44855.948536226562</v>
    <v>578</v>
    <v>30.92</v>
    <v>22663040000</v>
    <v>FIFTH THIRD BANCORP</v>
    <v>FIFTH THIRD BANCORP</v>
    <v>31.13</v>
    <v>9.5837000000000003</v>
    <v>31.15</v>
    <v>33.020000000000003</v>
    <v>33.020000000000003</v>
    <v>686343000</v>
    <v>FITB</v>
    <v>FIFTH THIRD BANCORP (XNAS:FITB)</v>
    <v>8258088</v>
    <v>5321151</v>
    <v>1974</v>
  </rv>
  <rv s="2">
    <v>579</v>
  </rv>
  <rv s="0">
    <v>https://creativecommons.org/licenses/by-sa/4.0</v>
    <v>CC BY-SA 4.0</v>
  </rv>
  <rv s="0">
    <v>http://en.wikipedia.org/wiki/Fleetcor</v>
    <v>Wikipedia</v>
  </rv>
  <rv s="3">
    <v>581</v>
    <v>582</v>
  </rv>
  <rv s="4">
    <v>9</v>
    <v>https://www.bing.com/th?id=AMMS_10f3aca41262dec4fa8e7ae778ea9a00&amp;qlt=95</v>
    <v>583</v>
    <v>0</v>
    <v>https://www.bing.com/images/search?form=xlimg&amp;q=fleetcor</v>
    <v>Image of FLEETCOR TECHNOLOGIES, INC.</v>
  </rv>
  <rv s="0">
    <v>https://www.bing.com/financeapi/forcetrigger?t=a1t377&amp;q=XNYS%3aFLT&amp;form=skydnc</v>
    <v>Learn more on Bing</v>
  </rv>
  <rv s="5">
    <v>en-US</v>
    <v>a1t377</v>
    <v>268435456</v>
    <v>1</v>
    <v>Powered by Refinitiv</v>
    <v>5</v>
    <v>FLEETCOR TECHNOLOGIES, INC. (XNYS:FLT)</v>
    <v>7</v>
    <v>8</v>
    <v>Finance</v>
    <v>4</v>
    <v>282.02</v>
    <v>161.69</v>
    <v>1.2156</v>
    <v>6.47</v>
    <v>0</v>
    <v>3.9451E-2</v>
    <v>0</v>
    <v>USD</v>
    <v>FLEETCOR Technologies, Inc. is a global business payments company. The Company’s segments include Fuel, Corporate Payments, Lodging, Brazil, and Other, which includes Gift and Paycard businesses. The Company offers its solution in two categories: Expense Management solutions and Corporate Payments solutions. The Expense Management solutions can help control and monitor employee spending and includes fuel, tolls, and lodging. The Corporate Payments solutions are engaged in simplifying and automating payments, are designed to help businesses streamline the back-office operations associated with making outgoing payments. Its processing and card management solutions provide customers with capabilities, including customizable user-level controls, transaction reporting, programmable alerts, configurable networks, contract price validation and audit, and tax management and reporting. It offers Plugsurfing, an electric vehicle (EV) software and network provider across Europe.</v>
    <v>9700</v>
    <v>New York Stock Exchange</v>
    <v>XNYS</v>
    <v>XNYS</v>
    <v>3280 Peachtree Road, Suite 2400, ATLANTA, GA, 30305 US</v>
    <v>170.88</v>
    <v>584</v>
    <v>Professional &amp; Commercial Services</v>
    <v>Stock</v>
    <v>44855.958333356248</v>
    <v>585</v>
    <v>161.69</v>
    <v>12787520000</v>
    <v>FLEETCOR TECHNOLOGIES, INC.</v>
    <v>FLEETCOR TECHNOLOGIES, INC.</v>
    <v>163.76</v>
    <v>14.069900000000001</v>
    <v>164</v>
    <v>170.47</v>
    <v>170.47</v>
    <v>75013340</v>
    <v>FLT</v>
    <v>FLEETCOR TECHNOLOGIES, INC. (XNYS:FLT)</v>
    <v>1043332</v>
    <v>729841</v>
    <v>1998</v>
  </rv>
  <rv s="2">
    <v>586</v>
  </rv>
  <rv s="0">
    <v>https://www.bing.com/financeapi/forcetrigger?t=a1t4c7&amp;q=XNYS%3aFMC&amp;form=skydnc</v>
    <v>Learn more on Bing</v>
  </rv>
  <rv s="1">
    <v>en-US</v>
    <v>a1t4c7</v>
    <v>268435456</v>
    <v>1</v>
    <v>Powered by Refinitiv</v>
    <v>0</v>
    <v>FMC CORPORATION (XNYS:FMC)</v>
    <v>2</v>
    <v>3</v>
    <v>Finance</v>
    <v>4</v>
    <v>140.99</v>
    <v>90.44</v>
    <v>0.8246</v>
    <v>1.85</v>
    <v>0</v>
    <v>1.6038E-2</v>
    <v>0</v>
    <v>USD</v>
    <v>FMC Corporation is an agricultural sciences company, which provides solutions to growers with a product portfolio fueled by a market-driven discovery and development pipeline in crop protection, crop enhancement, and professional pest and turf management. The Company’s crop protection solutions, including biologicals, crop nutrition, digital, and precision agriculture. Its portfolio is comprised of three pesticide categories, including insecticides, herbicides, and fungicides. Its insecticides are used to control a pest, while its herbicide portfolio is used to control weeds. Its herbicides are used in the protection of crops including soybeans, corn, fruits and vegetables, cotton, sugarcane, rice, and cereals. It also provides Plant Health program, which includes biological crop protection products, seed treatments, and micro-nutrients. Its product portfolio includes insect control products based on Rynaxypyr (Chlorantraniliprole) and Cyazypyr (Cyantraniliprole) active ingredients.</v>
    <v>6400</v>
    <v>New York Stock Exchange</v>
    <v>XNYS</v>
    <v>XNYS</v>
    <v>2929 Walnut Street, PHILADELPHIA, PA, 19104 US</v>
    <v>117.53</v>
    <v>Chemicals</v>
    <v>Stock</v>
    <v>44855.958333356248</v>
    <v>588</v>
    <v>113.95</v>
    <v>14762430000</v>
    <v>FMC CORPORATION</v>
    <v>FMC CORPORATION</v>
    <v>115.21</v>
    <v>19.289000000000001</v>
    <v>115.35</v>
    <v>117.2</v>
    <v>117.2</v>
    <v>125959300</v>
    <v>FMC</v>
    <v>FMC CORPORATION (XNYS:FMC)</v>
    <v>1179336</v>
    <v>931174</v>
    <v>1928</v>
  </rv>
  <rv s="2">
    <v>589</v>
  </rv>
  <rv s="0">
    <v>https://www.bing.com/financeapi/forcetrigger?t=bp8fzr&amp;q=XNAS%3aFOX&amp;form=skydnc</v>
    <v>Learn more on Bing</v>
  </rv>
  <rv s="1">
    <v>en-US</v>
    <v>bp8fzr</v>
    <v>268435456</v>
    <v>1</v>
    <v>Powered by Refinitiv</v>
    <v>0</v>
    <v>FOX CORPORATION (XNAS:FOX)</v>
    <v>2</v>
    <v>3</v>
    <v>Finance</v>
    <v>4</v>
    <v>40.909999999999997</v>
    <v>26.54</v>
    <v>0.86870000000000003</v>
    <v>0.25</v>
    <v>0</v>
    <v>9.1369999999999993E-3</v>
    <v>0</v>
    <v>USD</v>
    <v>Fox Corporation is a news, sports, and entertainment company. The Company operates in three segments: Cable Network Programming, Television and Other, Corporate and Eliminations. The Cable Network Programming segment produces, and licenses news and sports content distributed through traditional cable television systems, direct broadcast satellite operators and telecommunication companies (traditional MVPDs), virtual multi-channel video programming distributors (virtual MVPDs) and other digital platforms, primarily in the United States. Television segment produces, acquires, markets, and distributes programming through the FOX broadcast network, advertising supported video-on-demand (AVOD) service TUBI, 29 full broadcast television stations, including 11 duopolies, and other digital platforms, primarily in the United States. Other, Corporate and Eliminations segment consist of the FOX Studio Lot, which provides television and film production services and Credible Labs Inc.</v>
    <v>10600</v>
    <v>Nasdaq Stock Market</v>
    <v>XNAS</v>
    <v>XNAS</v>
    <v>1211 Avenue of the Americas, NEW YORK, NY, 10036-8701 US</v>
    <v>27.9</v>
    <v>Media &amp; Publishing</v>
    <v>Stock</v>
    <v>44855.852116457812</v>
    <v>591</v>
    <v>27.19</v>
    <v>15718940000</v>
    <v>FOX CORPORATION</v>
    <v>FOX CORPORATION</v>
    <v>27.28</v>
    <v>15.103999999999999</v>
    <v>27.36</v>
    <v>27.61</v>
    <v>27.61</v>
    <v>549118000</v>
    <v>FOX</v>
    <v>FOX CORPORATION (XNAS:FOX)</v>
    <v>929005</v>
    <v>1436215</v>
    <v>2018</v>
  </rv>
  <rv s="2">
    <v>592</v>
  </rv>
  <rv s="0">
    <v>https://www.bing.com/financeapi/forcetrigger?t=bp8fww&amp;q=XNAS%3aFOXA&amp;form=skydnc</v>
    <v>Learn more on Bing</v>
  </rv>
  <rv s="1">
    <v>en-US</v>
    <v>bp8fww</v>
    <v>268435456</v>
    <v>1</v>
    <v>Powered by Refinitiv</v>
    <v>0</v>
    <v>FOX CORPORATION (XNAS:FOXA)</v>
    <v>2</v>
    <v>3</v>
    <v>Finance</v>
    <v>4</v>
    <v>44.95</v>
    <v>28.270099999999999</v>
    <v>0.86870000000000003</v>
    <v>0.42</v>
    <v>1.0189999999999999E-3</v>
    <v>1.4478E-2</v>
    <v>0.03</v>
    <v>USD</v>
    <v>Fox Corporation is a news, sports, and entertainment company. The Company operates in three segments: Cable Network Programming, Television and Other, Corporate and Eliminations. The Cable Network Programming segment produces, and licenses news and sports content distributed through traditional cable television systems, direct broadcast satellite operators and telecommunication companies (traditional MVPDs), virtual multi-channel video programming distributors (virtual MVPDs) and other digital platforms, primarily in the United States. Television segment produces, acquires, markets, and distributes programming through the FOX broadcast network, advertising supported video-on-demand (AVOD) service TUBI, 29 full broadcast television stations, including 11 duopolies, and other digital platforms, primarily in the United States. Other, Corporate and Eliminations segment consist of the FOX Studio Lot, which provides television and film production services and Credible Labs Inc.</v>
    <v>10600</v>
    <v>Nasdaq Stock Market</v>
    <v>XNAS</v>
    <v>XNAS</v>
    <v>1211 Avenue of the Americas, NEW YORK, NY, 10036-8701 US</v>
    <v>29.74</v>
    <v>Media &amp; Publishing</v>
    <v>Stock</v>
    <v>44855.984228228903</v>
    <v>594</v>
    <v>28.98</v>
    <v>15718940000</v>
    <v>FOX CORPORATION</v>
    <v>FOX CORPORATION</v>
    <v>29.02</v>
    <v>13.7636</v>
    <v>29.01</v>
    <v>29.43</v>
    <v>29.46</v>
    <v>549118000</v>
    <v>FOXA</v>
    <v>FOX CORPORATION (XNAS:FOXA)</v>
    <v>2952399</v>
    <v>3390812</v>
    <v>2018</v>
  </rv>
  <rv s="2">
    <v>595</v>
  </rv>
  <rv s="0">
    <v>https://www.bing.com/financeapi/forcetrigger?t=a1tba2&amp;q=XNYS%3aFRC&amp;form=skydnc</v>
    <v>Learn more on Bing</v>
  </rv>
  <rv s="1">
    <v>en-US</v>
    <v>a1tba2</v>
    <v>268435456</v>
    <v>1</v>
    <v>Powered by Refinitiv</v>
    <v>0</v>
    <v>FIRST REPUBLIC BANK (XNYS:FRC)</v>
    <v>2</v>
    <v>3</v>
    <v>Finance</v>
    <v>4</v>
    <v>222.86</v>
    <v>109.38</v>
    <v>1.0965</v>
    <v>0.88</v>
    <v>-2.6700000000000004E-4</v>
    <v>7.8949999999999992E-3</v>
    <v>-0.03</v>
    <v>USD</v>
    <v>First Republic Bank (the Bank) is a commercial bank and trust company. The Bank specializes in providing services, including private banking, private business banking, real estate lending and wealth management services, including trust and custody services, to clients in selected metropolitan areas in the United States. It operates through two segments: Commercial Banking and Wealth Management. The principal business activities of the Commercial Banking segment are gathering deposits, originating and servicing loans and investing in investment securities. The principal business activities of the Wealth Management segment include the investment management activities of First Republic Investment Management, Inc. (FRIM), which manages investments for individuals and institutions; money market mutual fund activities through third-party providers and the brokerage activities of First Republic Securities Company, LLC (FRSC) and its foreign exchange activities conducted on behalf of clients.</v>
    <v>6902</v>
    <v>New York Stock Exchange</v>
    <v>XNYS</v>
    <v>XNYS</v>
    <v>111 Pine St, SAN FRANCISCO, CA, 94111-5602 US</v>
    <v>112.54</v>
    <v>Banking Services</v>
    <v>Stock</v>
    <v>44855.96282813594</v>
    <v>597</v>
    <v>109.38</v>
    <v>20560050000</v>
    <v>FIRST REPUBLIC BANK</v>
    <v>FIRST REPUBLIC BANK</v>
    <v>111.27</v>
    <v>13.280099999999999</v>
    <v>111.47</v>
    <v>112.35</v>
    <v>112.32</v>
    <v>183000000</v>
    <v>FRC</v>
    <v>FIRST REPUBLIC BANK (XNYS:FRC)</v>
    <v>2748759</v>
    <v>1534609</v>
    <v>2009</v>
  </rv>
  <rv s="2">
    <v>598</v>
  </rv>
  <rv s="0">
    <v>https://www.bing.com/financeapi/forcetrigger?t=a1tctc&amp;q=XNYS%3aFRT&amp;form=skydnc</v>
    <v>Learn more on Bing</v>
  </rv>
  <rv s="1">
    <v>en-US</v>
    <v>a1tctc</v>
    <v>268435456</v>
    <v>1</v>
    <v>Powered by Refinitiv</v>
    <v>0</v>
    <v>FEDERAL REALTY INVESTMENT TRUST (XNYS:FRT)</v>
    <v>2</v>
    <v>3</v>
    <v>Finance</v>
    <v>4</v>
    <v>140.51</v>
    <v>86.43</v>
    <v>1.1384000000000001</v>
    <v>1.72</v>
    <v>-2.2759000000000001E-2</v>
    <v>1.8994999999999998E-2</v>
    <v>-2.1</v>
    <v>USD</v>
    <v>Federal Realty Investment Trust is an equity real estate investment trust (REIT). The Company specializes in ownership, management, and redevelopment of retail and mixed-use properties located primarily in communities in metropolitan markets in the Northeast and Mid-Atlantic regions of the United States, California, and South Florida. The Company owns or has interest in community and neighborhood shopping centers and mixed-use properties, which are operates as 104 retail real estate projects comprising approximately 25.1 million square feet. The Company’s portfolio includes retail in many formats ranging from regional, community and neighborhood shopping centers that are anchored by grocery stores to mixed-use properties that are typically centered around a retail component but also include office, residential and/or hotel components. It has approximately 104 properties, which includes approximately 3,100 tenants, in 25 million square feet, and approximately 3,400 residential units.</v>
    <v>310</v>
    <v>New York Stock Exchange</v>
    <v>XNYS</v>
    <v>XNYS</v>
    <v>909 Rose Avenue, Suite 200, NORTH BETHESDA, MD, 20852 US</v>
    <v>92.27</v>
    <v>Residential &amp; Commercial REIT</v>
    <v>Stock</v>
    <v>44855.958333356248</v>
    <v>600</v>
    <v>89.704999999999998</v>
    <v>7465398000</v>
    <v>FEDERAL REALTY INVESTMENT TRUST</v>
    <v>FEDERAL REALTY INVESTMENT TRUST</v>
    <v>90.62</v>
    <v>26.065200000000001</v>
    <v>90.55</v>
    <v>92.27</v>
    <v>90.17</v>
    <v>80908180</v>
    <v>FRT</v>
    <v>FEDERAL REALTY INVESTMENT TRUST (XNYS:FRT)</v>
    <v>424704</v>
    <v>784082</v>
    <v>2021</v>
  </rv>
  <rv s="2">
    <v>601</v>
  </rv>
  <rv s="0">
    <v>https://www.bing.com/financeapi/forcetrigger?t=a1tg3m&amp;q=XNAS%3aFTNT&amp;form=skydnc</v>
    <v>Learn more on Bing</v>
  </rv>
  <rv s="1">
    <v>en-US</v>
    <v>a1tg3m</v>
    <v>268435456</v>
    <v>1</v>
    <v>Powered by Refinitiv</v>
    <v>0</v>
    <v>FORTINET, INC. (XNAS:FTNT)</v>
    <v>2</v>
    <v>3</v>
    <v>Finance</v>
    <v>4</v>
    <v>74.353999999999999</v>
    <v>45.74</v>
    <v>1.1440999999999999</v>
    <v>2.16</v>
    <v>-5.5809999999999996E-4</v>
    <v>4.1868999999999996E-2</v>
    <v>-0.03</v>
    <v>USD</v>
    <v>Fortinet, Inc. offers cybersecurity and networking solutions. The Company provides cyber security solutions to a variety of organizations, including enterprises, communication service providers, government organizations and small businesses. Its network security appliances are managed by its FortiOS network operating system. Its Cloud Security portfolio also includes securing applications, including email and Web. Its cloud security offerings are available for deployment in public and private cloud environments, including Amazon Web Services, Microsoft Azure, Google Cloud, Oracle Cloud, Alibaba Cloud, IBM Cloud and VMWare Cloud. It also offers managed intrusion prevention system and Web application firewall rules delivered by FortiGuard Labs as an overlay service to native security offerings offered by Amazon Web Services. Its public and private cloud security solutions, including virtual appliances and hosted solutions, cover the capabilities of the Fortinet Security Fabric platform.</v>
    <v>11508</v>
    <v>Nasdaq Stock Market</v>
    <v>XNAS</v>
    <v>XNAS</v>
    <v>899 Kifer Road, SUNNYVALE, CA, 94086 US</v>
    <v>53.87</v>
    <v>Software &amp; IT Services</v>
    <v>Stock</v>
    <v>44855.999421191409</v>
    <v>603</v>
    <v>50.94</v>
    <v>42382990000</v>
    <v>FORTINET, INC.</v>
    <v>FORTINET, INC.</v>
    <v>51.72</v>
    <v>63.266599999999997</v>
    <v>51.59</v>
    <v>53.75</v>
    <v>53.72</v>
    <v>788520800</v>
    <v>FTNT</v>
    <v>FORTINET, INC. (XNAS:FTNT)</v>
    <v>5512162</v>
    <v>4822271</v>
    <v>2000</v>
  </rv>
  <rv s="2">
    <v>604</v>
  </rv>
  <rv s="0">
    <v>https://www.bing.com/financeapi/forcetrigger?t=a1tgqh&amp;q=XNYS%3aFTV&amp;form=skydnc</v>
    <v>Learn more on Bing</v>
  </rv>
  <rv s="1">
    <v>en-US</v>
    <v>a1tgqh</v>
    <v>268435456</v>
    <v>1</v>
    <v>Powered by Refinitiv</v>
    <v>0</v>
    <v>FORTIVE CORPORATION (XNYS:FTV)</v>
    <v>2</v>
    <v>3</v>
    <v>Finance</v>
    <v>4</v>
    <v>79.87</v>
    <v>52.47</v>
    <v>1.1303000000000001</v>
    <v>1.87</v>
    <v>0</v>
    <v>3.1385999999999997E-2</v>
    <v>0</v>
    <v>USD</v>
    <v>Fortive Corporation is a provider of essential technologies for connected workflow solutions across a range of end-markets. It operates through three segments: Intelligent Operating Solutions, Precision Technologies, and Advanced Healthcare Solutions. Intelligent Operating Solutions segment offers various Products and services under a range of brands, including Accruent, Fluke, Gordian, Industrial Scientific, Intelex, Pruftechnik, and Servicechannel. Precision Technologies segment provides electrical test and measurement instruments and services, energetic material devices, and a range of sensor and control system solutions. Advanced Healthcare Solutions segment provides hardware, consumables, software and services that helps in the customers' workflows, including instrument sterilization and device reprocessing, instrument tracking, cell therapy equipment design and manufacturing, biomedical test tools, radiation safety monitoring, end-to-end clinical productivity solutions and asset</v>
    <v>18000</v>
    <v>New York Stock Exchange</v>
    <v>XNYS</v>
    <v>XNYS</v>
    <v>6920 Seaway Blvd, EVERETT, WA, 98203-5829 US</v>
    <v>61.53</v>
    <v>Machinery, Equipment &amp; Components</v>
    <v>Stock</v>
    <v>44855.958333344533</v>
    <v>606</v>
    <v>59.3</v>
    <v>21857580000</v>
    <v>FORTIVE CORPORATION</v>
    <v>FORTIVE CORPORATION</v>
    <v>59.77</v>
    <v>32.861600000000003</v>
    <v>59.58</v>
    <v>61.45</v>
    <v>61.45</v>
    <v>355697000</v>
    <v>FTV</v>
    <v>FORTIVE CORPORATION (XNYS:FTV)</v>
    <v>1203481</v>
    <v>1766978</v>
    <v>2015</v>
  </rv>
  <rv s="2">
    <v>607</v>
  </rv>
  <rv s="0">
    <v>https://www.bing.com/financeapi/forcetrigger?t=a1tppr&amp;q=XNYS%3aGD&amp;form=skydnc</v>
    <v>Learn more on Bing</v>
  </rv>
  <rv s="1">
    <v>en-US</v>
    <v>a1tppr</v>
    <v>268435456</v>
    <v>1</v>
    <v>Powered by Refinitiv</v>
    <v>0</v>
    <v>GENERAL DYNAMICS CORPORATION (XNYS:GD)</v>
    <v>2</v>
    <v>3</v>
    <v>Finance</v>
    <v>4</v>
    <v>254.99</v>
    <v>188.64</v>
    <v>0.87409999999999999</v>
    <v>5.16</v>
    <v>6.3070000000000001E-3</v>
    <v>2.1732000000000001E-2</v>
    <v>1.53</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103100</v>
    <v>New York Stock Exchange</v>
    <v>XNYS</v>
    <v>XNYS</v>
    <v>11011 Sunset Hills Rd, RESTON, VA, 20190 US</v>
    <v>243.63</v>
    <v>Aerospace &amp; Defense</v>
    <v>Stock</v>
    <v>44855.963997719533</v>
    <v>609</v>
    <v>236.33</v>
    <v>66532130000</v>
    <v>GENERAL DYNAMICS CORPORATION</v>
    <v>GENERAL DYNAMICS CORPORATION</v>
    <v>236.85</v>
    <v>20.102399999999999</v>
    <v>237.44</v>
    <v>242.6</v>
    <v>244.13</v>
    <v>274246200</v>
    <v>GD</v>
    <v>GENERAL DYNAMICS CORPORATION (XNYS:GD)</v>
    <v>1365935</v>
    <v>1071935</v>
    <v>1952</v>
  </rv>
  <rv s="2">
    <v>610</v>
  </rv>
  <rv s="0">
    <v>https://www.bing.com/financeapi/forcetrigger?t=a1tr1h&amp;q=XNYS%3aGE&amp;form=skydnc</v>
    <v>Learn more on Bing</v>
  </rv>
  <rv s="1">
    <v>en-US</v>
    <v>a1tr1h</v>
    <v>268435456</v>
    <v>1</v>
    <v>Powered by Refinitiv</v>
    <v>0</v>
    <v>GENERAL ELECTRIC COMPANY (XNYS:GE)</v>
    <v>2</v>
    <v>3</v>
    <v>Finance</v>
    <v>4</v>
    <v>116.16500000000001</v>
    <v>59.93</v>
    <v>1.1782999999999999</v>
    <v>2.85</v>
    <v>4.1199999999999999E-4</v>
    <v>4.0731999999999997E-2</v>
    <v>0.03</v>
    <v>USD</v>
    <v>General Electric Company is an industrial company. The Company operates through its industrial segments, Power, Renewable Energy, Aviation and Healthcare, and its financial services segment, Capital. Its segments include Power, which serves power generation, industrial, government and other customers with products and services related to energy production; Renewable Energy, which provides solutions for renewable energy; Aviation, which includes commercial and military aircraft engines, and integrated digital components, electric power and mechanical aircraft systems; Healthcare, which provides healthcare technologies in medical imaging, digital solutions, patient monitoring and diagnostics, and drug discovery, and Capital, which is a financial services division. Its products include commercial and military aircraft engines and systems; healthcare systems and pharmaceutical diagnostics; wind and other renewable energy generation equipment; nuclear and other power generation equipment.</v>
    <v>168000</v>
    <v>New York Stock Exchange</v>
    <v>XNYS</v>
    <v>XNYS</v>
    <v>5 Necco Street, BOSTON, MA, 02210 US</v>
    <v>72.900000000000006</v>
    <v>Consumer Goods Conglomerates</v>
    <v>Stock</v>
    <v>44855.99967506875</v>
    <v>612</v>
    <v>69.75</v>
    <v>79851000000</v>
    <v>GENERAL ELECTRIC COMPANY</v>
    <v>GENERAL ELECTRIC COMPANY</v>
    <v>70</v>
    <v>0</v>
    <v>69.97</v>
    <v>72.819999999999993</v>
    <v>72.849999999999994</v>
    <v>1096553000</v>
    <v>GE</v>
    <v>GENERAL ELECTRIC COMPANY (XNYS:GE)</v>
    <v>6449775</v>
    <v>6656130</v>
    <v>1892</v>
  </rv>
  <rv s="2">
    <v>613</v>
  </rv>
  <rv s="0">
    <v>https://www.bing.com/financeapi/forcetrigger?t=a1tvoc&amp;q=XNAS%3aGILD&amp;form=skydnc</v>
    <v>Learn more on Bing</v>
  </rv>
  <rv s="1">
    <v>en-US</v>
    <v>a1tvoc</v>
    <v>268435456</v>
    <v>1</v>
    <v>Powered by Refinitiv</v>
    <v>0</v>
    <v>GILEAD SCIENCES, INC. (XNAS:GILD)</v>
    <v>2</v>
    <v>3</v>
    <v>Finance</v>
    <v>4</v>
    <v>74.12</v>
    <v>57.164999999999999</v>
    <v>0.35389999999999999</v>
    <v>1.63</v>
    <v>1.6230000000000001E-3</v>
    <v>2.4636999999999999E-2</v>
    <v>0.11</v>
    <v>USD</v>
    <v>Gilead Sciences, Inc. is a biopharmaceutical company. The Company is focused on the discovery, development and commercialization of medicine to prevent and treat diseases, including human immunodeficiency virus (HIV), viral hepatitis and cancer. The Company’s products for HIV/AIDS patients include Biktarvy, Genvoya, Descovy, Odefsey, Truvada, Complera/Eviplera, Stribild, and Atripla. Its COVID-19 product is Veklury. The products for liver diseases include Epclusa, Harvoni, Vosevi, Vemlidy, and Viread. The products under hematology/oncology/cell therapy include Yescarta, Tecartus, Trodelvy, and Zydelig. The other products include Letairis (ambrisentan), Ranexa (ranolazine), Cayston, Jyseleca, and AmBisome (amphotericin B liposome for injection). The Company also sells and distributes generic versions of Epclusa and Harvoni in the United States. The Company is also focused on restoring immune balance with agonists targeting immune inhibitory receptors.</v>
    <v>14400</v>
    <v>Nasdaq Stock Market</v>
    <v>XNAS</v>
    <v>XNAS</v>
    <v>333 LAKESIDE DR, FOSTER CITY, CA, 94404-1147 US</v>
    <v>67.94</v>
    <v>Pharmaceuticals</v>
    <v>Stock</v>
    <v>44855.992543032029</v>
    <v>615</v>
    <v>66.11</v>
    <v>84965770000</v>
    <v>GILEAD SCIENCES, INC.</v>
    <v>GILEAD SCIENCES, INC.</v>
    <v>66.180000000000007</v>
    <v>20.173400000000001</v>
    <v>66.16</v>
    <v>67.790000000000006</v>
    <v>67.900000000000006</v>
    <v>1253367000</v>
    <v>GILD</v>
    <v>GILEAD SCIENCES, INC. (XNAS:GILD)</v>
    <v>7814764</v>
    <v>7326621</v>
    <v>1987</v>
  </rv>
  <rv s="2">
    <v>616</v>
  </rv>
  <rv s="0">
    <v>https://www.bing.com/financeapi/forcetrigger?t=a1tvzr&amp;q=XNYS%3aGIS&amp;form=skydnc</v>
    <v>Learn more on Bing</v>
  </rv>
  <rv s="1">
    <v>en-US</v>
    <v>a1tvzr</v>
    <v>268435456</v>
    <v>1</v>
    <v>Powered by Refinitiv</v>
    <v>0</v>
    <v>GENERAL MILLS, INC. (XNYS:GIS)</v>
    <v>2</v>
    <v>3</v>
    <v>Finance</v>
    <v>4</v>
    <v>81.239999999999995</v>
    <v>61.2</v>
    <v>0.3054</v>
    <v>0.37</v>
    <v>7.7880000000000007E-4</v>
    <v>4.8259999999999996E-3</v>
    <v>0.06</v>
    <v>USD</v>
    <v>General Mills, Inc. is a global manufacturer and marketer of branded consumer foods. The Company operates through four segments: North America Retail, International,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reflects retail and foodservice businesses outside of the United States and Canada. The Pet segment includes pet food products sold primarily in the United States and Canada in national pet superstore chains, e-commerce retailers, grocery stores, regional pet store chains, mass merchandisers, and veterinary clinics and hospitals. The North America Foodservice segment offers products, such as ready-to-eat cereals, snacks, refrigerated yogurt, frozen meals, unbaked and fully baked frozen dough products, baking mixes, and bakery flour.</v>
    <v>32500</v>
    <v>New York Stock Exchange</v>
    <v>XNYS</v>
    <v>XNYS</v>
    <v>Number One General Mills Blvd, MINNEAPOLIS, MN, 55426 US</v>
    <v>77.64</v>
    <v>Food &amp; Tobacco</v>
    <v>Stock</v>
    <v>44855.958333356248</v>
    <v>618</v>
    <v>76.34</v>
    <v>45725990000</v>
    <v>GENERAL MILLS, INC.</v>
    <v>GENERAL MILLS, INC.</v>
    <v>76.599999999999994</v>
    <v>16.1252</v>
    <v>76.67</v>
    <v>77.040000000000006</v>
    <v>77.099999999999994</v>
    <v>593535600</v>
    <v>GIS</v>
    <v>GENERAL MILLS, INC. (XNYS:GIS)</v>
    <v>2907084</v>
    <v>4279365</v>
    <v>1928</v>
  </rv>
  <rv s="2">
    <v>619</v>
  </rv>
  <rv s="0">
    <v>https://www.bing.com/financeapi/forcetrigger?t=a24bpr&amp;q=XNYS%3aGL&amp;form=skydnc</v>
    <v>Learn more on Bing</v>
  </rv>
  <rv s="1">
    <v>en-US</v>
    <v>a24bpr</v>
    <v>268435456</v>
    <v>1</v>
    <v>Powered by Refinitiv</v>
    <v>0</v>
    <v>GLOBE LIFE INC. (XNYS:GL)</v>
    <v>2</v>
    <v>3</v>
    <v>Finance</v>
    <v>4</v>
    <v>114.34</v>
    <v>85.25</v>
    <v>0.82799999999999996</v>
    <v>3.7</v>
    <v>0</v>
    <v>3.3697999999999999E-2</v>
    <v>0</v>
    <v>USD</v>
    <v>Globe Life Inc. is an insurance holding company. The Company, through its subsidiaries, provides a range of life and supplemental health insurance products and annuities. The Company’s segments include Life Insurance, Supplemental Health Insurance, Annuities, and Investments. The Life insurance segment includes traditional and interest-sensitive whole life insurance as well as term life insurance. The Health insurance products are guaranteed-renewable and include Medicare Supplement, critical illness, accident and limited-benefit supplemental hospital and surgical coverage's. Annuities include fixed-benefit contracts. The Company's subsidiaries include Globe Life and Accident Insurance Company, American Income Life Insurance Company, Liberty National Life Insurance Company, Family Heritage Life Insurance Company of America, and United American Insurance Company.</v>
    <v>3222</v>
    <v>New York Stock Exchange</v>
    <v>XNYS</v>
    <v>XNYS</v>
    <v>3700 S Stonebridge Dr, MCKINNEY, TX, 75070-5934 US</v>
    <v>113.58</v>
    <v>Insurance</v>
    <v>Stock</v>
    <v>44855.958333333336</v>
    <v>621</v>
    <v>110.075</v>
    <v>11059160000</v>
    <v>GLOBE LIFE INC.</v>
    <v>GLOBE LIFE INC.</v>
    <v>110.24</v>
    <v>15.619300000000001</v>
    <v>109.8</v>
    <v>113.5</v>
    <v>113.5</v>
    <v>97437510</v>
    <v>GL</v>
    <v>GLOBE LIFE INC. (XNYS:GL)</v>
    <v>581052</v>
    <v>622480</v>
    <v>1979</v>
  </rv>
  <rv s="2">
    <v>622</v>
  </rv>
  <rv s="0">
    <v>https://www.bing.com/financeapi/forcetrigger?t=a1tym7&amp;q=XNYS%3aGLW&amp;form=skydnc</v>
    <v>Learn more on Bing</v>
  </rv>
  <rv s="1">
    <v>en-US</v>
    <v>a1tym7</v>
    <v>268435456</v>
    <v>1</v>
    <v>Powered by Refinitiv</v>
    <v>0</v>
    <v>CORNING INCORPORATED (XNYS:GLW)</v>
    <v>2</v>
    <v>3</v>
    <v>Finance</v>
    <v>4</v>
    <v>43.47</v>
    <v>28.98</v>
    <v>1.0492999999999999</v>
    <v>1.29</v>
    <v>5.9019999999999993E-3</v>
    <v>4.1748E-2</v>
    <v>0.19</v>
    <v>USD</v>
    <v>Corning Incorporated is a materials science technology and innovation company. The Company operates through five segments: Display Technologies, Optical Communications, Specialty Materials, Environmental Technologies and Life Sciences. The Display Technologies segment manufactures glass substrates for flat panel liquid crystal displays and other high-performance display panels. The Optical Communications segment manufactures carrier network and enterprise network components for the telecommunications industry. The Specialty Materials segment manufactures products that provide more than 150 material formulations for glass, glass ceramics and fluoride crystals. The Environmental Technologies segment manufactures ceramic substrates and filters for automotive and diesel applications. The Life Sciences segment manufactures glass and plastic labware, equipment, media, serum and reagents enabling workflow solutions for drug discovery and bioproduction.</v>
    <v>61200</v>
    <v>New York Stock Exchange</v>
    <v>XNYS</v>
    <v>XNYS</v>
    <v>One Riverfront Plaza, CORNING, NY, 14831-0001 US</v>
    <v>32.299999999999997</v>
    <v>Electronic Equipment &amp; Parts</v>
    <v>Stock</v>
    <v>44855.990200960157</v>
    <v>624</v>
    <v>30.82</v>
    <v>27210790000</v>
    <v>CORNING INCORPORATED</v>
    <v>CORNING INCORPORATED</v>
    <v>30.97</v>
    <v>13.2668</v>
    <v>30.9</v>
    <v>32.19</v>
    <v>32.380000000000003</v>
    <v>845318100</v>
    <v>GLW</v>
    <v>CORNING INCORPORATED (XNYS:GLW)</v>
    <v>14456865</v>
    <v>4697173</v>
    <v>1936</v>
  </rv>
  <rv s="2">
    <v>625</v>
  </rv>
  <rv s="0">
    <v>https://www.bing.com/financeapi/forcetrigger?t=a1tyrw&amp;q=XNYS%3aGM&amp;form=skydnc</v>
    <v>Learn more on Bing</v>
  </rv>
  <rv s="1">
    <v>en-US</v>
    <v>a1tyrw</v>
    <v>268435456</v>
    <v>1</v>
    <v>Powered by Refinitiv</v>
    <v>0</v>
    <v>GENERAL MOTORS COMPANY (XNYS:GM)</v>
    <v>2</v>
    <v>3</v>
    <v>Finance</v>
    <v>4</v>
    <v>67.209999999999994</v>
    <v>30.33</v>
    <v>1.2687999999999999</v>
    <v>1.56</v>
    <v>2.8570000000000002E-3</v>
    <v>4.6650999999999998E-2</v>
    <v>0.1</v>
    <v>USD</v>
    <v>General Motors Company designs, builds and sells trucks, crossovers, cars and automobile parts and provides software-enabled services and subscriptions worldwide. The Company provides automotive financing services through its General Motors Financial Company, Inc. (GM Financial) segment. GM North America (GMNA) and GM International (GMI) develops, manufactures and/or markets vehicles under the Buick, Cadillac, Chevrolet and GMC brands. The Company's segments include GMNA, GMI, Cruise and GM Financial. Its Cruise segment is engaged in the development and commercialization of autonomous vehicle technology. It offers OnStar and connected services to approximately 22 million connected vehicles globally through subscription-based and complimentary services. It is also developing hydrogen fuel cell applications across transportation and industries, including mobile power generation, class seven/eight truck, locomotive, aerospace and marine applications.</v>
    <v>157000</v>
    <v>New York Stock Exchange</v>
    <v>XNYS</v>
    <v>XNYS</v>
    <v>300 Renaissance Center, DETROIT, MI, 48265-3000 US</v>
    <v>35.01</v>
    <v>Automobiles &amp; Auto Parts</v>
    <v>Stock</v>
    <v>44855.998698008596</v>
    <v>627</v>
    <v>33.32</v>
    <v>51031710000</v>
    <v>GENERAL MOTORS COMPANY</v>
    <v>GENERAL MOTORS COMPANY</v>
    <v>33.5</v>
    <v>6.3563999999999998</v>
    <v>33.44</v>
    <v>35</v>
    <v>35.1</v>
    <v>1458049000</v>
    <v>GM</v>
    <v>GENERAL MOTORS COMPANY (XNYS:GM)</v>
    <v>14094681</v>
    <v>15454697</v>
    <v>2009</v>
  </rv>
  <rv s="2">
    <v>628</v>
  </rv>
  <rv s="0">
    <v>https://www.bing.com/financeapi/forcetrigger?t=a1u1z2&amp;q=XNYS%3aGNRC&amp;form=skydnc</v>
    <v>Learn more on Bing</v>
  </rv>
  <rv s="1">
    <v>en-US</v>
    <v>a1u1z2</v>
    <v>268435456</v>
    <v>1</v>
    <v>Powered by Refinitiv</v>
    <v>0</v>
    <v>GENERAC HOLDINGS INC. (XNYS:GNRC)</v>
    <v>2</v>
    <v>3</v>
    <v>Finance</v>
    <v>4</v>
    <v>524.30999999999995</v>
    <v>105.95</v>
    <v>1.2627999999999999</v>
    <v>-0.42</v>
    <v>-4.5670000000000004E-4</v>
    <v>-3.8219999999999999E-3</v>
    <v>-0.05</v>
    <v>USD</v>
    <v>Generac Holdings Inc. is an energy technology solutions company. It is engaged in providing power grid software solutions, backup, and prime power systems for home and industrial applications, solar + battery storage solutions, virtual power plant platforms, and engine- and battery-powered tools and equipment. Its segments include Domestic and International. The Domestic segment includes the Generac business and the acquisitions that are based in the United States and Canada. The International segment includes Generac business' Latin American export operations, and the Ottomotores, Tower Light, Pramac, Motortech, Selmec, Deep Sea, and Off Grid Energy acquisitions. It designs and manufactures stationary, portable and mobile generators with single-engine outputs ranging between 800 watts and 3,250 kilowatts. It has developed a line of turn-key energy storage systems for use in residential solar-plus-storage applications. It also offers industrial-grade mobile energy storage systems.</v>
    <v>8955</v>
    <v>New York Stock Exchange</v>
    <v>XNYS</v>
    <v>XNYS</v>
    <v>S45 W29290 HIGHWAY 59, WAUKESHA, WI, 53187 US</v>
    <v>111.46</v>
    <v>Machinery, Equipment &amp; Components</v>
    <v>Stock</v>
    <v>44855.995369756252</v>
    <v>630</v>
    <v>105.95</v>
    <v>6988209000</v>
    <v>GENERAC HOLDINGS INC.</v>
    <v>GENERAC HOLDINGS INC.</v>
    <v>109.85</v>
    <v>14.190099999999999</v>
    <v>109.9</v>
    <v>109.48</v>
    <v>109.43</v>
    <v>63830920</v>
    <v>GNRC</v>
    <v>GENERAC HOLDINGS INC. (XNYS:GNRC)</v>
    <v>3661432</v>
    <v>2653604</v>
    <v>2006</v>
  </rv>
  <rv s="2">
    <v>631</v>
  </rv>
  <rv s="0">
    <v>https://www.bing.com/financeapi/forcetrigger?t=a1u3p2&amp;q=XNAS%3aGOOG&amp;form=skydnc</v>
    <v>Learn more on Bing</v>
  </rv>
  <rv s="1">
    <v>en-US</v>
    <v>a1u3p2</v>
    <v>268435456</v>
    <v>1</v>
    <v>Powered by Refinitiv</v>
    <v>0</v>
    <v>ALPHABET INC. (XNAS:GOOG)</v>
    <v>2</v>
    <v>3</v>
    <v>Finance</v>
    <v>4</v>
    <v>152.1</v>
    <v>95.27</v>
    <v>1.0998000000000001</v>
    <v>0.95</v>
    <v>1.823E-3</v>
    <v>9.4500000000000001E-3</v>
    <v>0.185</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174014</v>
    <v>Nasdaq Stock Market</v>
    <v>XNAS</v>
    <v>XNAS</v>
    <v>1600 Amphitheatre Pkwy, MOUNTAIN VIEW, CA, 94043-1351 US</v>
    <v>101.62</v>
    <v>Software &amp; IT Services</v>
    <v>Stock</v>
    <v>44855.999761747655</v>
    <v>633</v>
    <v>98.23</v>
    <v>1321297000000</v>
    <v>ALPHABET INC.</v>
    <v>ALPHABET INC.</v>
    <v>98.46</v>
    <v>18.6996</v>
    <v>100.53</v>
    <v>101.48</v>
    <v>101.66500000000001</v>
    <v>13044000000</v>
    <v>GOOG</v>
    <v>ALPHABET INC. (XNAS:GOOG)</v>
    <v>28988727</v>
    <v>24445508</v>
    <v>2015</v>
  </rv>
  <rv s="2">
    <v>634</v>
  </rv>
  <rv s="0">
    <v>https://www.bing.com/financeapi/forcetrigger?t=a1u3rw&amp;q=XNAS%3aGOOGL&amp;form=skydnc</v>
    <v>Learn more on Bing</v>
  </rv>
  <rv s="1">
    <v>en-US</v>
    <v>a1u3rw</v>
    <v>268435456</v>
    <v>1</v>
    <v>Powered by Refinitiv</v>
    <v>0</v>
    <v>ALPHABET INC. (XNAS:GOOGL)</v>
    <v>2</v>
    <v>3</v>
    <v>Finance</v>
    <v>4</v>
    <v>151.54660000000001</v>
    <v>94.383600000000001</v>
    <v>1.0998000000000001</v>
    <v>1.1599999999999999</v>
    <v>1.1869999999999999E-3</v>
    <v>1.1603E-2</v>
    <v>0.12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174014</v>
    <v>Nasdaq Stock Market</v>
    <v>XNAS</v>
    <v>XNAS</v>
    <v>1600 Amphitheatre Pkwy, MOUNTAIN VIEW, CA, 94043-1351 US</v>
    <v>101.31</v>
    <v>Software &amp; IT Services</v>
    <v>Stock</v>
    <v>44855.999979860935</v>
    <v>636</v>
    <v>97.72</v>
    <v>1321297000000</v>
    <v>ALPHABET INC.</v>
    <v>ALPHABET INC.</v>
    <v>97.844999999999999</v>
    <v>18.600899999999999</v>
    <v>99.97</v>
    <v>101.13</v>
    <v>101.25</v>
    <v>13044000000</v>
    <v>GOOGL</v>
    <v>ALPHABET INC. (XNAS:GOOGL)</v>
    <v>32458722</v>
    <v>28016291</v>
    <v>2015</v>
  </rv>
  <rv s="2">
    <v>637</v>
  </rv>
  <rv s="0">
    <v>https://www.bing.com/financeapi/forcetrigger?t=a1u4fr&amp;q=XNYS%3aGPC&amp;form=skydnc</v>
    <v>Learn more on Bing</v>
  </rv>
  <rv s="1">
    <v>en-US</v>
    <v>a1u4fr</v>
    <v>268435456</v>
    <v>1</v>
    <v>Powered by Refinitiv</v>
    <v>0</v>
    <v>GENUINE PARTS COMPANY (XNYS:GPC)</v>
    <v>2</v>
    <v>3</v>
    <v>Finance</v>
    <v>4</v>
    <v>164.99</v>
    <v>115.63</v>
    <v>0.96460000000000001</v>
    <v>4.4800000000000004</v>
    <v>8.6229999999999987E-3</v>
    <v>2.8378E-2</v>
    <v>1.4</v>
    <v>USD</v>
    <v>Genuine Parts Company is a service company engaged in the distribution of automotive and industrial replacement parts and materials. Its segments include Automotive Parts Group and Industrial Parts Group. The Automotive Parts Group is an automotive parts network, distributing automotive parts, accessories and service items in North America, Europe, and Australasia. It offers complete inventory, cataloging, marketing, training, and other programs to the automotive aftermarket. In North America, the Automotive Parts Group sells parts primarily under the National Automotive Parts Association (NAPA) brand name through distribution centers and automotive parts stores (auto parts stores or NAPA AUTO PARTS stores). The Industrial Parts Group operates in both North America and Australasia. It provides customers with supply chain efficiencies through the Company’s on-site solutions offering. This service provides inventory management, asset repair and tracking, and vendor-managed inventory.</v>
    <v>52000</v>
    <v>New York Stock Exchange</v>
    <v>XNYS</v>
    <v>XNYS</v>
    <v>2999 Wildwood Parkway, ATLANTA, GA, 30339 US</v>
    <v>162.36000000000001</v>
    <v>Automobiles &amp; Auto Parts</v>
    <v>Stock</v>
    <v>44855.985137152347</v>
    <v>639</v>
    <v>157.62</v>
    <v>22885180000</v>
    <v>GENUINE PARTS COMPANY</v>
    <v>GENUINE PARTS COMPANY</v>
    <v>158.75</v>
    <v>18.959099999999999</v>
    <v>157.87</v>
    <v>162.35</v>
    <v>163.75</v>
    <v>140962000</v>
    <v>GPC</v>
    <v>GENUINE PARTS COMPANY (XNYS:GPC)</v>
    <v>998626</v>
    <v>886910</v>
    <v>1928</v>
  </rv>
  <rv s="2">
    <v>640</v>
  </rv>
  <rv s="0">
    <v>https://www.bing.com/financeapi/forcetrigger?t=a1u4zr&amp;q=XNYS%3aGPN&amp;form=skydnc</v>
    <v>Learn more on Bing</v>
  </rv>
  <rv s="6">
    <v>en-US</v>
    <v>a1u4zr</v>
    <v>268435456</v>
    <v>1</v>
    <v>Powered by Refinitiv</v>
    <v>11</v>
    <v>GLOBAL PAYMENTS INC. (XNYS:GPN)</v>
    <v>2</v>
    <v>12</v>
    <v>Finance</v>
    <v>4</v>
    <v>161.05950000000001</v>
    <v>104.23</v>
    <v>1.0432999999999999</v>
    <v>1.47</v>
    <v>5.2519999999999997E-3</v>
    <v>1.3033999999999999E-2</v>
    <v>0.6</v>
    <v>USD</v>
    <v>Global Payments Inc. is a payments technology company that delivers software and services. The Company’s segments include Merchant Solutions, Issuer Solutions and Business, and Consumer Solutions. The Merchant Solutions segment provides payments technology and software solutions to customers globally. This segment offerings include authorization, settlement and funding services, customer support, chargeback resolution, terminal rental, sales and deployment, payment security services, consolidated billing and reporting. The Issuer Solutions segment provides solutions that enable financial institutions and other financial service providers to manage their card portfolios. The Business and Consumer Solutions segment provides general purpose reloadable (GPR) prepaid debit and payroll cards, demand deposit accounts and other financial service solutions to the underbanked and other consumers and businesses in the United States and parts of Europe through its Netspend and other brands.</v>
    <v>25000</v>
    <v>New York Stock Exchange</v>
    <v>XNYS</v>
    <v>XNYS</v>
    <v>3550 Lenox Road, ATLANTA, GA, 30326 US</v>
    <v>114.6</v>
    <v>Professional &amp; Commercial Services</v>
    <v>Stock</v>
    <v>44855.958333356248</v>
    <v>642</v>
    <v>110.83</v>
    <v>31665860000</v>
    <v>GLOBAL PAYMENTS INC.</v>
    <v>GLOBAL PAYMENTS INC.</v>
    <v>112.46</v>
    <v>612.76829999999995</v>
    <v>112.78</v>
    <v>114.25</v>
    <v>114.85</v>
    <v>277162900</v>
    <v>GPN</v>
    <v>GLOBAL PAYMENTS INC. (XNYS:GPN)</v>
    <v>1619851</v>
    <v>2129737</v>
  </rv>
  <rv s="2">
    <v>643</v>
  </rv>
  <rv s="0">
    <v>https://www.bing.com/financeapi/forcetrigger?t=a1u6sm&amp;q=XNYS%3aGRMN&amp;form=skydnc</v>
    <v>Learn more on Bing</v>
  </rv>
  <rv s="1">
    <v>en-US</v>
    <v>a1u6sm</v>
    <v>268435456</v>
    <v>1</v>
    <v>Powered by Refinitiv</v>
    <v>0</v>
    <v>Garmin Ltd (XNYS:GRMN)</v>
    <v>2</v>
    <v>3</v>
    <v>Finance</v>
    <v>4</v>
    <v>165.83500000000001</v>
    <v>76.37</v>
    <v>0.97330000000000005</v>
    <v>1.91</v>
    <v>9.6650000000000002E-4</v>
    <v>2.3621E-2</v>
    <v>0.08</v>
    <v>USD</v>
    <v>Garmin Ltd. (Garmin) is a Switzerland-based entity. The Company and its subsidiaries offer global positioning system (GPS) navigation and wireless devices and applications. The Company operates through five segments: fitness, outdoor, aviation, marine and auto. It offers a range of auto navigation products, as well as a range of products and applications designed for the mobile GPS market. It offers Outdoor Handhelds, Wearable Devices, Golf Devices, and Dog Tracking and Training/Pet Obedience Devices. Garmin offers various products designed for use in fitness and activity tracking. Company’s aviation business segment is a provider of solutions to aircraft manufacturers, existing aircraft owners and operators, as well as military and government customers and serves a range of aircraft, including transport aircraft, business aviation, general aviation, experimental/light sport, helicopters, optionally piloted vehicles, and unmanned aerial vehicles. Company operates worldwide.</v>
    <v>18700</v>
    <v>New York Stock Exchange</v>
    <v>XNYS</v>
    <v>XNYS</v>
    <v>Muehlentalstrasse 2, SCHAFFHAUSEN, SCHAFFHAUSEN, 8200 CH</v>
    <v>83.04</v>
    <v>Communications &amp; Networking</v>
    <v>Stock</v>
    <v>44855.987437464843</v>
    <v>645</v>
    <v>80.040000000000006</v>
    <v>15962620000</v>
    <v>Garmin Ltd</v>
    <v>Garmin Ltd</v>
    <v>80.58</v>
    <v>15.4102</v>
    <v>80.86</v>
    <v>82.77</v>
    <v>82.85</v>
    <v>192855100</v>
    <v>GRMN</v>
    <v>Garmin Ltd (XNYS:GRMN)</v>
    <v>3346131</v>
    <v>1072463</v>
    <v>2010</v>
  </rv>
  <rv s="2">
    <v>646</v>
  </rv>
  <rv s="0">
    <v>https://www.bing.com/financeapi/forcetrigger?t=a1u7xm&amp;q=XNYS%3aGS&amp;form=skydnc</v>
    <v>Learn more on Bing</v>
  </rv>
  <rv s="1">
    <v>en-US</v>
    <v>a1u7xm</v>
    <v>268435456</v>
    <v>1</v>
    <v>Powered by Refinitiv</v>
    <v>0</v>
    <v>THE GOLDMAN SACHS GROUP, INC. (XNYS:GS)</v>
    <v>2</v>
    <v>3</v>
    <v>Finance</v>
    <v>4</v>
    <v>426.15820000000002</v>
    <v>277.83999999999997</v>
    <v>1.3673999999999999</v>
    <v>14.29</v>
    <v>0</v>
    <v>4.5976999999999997E-2</v>
    <v>0</v>
    <v>USD</v>
    <v>The Goldman Sachs Group, Inc. is a global financial institution that delivers a range of financial services across investment banking, securities, investment management and consumer banking to a diversified client base that includes corporations, financial institutions, governments and individuals. The Company operates through four segments: Investment Banking, Global Markets, Asset Management, and Consumer &amp; Wealth Management. The Investment Banking segment consists of financial advisory, underwriting and corporate lending activities. The Global Markets segment consists of fixed income, currency and commodities (FICC) and equities, and intermediation and financing activities. The Asset Management segment provides investment services to help clients preserve and grow their financial assets. Its Consumer &amp; Wealth Management segment provides a range of wealth advisory and banking services, including financial planning, investment management, deposit taking and lending.</v>
    <v>47000</v>
    <v>New York Stock Exchange</v>
    <v>XNYS</v>
    <v>XNYS</v>
    <v>200 West St, NEW YORK, NY, 10282 US</v>
    <v>325.77499999999998</v>
    <v>Investment Banking &amp; Investment Services</v>
    <v>Stock</v>
    <v>44855.999572603905</v>
    <v>648</v>
    <v>309.4939</v>
    <v>110974800000</v>
    <v>THE GOLDMAN SACHS GROUP, INC.</v>
    <v>THE GOLDMAN SACHS GROUP, INC.</v>
    <v>311</v>
    <v>8.2795000000000005</v>
    <v>310.81</v>
    <v>325.10000000000002</v>
    <v>325.10000000000002</v>
    <v>341355900</v>
    <v>GS</v>
    <v>THE GOLDMAN SACHS GROUP, INC. (XNYS:GS)</v>
    <v>3545738</v>
    <v>2320131</v>
    <v>1998</v>
  </rv>
  <rv s="2">
    <v>649</v>
  </rv>
  <rv s="0">
    <v>https://www.bing.com/financeapi/forcetrigger?t=a1udz2&amp;q=XNYS%3aGWW&amp;form=skydnc</v>
    <v>Learn more on Bing</v>
  </rv>
  <rv s="1">
    <v>en-US</v>
    <v>a1udz2</v>
    <v>268435456</v>
    <v>1</v>
    <v>Powered by Refinitiv</v>
    <v>0</v>
    <v>W.W. GRAINGER, INC. (XNYS:GWW)</v>
    <v>2</v>
    <v>3</v>
    <v>Finance</v>
    <v>4</v>
    <v>588.62</v>
    <v>421.98</v>
    <v>1.2059</v>
    <v>10.49</v>
    <v>0</v>
    <v>2.0600999999999998E-2</v>
    <v>0</v>
    <v>USD</v>
    <v>W.W. Grainger, Inc. is a business-to-business distributor of maintenance, repair, and operating (MRO) products and services with operations primarily in North America, Japan, and the United Kingdom. The Company operates through two segments: High-Touch Solutions N.A. and Endless Assortment. The Company's High-Touch Solutions N.A. segment provides value-added MRO solutions. This segment includes the Company's businesses in the United States (U.S.), Canada, Mexico, and Puerto Rico. The Company’s Endless Assortment segment provides a streamlined and transparent online platform with one-stop shopping for products. The Endless Assortment segment includes the Company’s Zoro Tools, Inc. (Zoro) and MonotaRO Co., Ltd. (MonotaRO) online channels which operate predominately in North America, Japan, and the United Kingdom. The Company's product offering includes safety and security, material handling and storage, pumps and plumbing equipment, cleaning, and maintenance, metalworking and hand tools.</v>
    <v>22700</v>
    <v>New York Stock Exchange</v>
    <v>XNYS</v>
    <v>XNYS</v>
    <v>5500 West Howard St, SKOKIE, IL, 60077 US</v>
    <v>522.08000000000004</v>
    <v>Machinery, Equipment &amp; Components</v>
    <v>Stock</v>
    <v>44855.958333344533</v>
    <v>651</v>
    <v>508.21</v>
    <v>26436740000</v>
    <v>W.W. GRAINGER, INC.</v>
    <v>W.W. GRAINGER, INC.</v>
    <v>511.94</v>
    <v>19.938800000000001</v>
    <v>509.19</v>
    <v>519.67999999999995</v>
    <v>519.67999999999995</v>
    <v>50871200</v>
    <v>GWW</v>
    <v>W.W. GRAINGER, INC. (XNYS:GWW)</v>
    <v>263258</v>
    <v>384002</v>
    <v>1928</v>
  </rv>
  <rv s="2">
    <v>652</v>
  </rv>
  <rv s="0">
    <v>https://www.bing.com/financeapi/forcetrigger?t=a1ufm7&amp;q=XNYS%3aHAL&amp;form=skydnc</v>
    <v>Learn more on Bing</v>
  </rv>
  <rv s="1">
    <v>en-US</v>
    <v>a1ufm7</v>
    <v>268435456</v>
    <v>1</v>
    <v>Powered by Refinitiv</v>
    <v>0</v>
    <v>HALLIBURTON COMPANY (XNYS:HAL)</v>
    <v>2</v>
    <v>3</v>
    <v>Finance</v>
    <v>4</v>
    <v>43.99</v>
    <v>20.77</v>
    <v>2.1722999999999999</v>
    <v>2.2200000000000002</v>
    <v>1.5939000000000002E-2</v>
    <v>7.0120000000000002E-2</v>
    <v>0.54</v>
    <v>USD</v>
    <v>Halliburton Company is a provider of products and services to the energy industry. The Company operates through two segments: the Completion and Production segment and the Drilling and Evaluation segment. The Completion and Production deliver cementing, stimulation, intervention, pressure control, artificial lift, and completion products and services. The segment consists of the product service lines, such as production enhancement, cementing, completion tools, production solutions, pipeline &amp; process services, and artificial lift. The Drilling and Evaluation provide field and reservoir modeling, drilling, fluids and specialty chemicals, evaluation, and precise wellbore placement solutions that enable customers to model, measure, drill, and optimize their well construction activities. It consists of product service lines including Sperry drilling, wireline and perforating, Halliburton project management, testing and subsea, drill bits, and services.</v>
    <v>40000</v>
    <v>New York Stock Exchange</v>
    <v>XNYS</v>
    <v>XNYS</v>
    <v>3000 North Sam Houston Parkway East, 3000 North Sam Houston Parkway East, HOUSTON, TX, 77032 US</v>
    <v>34.145000000000003</v>
    <v>Oil &amp; Gas Related Equipment and Services</v>
    <v>Stock</v>
    <v>44855.999595416404</v>
    <v>654</v>
    <v>31.92</v>
    <v>30727270000</v>
    <v>HALLIBURTON COMPANY</v>
    <v>HALLIBURTON COMPANY</v>
    <v>31.98</v>
    <v>19.839500000000001</v>
    <v>31.66</v>
    <v>33.880000000000003</v>
    <v>34.42</v>
    <v>906944300</v>
    <v>HAL</v>
    <v>HALLIBURTON COMPANY (XNYS:HAL)</v>
    <v>17571063</v>
    <v>11377525</v>
    <v>1996</v>
  </rv>
  <rv s="2">
    <v>655</v>
  </rv>
  <rv s="0">
    <v>https://www.bing.com/financeapi/forcetrigger?t=a1ug1h&amp;q=XNAS%3aHAS&amp;form=skydnc</v>
    <v>Learn more on Bing</v>
  </rv>
  <rv s="1">
    <v>en-US</v>
    <v>a1ug1h</v>
    <v>268435456</v>
    <v>1</v>
    <v>Powered by Refinitiv</v>
    <v>0</v>
    <v>Hasbro, Inc. (XNAS:HAS)</v>
    <v>2</v>
    <v>3</v>
    <v>Finance</v>
    <v>4</v>
    <v>105.73</v>
    <v>63.49</v>
    <v>0.79279999999999995</v>
    <v>1.38</v>
    <v>2.9010000000000004E-3</v>
    <v>2.1526E-2</v>
    <v>0.19</v>
    <v>USD</v>
    <v>Hasbro, Inc. (Hasbro) is a global play and entertainment company. Hasbro operates through three segments: Consumer Products, Wizards of the Coast and Digital Gaming, and Entertainment. Consumer Products is engaged in the sourcing, marketing, and sales of toy and game products around the world. The Wizards of the Coast and Digital Gaming is engaged in the promotion of its brands through the development of trading cards, role-playing, and digital game experiences based on Hasbro and Wizards of the Coast properties. The Entertainment is engaged in the development, acquisition, production, distribution, and sale of entertainment content including film, scripted and unscripted television, children's programming, digital content, and live entertainment. Hasbro's portfolio of brands includes MAGIC: THE GATHERING, NERF, MY LITTLE PONY, TRANSFORMERS, PLAY-DOH, MONOPOLY, BABY ALIVE, DUNGEONS &amp; DRAGONS, POWER RANGERS, PEPPA PIG and PJ MASKS, as well as premier partner brands.</v>
    <v>6640</v>
    <v>Nasdaq Stock Market</v>
    <v>XNAS</v>
    <v>XNAS</v>
    <v>1027 Newport Ave, PO Box 1059, PAWTUCKET, RI, 02861-2539 US</v>
    <v>65.63</v>
    <v>Leisure Products</v>
    <v>Stock</v>
    <v>44855.993781539066</v>
    <v>657</v>
    <v>63.49</v>
    <v>9043597000</v>
    <v>Hasbro, Inc.</v>
    <v>Hasbro, Inc.</v>
    <v>63.85</v>
    <v>21.484500000000001</v>
    <v>64.11</v>
    <v>65.489999999999995</v>
    <v>65.680000000000007</v>
    <v>138091300</v>
    <v>HAS</v>
    <v>Hasbro, Inc. (XNAS:HAS)</v>
    <v>1626996</v>
    <v>1573043</v>
    <v>1926</v>
  </rv>
  <rv s="2">
    <v>658</v>
  </rv>
  <rv s="0">
    <v>https://www.bing.com/financeapi/forcetrigger?t=a1ugim&amp;q=XNAS%3aHBAN&amp;form=skydnc</v>
    <v>Learn more on Bing</v>
  </rv>
  <rv s="1">
    <v>en-US</v>
    <v>a1ugim</v>
    <v>268435456</v>
    <v>1</v>
    <v>Powered by Refinitiv</v>
    <v>0</v>
    <v>HUNTINGTON BANCSHARES INCORPORATED (XNAS:HBAN)</v>
    <v>2</v>
    <v>3</v>
    <v>Finance</v>
    <v>4</v>
    <v>17.79</v>
    <v>11.67</v>
    <v>1.1378999999999999</v>
    <v>1.25</v>
    <v>0</v>
    <v>9.469699999999999E-2</v>
    <v>0</v>
    <v>USD</v>
    <v>Huntington Bancshares Incorporated is a diversified regional bank holding company. Its segments include Commercial Banking, Consumer and Business Banking, Vehicle Finance, and Regional Banking and The Huntington Private Client Group (RBHPCG). The Commercial Banking segment provides a set of product offerings and capabilities to middle market, large corporate, specialized industries and government/public sector customers. The Consumer and Business Banking segment includes home lending, which provides an array of financial products and services to consumer and small business customers. The Vehicle Finance segment provides products and services that provide financing to consumers. The RBHPCG segment consists of private banking, wealth and investment management, and retirement plan services. It has over 1,092 full-service branches and private client group offices that are located in Ohio, Colorado, Illinois, Indiana, Kentucky, Michigan, Minnesota, Pennsylvania, West Virginia and Wisconsin.</v>
    <v>19866</v>
    <v>Nasdaq Stock Market</v>
    <v>XNAS</v>
    <v>XNAS</v>
    <v>41 South High Street, COLUMBUS, OH, 43287 US</v>
    <v>14.51</v>
    <v>Banking Services</v>
    <v>Stock</v>
    <v>44855.996066885935</v>
    <v>660</v>
    <v>13.51</v>
    <v>20839710000</v>
    <v>HUNTINGTON BANCSHARES INCORPORATED</v>
    <v>HUNTINGTON BANCSHARES INCORPORATED</v>
    <v>13.51</v>
    <v>10.3026</v>
    <v>13.2</v>
    <v>14.45</v>
    <v>14.45</v>
    <v>1442194000</v>
    <v>HBAN</v>
    <v>HUNTINGTON BANCSHARES INCORPORATED (XNAS:HBAN)</v>
    <v>41221458</v>
    <v>21801677</v>
    <v>1966</v>
  </rv>
  <rv s="2">
    <v>661</v>
  </rv>
  <rv s="0">
    <v>https://www.bing.com/financeapi/forcetrigger?t=a1uhnm&amp;q=XNYS%3aHCA&amp;form=skydnc</v>
    <v>Learn more on Bing</v>
  </rv>
  <rv s="1">
    <v>en-US</v>
    <v>a1uhnm</v>
    <v>268435456</v>
    <v>1</v>
    <v>Powered by Refinitiv</v>
    <v>0</v>
    <v>HCA HEALTHCARE, INC. (XNYS:HCA)</v>
    <v>2</v>
    <v>3</v>
    <v>Finance</v>
    <v>4</v>
    <v>279.02</v>
    <v>164.47</v>
    <v>1.681</v>
    <v>-11.95</v>
    <v>3.0000000000000001E-3</v>
    <v>-5.7283999999999995E-2</v>
    <v>0.59</v>
    <v>USD</v>
    <v>HCA Healthcare, Inc. is a holding company. The Company, through its subsidiaries, owns and operates hospitals and related healthcare entities. It owns and operates approximately 182 hospitals, comprised of 175 general, acute care hospitals; five psychiatric hospitals; and two rehabilitation hospitals. The Company also operates around 125 freestanding surgery centers and over 21 freestanding endoscopy centers. The Company operates in two geographically organized groups: The National and American Groups. The National Group includes 96 hospitals located in Alaska, California, Florida, Georgia, Idaho, Indiana, northern Kentucky, Nevada, New Hampshire, North Carolina, South Carolina, Utah and Virginia. The American Group includes approximately 79 hospitals located in Colorado, Kansas, southern Kentucky, Louisiana, Missouri, Tennessee and Texas. The Company also operates seven hospitals in England. Its facilities are located in over 20 states and England.</v>
    <v>204000</v>
    <v>New York Stock Exchange</v>
    <v>XNYS</v>
    <v>XNYS</v>
    <v>1 Park Plz, NASHVILLE, TN, 37203-6527 US</v>
    <v>198.08</v>
    <v>Healthcare Providers &amp; Services</v>
    <v>Stock</v>
    <v>44855.998551006247</v>
    <v>663</v>
    <v>178.32</v>
    <v>56446300000</v>
    <v>HCA HEALTHCARE, INC.</v>
    <v>HCA HEALTHCARE, INC.</v>
    <v>183.58</v>
    <v>11.7799</v>
    <v>208.61</v>
    <v>196.66</v>
    <v>197.25</v>
    <v>287024800</v>
    <v>HCA</v>
    <v>HCA HEALTHCARE, INC. (XNYS:HCA)</v>
    <v>6288262</v>
    <v>1446777</v>
    <v>2010</v>
  </rv>
  <rv s="2">
    <v>664</v>
  </rv>
  <rv s="0">
    <v>https://www.bing.com/financeapi/forcetrigger?t=a1uj52&amp;q=XNYS%3aHD&amp;form=skydnc</v>
    <v>Learn more on Bing</v>
  </rv>
  <rv s="1">
    <v>en-US</v>
    <v>a1uj52</v>
    <v>268435456</v>
    <v>1</v>
    <v>Powered by Refinitiv</v>
    <v>0</v>
    <v>THE HOME DEPOT, INC. (XNYS:HD)</v>
    <v>2</v>
    <v>3</v>
    <v>Finance</v>
    <v>4</v>
    <v>420.61</v>
    <v>264.51</v>
    <v>0.94789999999999996</v>
    <v>6.07</v>
    <v>3.629E-5</v>
    <v>2.2526999999999998E-2</v>
    <v>0.01</v>
    <v>USD</v>
    <v>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2,316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v>
    <v>490600</v>
    <v>New York Stock Exchange</v>
    <v>XNYS</v>
    <v>XNYS</v>
    <v>2455 Paces Ferry Road, ATLANTA, GA, 30339 US</v>
    <v>275.70999999999998</v>
    <v>Specialty Retailers</v>
    <v>Stock</v>
    <v>44855.999928935154</v>
    <v>666</v>
    <v>268</v>
    <v>282067300000</v>
    <v>THE HOME DEPOT, INC.</v>
    <v>THE HOME DEPOT, INC.</v>
    <v>268.33999999999997</v>
    <v>16.558</v>
    <v>269.45999999999998</v>
    <v>275.52999999999997</v>
    <v>275.54000000000002</v>
    <v>1023726000</v>
    <v>HD</v>
    <v>THE HOME DEPOT, INC. (XNYS:HD)</v>
    <v>3429101</v>
    <v>3697230</v>
    <v>1978</v>
  </rv>
  <rv s="2">
    <v>667</v>
  </rv>
  <rv s="0">
    <v>https://www.bing.com/financeapi/forcetrigger?t=a1ultc&amp;q=XNYS%3aHES&amp;form=skydnc</v>
    <v>Learn more on Bing</v>
  </rv>
  <rv s="1">
    <v>en-US</v>
    <v>a1ultc</v>
    <v>268435456</v>
    <v>1</v>
    <v>Powered by Refinitiv</v>
    <v>0</v>
    <v>HESS CORPORATION (XNYS:HES)</v>
    <v>2</v>
    <v>3</v>
    <v>Finance</v>
    <v>4</v>
    <v>135.72</v>
    <v>68.319999999999993</v>
    <v>1.5802</v>
    <v>5.43</v>
    <v>0</v>
    <v>4.1721000000000001E-2</v>
    <v>0</v>
    <v>USD</v>
    <v>Hess Corporation is an exploration and production company. The Company is engaged in exploration, development, production, transportation, purchase and sale of crude oil, natural gas liquids (NGLs), and natural gas, with production operations located primarily in the United States, Guyana, the Malaysia/Thailand Joint Development Area (JDA), and Malaysia. The Company operates through two segments: Exploration and Production and Midstream. The Exploration and Production segment explores for, develops, produces, purchases and sells crude oil, NGL and natural gas. The Midstream segment provides fee-based services, including crude oil and natural gas gathering, processing of natural gas and the fractionation of NGL, transportation of crude oil by rail car, terminalling and loading crude oil and NGL, storing and terminalling propane, and water handling services primarily in the Bakken shale play in the Williston Basin area of North Dakota.</v>
    <v>1545</v>
    <v>New York Stock Exchange</v>
    <v>XNYS</v>
    <v>XNYS</v>
    <v>1185 AVENUE OF THE AMERICAS, NEW YORK, NY, 10036 US</v>
    <v>135.72</v>
    <v>Oil &amp; Gas</v>
    <v>Stock</v>
    <v>44855.998310196097</v>
    <v>669</v>
    <v>130.06</v>
    <v>41977590000</v>
    <v>HESS CORPORATION</v>
    <v>HESS CORPORATION</v>
    <v>130.41999999999999</v>
    <v>27.603300000000001</v>
    <v>130.15</v>
    <v>135.58000000000001</v>
    <v>135.58000000000001</v>
    <v>309614900</v>
    <v>HES</v>
    <v>HESS CORPORATION (XNYS:HES)</v>
    <v>2251717</v>
    <v>2205627</v>
    <v>1920</v>
  </rv>
  <rv s="2">
    <v>670</v>
  </rv>
  <rv s="0">
    <v>https://www.bing.com/financeapi/forcetrigger?t=a1uou2&amp;q=XNYS%3aHIG&amp;form=skydnc</v>
    <v>Learn more on Bing</v>
  </rv>
  <rv s="1">
    <v>en-US</v>
    <v>a1uou2</v>
    <v>268435456</v>
    <v>1</v>
    <v>Powered by Refinitiv</v>
    <v>0</v>
    <v>THE HARTFORD FINANCIAL SERVICES GROUP, INC. (XNYS:HIG)</v>
    <v>2</v>
    <v>3</v>
    <v>Finance</v>
    <v>4</v>
    <v>78.17</v>
    <v>60.164999999999999</v>
    <v>0.88839999999999997</v>
    <v>1.58</v>
    <v>0</v>
    <v>2.4081999999999999E-2</v>
    <v>0</v>
    <v>USD</v>
    <v>The Hartford Financial Services Group, Inc. is a holding company. The Company's business segments include Commercial Lines, Personal Lines, Property &amp; Casualty Other Operations, Group Benefits and Hartford Funds. The Commercial Lines segment, which provides workers' compensation, property, automobile, marine, livestock, liability and assumed reinsurance to business in the United States. The Personal Lines segment provides automobile, homeowners and personal umbrella coverages to individuals across the United States. The Property &amp; Casualty Other Operations segment includes certain property and casualty operations. The Group Benefits segment provides group life, accident and disability coverage, and other products and services. The Hartford Funds segment offers investment products for retail and retirement accounts and provides investment management and administrative services. The Company sells products through multiple distribution channels to individuals and businesses.</v>
    <v>18100</v>
    <v>New York Stock Exchange</v>
    <v>XNYS</v>
    <v>XNYS</v>
    <v>1 Hartford Plz, HARTFORD, CT, 06155-0001 US</v>
    <v>67.2</v>
    <v>Insurance</v>
    <v>Stock</v>
    <v>44855.958333367969</v>
    <v>672</v>
    <v>65.59</v>
    <v>21711940000</v>
    <v>THE HARTFORD FINANCIAL SERVICES GROUP, INC.</v>
    <v>THE HARTFORD FINANCIAL SERVICES GROUP, INC.</v>
    <v>65.849999999999994</v>
    <v>10.801600000000001</v>
    <v>65.61</v>
    <v>67.19</v>
    <v>67.19</v>
    <v>323142400</v>
    <v>HIG</v>
    <v>THE HARTFORD FINANCIAL SERVICES GROUP, INC. (XNYS:HIG)</v>
    <v>1856776</v>
    <v>1821372</v>
    <v>1985</v>
  </rv>
  <rv s="2">
    <v>673</v>
  </rv>
  <rv s="0">
    <v>https://www.bing.com/financeapi/forcetrigger?t=a1uozr&amp;q=XNYS%3aHII&amp;form=skydnc</v>
    <v>Learn more on Bing</v>
  </rv>
  <rv s="1">
    <v>en-US</v>
    <v>a1uozr</v>
    <v>268435456</v>
    <v>1</v>
    <v>Powered by Refinitiv</v>
    <v>0</v>
    <v>HUNTINGTON INGALLS INDUSTRIES, INC. (XNYS:HII)</v>
    <v>2</v>
    <v>3</v>
    <v>Finance</v>
    <v>4</v>
    <v>251.18</v>
    <v>175.5</v>
    <v>0.64380000000000004</v>
    <v>6.88</v>
    <v>1.6009999999999999E-4</v>
    <v>2.8312E-2</v>
    <v>0.04</v>
    <v>USD</v>
    <v>Huntington Ingalls Industries, Inc. is a military shipbuilding company and a provider of professional services to partners in government and industry. The Company's business consists of the design, construction, repair and maintenance of nuclear-powered ships and non-nuclear ships for the United States Navy and coastal defense surface ships for the United States Coast Guard, as well as the refueling and overhaul and inactivation of nuclear-powered ships for the United States Navy. Its segments include Ingalls Shipbuilding (Ingalls), Newport News Shipbuilding (Newport News) and Technical Solutions. Ingalls segment includes its non-nuclear ship design, construction, repair and maintenance businesses. Newport News includes all of its nuclear ship design, construction, overhaul, refueling, and repair and maintenance businesses. Technical Solutions segment provides professional services, including defense and federal solutions (DFS), nuclear and environmental services and unmanned systems.</v>
    <v>44000</v>
    <v>New York Stock Exchange</v>
    <v>XNYS</v>
    <v>XNYS</v>
    <v>909-7, 7J2, 4101 Washington Avenue, NEWPORT NEWS, VA, 23607 US</v>
    <v>251.18</v>
    <v>Aerospace &amp; Defense</v>
    <v>Stock</v>
    <v>44855.993716724217</v>
    <v>675</v>
    <v>242.05</v>
    <v>9982542000</v>
    <v>HUNTINGTON INGALLS INDUSTRIES, INC.</v>
    <v>HUNTINGTON INGALLS INDUSTRIES, INC.</v>
    <v>243.59</v>
    <v>16.685400000000001</v>
    <v>243.01</v>
    <v>249.89</v>
    <v>249.93</v>
    <v>39947740</v>
    <v>HII</v>
    <v>HUNTINGTON INGALLS INDUSTRIES, INC. (XNYS:HII)</v>
    <v>437001</v>
    <v>323499</v>
    <v>2010</v>
  </rv>
  <rv s="2">
    <v>676</v>
  </rv>
  <rv s="0">
    <v>https://www.bing.com/financeapi/forcetrigger?t=a1uqpr&amp;q=XNYS%3aHLT&amp;form=skydnc</v>
    <v>Learn more on Bing</v>
  </rv>
  <rv s="1">
    <v>en-US</v>
    <v>a1uqpr</v>
    <v>268435456</v>
    <v>1</v>
    <v>Powered by Refinitiv</v>
    <v>0</v>
    <v>HILTON WORLDWIDE HOLDINGS INC. (XNYS:HLT)</v>
    <v>2</v>
    <v>3</v>
    <v>Finance</v>
    <v>4</v>
    <v>167.99</v>
    <v>108.41</v>
    <v>1.2126999999999999</v>
    <v>4.68</v>
    <v>-1.8290000000000001E-3</v>
    <v>3.6981E-2</v>
    <v>-0.24</v>
    <v>USD</v>
    <v>Hilton Worldwide Holdings Inc. is a hospitality company. The Company is engaged in managing, franchising, owning and leasing hotels and resorts, and licensing its brands and intellectual property. The Company manages, franchises, owns or leases approximately 6,837 properties comprising approximately 1,074,791 rooms in over122 countries and territories. Its brands include Waldorf Astoria Hotels &amp; Resorts, LXR Hotels &amp; Resorts and Conrad Hotels &amp; Resorts, Canopy by Hilton, others. It operates through two segments: management and franchise, and ownership. The management and franchise segment include all the hotels, which the Company manages for third-party owners, as well as all franchised hotels operated or managed by someone other than the Company. The management and franchise segment include approximately 745 managed hotels and over 5,978 franchised hotels consisting of approximately 1,047,262 rooms. The ownership segment includes approximately 54 properties totaling over 18,151 rooms.</v>
    <v>142000</v>
    <v>New York Stock Exchange</v>
    <v>XNYS</v>
    <v>XNYS</v>
    <v>7930 Jones Branch Dr Ste 1100, MCLEAN, VA, 22102 US</v>
    <v>132.12</v>
    <v>Hotels &amp; Entertainment Services</v>
    <v>Stock</v>
    <v>44855.958333356248</v>
    <v>678</v>
    <v>126.13</v>
    <v>35994730000</v>
    <v>HILTON WORLDWIDE HOLDINGS INC.</v>
    <v>HILTON WORLDWIDE HOLDINGS INC.</v>
    <v>126.59</v>
    <v>36.734499999999997</v>
    <v>126.55</v>
    <v>131.22999999999999</v>
    <v>130.99</v>
    <v>274287400</v>
    <v>HLT</v>
    <v>HILTON WORLDWIDE HOLDINGS INC. (XNYS:HLT)</v>
    <v>2223068</v>
    <v>1988862</v>
    <v>2010</v>
  </rv>
  <rv s="2">
    <v>679</v>
  </rv>
  <rv s="0">
    <v>https://www.bing.com/financeapi/forcetrigger?t=a1usr7&amp;q=XNAS%3aHOLX&amp;form=skydnc</v>
    <v>Learn more on Bing</v>
  </rv>
  <rv s="1">
    <v>en-US</v>
    <v>a1usr7</v>
    <v>268435456</v>
    <v>1</v>
    <v>Powered by Refinitiv</v>
    <v>0</v>
    <v>HOLOGIC, INC. (XNAS:HOLX)</v>
    <v>2</v>
    <v>3</v>
    <v>Finance</v>
    <v>4</v>
    <v>80.489999999999995</v>
    <v>59.78</v>
    <v>1.0182</v>
    <v>0.91</v>
    <v>0</v>
    <v>1.4773000000000001E-2</v>
    <v>0</v>
    <v>USD</v>
    <v>Hologic, Inc. is a developer, manufacturer and supplier of diagnostics products, medical imaging systems, and surgical products focused on women's health and well-being through early detection and treatment. The Company operates through four segments: Diagnostics, Breast Health, GYN Surgical and Skeletal Health. Its Diagnostics segment offers a range of diagnostics products, such as ThinPrep cytology system, and the Rapid Fetal Fibronectin Test. Its Breast Health segment offers a portfolio of solutions for breast cancer care, primarily in the areas of radiology, breast surgery, pathology and treatment. The GYN Surgical segment offers a range of products, such as NovaSure Endometrial Ablation System, MyoSure Hysteroscopic Tissue Removal System and Fluent Fluid Management system as well as its Acessa ProVu laparoscopic radiofrequency ablation system. The Skeletal Health segment offers products such as the Horizon DXA, a dual energy x-ray system, and the Fluoroscan Insight FD mini C-arm.</v>
    <v>6705</v>
    <v>Nasdaq Stock Market</v>
    <v>XNAS</v>
    <v>XNAS</v>
    <v>250 Campus Drive, MARLBOROUGH, MA, 1752 US</v>
    <v>62.71</v>
    <v>Healthcare Equipment &amp; Supplies</v>
    <v>Stock</v>
    <v>44855.849694976561</v>
    <v>681</v>
    <v>60.68</v>
    <v>15605820000</v>
    <v>HOLOGIC, INC.</v>
    <v>HOLOGIC, INC.</v>
    <v>61.61</v>
    <v>10.373100000000001</v>
    <v>61.6</v>
    <v>62.51</v>
    <v>62.51</v>
    <v>249653100</v>
    <v>HOLX</v>
    <v>HOLOGIC, INC. (XNAS:HOLX)</v>
    <v>2096253</v>
    <v>1775068</v>
    <v>1990</v>
  </rv>
  <rv s="2">
    <v>682</v>
  </rv>
  <rv s="0">
    <v>https://www.bing.com/financeapi/forcetrigger?t=a1ut3m&amp;q=XNAS%3aHON&amp;form=skydnc</v>
    <v>Learn more on Bing</v>
  </rv>
  <rv s="1">
    <v>en-US</v>
    <v>a1ut3m</v>
    <v>268435456</v>
    <v>1</v>
    <v>Powered by Refinitiv</v>
    <v>0</v>
    <v>HONEYWELL INTERNATIONAL INC. (XNAS:HON)</v>
    <v>2</v>
    <v>3</v>
    <v>Finance</v>
    <v>4</v>
    <v>228.26</v>
    <v>166.63</v>
    <v>1.0803</v>
    <v>5.17</v>
    <v>1.039E-3</v>
    <v>2.9104000000000001E-2</v>
    <v>0.19</v>
    <v>USD</v>
    <v>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v>
    <v>99000</v>
    <v>Nasdaq Stock Market</v>
    <v>XNAS</v>
    <v>XNAS</v>
    <v>855 S. Mint Street, CHARLOTTE, NC, 28202 US</v>
    <v>183.31</v>
    <v>Consumer Goods Conglomerates</v>
    <v>Stock</v>
    <v>44855.998596724217</v>
    <v>684</v>
    <v>176.52</v>
    <v>123157700000</v>
    <v>HONEYWELL INTERNATIONAL INC.</v>
    <v>HONEYWELL INTERNATIONAL INC.</v>
    <v>176.99</v>
    <v>24.2257</v>
    <v>177.64</v>
    <v>182.81</v>
    <v>183</v>
    <v>673692300</v>
    <v>HON</v>
    <v>HONEYWELL INTERNATIONAL INC. (XNAS:HON)</v>
    <v>2959827</v>
    <v>2973863</v>
    <v>1999</v>
  </rv>
  <rv s="2">
    <v>685</v>
  </rv>
  <rv s="0">
    <v>https://www.bing.com/financeapi/forcetrigger?t=a1utqh&amp;q=XNYS%3aHPE&amp;form=skydnc</v>
    <v>Learn more on Bing</v>
  </rv>
  <rv s="1">
    <v>en-US</v>
    <v>a1utqh</v>
    <v>268435456</v>
    <v>1</v>
    <v>Powered by Refinitiv</v>
    <v>0</v>
    <v>HEWLETT PACKARD ENTERPRISE COMPANY (XNYS:HPE)</v>
    <v>2</v>
    <v>3</v>
    <v>Finance</v>
    <v>4</v>
    <v>17.760000000000002</v>
    <v>11.9</v>
    <v>1.1907000000000001</v>
    <v>0.66</v>
    <v>-1.1878E-2</v>
    <v>5.1521999999999998E-2</v>
    <v>-0.16</v>
    <v>USD</v>
    <v>Hewlett Packard Enterprise Company (HPE) is an edge-to-cloud platform as-a-service company. It operates through six segments, namely Compute, High Performance Computing &amp; Artificial Intelligence (HPC &amp; AI), Storage, Intelligent Edge, Financial Services (FS), and Corporate Investments and Other. Compute segment includes both general purpose servers for multi-workload computing and workload optimized servers. Its products include the HPE Proliant rack and tower servers. HPC &amp; AI offers standard and custom hardware and software solutions designed to address customer workloads. The Storage segment offers workload optimized storage product and service offerings. Intelligent Edge offers wired and wireless local area network, campus and data center switching, software-defined wide-area-network, and others. FS provides investment solutions, such as leasing, financing, IT consumption, and others. The Corporate Investments &amp; Other segment include the Communications and Media Solutions business.</v>
    <v>60400</v>
    <v>New York Stock Exchange</v>
    <v>XNYS</v>
    <v>XNYS</v>
    <v>1701 E MOSSY OAKS ROAD, SPRING, TX, 77389 US</v>
    <v>13.487500000000001</v>
    <v>Computers, Phones &amp; Household Electronics</v>
    <v>Stock</v>
    <v>44855.978592846877</v>
    <v>687</v>
    <v>12.81</v>
    <v>17331860000</v>
    <v>HEWLETT PACKARD ENTERPRISE COMPANY</v>
    <v>HEWLETT PACKARD ENTERPRISE COMPANY</v>
    <v>12.86</v>
    <v>4.5826000000000002</v>
    <v>12.81</v>
    <v>13.47</v>
    <v>13.31</v>
    <v>1286701000</v>
    <v>HPE</v>
    <v>HEWLETT PACKARD ENTERPRISE COMPANY (XNYS:HPE)</v>
    <v>20455923</v>
    <v>13900145</v>
    <v>2015</v>
  </rv>
  <rv s="2">
    <v>688</v>
  </rv>
  <rv s="0">
    <v>http://en.wikipedia.org/wiki/Hewlett-Packard</v>
    <v>Wikipedia</v>
  </rv>
  <rv s="3">
    <v>27</v>
    <v>690</v>
  </rv>
  <rv s="4">
    <v>9</v>
    <v>https://www.bing.com/th?id=AMMS_98757b1e7b158827481b7c629463c21b&amp;qlt=95</v>
    <v>691</v>
    <v>0</v>
    <v>https://www.bing.com/images/search?form=xlimg&amp;q=hp+company</v>
    <v>Image of HP INC.</v>
  </rv>
  <rv s="0">
    <v>https://www.bing.com/financeapi/forcetrigger?t=a1uu5r&amp;q=XNYS%3aHPQ&amp;form=skydnc</v>
    <v>Learn more on Bing</v>
  </rv>
  <rv s="5">
    <v>en-US</v>
    <v>a1uu5r</v>
    <v>268435456</v>
    <v>1</v>
    <v>Powered by Refinitiv</v>
    <v>5</v>
    <v>HP INC. (XNYS:HPQ)</v>
    <v>7</v>
    <v>8</v>
    <v>Finance</v>
    <v>4</v>
    <v>41.47</v>
    <v>24.074999999999999</v>
    <v>0.997</v>
    <v>1.22</v>
    <v>-1.493E-3</v>
    <v>4.7712000000000004E-2</v>
    <v>-0.04</v>
    <v>USD</v>
    <v>HP Inc. is a global provider of personal computing and other access devices, imaging and printing products, and related technologies, solutions and services to individual consumers, small- and medium-sized businesses (SMBs) and large enterprises, including customers in the government, health and education sectors. Its segments include Personal Systems, Printing and Corporate Investments. The Personal Systems segment offers commercial and consumer desktop and notebook personal computers (PCs), workstations, thin clients, commercial mobility devices, retail point-of-sale (POS) systems, displays and peripherals, software, support and services. The Printing segment provides consumer and commercial printer hardware, supplies, services and solutions. The Printing segment is also focused on graphics and three-dimensional (3D) imaging solutions in the commercial and industrial markets. The Corporate Investments segment includes HP Labs and certain business incubation and investment projects.</v>
    <v>51000</v>
    <v>New York Stock Exchange</v>
    <v>XNYS</v>
    <v>XNYS</v>
    <v>1501 Page Mill Rd, PALO ALTO, CA, 94304-1126 US</v>
    <v>26.835000000000001</v>
    <v>692</v>
    <v>Computers, Phones &amp; Household Electronics</v>
    <v>Stock</v>
    <v>44855.999952835155</v>
    <v>693</v>
    <v>25.57</v>
    <v>26949100000</v>
    <v>HP INC.</v>
    <v>HP INC.</v>
    <v>25.72</v>
    <v>4.4576000000000002</v>
    <v>25.57</v>
    <v>26.79</v>
    <v>26.75</v>
    <v>1005939000</v>
    <v>HPQ</v>
    <v>HP INC. (XNYS:HPQ)</v>
    <v>7894310</v>
    <v>9656602</v>
    <v>1998</v>
  </rv>
  <rv s="2">
    <v>694</v>
  </rv>
  <rv s="0">
    <v>https://www.bing.com/financeapi/forcetrigger?t=a1uv7w&amp;q=XNYS%3aHRL&amp;form=skydnc</v>
    <v>Learn more on Bing</v>
  </rv>
  <rv s="1">
    <v>en-US</v>
    <v>a1uv7w</v>
    <v>268435456</v>
    <v>1</v>
    <v>Powered by Refinitiv</v>
    <v>0</v>
    <v>HORMEL FOODS CORPORATION (XNYS:HRL)</v>
    <v>2</v>
    <v>3</v>
    <v>Finance</v>
    <v>4</v>
    <v>55.11</v>
    <v>41.25</v>
    <v>0.1658</v>
    <v>0.08</v>
    <v>-2.6679999999999998E-3</v>
    <v>1.7819999999999999E-3</v>
    <v>-0.12</v>
    <v>USD</v>
    <v>Hormel Foods Corporation is a global food company. Its segments include Grocery Products, Refrigerated Foods, Jennie-O Turkey Store, and International &amp; Other. The Grocery Products segment consists primarily of the processing, marketing, and sale of shelf-stable food products sold predominantly in the retail market, along with the sale of nutritional and private label shelf-stable products to retail, foodservice, and industrial customers. The Refrigerated Foods segment consists primarily of the processing, marketing, and sale of branded and unbranded pork, beef, and poultry products for retail, foodservice, deli, convenience store, and commercial customers. The Jennie-O Turkey Store segment consists primarily of the processing, marketing, and sale of branded and unbranded turkey products for retail, foodservice, and commercial customers. The International &amp; Other segment includes Hormel Foods International, which manufactures, markets, and sells Company's products internationally.</v>
    <v>20000</v>
    <v>New York Stock Exchange</v>
    <v>XNYS</v>
    <v>XNYS</v>
    <v>1 Hormel Pl, AUSTIN, MN, 55912-3680 US</v>
    <v>45.295000000000002</v>
    <v>Food &amp; Tobacco</v>
    <v>Stock</v>
    <v>44855.984877546092</v>
    <v>696</v>
    <v>44.6</v>
    <v>24562510000</v>
    <v>HORMEL FOODS CORPORATION</v>
    <v>HORMEL FOODS CORPORATION</v>
    <v>44.87</v>
    <v>24.591200000000001</v>
    <v>44.89</v>
    <v>44.97</v>
    <v>44.85</v>
    <v>546197600</v>
    <v>HRL</v>
    <v>HORMEL FOODS CORPORATION (XNYS:HRL)</v>
    <v>1610531</v>
    <v>1660583</v>
    <v>1928</v>
  </rv>
  <rv s="2">
    <v>697</v>
  </rv>
  <rv s="0">
    <v>https://www.bing.com/financeapi/forcetrigger?t=a1uw77&amp;q=XNAS%3aHSIC&amp;form=skydnc</v>
    <v>Learn more on Bing</v>
  </rv>
  <rv s="1">
    <v>en-US</v>
    <v>a1uw77</v>
    <v>268435456</v>
    <v>1</v>
    <v>Powered by Refinitiv</v>
    <v>0</v>
    <v>HENRY SCHEIN, INC. (XNAS:HSIC)</v>
    <v>2</v>
    <v>3</v>
    <v>Finance</v>
    <v>4</v>
    <v>92.68</v>
    <v>64.75</v>
    <v>0.79549999999999998</v>
    <v>2.57</v>
    <v>0</v>
    <v>3.7977999999999998E-2</v>
    <v>0</v>
    <v>USD</v>
    <v>Henry Schein, Inc. is a provider of healthcare products and services primarily to office-based dental and medical practitioners. The Company’s segments include Health care distribution and Technology and value-added services. The Health care distribution segment distributes consumable products, laboratory products, equipment repair services, vaccines, surgical products, diagnostic tests, infection-control products and vitamins. Its global dental group serves office-based dental practitioners, dental laboratories, schools and other institutions, medical practitioners and ambulatory surgery centers. The Technology and value-added services segments provides software, technology and other value-added services to health care practitioners. It also offers practice management software systems for dental and medical practitioners. The Company's value-added practice solutions include financial services on a non-recourse basis, e-services, practice technology, network and hardware services.</v>
    <v>21600</v>
    <v>Nasdaq Stock Market</v>
    <v>XNAS</v>
    <v>XNAS</v>
    <v>135 Duryea Rd, MELVILLE, NY, 11747 US</v>
    <v>70.459999999999994</v>
    <v>Healthcare Equipment &amp; Supplies</v>
    <v>Stock</v>
    <v>44855.867912603906</v>
    <v>699</v>
    <v>66.974999999999994</v>
    <v>9560699000</v>
    <v>HENRY SCHEIN, INC.</v>
    <v>HENRY SCHEIN, INC.</v>
    <v>67.19</v>
    <v>14.552899999999999</v>
    <v>67.67</v>
    <v>70.239999999999995</v>
    <v>70.239999999999995</v>
    <v>136114700</v>
    <v>HSIC</v>
    <v>HENRY SCHEIN, INC. (XNAS:HSIC)</v>
    <v>1129094</v>
    <v>834314</v>
    <v>1992</v>
  </rv>
  <rv s="2">
    <v>700</v>
  </rv>
  <rv s="0">
    <v>https://www.bing.com/financeapi/forcetrigger?t=a1uwoc&amp;q=XNAS%3aHST&amp;form=skydnc</v>
    <v>Learn more on Bing</v>
  </rv>
  <rv s="1">
    <v>en-US</v>
    <v>a1uwoc</v>
    <v>268435456</v>
    <v>1</v>
    <v>Powered by Refinitiv</v>
    <v>0</v>
    <v>HOST HOTELS &amp; RESORTS, INC. (XNAS:HST)</v>
    <v>2</v>
    <v>3</v>
    <v>Finance</v>
    <v>4</v>
    <v>21.63</v>
    <v>15.1</v>
    <v>1.2383</v>
    <v>0.6</v>
    <v>7.2870000000000001E-3</v>
    <v>3.4803000000000001E-2</v>
    <v>0.13</v>
    <v>USD</v>
    <v>Host Hotels &amp; Resorts, Inc. operates as a self-managed and self-administered real estate investment trust (REIT). The Company operates through the hotel ownership segment. It operates a lodging REIT. The Company owned properties and conducted operations through Host Hotels &amp; Resorts, L.P. (Host L.P.). The Company owns a portfolio of approximately 80 hotels, of which 75 are in the United States and five are located in Brazil and Canada. Its hotels are located outside the United States that have over 1,500 rooms. The Company's hotels operate in urban and resort markets either as luxury properties under such brand names as Alila, Andaz, Fairmont, Four Seasons, Grand Hyatt, JW Marriott, Ritz-Carlton, St. Regis, The Luxury Collection and W or as upper upscale properties under such brand names as Embassy Suites, Hilton, Hyatt, Kimpton, Marriott, Marriott Marquis, Autograph Collection, Curio-A Collection by Hilton, Marriott Suites, Pullman, Sheraton, Swissotel, Tribute Portfolio and Westin.</v>
    <v>160</v>
    <v>Nasdaq Stock Market</v>
    <v>XNAS</v>
    <v>XNAS</v>
    <v>4747 Bethesda Avenue, Suite 1300, BETHESDA, MD, 20814 US</v>
    <v>17.920000000000002</v>
    <v>Residential &amp; Commercial REIT</v>
    <v>Stock</v>
    <v>44855.927295439062</v>
    <v>702</v>
    <v>17.21</v>
    <v>12753680000</v>
    <v>HOST HOTELS &amp; RESORTS, INC.</v>
    <v>HOST HOTELS &amp; RESORTS, INC.</v>
    <v>17.29</v>
    <v>21.577200000000001</v>
    <v>17.239999999999998</v>
    <v>17.84</v>
    <v>17.97</v>
    <v>714892600</v>
    <v>HST</v>
    <v>HOST HOTELS &amp; RESORTS, INC. (XNAS:HST)</v>
    <v>8523309</v>
    <v>8944238</v>
    <v>1998</v>
  </rv>
  <rv s="2">
    <v>703</v>
  </rv>
  <rv s="0">
    <v>https://www.bing.com/financeapi/forcetrigger?t=a1uwu2&amp;q=XNYS%3aHSY&amp;form=skydnc</v>
    <v>Learn more on Bing</v>
  </rv>
  <rv s="1">
    <v>en-US</v>
    <v>a1uwu2</v>
    <v>268435456</v>
    <v>1</v>
    <v>Powered by Refinitiv</v>
    <v>0</v>
    <v>THE HERSHEY COMPANY (XNYS:HSY)</v>
    <v>2</v>
    <v>3</v>
    <v>Finance</v>
    <v>4</v>
    <v>234.56</v>
    <v>172.721</v>
    <v>0.34599999999999997</v>
    <v>3.48</v>
    <v>2.016E-3</v>
    <v>1.5485000000000001E-2</v>
    <v>0.46</v>
    <v>USD</v>
    <v>The Hershey Company is a confectionery company. It produces snack,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also distributes and sells confectionery products in export markets of Asia, Latin America, Middle East, Europe, Africa and other regions.</v>
    <v>16620</v>
    <v>New York Stock Exchange</v>
    <v>XNYS</v>
    <v>XNYS</v>
    <v>P O BOX 810-EXTERNAL RPTG &amp; COMPLIANCE, 100 CRYSTAL A DRIVE, HERSHEY, PA, 17033-0810 US</v>
    <v>228.45400000000001</v>
    <v>Food &amp; Tobacco</v>
    <v>Stock</v>
    <v>44855.999632881249</v>
    <v>705</v>
    <v>223.52</v>
    <v>46781320000</v>
    <v>THE HERSHEY COMPANY</v>
    <v>THE HERSHEY COMPANY</v>
    <v>224.64</v>
    <v>28.6022</v>
    <v>224.74</v>
    <v>228.22</v>
    <v>228.68</v>
    <v>204983400</v>
    <v>HSY</v>
    <v>THE HERSHEY COMPANY (XNYS:HSY)</v>
    <v>705154</v>
    <v>870960</v>
    <v>1927</v>
  </rv>
  <rv s="2">
    <v>706</v>
  </rv>
  <rv s="0">
    <v>https://www.bing.com/financeapi/forcetrigger?t=a1uysm&amp;q=XNYS%3aHUM&amp;form=skydnc</v>
    <v>Learn more on Bing</v>
  </rv>
  <rv s="1">
    <v>en-US</v>
    <v>a1uysm</v>
    <v>268435456</v>
    <v>1</v>
    <v>Powered by Refinitiv</v>
    <v>0</v>
    <v>HUMANA INC. (XNYS:HUM)</v>
    <v>2</v>
    <v>3</v>
    <v>Finance</v>
    <v>4</v>
    <v>514.98</v>
    <v>351.2</v>
    <v>0.73399999999999999</v>
    <v>5.19</v>
    <v>1.9589999999999997E-5</v>
    <v>1.027E-2</v>
    <v>0.01</v>
    <v>USD</v>
    <v>Humana Inc. is a health and well-being company. The Company operates through three reportable segments: Retail, Group and Specialty, and Healthcare Services. The Retail segment consists of Medicare benefits, marketed to individuals or directly via group Medicare accounts. It also includes its contract to administer the limited income newly eligible transition (LI-NET), prescription drug plan program and contracts with various states to provide Medicaid, dual eligible demonstration, and long-term support services benefits. The Group and Specialty segment consists of employer group commercial fully insured medical and specialty health insurance benefits marketed to individuals and employer groups, including dental, vision, and other supplemental health benefits, as well as administrative services only products. The Healthcare Services segment includes pharmacy, provider, and home services, along with other services and capabilities to promote wellness and population health.</v>
    <v>95500</v>
    <v>New York Stock Exchange</v>
    <v>XNYS</v>
    <v>XNYS</v>
    <v>500 W Main St, LOUISVILLE, KY, 40202 US</v>
    <v>513.41999999999996</v>
    <v>Healthcare Providers &amp; Services</v>
    <v>Stock</v>
    <v>44855.981043946093</v>
    <v>708</v>
    <v>503.38010000000003</v>
    <v>64610730000</v>
    <v>HUMANA INC.</v>
    <v>HUMANA INC.</v>
    <v>504.32</v>
    <v>20.619599999999998</v>
    <v>505.35</v>
    <v>510.54</v>
    <v>510.55</v>
    <v>126553700</v>
    <v>HUM</v>
    <v>HUMANA INC. (XNYS:HUM)</v>
    <v>1479082</v>
    <v>974059</v>
    <v>1964</v>
  </rv>
  <rv s="2">
    <v>709</v>
  </rv>
  <rv s="0">
    <v>https://www.bing.com/financeapi/forcetrigger?t=a1nqw7&amp;q=XNYS%3aHWM&amp;form=skydnc</v>
    <v>Learn more on Bing</v>
  </rv>
  <rv s="1">
    <v>en-US</v>
    <v>a1nqw7</v>
    <v>268435456</v>
    <v>1</v>
    <v>Powered by Refinitiv</v>
    <v>0</v>
    <v>HOWMET AEROSPACE INC. (XNYS:HWM)</v>
    <v>2</v>
    <v>3</v>
    <v>Finance</v>
    <v>4</v>
    <v>38.994999999999997</v>
    <v>27.41</v>
    <v>1.6045</v>
    <v>1.35</v>
    <v>1.3287999999999999E-2</v>
    <v>3.9683000000000003E-2</v>
    <v>0.47</v>
    <v>USD</v>
    <v>Howmet Aerospace Inc. is a provider of advanced engineered solutions for the aerospace and transportation industries. The Company operates through four segments: Engine Products, Fastening Systems, Engineered Structures, and Forged Wheels. The Engine Products segment produces investment castings, including airfoils, and rolled rings primarily for aircraft engines and industrial gas turbines. The Fastening Systems segment produces aerospace fastening systems, as well as commercial transportation, industrial and other fasteners. The Engineered Structures segment produces Engineered Structures segment produces titanium ingots and mill products for aerospace and defense applications and is vertically integrated to produce titanium forgings, extrusions forming and machining services for airframe, wing, aero-engine, and landing gear components. The Forged Wheels segment provides forged aluminum wheels and related products for heavy-duty trucks and the commercial transportation markets.</v>
    <v>19900</v>
    <v>New York Stock Exchange</v>
    <v>XNYS</v>
    <v>XNYS</v>
    <v>201 Isabella St Ste 200, PITTSBURGH, PA, 15212-5872 US</v>
    <v>35.424999999999997</v>
    <v>Aerospace &amp; Defense</v>
    <v>Stock</v>
    <v>44855.971413541403</v>
    <v>711</v>
    <v>33.99</v>
    <v>14692800000</v>
    <v>HOWMET AEROSPACE INC.</v>
    <v>HOWMET AEROSPACE INC.</v>
    <v>34</v>
    <v>37.821399999999997</v>
    <v>34.020000000000003</v>
    <v>35.369999999999997</v>
    <v>35.840000000000003</v>
    <v>415403000</v>
    <v>HWM</v>
    <v>HOWMET AEROSPACE INC. (XNYS:HWM)</v>
    <v>3365873</v>
    <v>2872879</v>
    <v>2017</v>
  </rv>
  <rv s="2">
    <v>712</v>
  </rv>
  <rv s="0">
    <v>http://en.wikipedia.org/wiki/IBM</v>
    <v>Wikipedia</v>
  </rv>
  <rv s="3">
    <v>27</v>
    <v>714</v>
  </rv>
  <rv s="4">
    <v>9</v>
    <v>https://www.bing.com/th?id=AMMS_41da901be1b295dc42c72dadb9c0f67d&amp;qlt=95</v>
    <v>715</v>
    <v>0</v>
    <v>https://www.bing.com/images/search?form=xlimg&amp;q=ibm</v>
    <v>Image of INTERNATIONAL BUSINESS MACHINES CORPORATION</v>
  </rv>
  <rv s="0">
    <v>https://www.bing.com/financeapi/forcetrigger?t=a1v6nm&amp;q=XNYS%3aIBM&amp;form=skydnc</v>
    <v>Learn more on Bing</v>
  </rv>
  <rv s="5">
    <v>en-US</v>
    <v>a1v6nm</v>
    <v>268435456</v>
    <v>1</v>
    <v>Powered by Refinitiv</v>
    <v>5</v>
    <v>INTERNATIONAL BUSINESS MACHINES CORPORATION (XNYS:IBM)</v>
    <v>7</v>
    <v>8</v>
    <v>Finance</v>
    <v>4</v>
    <v>144.72999999999999</v>
    <v>114.56</v>
    <v>0.84260000000000002</v>
    <v>1.6</v>
    <v>6.1589999999999995E-4</v>
    <v>1.2471000000000001E-2</v>
    <v>0.08</v>
    <v>USD</v>
    <v>International Business Machines Corporation (IBM) is a technology company engaged in providing hybrid cloud and artificial intelligence (AI) solutions. It offers integrated solutions and products that use data and information technology (IT) in industries and business processes. Its segments include Software, Consulting, Infrastructure and Financing. Software segment consists of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various sectors. Consulting segment is engaged in business transformation, technology consulting and application operations. Infrastructure segment is engaged in hybrid infrastructure and infrastructure support. Financing segment is engaged in client financing and commercial financing business.</v>
    <v>307600</v>
    <v>New York Stock Exchange</v>
    <v>XNYS</v>
    <v>XNYS</v>
    <v>1 New Orchard Rd, ARMONK, NY, 10504 US</v>
    <v>130.845</v>
    <v>716</v>
    <v>Software &amp; IT Services</v>
    <v>Stock</v>
    <v>44855.997883240627</v>
    <v>717</v>
    <v>127.59</v>
    <v>117442600000</v>
    <v>INTERNATIONAL BUSINESS MACHINES CORPORATION</v>
    <v>INTERNATIONAL BUSINESS MACHINES CORPORATION</v>
    <v>128.38999999999999</v>
    <v>79.218100000000007</v>
    <v>128.30000000000001</v>
    <v>129.9</v>
    <v>129.97999999999999</v>
    <v>904100000</v>
    <v>IBM</v>
    <v>INTERNATIONAL BUSINESS MACHINES CORPORATION (XNYS:IBM)</v>
    <v>7201256</v>
    <v>5050124</v>
    <v>1911</v>
  </rv>
  <rv s="2">
    <v>718</v>
  </rv>
  <rv s="0">
    <v>https://www.bing.com/financeapi/forcetrigger?t=a1v8ar&amp;q=XNYS%3aICE&amp;form=skydnc</v>
    <v>Learn more on Bing</v>
  </rv>
  <rv s="1">
    <v>en-US</v>
    <v>a1v8ar</v>
    <v>268435456</v>
    <v>1</v>
    <v>Powered by Refinitiv</v>
    <v>0</v>
    <v>INTERCONTINENTAL EXCHANGE, INC. (XNYS:ICE)</v>
    <v>2</v>
    <v>3</v>
    <v>Finance</v>
    <v>4</v>
    <v>139.79</v>
    <v>88.6</v>
    <v>0.9052</v>
    <v>2.72</v>
    <v>2.4720000000000002E-3</v>
    <v>3.0112E-2</v>
    <v>0.23</v>
    <v>USD</v>
    <v>Intercontinental Exchange, Inc. is a provider of market infrastructure, data services and technology solutions to a range of customers, including financial institutions, corporations and government entities. The Company's segments include Exchanges, Fixed Income and Data Services and Mortgage Technology. The Exchanges segment operates regulated marketplaces for the listing, trading and clearing of a broad array of derivatives contracts and financial securities. The Fixed Income and Data Services segment provides fixed income pricing, reference data, indices, analytics and execution services, as well as global credit default swaps, or CDS, clearing and multi-asset class data delivery solutions. The Mortgage Technology segment includes origination technology, closing solutions, data and analytics, and other mortgage technology businesses. Its technology solutions support its customers workflows, such as trading and clearing technology and multi-asset class analytics, among others.</v>
    <v>8936</v>
    <v>New York Stock Exchange</v>
    <v>XNYS</v>
    <v>XNYS</v>
    <v>SUITE 500, 2100 RIVEREDGE PARKWAY, ATLANTA, GA, 30328 US</v>
    <v>93.14</v>
    <v>Investment Banking &amp; Investment Services</v>
    <v>Stock</v>
    <v>44855.995774628907</v>
    <v>720</v>
    <v>89.488699999999994</v>
    <v>51964540000</v>
    <v>INTERCONTINENTAL EXCHANGE, INC.</v>
    <v>INTERCONTINENTAL EXCHANGE, INC.</v>
    <v>90.31</v>
    <v>15.113</v>
    <v>90.33</v>
    <v>93.05</v>
    <v>93.28</v>
    <v>558458200</v>
    <v>ICE</v>
    <v>INTERCONTINENTAL EXCHANGE, INC. (XNYS:ICE)</v>
    <v>4954357</v>
    <v>3026267</v>
    <v>2013</v>
  </rv>
  <rv s="2">
    <v>721</v>
  </rv>
  <rv s="0">
    <v>https://www.bing.com/financeapi/forcetrigger?t=a1vb5r&amp;q=XNAS%3aIDXX&amp;form=skydnc</v>
    <v>Learn more on Bing</v>
  </rv>
  <rv s="1">
    <v>en-US</v>
    <v>a1vb5r</v>
    <v>268435456</v>
    <v>1</v>
    <v>Powered by Refinitiv</v>
    <v>0</v>
    <v>IDEXX LABORATORIES, INC. (XNAS:IDXX)</v>
    <v>2</v>
    <v>3</v>
    <v>Finance</v>
    <v>4</v>
    <v>672.93</v>
    <v>317.06</v>
    <v>1.1343000000000001</v>
    <v>6.45</v>
    <v>-4.8869999999999999E-3</v>
    <v>1.9474999999999999E-2</v>
    <v>-1.65</v>
    <v>USD</v>
    <v>IDEXX Laboratories, Inc. develops, manufactures and distributes products and provides services for the companion animal veterinary, livestock and poultry, dairy and water testing markets. It also offers human medical point-of-care &amp; laboratory diagnostics. Its products include health monitoring, others. Its segments include Companion Animal Group (CAG), Water quality products (Water), and Livestock, Poultry and Dairy (LPD). The CAG segment CAG develops, designs, manufactures, and distributes products and performs services for veterinarians and the biomedical analytics market, primarily related to diagnostics and information management. The Water segment develops, designs, manufactures, and distributes a range of products used in the detection of various microbiological parameters in water. The LPD segment develops, designs, manufactures, and distributes diagnostic tests and related instrumentation and performs services that are used to manage the health status of livestock and poultry.</v>
    <v>10350</v>
    <v>Nasdaq Stock Market</v>
    <v>XNAS</v>
    <v>XNAS</v>
    <v>One Idexx Drive, WESTBROOK, ME, 04092-2041 US</v>
    <v>338.45499999999998</v>
    <v>Healthcare Equipment &amp; Supplies</v>
    <v>Stock</v>
    <v>44855.860034050784</v>
    <v>723</v>
    <v>320.81</v>
    <v>28110610000</v>
    <v>IDEXX LABORATORIES, INC.</v>
    <v>IDEXX LABORATORIES, INC.</v>
    <v>331.13</v>
    <v>42.806600000000003</v>
    <v>331.2</v>
    <v>337.65</v>
    <v>336</v>
    <v>83253700</v>
    <v>IDXX</v>
    <v>IDEXX LABORATORIES, INC. (XNAS:IDXX)</v>
    <v>440794</v>
    <v>508992</v>
    <v>1983</v>
  </rv>
  <rv s="2">
    <v>724</v>
  </rv>
  <rv s="0">
    <v>https://www.bing.com/financeapi/forcetrigger?t=a1vc52&amp;q=XNYS%3aIEX&amp;form=skydnc</v>
    <v>Learn more on Bing</v>
  </rv>
  <rv s="1">
    <v>en-US</v>
    <v>a1vc52</v>
    <v>268435456</v>
    <v>1</v>
    <v>Powered by Refinitiv</v>
    <v>0</v>
    <v>IDEX CORPORATION (XNYS:IEX)</v>
    <v>2</v>
    <v>3</v>
    <v>Finance</v>
    <v>4</v>
    <v>240.33</v>
    <v>172.185</v>
    <v>0.98109999999999997</v>
    <v>4.66</v>
    <v>0</v>
    <v>2.3382999999999998E-2</v>
    <v>0</v>
    <v>USD</v>
    <v>IDEX Corporation (IDEX) is an applied solutions provider specializing in the manufacture of fluid and metering technologies, health and science technologies and fire, safety and other diversified products. The Company’s segments include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and provides flow monitoring and other services. The HST segment designs, produces, and distributes a range of precision fluidics, rotary lobe pumps, centrifugal and positive displacement pumps, roll compaction and drying systems, pneumatic components and sealing solutions. The FSDP segment designs, produces and distributes firefighting pumps, valves and controls, rescue tools, lifting bags and other components and systems for the fire and rescue industry.</v>
    <v>7536</v>
    <v>New York Stock Exchange</v>
    <v>XNYS</v>
    <v>XNYS</v>
    <v>3100 Sanders Road, Suite 301, NORTHBROOK, IL, 60062 US</v>
    <v>204.45</v>
    <v>Machinery, Equipment &amp; Components</v>
    <v>Stock</v>
    <v>44855.958333367969</v>
    <v>726</v>
    <v>198.93</v>
    <v>15393250000</v>
    <v>IDEX CORPORATION</v>
    <v>IDEX CORPORATION</v>
    <v>200.61</v>
    <v>29.668299999999999</v>
    <v>199.29</v>
    <v>203.95</v>
    <v>203.95</v>
    <v>75475610</v>
    <v>IEX</v>
    <v>IDEX CORPORATION (XNYS:IEX)</v>
    <v>556499</v>
    <v>537850</v>
    <v>1987</v>
  </rv>
  <rv s="2">
    <v>727</v>
  </rv>
  <rv s="0">
    <v>https://www.bing.com/financeapi/forcetrigger?t=a1vcgh&amp;q=XNYS%3aIFF&amp;form=skydnc</v>
    <v>Learn more on Bing</v>
  </rv>
  <rv s="1">
    <v>en-US</v>
    <v>a1vcgh</v>
    <v>268435456</v>
    <v>1</v>
    <v>Powered by Refinitiv</v>
    <v>0</v>
    <v>INTERNATIONAL FLAVORS &amp; FRAGRANCES INC. (XNYS:IFF)</v>
    <v>2</v>
    <v>3</v>
    <v>Finance</v>
    <v>4</v>
    <v>155</v>
    <v>83.14</v>
    <v>1.0681</v>
    <v>2.86</v>
    <v>0</v>
    <v>3.1356000000000002E-2</v>
    <v>0</v>
    <v>USD</v>
    <v>International Flavors &amp; Fragrances Inc. is a creator and manufacturer of food, beverage, health and biosciences, scent and pharma solutions and complementary adjacent products. The Company’s segments include Nourish, Health &amp; Biosciences, Scent and Pharma Solutions. The Nourish segment comprises ingredients, flavors and food designs, with a diversified portfolio across natural and plant-based specialty food ingredients, flavor compounds, and savory solutions and inclusions. The Health &amp; Biosciences segment comprises health, cultures and food enzymes, home and personal care, animal nutrition, grain processing, and microbial control. The Scent segment comprises fragrance compounds, including fine fragrances and consumer fragrances; fragrance ingredients, and cosmetic active ingredients. The Pharma Solutions segment produces a portfolio that includes cellulosic and seaweed-based pharma excipients, used to improve the functionality and delivery of active pharmaceutical ingredients.</v>
    <v>24000</v>
    <v>New York Stock Exchange</v>
    <v>XNYS</v>
    <v>XNYS</v>
    <v>521 W 57TH ST, NEW YORK, NY, 10019 US</v>
    <v>94.3</v>
    <v>Food &amp; Tobacco</v>
    <v>Stock</v>
    <v>44855.958333378905</v>
    <v>729</v>
    <v>90.34</v>
    <v>23982870000</v>
    <v>INTERNATIONAL FLAVORS &amp; FRAGRANCES INC.</v>
    <v>INTERNATIONAL FLAVORS &amp; FRAGRANCES INC.</v>
    <v>90.81</v>
    <v>36.627699999999997</v>
    <v>91.21</v>
    <v>94.07</v>
    <v>94.07</v>
    <v>254947100</v>
    <v>IFF</v>
    <v>INTERNATIONAL FLAVORS &amp; FRAGRANCES INC. (XNYS:IFF)</v>
    <v>1898697</v>
    <v>1974231</v>
    <v>1909</v>
  </rv>
  <rv s="2">
    <v>730</v>
  </rv>
  <rv s="0">
    <v>https://www.bing.com/financeapi/forcetrigger?t=a1vh4c&amp;q=XNAS%3aILMN&amp;form=skydnc</v>
    <v>Learn more on Bing</v>
  </rv>
  <rv s="1">
    <v>en-US</v>
    <v>a1vh4c</v>
    <v>268435456</v>
    <v>1</v>
    <v>Powered by Refinitiv</v>
    <v>0</v>
    <v>ILLUMINA, INC. (XNAS:ILMN)</v>
    <v>2</v>
    <v>3</v>
    <v>Finance</v>
    <v>4</v>
    <v>427.99990000000003</v>
    <v>173.45</v>
    <v>1.1483000000000001</v>
    <v>11.37</v>
    <v>9.0449999999999992E-3</v>
    <v>5.4496000000000003E-2</v>
    <v>1.99</v>
    <v>USD</v>
    <v>Illumina, Inc. is a provider of sequencing- and array-based solutions for genetic and genomic analysis. The Company operates through two segments: Core Illumina and GRAIL. Core Illumina products and services serve customers in the research, clinical and applied markets, and enable the adoption of a variety of genomic solutions. GRAIL is a healthcare company focused on early detection of multiple cancers. Its portfolio of integrated sequencing and microarray systems, consumables, and analysis tools is designed for genetic analysis. Customers use its platforms to perform whole genome, de novo, exome and ribonucleic acid (RNA) sequencing, and targeted resequencing of specific gene regions and genes. The Company's BeadArray technology produces arrays that can perform many assays simultaneously. Customers use its array-based genotyping consumables for a range of analyses, including diverse species, disease-related mutations, and genetic characteristics associated with cancer.</v>
    <v>9800</v>
    <v>Nasdaq Stock Market</v>
    <v>XNAS</v>
    <v>XNAS</v>
    <v>5200 Illumina Way, SAN DIEGO, CA, 92122 US</v>
    <v>220.78989999999999</v>
    <v>Healthcare Equipment &amp; Supplies</v>
    <v>Stock</v>
    <v>44855.999688251562</v>
    <v>732</v>
    <v>206.78</v>
    <v>34563570000</v>
    <v>ILLUMINA, INC.</v>
    <v>ILLUMINA, INC.</v>
    <v>209.46</v>
    <v>49.578400000000002</v>
    <v>208.64</v>
    <v>220.01</v>
    <v>222</v>
    <v>157100000</v>
    <v>ILMN</v>
    <v>ILLUMINA, INC. (XNAS:ILMN)</v>
    <v>1994963</v>
    <v>1913623</v>
    <v>2000</v>
  </rv>
  <rv s="2">
    <v>733</v>
  </rv>
  <rv s="0">
    <v>https://www.bing.com/financeapi/forcetrigger?t=a1vjbh&amp;q=XNAS%3aINCY&amp;form=skydnc</v>
    <v>Learn more on Bing</v>
  </rv>
  <rv s="1">
    <v>en-US</v>
    <v>a1vjbh</v>
    <v>268435456</v>
    <v>1</v>
    <v>Powered by Refinitiv</v>
    <v>0</v>
    <v>INCYTE CORPORATION (XNAS:INCY)</v>
    <v>2</v>
    <v>3</v>
    <v>Finance</v>
    <v>4</v>
    <v>84.86</v>
    <v>61.91</v>
    <v>0.6714</v>
    <v>1.62</v>
    <v>3.8113000000000001E-2</v>
    <v>2.3492000000000002E-2</v>
    <v>2.69</v>
    <v>USD</v>
    <v>Incyte Corporation is a biopharmaceutical company, which is focused on the discovery, development, and commercialization of therapeutics. The Company also conducts commercial and clinical development operations from its European headquarters in Morges, Switzerland, and Japanese office in Tokyo and Canadian headquarters in Montreal. It operates in two therapeutic areas, One therapeutic area is Hematology/Oncology, which is comprised of Myeloproliferative Neoplasms and Graft-Versus-Host Disease, as well as solid tumors and hematologic malignancies. The other therapeutic area is Inflammation and Autoimmunity, which includes its Dermatology commercial franchise. Its hematology and oncology franchise is comprised of four products, which are JAKAFI (ruxolitinib), MONJUVI (tafasitamab-cxix)/MINJUVI (tafasitamab), PEMAZYRE (pemigatinib) and ICLUSIG (ponatinib), as well as other clinical development programs. Its Dermatology commercial franchise is comprised of OPZELURA (ruxolitinib) cream.</v>
    <v>2094</v>
    <v>Nasdaq Stock Market</v>
    <v>XNAS</v>
    <v>XNAS</v>
    <v>1801 Augustine Cut-Off, WILMINGTON, DE, 19803 US</v>
    <v>70.97</v>
    <v>Pharmaceuticals</v>
    <v>Stock</v>
    <v>44855.919859432812</v>
    <v>735</v>
    <v>68.150000000000006</v>
    <v>15699150000</v>
    <v>INCYTE CORPORATION</v>
    <v>INCYTE CORPORATION</v>
    <v>68.98</v>
    <v>16.224900000000002</v>
    <v>68.959999999999994</v>
    <v>70.58</v>
    <v>73.27</v>
    <v>222430600</v>
    <v>INCY</v>
    <v>INCYTE CORPORATION (XNAS:INCY)</v>
    <v>4874806</v>
    <v>1327278</v>
    <v>1991</v>
  </rv>
  <rv s="2">
    <v>736</v>
  </rv>
  <rv s="0">
    <v>https://www.bing.com/financeapi/forcetrigger?t=a1vmf2&amp;q=XNAS%3aINTC&amp;form=skydnc</v>
    <v>Learn more on Bing</v>
  </rv>
  <rv s="1">
    <v>en-US</v>
    <v>a1vmf2</v>
    <v>268435456</v>
    <v>1</v>
    <v>Powered by Refinitiv</v>
    <v>0</v>
    <v>INTEL CORPORATION (XNAS:INTC)</v>
    <v>2</v>
    <v>3</v>
    <v>Finance</v>
    <v>4</v>
    <v>56.28</v>
    <v>24.59</v>
    <v>0.7127</v>
    <v>0.89</v>
    <v>1.4829999999999999E-3</v>
    <v>3.4125999999999997E-2</v>
    <v>0.04</v>
    <v>USD</v>
    <v>Intel Corporation is engaged in designing and manufacturing products and technologies. The Company's segments include Client Computing Group (CCG), Data Center Group (DCG), Internet of Things Group (IOTG), Mobileye, Non-Volatile Memory Solutions Group (NSG) and Programmable Solutions Group (PSG). The CCG segment is focused on long-term operating system, system architecture, hardware, and application integration that enable PC experiences. The DCG segment develops workload-optimized platforms for compute, storage, and network functions. The IOTG segment develops high-performance compute platforms that solve the technology needs for business use cases that scale across vertical industries and embedded markets. The Mobileye segment provides driving assistance and self-driving solutions. The NSG segment provides memory and storage products based on Intel 3D NAND technology. The PSG segment offers programmable semiconductors, primarily FPGAs, structured ASICs, and related products.</v>
    <v>121100</v>
    <v>Nasdaq Stock Market</v>
    <v>XNAS</v>
    <v>XNAS</v>
    <v>RNB-4-151, 2200 MISSION COLLEGE BLVD, SANTA CLARA, CA, 95054 US</v>
    <v>27.05</v>
    <v>Semiconductors &amp; Semiconductor Equipment</v>
    <v>Stock</v>
    <v>44855.999039745315</v>
    <v>738</v>
    <v>25.79</v>
    <v>110738800000</v>
    <v>INTEL CORPORATION</v>
    <v>INTEL CORPORATION</v>
    <v>25.85</v>
    <v>5.5934999999999997</v>
    <v>26.08</v>
    <v>26.97</v>
    <v>27.01</v>
    <v>4106000000</v>
    <v>INTC</v>
    <v>INTEL CORPORATION (XNAS:INTC)</v>
    <v>53058711</v>
    <v>43156468</v>
    <v>1989</v>
  </rv>
  <rv s="2">
    <v>739</v>
  </rv>
  <rv s="0">
    <v>https://www.bing.com/financeapi/forcetrigger?t=a1vmtc&amp;q=XNAS%3aINTU&amp;form=skydnc</v>
    <v>Learn more on Bing</v>
  </rv>
  <rv s="1">
    <v>en-US</v>
    <v>a1vmtc</v>
    <v>268435456</v>
    <v>1</v>
    <v>Powered by Refinitiv</v>
    <v>0</v>
    <v>INTUIT INC. (XNAS:INTU)</v>
    <v>2</v>
    <v>3</v>
    <v>Finance</v>
    <v>4</v>
    <v>716.86</v>
    <v>339.36</v>
    <v>1.1855</v>
    <v>16.03</v>
    <v>0</v>
    <v>3.9960000000000002E-2</v>
    <v>0</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 MOUNTAIN VIEW, CA, 94043 US</v>
    <v>418.61</v>
    <v>Financial Technology (Fintech) &amp; Infrastructure</v>
    <v>Stock</v>
    <v>44855.997639490626</v>
    <v>741</v>
    <v>395.82</v>
    <v>117590500000</v>
    <v>INTUIT INC.</v>
    <v>INTUIT INC.</v>
    <v>404.02</v>
    <v>55.358699999999999</v>
    <v>401.15</v>
    <v>417.18</v>
    <v>417.18</v>
    <v>281869900</v>
    <v>INTU</v>
    <v>INTUIT INC. (XNAS:INTU)</v>
    <v>1488927</v>
    <v>1690893</v>
    <v>1993</v>
  </rv>
  <rv s="2">
    <v>742</v>
  </rv>
  <rv s="0">
    <v>https://www.bing.com/financeapi/forcetrigger?t=a1vn8m&amp;q=XNYS%3aINVH&amp;form=skydnc</v>
    <v>Learn more on Bing</v>
  </rv>
  <rv s="1">
    <v>en-US</v>
    <v>a1vn8m</v>
    <v>268435456</v>
    <v>1</v>
    <v>Powered by Refinitiv</v>
    <v>0</v>
    <v>INVITATION HOMES INC. (XNYS:INVH)</v>
    <v>2</v>
    <v>3</v>
    <v>Finance</v>
    <v>4</v>
    <v>45.8</v>
    <v>31.35</v>
    <v>0.88419999999999999</v>
    <v>0.56000000000000005</v>
    <v>-1.8129999999999999E-3</v>
    <v>1.721E-2</v>
    <v>-0.06</v>
    <v>USD</v>
    <v>Invitation Homes Inc. is a real estate investment trust (REIT) that conducts its operations through Invitation Homes Operating Partnership LP (INVH LP). The Company operates by acquiring, renovating, leasing, and operating single-family homes as rental properties segment. The Company owns and operates single-family homes for lease, offering residents homes across America. The Company has built a vertically integrated operating platform that allows to acquire, renovate, lease, maintain and manage its homes. The Company's business activity includes property operations, marketing and leasing, digital marketing initiatives and branding, resident relations and property maintenance, and investment and asset management. It has approximately 80,000 homes for lease in over 16 markets across the United States. The Company, through THR Property Management L.P, provides all management and other administrative services with respect to the properties it owns.</v>
    <v>1240</v>
    <v>New York Stock Exchange</v>
    <v>XNYS</v>
    <v>XNYS</v>
    <v>1717 Main St Ste 2000, DALLAS, TX, 75201-4657 US</v>
    <v>33.14</v>
    <v>Residential &amp; Commercial REIT</v>
    <v>Stock</v>
    <v>44855.996907928122</v>
    <v>744</v>
    <v>32.229999999999997</v>
    <v>20202910000</v>
    <v>INVITATION HOMES INC.</v>
    <v>INVITATION HOMES INC.</v>
    <v>32.61</v>
    <v>56.4206</v>
    <v>32.54</v>
    <v>33.1</v>
    <v>33.04</v>
    <v>610359900</v>
    <v>INVH</v>
    <v>INVITATION HOMES INC. (XNYS:INVH)</v>
    <v>3216850</v>
    <v>8596560</v>
    <v>2017</v>
  </rv>
  <rv s="2">
    <v>745</v>
  </rv>
  <rv s="0">
    <v>https://www.bing.com/financeapi/forcetrigger?t=a1vo7w&amp;q=XNYS%3aIP&amp;form=skydnc</v>
    <v>Learn more on Bing</v>
  </rv>
  <rv s="1">
    <v>en-US</v>
    <v>a1vo7w</v>
    <v>268435456</v>
    <v>1</v>
    <v>Powered by Refinitiv</v>
    <v>0</v>
    <v>INTERNATIONAL PAPER COMPANY (XNYS:IP)</v>
    <v>2</v>
    <v>3</v>
    <v>Finance</v>
    <v>4</v>
    <v>53.96</v>
    <v>30.69</v>
    <v>0.99139999999999995</v>
    <v>1.17</v>
    <v>-1.7533E-2</v>
    <v>3.6665999999999997E-2</v>
    <v>-0.57999999999999996</v>
    <v>USD</v>
    <v>International Paper Company is a producer of renewable fiber-based packaging and pulp products with manufacturing operations. The Company operates through two segments: Industrial Packaging and Global Cellulose Fibers. The Industrial Packaging segment is a manufacturer of containerboard in the United States. The Industrial Packaging segment offers products, including linerboard, medium, white top, recycled linerboard, recycled medium and saturating kraft. The Cellulose Fibers segment offers a product portfolio, including fluff, market and specialty pulps. The Company operates over 24 pulp and packaging mills, approximately 163 converting and packaging plants, over 16 recycling plants and over three bag facilities. Its production facilities are located in Canada, Europe, North Africa and Latin America, which includes over four pulp and packaging mills, approximately 37 converting and packaging plants, and over two recycling plants.</v>
    <v>38200</v>
    <v>New York Stock Exchange</v>
    <v>XNYS</v>
    <v>XNYS</v>
    <v>6400 Poplar Ave, MEMPHIS, TN, 38197 US</v>
    <v>33.08</v>
    <v>Containers &amp; Packaging</v>
    <v>Stock</v>
    <v>44855.958333344533</v>
    <v>747</v>
    <v>31.9</v>
    <v>11975520000</v>
    <v>INTERNATIONAL PAPER COMPANY</v>
    <v>INTERNATIONAL PAPER COMPANY</v>
    <v>31.94</v>
    <v>8.5657999999999994</v>
    <v>31.91</v>
    <v>33.08</v>
    <v>32.5</v>
    <v>362016800</v>
    <v>IP</v>
    <v>INTERNATIONAL PAPER COMPANY (XNYS:IP)</v>
    <v>3471564</v>
    <v>4557868</v>
    <v>1941</v>
  </rv>
  <rv s="2">
    <v>748</v>
  </rv>
  <rv s="0">
    <v>https://www.bing.com/financeapi/forcetrigger?t=a1vp4c&amp;q=XNYS%3aIPG&amp;form=skydnc</v>
    <v>Learn more on Bing</v>
  </rv>
  <rv s="1">
    <v>en-US</v>
    <v>a1vp4c</v>
    <v>268435456</v>
    <v>1</v>
    <v>Powered by Refinitiv</v>
    <v>0</v>
    <v>THE INTERPUBLIC GROUP OF COMPANIES, INC. (XNYS:IPG)</v>
    <v>2</v>
    <v>3</v>
    <v>Finance</v>
    <v>4</v>
    <v>39.979999999999997</v>
    <v>25.14</v>
    <v>1.0467</v>
    <v>0.09</v>
    <v>1.6642999999999998E-2</v>
    <v>3.1969999999999998E-3</v>
    <v>0.47</v>
    <v>USD</v>
    <v>The Interpublic Group of Companies, Inc. is a global advertising and marketing services company. The Company is engaged in consumer advertising, digital marketing, communications planning and media buying, public relations, specialized communications disciplines and data management. The Company operates through two segments: Integrated Agency Networks (IAN) and IPG DXTRA (DXTRA). The IAN segment includes the Company's agencies that provides an array of global communications and marketing services, each offering a range of solutions for its clients. Its digital specialist agencies, including R/GA and Huge, provides digital capabilities and serves as key digital partners. The DXTRA segment includes Weber Shandwick, DeVries, Golin, FutureBrand, Jack Morton and Octagon Worldwide, which provides clients with diversified services, including public relations, meeting and event production, sports and entertainment marketing, corporate and brand identity, and strategic marketing consulting.</v>
    <v>55600</v>
    <v>New York Stock Exchange</v>
    <v>XNYS</v>
    <v>XNYS</v>
    <v>909 Third Avenue, NEW YORK, NY, 10022 US</v>
    <v>28.37</v>
    <v>Media &amp; Publishing</v>
    <v>Stock</v>
    <v>44855.971944375</v>
    <v>750</v>
    <v>26.75</v>
    <v>11042640000</v>
    <v>THE INTERPUBLIC GROUP OF COMPANIES, INC.</v>
    <v>THE INTERPUBLIC GROUP OF COMPANIES, INC.</v>
    <v>27.59</v>
    <v>11.1914</v>
    <v>28.15</v>
    <v>28.24</v>
    <v>28.71</v>
    <v>391028300</v>
    <v>IPG</v>
    <v>THE INTERPUBLIC GROUP OF COMPANIES, INC. (XNYS:IPG)</v>
    <v>6136776</v>
    <v>4016859</v>
    <v>1930</v>
  </rv>
  <rv s="2">
    <v>751</v>
  </rv>
  <rv s="0">
    <v>https://www.bing.com/financeapi/forcetrigger?t=aw2c52&amp;q=XNYS%3aIQV&amp;form=skydnc</v>
    <v>Learn more on Bing</v>
  </rv>
  <rv s="1">
    <v>en-US</v>
    <v>aw2c52</v>
    <v>268435456</v>
    <v>1</v>
    <v>Powered by Refinitiv</v>
    <v>0</v>
    <v>IQVIA HOLDINGS INC (XNYS:IQV)</v>
    <v>2</v>
    <v>3</v>
    <v>Finance</v>
    <v>4</v>
    <v>285.61</v>
    <v>165.75</v>
    <v>1.3359000000000001</v>
    <v>3.57</v>
    <v>6.5669999999999999E-3</v>
    <v>2.0449000000000002E-2</v>
    <v>1.17</v>
    <v>USD</v>
    <v>IQVIA Holdings Inc. is a global provider of advanced analytics, technology solutions and clinical research services to the life sciences industry. The Company operates through three segments: Technology &amp; Analytics Solutions, Research &amp; Development Solutions and Contract Sales &amp; Medical Solutions. The Technology &amp; Analytics Solutions segment provides critical information, technology solutions and real-world insights and services to the Company's life science clients. The Research &amp; Development Solutions segment primarily serves biopharmaceutical customers, providing outsourced clinical research and clinical trial related services. The Contract Sales &amp; Medical Solutions segment provides health care provider, including contract sales and patient engagement services to both biopharmaceutical clients and the broader healthcare market. The Company protects individual patient privacy. The Company conducts business in more than 100 countries.</v>
    <v>83000</v>
    <v>New York Stock Exchange</v>
    <v>XNYS</v>
    <v>XNYS</v>
    <v>4820 Emperor Blvd, DURHAM, NC, 27703 US</v>
    <v>178.36</v>
    <v>Biotechnology &amp; Medical Research</v>
    <v>Stock</v>
    <v>44855.958333356248</v>
    <v>753</v>
    <v>171.24</v>
    <v>33226390000</v>
    <v>IQVIA HOLDINGS INC</v>
    <v>IQVIA HOLDINGS INC</v>
    <v>173.81</v>
    <v>29.1586</v>
    <v>174.58</v>
    <v>178.15</v>
    <v>179.32</v>
    <v>186507900</v>
    <v>IQV</v>
    <v>IQVIA HOLDINGS INC (XNYS:IQV)</v>
    <v>1409796</v>
    <v>1182588</v>
    <v>2016</v>
  </rv>
  <rv s="2">
    <v>754</v>
  </rv>
  <rv s="0">
    <v>https://www.bing.com/financeapi/forcetrigger?t=a1tpyc&amp;q=XNYS%3aIR&amp;form=skydnc</v>
    <v>Learn more on Bing</v>
  </rv>
  <rv s="1">
    <v>en-US</v>
    <v>a1tpyc</v>
    <v>268435456</v>
    <v>1</v>
    <v>Powered by Refinitiv</v>
    <v>0</v>
    <v>INGERSOLL RAND INC. (XNYS:IR)</v>
    <v>2</v>
    <v>3</v>
    <v>Finance</v>
    <v>4</v>
    <v>62.64</v>
    <v>39.284999999999997</v>
    <v>1.4498</v>
    <v>1.59</v>
    <v>0</v>
    <v>3.5177E-2</v>
    <v>0</v>
    <v>USD</v>
    <v>Ingersoll Rand Inc. is a diversified, global provider of mission-critical flow creation products and industrial solutions. The Company offers air, fluid, energy and medical technologies, which provide services and solutions to increase industrial productivity and efficiency. It manufactures a range of compressor, pump, vacuum and blower products. It operates through two segments. Industrial Technologies and Services segment designs, manufactures, markets and services a range of air and gas compression, vacuum and blower products, fluid transfer equipment, loading systems, power tools and lifting equipment, including associated aftermarket parts, consumables and services. Precision and Science Technologies segment designs, manufactures and markets a range of pumps, fluid management systems, accessories and aftermarket parts, which provides liquid and gas dosing, transfer, dispensing, compression, sampling, pressure management and flow control in specialized or critical applications.</v>
    <v>16000</v>
    <v>New York Stock Exchange</v>
    <v>XNYS</v>
    <v>XNYS</v>
    <v>525 HARBOUR PLACE DRIVE, SUITE 600, DAVIDSON, NC, 28036 US</v>
    <v>46.83</v>
    <v>Machinery, Equipment &amp; Components</v>
    <v>Stock</v>
    <v>44855.958333367969</v>
    <v>756</v>
    <v>45.14</v>
    <v>18864840000</v>
    <v>INGERSOLL RAND INC.</v>
    <v>INGERSOLL RAND INC.</v>
    <v>45.47</v>
    <v>34.906199999999998</v>
    <v>45.2</v>
    <v>46.79</v>
    <v>46.79</v>
    <v>403181100</v>
    <v>IR</v>
    <v>INGERSOLL RAND INC. (XNYS:IR)</v>
    <v>3317621</v>
    <v>2692741</v>
    <v>2013</v>
  </rv>
  <rv s="2">
    <v>757</v>
  </rv>
  <rv s="0">
    <v>https://www.bing.com/financeapi/forcetrigger?t=a1vrec&amp;q=XNYS%3aIRM&amp;form=skydnc</v>
    <v>Learn more on Bing</v>
  </rv>
  <rv s="1">
    <v>en-US</v>
    <v>a1vrec</v>
    <v>268435456</v>
    <v>1</v>
    <v>Powered by Refinitiv</v>
    <v>0</v>
    <v>IRON MOUNTAIN INCORPORATED (XNYS:IRM)</v>
    <v>2</v>
    <v>3</v>
    <v>Finance</v>
    <v>4</v>
    <v>58.61</v>
    <v>41.67</v>
    <v>0.84589999999999999</v>
    <v>0.77</v>
    <v>1.4234E-2</v>
    <v>1.6631E-2</v>
    <v>0.67</v>
    <v>USD</v>
    <v>Iron Mountain Incorporated is engaged in physical ecosystem supporting information storage and retrieval to the businesses, which relies on paper documents or computer tapes to store their valuable information. It operates through three segments: Global RIM Business, Global Data Center Business and Corporate and Other Business. Global RIM Business segment offers five services, records management, data management, global digital solutions and consumer storage. The Global Data Center Business segment provides data center facilities and capacity to protect mission-critical assets and ensure the continued operation of its customers’ information technology (IT) infrastructure, with data center options. The Corporate and Other Business segment consists primarily of Adjacent Businesses and other corporate items. It serves industries, such as commercial, legal, financial, healthcare, insurance, life sciences, energy, business services, entertainment and government organizations.</v>
    <v>26750</v>
    <v>New York Stock Exchange</v>
    <v>XNYS</v>
    <v>XNYS</v>
    <v>One Federal Street, BOSTON, MA, 2110 US</v>
    <v>47.34</v>
    <v>Residential &amp; Commercial REIT</v>
    <v>Stock</v>
    <v>44855.992940022654</v>
    <v>759</v>
    <v>45.72</v>
    <v>13682540000</v>
    <v>IRON MOUNTAIN INCORPORATED</v>
    <v>IRON MOUNTAIN INCORPORATED</v>
    <v>46.43</v>
    <v>36.3645</v>
    <v>46.3</v>
    <v>47.07</v>
    <v>47.74</v>
    <v>290684900</v>
    <v>IRM</v>
    <v>IRON MOUNTAIN INCORPORATED (XNYS:IRM)</v>
    <v>1164645</v>
    <v>1931754</v>
    <v>2014</v>
  </rv>
  <rv s="2">
    <v>760</v>
  </rv>
  <rv s="0">
    <v>https://www.bing.com/financeapi/forcetrigger?t=a1vt77&amp;q=XNAS%3aISRG&amp;form=skydnc</v>
    <v>Learn more on Bing</v>
  </rv>
  <rv s="1">
    <v>en-US</v>
    <v>a1vt77</v>
    <v>268435456</v>
    <v>1</v>
    <v>Powered by Refinitiv</v>
    <v>0</v>
    <v>INTUITIVE SURGICAL, INC. (XNAS:ISRG)</v>
    <v>2</v>
    <v>3</v>
    <v>Finance</v>
    <v>4</v>
    <v>369.69</v>
    <v>180.07</v>
    <v>1.3101</v>
    <v>6.49</v>
    <v>5.0350000000000004E-4</v>
    <v>3.0613000000000001E-2</v>
    <v>0.11</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proprietary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OR consulting, customer hospital analytics, and market consulting optimization.</v>
    <v>9793</v>
    <v>Nasdaq Stock Market</v>
    <v>XNAS</v>
    <v>XNAS</v>
    <v>1020 Kifer Road, SUNNYVALE, CA, 94086 US</v>
    <v>219.04</v>
    <v>Healthcare Equipment &amp; Supplies</v>
    <v>Stock</v>
    <v>44855.999992060155</v>
    <v>762</v>
    <v>206.77</v>
    <v>78025230000</v>
    <v>INTUITIVE SURGICAL, INC.</v>
    <v>INTUITIVE SURGICAL, INC.</v>
    <v>210.5</v>
    <v>56.142400000000002</v>
    <v>212</v>
    <v>218.49</v>
    <v>218.6</v>
    <v>357111200</v>
    <v>ISRG</v>
    <v>INTUITIVE SURGICAL, INC. (XNAS:ISRG)</v>
    <v>3142819</v>
    <v>2158392</v>
    <v>1995</v>
  </rv>
  <rv s="2">
    <v>763</v>
  </rv>
  <rv s="0">
    <v>https://www.bing.com/financeapi/forcetrigger?t=a1vtoc&amp;q=XNYS%3aIT&amp;form=skydnc</v>
    <v>Learn more on Bing</v>
  </rv>
  <rv s="1">
    <v>en-US</v>
    <v>a1vtoc</v>
    <v>268435456</v>
    <v>1</v>
    <v>Powered by Refinitiv</v>
    <v>0</v>
    <v>GARTNER, INC. (XNYS:IT)</v>
    <v>2</v>
    <v>3</v>
    <v>Finance</v>
    <v>4</v>
    <v>368.995</v>
    <v>221.39</v>
    <v>1.3418000000000001</v>
    <v>9.1999999999999993</v>
    <v>-2.1812000000000002E-2</v>
    <v>3.2793000000000003E-2</v>
    <v>-6.32</v>
    <v>USD</v>
    <v>Gartner, Inc. is a research and advisory company. It is an advisor and objective resource for more than 15,000 enterprises in approximately 100 countries. The Company’s segments include Research, which delivers independent and objective advice to leaders across an enterprise through subscription services that include on-demand access to published research content, data, and benchmarks; Conferences, which are designed for information technology (IT) and business executives as well as decision makers looking to adapt and evolve their organizations through disruption and uncertainty, navigate risks and prioritize investments, and Consulting, which serves chief information officers and other senior executives who are driving technology-related strategic initiatives to optimize technology investments and drive business impact. Additionally, it provides solutions for a range of IT-related priorities, including IT cost optimization, digital transformation, and IT sourcing optimization.</v>
    <v>16600</v>
    <v>New York Stock Exchange</v>
    <v>XNYS</v>
    <v>XNYS</v>
    <v>PO Box 10212, 56 Top Gallant Rd, STAMFORD, CT, 06904-2212 US</v>
    <v>290.17</v>
    <v>Software &amp; IT Services</v>
    <v>Stock</v>
    <v>44855.958333344533</v>
    <v>765</v>
    <v>277.08</v>
    <v>22917460000</v>
    <v>GARTNER, INC.</v>
    <v>GARTNER, INC.</v>
    <v>279.19</v>
    <v>31.6631</v>
    <v>280.55</v>
    <v>289.75</v>
    <v>283.43</v>
    <v>79093900</v>
    <v>IT</v>
    <v>GARTNER, INC. (XNYS:IT)</v>
    <v>468497</v>
    <v>472485</v>
    <v>1990</v>
  </rv>
  <rv s="2">
    <v>766</v>
  </rv>
  <rv s="0">
    <v>https://www.bing.com/financeapi/forcetrigger?t=a1vv8m&amp;q=XNYS%3aITW&amp;form=skydnc</v>
    <v>Learn more on Bing</v>
  </rv>
  <rv s="1">
    <v>en-US</v>
    <v>a1vv8m</v>
    <v>268435456</v>
    <v>1</v>
    <v>Powered by Refinitiv</v>
    <v>0</v>
    <v>ILLINOIS TOOL WORKS INC. (XNYS:ITW)</v>
    <v>2</v>
    <v>3</v>
    <v>Finance</v>
    <v>4</v>
    <v>249.81209999999999</v>
    <v>173.52</v>
    <v>1.1053999999999999</v>
    <v>6.64</v>
    <v>0</v>
    <v>3.5136000000000001E-2</v>
    <v>0</v>
    <v>USD</v>
    <v>Illinois Tool Works Inc. is a manufacturer of industrial products and equipment. The Company operates through seven segments: Automotive OEM, Food Equipment, Test &amp; Measurement and Electronics, Welding, Polymers &amp; Fluids, Construction Products, and Specialty Products. The Automotive OEM segment produces components and fasteners. The Food Equipment provides ware washing equipment, cooking equipment, including ovens, ranges and broilers. The Test &amp; Measurement and Electronics segment produce equipment, consumables, and related software for testing and measuring materials and structures. The Welding segment produces arc welding equipment, consumables and accessories. Polymers &amp; Fluids produce engineered adhesives, sealants, lubrication and cutting fluids, and fluids and polymers. Construction Products segment supplies engineered fastening systems and solutions. Specialty Products produces beverage packaging equipment and consumables product coding and marking equipment.</v>
    <v>45000</v>
    <v>New York Stock Exchange</v>
    <v>XNYS</v>
    <v>XNYS</v>
    <v>155 Harlem Ave, 3600 WEST LAKE AVE, GLENVIEW, IL, 60026-1215 US</v>
    <v>196.99</v>
    <v>Consumer Goods Conglomerates</v>
    <v>Stock</v>
    <v>44855.958333367969</v>
    <v>768</v>
    <v>188.86</v>
    <v>60568200000</v>
    <v>ILLINOIS TOOL WORKS INC.</v>
    <v>ILLINOIS TOOL WORKS INC.</v>
    <v>189.51</v>
    <v>22.401</v>
    <v>188.98</v>
    <v>195.62</v>
    <v>195.62</v>
    <v>309621700</v>
    <v>ITW</v>
    <v>ILLINOIS TOOL WORKS INC. (XNYS:ITW)</v>
    <v>3526134</v>
    <v>1144284</v>
    <v>1961</v>
  </rv>
  <rv s="2">
    <v>769</v>
  </rv>
  <rv s="0">
    <v>https://www.bing.com/financeapi/forcetrigger?t=a1vwxm&amp;q=XNYS%3aIVZ&amp;form=skydnc</v>
    <v>Learn more on Bing</v>
  </rv>
  <rv s="1">
    <v>en-US</v>
    <v>a1vwxm</v>
    <v>268435456</v>
    <v>1</v>
    <v>Powered by Refinitiv</v>
    <v>0</v>
    <v>INVESCO LTD. (XNYS:IVZ)</v>
    <v>2</v>
    <v>3</v>
    <v>Finance</v>
    <v>4</v>
    <v>26.82</v>
    <v>13.2</v>
    <v>1.3082</v>
    <v>0.48</v>
    <v>6.7159999999999995E-4</v>
    <v>3.3309999999999999E-2</v>
    <v>0.01</v>
    <v>USD</v>
    <v>Invesco Ltd. (Invesco) is an independent investment management firm. Invesco serves the retail and institutional markets within the investment management industry in the Americas, Europe, Middle East and Africa (EMEA) and Asia-Pacific in approximately 110 countries. It offers a range of investment strategies across asset classes, investment styles, and geographies. The Company's asset classes include money market, balanced, equity, fixed income and alternatives. Its asset management capabilities include mutual funds, exchange-traded funds (ETFs), separately managed accounts (SMAs), model portfolios, indexing and insurance solutions, individual savings accounts (ISA), investment companies with variable capital (ICVC), unit investment trusts (UIT), and variable insurance funds. Invesco's client base includes public and private entities, unions, non-profit organizations, endowments, foundations, pension funds, financial institutions and sovereign wealth funds.</v>
    <v>8506</v>
    <v>New York Stock Exchange</v>
    <v>XNYS</v>
    <v>XNYS</v>
    <v>SUITE 1800, 1555 PEACHTREE STREET NE, ATLANTA, GA, 30309 US</v>
    <v>14.904999999999999</v>
    <v>Investment Banking &amp; Investment Services</v>
    <v>Stock</v>
    <v>44855.99715481406</v>
    <v>771</v>
    <v>14.3</v>
    <v>6773461000</v>
    <v>INVESCO LTD.</v>
    <v>INVESCO LTD.</v>
    <v>14.42</v>
    <v>6.2114000000000003</v>
    <v>14.41</v>
    <v>14.89</v>
    <v>14.9</v>
    <v>454900000</v>
    <v>IVZ</v>
    <v>INVESCO LTD. (XNYS:IVZ)</v>
    <v>6466733</v>
    <v>5709478</v>
    <v>2007</v>
  </rv>
  <rv s="2">
    <v>772</v>
  </rv>
  <rv s="0">
    <v>https://www.bing.com/financeapi/forcetrigger?t=a1w36h&amp;q=XNYS%3aJ&amp;form=skydnc</v>
    <v>Learn more on Bing</v>
  </rv>
  <rv s="1">
    <v>en-US</v>
    <v>a1w36h</v>
    <v>268435456</v>
    <v>1</v>
    <v>Powered by Refinitiv</v>
    <v>0</v>
    <v>JACOBS SOLUTIONS INC. (XNYS:J)</v>
    <v>2</v>
    <v>3</v>
    <v>Finance</v>
    <v>4</v>
    <v>150.32</v>
    <v>106.78</v>
    <v>0.89239999999999997</v>
    <v>2</v>
    <v>6.1729999999999997E-3</v>
    <v>1.7696E-2</v>
    <v>0.71</v>
    <v>USD</v>
    <v>Jacobs Solutions Inc. provides a range of engineering design, and architectural services; construction and construction management services; operations and maintenance services; and technical, digital, process, scientific and systems consulting process, scientific, and systems consulting services. Its segments include Critical Mission Solutions (CMS), People &amp; Places Solutions (P&amp;PS), and PA Consulting. CMS segment provides a range of cyber, data analytics, systems and software application integration services and consulting, enterprise level operations and maintenance and mission information technology, engineering and design, and enterprise operations and maintenance. P&amp;PS segment provides end-to-end solutions for clients, such as climate change, energy transition, connected mobility, integrated water management, and smart cities/vaccine manufacturing. PA Consulting segment provides consultancy services to various sectors, such as financial services, government and transport.</v>
    <v>55000</v>
    <v>New York Stock Exchange</v>
    <v>XNYS</v>
    <v>XNYS</v>
    <v>1999 Bryan Street, Suite 1200, DALLAS, TX, 75201 US</v>
    <v>115.44</v>
    <v>Construction &amp; Engineering</v>
    <v>Stock</v>
    <v>44855.958333344533</v>
    <v>774</v>
    <v>112.175</v>
    <v>14677200000</v>
    <v>JACOBS SOLUTIONS INC.</v>
    <v>JACOBS SOLUTIONS INC.</v>
    <v>112.74</v>
    <v>31.653500000000001</v>
    <v>113.02</v>
    <v>115.02</v>
    <v>115.73</v>
    <v>127605600</v>
    <v>J</v>
    <v>JACOBS SOLUTIONS INC. (XNYS:J)</v>
    <v>651282</v>
    <v>562851</v>
    <v>2022</v>
  </rv>
  <rv s="2">
    <v>775</v>
  </rv>
  <rv s="0">
    <v>https://www.bing.com/financeapi/forcetrigger?t=a1w1rw&amp;q=XNAS%3aJBHT&amp;form=skydnc</v>
    <v>Learn more on Bing</v>
  </rv>
  <rv s="1">
    <v>en-US</v>
    <v>a1w1rw</v>
    <v>268435456</v>
    <v>1</v>
    <v>Powered by Refinitiv</v>
    <v>0</v>
    <v>J. B. HUNT TRANSPORT SERVICES, INC. (XNAS:JBHT)</v>
    <v>2</v>
    <v>3</v>
    <v>Finance</v>
    <v>4</v>
    <v>218.18</v>
    <v>153.91999999999999</v>
    <v>1.1258999999999999</v>
    <v>4.83</v>
    <v>-6.6540000000000002E-4</v>
    <v>3.0095E-2</v>
    <v>-0.11</v>
    <v>USD</v>
    <v>J.B. Hunt Transport Services, Inc. is a surface transportation, delivery, and logistics companies in North America. The Company, through its subsidiaries, provides transportation and delivery services to a range of customers and consumers throughout the continental United States, Canada, and Mexico. The Company’s segments include Intermodal (JBI), Dedicated Contract Services (DCS), Integrated Capacity Solutions (ICS), Final Mile Services (FMS) and Truckload (JBT). The JBI segment provides intermodal freight solutions. Its DCS segment focuses on private fleet conversion and creation in replenishment and specialized equipment. The Company's ICS segment provides traditional freight brokerage and transportation logistics solutions to customers through relationships with third-party carriers and integration. Its FMS segment provides final-mile delivery services. The JBT segment offers full-load, dry-van freight, utilizing tractors and trailers operating over roads and highways.</v>
    <v>33045</v>
    <v>Nasdaq Stock Market</v>
    <v>XNAS</v>
    <v>XNAS</v>
    <v>PO Box 130, 615 Jb Hunt Corporate Dr, LOWELL, AR, 72745 US</v>
    <v>165.435</v>
    <v>Freight &amp; Logistics Services</v>
    <v>Stock</v>
    <v>44855.939675532034</v>
    <v>777</v>
    <v>159.96</v>
    <v>17116740000</v>
    <v>J. B. HUNT TRANSPORT SERVICES, INC.</v>
    <v>J. B. HUNT TRANSPORT SERVICES, INC.</v>
    <v>160.53</v>
    <v>16.783100000000001</v>
    <v>160.49</v>
    <v>165.32</v>
    <v>165.21</v>
    <v>103537000</v>
    <v>JBHT</v>
    <v>J. B. HUNT TRANSPORT SERVICES, INC. (XNAS:JBHT)</v>
    <v>851601</v>
    <v>806016</v>
    <v>1961</v>
  </rv>
  <rv s="2">
    <v>778</v>
  </rv>
  <rv s="0">
    <v>https://www.bing.com/financeapi/forcetrigger?t=a1w2cw&amp;q=XNYS%3aJCI&amp;form=skydnc</v>
    <v>Learn more on Bing</v>
  </rv>
  <rv s="1">
    <v>en-US</v>
    <v>a1w2cw</v>
    <v>268435456</v>
    <v>1</v>
    <v>Powered by Refinitiv</v>
    <v>0</v>
    <v>JOHNSON CONTROLS INTERNATIONAL PLC (XNYS:JCI)</v>
    <v>2</v>
    <v>3</v>
    <v>Finance</v>
    <v>4</v>
    <v>81.77</v>
    <v>45.52</v>
    <v>1.1700999999999999</v>
    <v>1.75</v>
    <v>1.8849999999999997E-4</v>
    <v>3.4119999999999998E-2</v>
    <v>0.01</v>
    <v>USD</v>
    <v>Johnson Controls International plc is a global diversified technology and multi-industrial company. It operates through four segments: Building Solutions North America, Building Solutions EMEA/LA, Building Solutions Asia Pacific, and Global Products. Its Building Solutions North America, Building Solutions EMEA/LA, and Building Solutions Asia Pacific segments designs, sells, installs, and services heating, ventilation and air conditioning (HVAC), controls, building management, refrigeration, integrated electronic security, integrated fire detection and suppression systems, and provides technical services. Its Global Products segment designs, manufactures and sells HVAC equipment, controls software and software services for residential and commercial applications to commercial, industrial, retail, residential, small business, institutional and governmental customers worldwide. In addition, Global Products segment designs, manufactures and sells refrigeration equipment and controls.</v>
    <v>101000</v>
    <v>New York Stock Exchange</v>
    <v>XNYS</v>
    <v>XNYS</v>
    <v>One Albert Quay, Albert Quay, CORK, CORK IE</v>
    <v>53.189</v>
    <v>Machinery, Equipment &amp; Components</v>
    <v>Stock</v>
    <v>44855.987457777344</v>
    <v>780</v>
    <v>51.33</v>
    <v>36534500000</v>
    <v>JOHNSON CONTROLS INTERNATIONAL PLC</v>
    <v>JOHNSON CONTROLS INTERNATIONAL PLC</v>
    <v>51.53</v>
    <v>34.763199999999998</v>
    <v>51.29</v>
    <v>53.04</v>
    <v>53.05</v>
    <v>688810300</v>
    <v>JCI</v>
    <v>JOHNSON CONTROLS INTERNATIONAL PLC (XNYS:JCI)</v>
    <v>4820929</v>
    <v>3646562</v>
    <v>2014</v>
  </rv>
  <rv s="2">
    <v>781</v>
  </rv>
  <rv s="0">
    <v>https://www.bing.com/financeapi/forcetrigger?t=a1w6zr&amp;q=XNAS%3aJKHY&amp;form=skydnc</v>
    <v>Learn more on Bing</v>
  </rv>
  <rv s="1">
    <v>en-US</v>
    <v>a1w6zr</v>
    <v>268435456</v>
    <v>1</v>
    <v>Powered by Refinitiv</v>
    <v>0</v>
    <v>JACK HENRY &amp; ASSOCIATES, INC. (XNAS:JKHY)</v>
    <v>2</v>
    <v>3</v>
    <v>Finance</v>
    <v>4</v>
    <v>212.62</v>
    <v>147.5</v>
    <v>0.64690000000000003</v>
    <v>1.86</v>
    <v>0</v>
    <v>1.0029E-2</v>
    <v>0</v>
    <v>USD</v>
    <v>Jack Henry &amp; Associates, Inc. is a provider of technology solutions and payment processing services primarily for financial services organizations. Its segments include Core, Payments, Complementary, and Corporate and Other. The Core segment provides core information processing platforms to banks and credit unions, which consists of integrated applications required to process deposit, loan, and general ledger transactions, and maintain centralized customer/member information. The Payments segment provides secure payment processing tools and services, including automated teller machine (ATM), debit, and credit card processing services; online and mobile bill pay solutions; automated clearinghouse (ACH) origination and remote deposit capture processing; and risk management products and services. The Complementary segment provides additional software and services that can be integrated with the Company's core solutions. It offers Payrailz, which provides digital payment solutions.</v>
    <v>6847</v>
    <v>Nasdaq Stock Market</v>
    <v>XNAS</v>
    <v>XNAS</v>
    <v>663 HWY 60, PO BOX 807, MONETT, MO, 65708-0807 US</v>
    <v>187.77</v>
    <v>Software &amp; IT Services</v>
    <v>Stock</v>
    <v>44855.849694767967</v>
    <v>783</v>
    <v>184.44499999999999</v>
    <v>13652430000</v>
    <v>JACK HENRY &amp; ASSOCIATES, INC.</v>
    <v>JACK HENRY &amp; ASSOCIATES, INC.</v>
    <v>185.27</v>
    <v>37.573599999999999</v>
    <v>185.46</v>
    <v>187.32</v>
    <v>187.32</v>
    <v>72882900</v>
    <v>JKHY</v>
    <v>JACK HENRY &amp; ASSOCIATES, INC. (XNAS:JKHY)</v>
    <v>321083</v>
    <v>415115</v>
    <v>1985</v>
  </rv>
  <rv s="2">
    <v>784</v>
  </rv>
  <rv s="0">
    <v>https://www.bing.com/financeapi/forcetrigger?t=a1w8ec&amp;q=XNYS%3aJNJ&amp;form=skydnc</v>
    <v>Learn more on Bing</v>
  </rv>
  <rv s="1">
    <v>en-US</v>
    <v>a1w8ec</v>
    <v>268435456</v>
    <v>1</v>
    <v>Powered by Refinitiv</v>
    <v>0</v>
    <v>JOHNSON &amp; JOHNSON (XNYS:JNJ)</v>
    <v>2</v>
    <v>3</v>
    <v>Finance</v>
    <v>4</v>
    <v>186.69</v>
    <v>155.72</v>
    <v>0.56069999999999998</v>
    <v>3.6</v>
    <v>-5.927E-5</v>
    <v>2.1804E-2</v>
    <v>-0.01</v>
    <v>USD</v>
    <v>Johnson &amp; Johnson is a holding company that is engaged in the research and development, manufacture and sale of a range of products in the healthcare field. The Company operates through three segments: Consumer Health, Pharmaceutical and Medical Devices.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Medical Devices segment includes a range of products used in the interventional solutions, orthopaedics, surgery, and vision fields. Its geographic area includes the United States, Europe, Western Hemisphere (excluding the United States), and Africa, Asia and Pacific.</v>
    <v>141700</v>
    <v>New York Stock Exchange</v>
    <v>XNYS</v>
    <v>XNYS</v>
    <v>One Johnson &amp; Johnson Plaza, NEW BRUNSWICK, NJ, 08933 US</v>
    <v>169.37</v>
    <v>Pharmaceuticals</v>
    <v>Stock</v>
    <v>44855.999312777341</v>
    <v>786</v>
    <v>164.43</v>
    <v>443568900000</v>
    <v>JOHNSON &amp; JOHNSON</v>
    <v>JOHNSON &amp; JOHNSON</v>
    <v>164.71</v>
    <v>22.986699999999999</v>
    <v>165.11</v>
    <v>168.71</v>
    <v>168.7</v>
    <v>2629180000</v>
    <v>JNJ</v>
    <v>JOHNSON &amp; JOHNSON (XNYS:JNJ)</v>
    <v>8487565</v>
    <v>7795157</v>
    <v>1887</v>
  </rv>
  <rv s="2">
    <v>787</v>
  </rv>
  <rv s="0">
    <v>https://www.bing.com/financeapi/forcetrigger?t=a1w8mw&amp;q=XNYS%3aJNPR&amp;form=skydnc</v>
    <v>Learn more on Bing</v>
  </rv>
  <rv s="1">
    <v>en-US</v>
    <v>a1w8mw</v>
    <v>268435456</v>
    <v>1</v>
    <v>Powered by Refinitiv</v>
    <v>0</v>
    <v>JUNIPER NETWORKS, INC. (XNYS:JNPR)</v>
    <v>2</v>
    <v>3</v>
    <v>Finance</v>
    <v>4</v>
    <v>38.14</v>
    <v>25.18</v>
    <v>0.88829999999999998</v>
    <v>1.1499999999999999</v>
    <v>1.5299E-2</v>
    <v>4.1651999999999995E-2</v>
    <v>0.44</v>
    <v>USD</v>
    <v>Juniper Networks, Inc. is engaged in artificial intelligence (AI) networking, cloud, and connected security solutions. The Company designs, develops, and sells products and services for high-performance networks to enable customers to build networks for their businesses. It sells high-performance networking product offerings with various customer solution categories, such as AI-Driven Enterprise, Automated WAN Solutions, and Cloud-Ready Data Center, and its connected security products are sold in each category. Its AI-Driven Enterprise encompasses a client-to-cloud portfolio, cloud-delivered campus-wired and wireless solutions of Mist and EX switches, and its SD-WAN portfolio, which includes about 128 Technology and Branch SRX solutions. Its Automated WAN Solutions includes MX and PTX product lines, and ACX product line targeting the Metro market. Its Cloud-Ready Data Center includes QFX product line, Apstra, and Contrail product lines, along with its security portfolio of SRX.</v>
    <v>10191</v>
    <v>New York Stock Exchange</v>
    <v>XNYS</v>
    <v>XNYS</v>
    <v>1133 Innovation Way, SUNNYVALE, CA, 94089 US</v>
    <v>28.88</v>
    <v>Communications &amp; Networking</v>
    <v>Stock</v>
    <v>44855.99392734922</v>
    <v>789</v>
    <v>27.96</v>
    <v>9278248000</v>
    <v>JUNIPER NETWORKS, INC.</v>
    <v>JUNIPER NETWORKS, INC.</v>
    <v>28.64</v>
    <v>23.3504</v>
    <v>27.61</v>
    <v>28.76</v>
    <v>29.2</v>
    <v>322609500</v>
    <v>JNPR</v>
    <v>JUNIPER NETWORKS, INC. (XNYS:JNPR)</v>
    <v>5678088</v>
    <v>3568047</v>
    <v>1997</v>
  </rv>
  <rv s="2">
    <v>790</v>
  </rv>
  <rv s="0">
    <v>https://www.bing.com/financeapi/forcetrigger?t=a1waa2&amp;q=XNYS%3aJPM&amp;form=skydnc</v>
    <v>Learn more on Bing</v>
  </rv>
  <rv s="1">
    <v>en-US</v>
    <v>a1waa2</v>
    <v>268435456</v>
    <v>1</v>
    <v>Powered by Refinitiv</v>
    <v>0</v>
    <v>JPMORGAN CHASE &amp; CO. (XNYS:JPM)</v>
    <v>2</v>
    <v>3</v>
    <v>Finance</v>
    <v>4</v>
    <v>172.96</v>
    <v>101.28</v>
    <v>1.0991</v>
    <v>6.1</v>
    <v>1.6359999999999999E-4</v>
    <v>5.2526999999999997E-2</v>
    <v>0.02</v>
    <v>USD</v>
    <v>JPMorgan Chase &amp; Co. is a financial holding company engaged in investment banking, financial services and asset management. It operates in four segments, as well as a Corporate segment. The Company's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278494</v>
    <v>New York Stock Exchange</v>
    <v>XNYS</v>
    <v>XNYS</v>
    <v>383 Madison Avenue, NEW YORK, NY, 10179 US</v>
    <v>122.39</v>
    <v>Banking Services</v>
    <v>Stock</v>
    <v>44855.999895613284</v>
    <v>792</v>
    <v>116.33</v>
    <v>358995700000</v>
    <v>JPMORGAN CHASE &amp; CO.</v>
    <v>JPMORGAN CHASE &amp; CO.</v>
    <v>116.46</v>
    <v>9.8054000000000006</v>
    <v>116.13</v>
    <v>122.23</v>
    <v>122.25</v>
    <v>2937051000</v>
    <v>JPM</v>
    <v>JPMORGAN CHASE &amp; CO. (XNYS:JPM)</v>
    <v>20593310</v>
    <v>14850612</v>
    <v>1968</v>
  </rv>
  <rv s="2">
    <v>793</v>
  </rv>
  <rv s="0">
    <v>https://www.bing.com/financeapi/forcetrigger?t=a1wdp2&amp;q=XNYS%3aK&amp;form=skydnc</v>
    <v>Learn more on Bing</v>
  </rv>
  <rv s="1">
    <v>en-US</v>
    <v>a1wdp2</v>
    <v>268435456</v>
    <v>1</v>
    <v>Powered by Refinitiv</v>
    <v>0</v>
    <v>KELLOGG COMPANY (XNYS:K)</v>
    <v>2</v>
    <v>3</v>
    <v>Finance</v>
    <v>4</v>
    <v>76.989999999999995</v>
    <v>59.54</v>
    <v>0.44</v>
    <v>0.48</v>
    <v>6.9210000000000001E-3</v>
    <v>6.6890000000000005E-3</v>
    <v>0.5</v>
    <v>USD</v>
    <v>Kellogg Company is a manufacturing and marketing of snacks and convenience foods. The Company’s segments include North America, Europe, Latin America and AMEA (Asia Middle East Africa). Its principal products are snacks, which includes crackers, savory snacks, toaster pastries, cereal bars, granola bars and bites, and convenience foods, which include ready-to-eat cereals, frozen waffles, veggie foods and noodles. The Company’s snacks brands are marketed under brands, such as Kellogg’s, Cheez-It, Pringles, Austin, Parati and RXBAR. Its cereals and cereal bars are generally marketed under Kellogg’s name, with some under the Kashi and Bear Naked brands. The Company’s frozen foods are marketed under the Eggo and Morningstar Farms brands. It uses broker and distributor arrangements for certain products and channels, as well as in certain geographies. The Company has manufactured in over 21 countries and marketed in approximately 180 countries.</v>
    <v>31000</v>
    <v>New York Stock Exchange</v>
    <v>XNYS</v>
    <v>XNYS</v>
    <v>P O BOX 3599, ONE KELLOGG SQ, BATTLE CREEK, MI, 49016-3599 US</v>
    <v>72.86</v>
    <v>Food &amp; Tobacco</v>
    <v>Stock</v>
    <v>44855.958333367969</v>
    <v>795</v>
    <v>71.459999999999994</v>
    <v>24569770000</v>
    <v>KELLOGG COMPANY</v>
    <v>KELLOGG COMPANY</v>
    <v>71.8</v>
    <v>16.5533</v>
    <v>71.760000000000005</v>
    <v>72.239999999999995</v>
    <v>72.739999999999995</v>
    <v>340113100</v>
    <v>K</v>
    <v>KELLOGG COMPANY (XNYS:K)</v>
    <v>1308814</v>
    <v>2144768</v>
    <v>1922</v>
  </rv>
  <rv s="2">
    <v>796</v>
  </rv>
  <rv s="0">
    <v>https://www.bing.com/financeapi/forcetrigger?t=a1r9cw&amp;q=XNAS%3aKDP&amp;form=skydnc</v>
    <v>Learn more on Bing</v>
  </rv>
  <rv s="1">
    <v>en-US</v>
    <v>a1r9cw</v>
    <v>268435456</v>
    <v>1</v>
    <v>Powered by Refinitiv</v>
    <v>0</v>
    <v>KEURIG DR PEPPER INC. (XNAS:KDP)</v>
    <v>2</v>
    <v>3</v>
    <v>Finance</v>
    <v>4</v>
    <v>41.31</v>
    <v>33.35</v>
    <v>0.66420000000000001</v>
    <v>0.34</v>
    <v>7.9740000000000002E-3</v>
    <v>9.1199999999999996E-3</v>
    <v>0.3</v>
    <v>USD</v>
    <v>Keurig Dr Pepper Inc. is a beverage company in North America. The Company has a diverse portfolio of flavored (non-cola) carbonated soft drinks (CSDs), non-carbonated beverages (NCBs), including water, ready-to-drink tea and coffee, juice, juice drinks, mixers, and specialty coffee, and is a producer of single serve brewing systems. The Company's segments include Coffee Systems, Packaged Beverages, Beverage Concentrates and Latin America Beverages. The Coffee Systems segment is a producer of single serve brewers and specialty coffee. Packaged Beverages and Latin America Beverages segment is principally a brand ownership, manufacturing, and distribution business. The Company’s brand portfolio includes CSD brands, such as Dr Pepper, Canada Dry, Schweppes, Crush, Sunkist, A&amp;W, 7UP, SunDrop, Squirt, Big Red, Hawaiian Punch and RC Cola, and NCB brands, which include Snapple, Mott's, Bai, Clamato, Hawaiian Punch, Core, Yoo-Hoo, ReaLemon, evian, Vita Coco, and Mr and Mrs T mixers.</v>
    <v>27500</v>
    <v>Nasdaq Stock Market</v>
    <v>XNAS</v>
    <v>XNAS</v>
    <v>53 South Ave, BURLINGTON, MA, 01803-4903 US</v>
    <v>37.700000000000003</v>
    <v>Beverages</v>
    <v>Stock</v>
    <v>44855.954128807811</v>
    <v>798</v>
    <v>37</v>
    <v>53274120000</v>
    <v>KEURIG DR PEPPER INC.</v>
    <v>KEURIG DR PEPPER INC.</v>
    <v>37.28</v>
    <v>24.438199999999998</v>
    <v>37.28</v>
    <v>37.619999999999997</v>
    <v>37.92</v>
    <v>1416112000</v>
    <v>KDP</v>
    <v>KEURIG DR PEPPER INC. (XNAS:KDP)</v>
    <v>6020874</v>
    <v>8051278</v>
    <v>2007</v>
  </rv>
  <rv s="2">
    <v>799</v>
  </rv>
  <rv s="0">
    <v>https://www.bing.com/financeapi/forcetrigger?t=a1wh27&amp;q=XNYS%3aKEY&amp;form=skydnc</v>
    <v>Learn more on Bing</v>
  </rv>
  <rv s="1">
    <v>en-US</v>
    <v>a1wh27</v>
    <v>268435456</v>
    <v>1</v>
    <v>Powered by Refinitiv</v>
    <v>0</v>
    <v>KEYCORP (XNYS:KEY)</v>
    <v>2</v>
    <v>3</v>
    <v>Finance</v>
    <v>4</v>
    <v>27.17</v>
    <v>15.255000000000001</v>
    <v>1.2847999999999999</v>
    <v>1.05</v>
    <v>4.7339999999999995E-3</v>
    <v>6.6245999999999999E-2</v>
    <v>0.08</v>
    <v>USD</v>
    <v>KeyCorp is a bank-based financial services company, which operates through its subsidiary, KeyBank National Association (KeyBank). Through, KeyBank and certain other subsidiaries, it provides a range of retail and commercial banking, commercial leasing, investment management, consumer finance, student loan refinancing, commercial mortgage servicing and special servicing, and investment banking products and services to individual, corporate, and institutional clients. The Company's Consumer Bank serves individuals and small businesses by offering a range of deposit and investment products, personal finance and financial wellness services, lending, credit card and business advisory services, among others. Its Commercial Bank is an aggregation of its Institutional and Commercial operating segments. The Institutional operating segment delivers a suite of banking and capital markets products to its clients. The Commercial operating segment serves the needs of middle market clients.</v>
    <v>17262</v>
    <v>New York Stock Exchange</v>
    <v>XNYS</v>
    <v>XNYS</v>
    <v>127 Public Sq, CLEVELAND, OH, 44114-1306 US</v>
    <v>16.920000000000002</v>
    <v>Banking Services</v>
    <v>Stock</v>
    <v>44855.99220944375</v>
    <v>801</v>
    <v>15.75</v>
    <v>15766650000</v>
    <v>KEYCORP</v>
    <v>KEYCORP</v>
    <v>15.95</v>
    <v>7.2586000000000004</v>
    <v>15.85</v>
    <v>16.899999999999999</v>
    <v>16.98</v>
    <v>932938000</v>
    <v>KEY</v>
    <v>KEYCORP (XNYS:KEY)</v>
    <v>21911459</v>
    <v>12683217</v>
    <v>1958</v>
  </rv>
  <rv s="2">
    <v>802</v>
  </rv>
  <rv s="0">
    <v>https://www.bing.com/financeapi/forcetrigger?t=a1wh7w&amp;q=XNYS%3aKEYS&amp;form=skydnc</v>
    <v>Learn more on Bing</v>
  </rv>
  <rv s="1">
    <v>en-US</v>
    <v>a1wh7w</v>
    <v>268435456</v>
    <v>1</v>
    <v>Powered by Refinitiv</v>
    <v>0</v>
    <v>KEYSIGHT TECHNOLOGIES, INC. (XNYS:KEYS)</v>
    <v>2</v>
    <v>3</v>
    <v>Finance</v>
    <v>4</v>
    <v>209.08</v>
    <v>127.93</v>
    <v>1.0566</v>
    <v>8.16</v>
    <v>-4.261E-3</v>
    <v>5.0745999999999999E-2</v>
    <v>-0.72</v>
    <v>USD</v>
    <v>Keysight Technologies, Inc. is a technology company. The Company is primarily engaged in providing electronic design and test solutions. It operates through two segments: Communications Solutions Group (CSG) and Electronics Industrial Solutions Group (EISG). Its CSG segment serves customers, including commercial communications and aerospace, defense, and government end markets. Its CSG’s solutions consist of electronic design and test software, electronic measurement instruments, systems and related services. Its EISG segment provides test and measurement solutions and related services across a set of electronic industrial end markets, focusing on applications in the automotive and energy industries and measurement solutions for consumer electronics, education, general electronics design and manufacturing, and semiconductor design and manufacturing. It also offers customization, consulting and optimization services throughout the product development lifecycle.</v>
    <v>14700</v>
    <v>New York Stock Exchange</v>
    <v>XNYS</v>
    <v>XNYS</v>
    <v>1400 Fountaingrove Pkwy, SANTA ROSA, CA, 95403 US</v>
    <v>169.63</v>
    <v>Machinery, Equipment &amp; Components</v>
    <v>Stock</v>
    <v>44855.99882693281</v>
    <v>804</v>
    <v>160.87</v>
    <v>30209420000</v>
    <v>KEYSIGHT TECHNOLOGIES, INC.</v>
    <v>KEYSIGHT TECHNOLOGIES, INC.</v>
    <v>161.31</v>
    <v>26.667400000000001</v>
    <v>160.80000000000001</v>
    <v>168.96</v>
    <v>168.24</v>
    <v>178796300</v>
    <v>KEYS</v>
    <v>KEYSIGHT TECHNOLOGIES, INC. (XNYS:KEYS)</v>
    <v>1105689</v>
    <v>878218</v>
    <v>2013</v>
  </rv>
  <rv s="2">
    <v>805</v>
  </rv>
  <rv s="0">
    <v>https://www.bing.com/financeapi/forcetrigger?t=a1wi77&amp;q=XNAS%3aKHC&amp;form=skydnc</v>
    <v>Learn more on Bing</v>
  </rv>
  <rv s="1">
    <v>en-US</v>
    <v>a1wi77</v>
    <v>268435456</v>
    <v>1</v>
    <v>Powered by Refinitiv</v>
    <v>0</v>
    <v>THE KRAFT HEINZ COMPANY (XNAS:KHC)</v>
    <v>2</v>
    <v>3</v>
    <v>Finance</v>
    <v>4</v>
    <v>44.87</v>
    <v>32.729999999999997</v>
    <v>0.73960000000000004</v>
    <v>-0.13</v>
    <v>5.6800000000000004E-4</v>
    <v>-3.679E-3</v>
    <v>0.02</v>
    <v>USD</v>
    <v>The Kraft Heinz Company (KHC) is a global food and beverage company. The Company's segments geographic include United States, International, and Canada. KHC manufactures and markets food and beverage products, including dairy products, meat products, coffee beans, soybean and vegetable oils, sugar and other sweeteners, tomatoes, potatoes, corn products, wheat products, nuts, and cocoa products. The Company's products are sold through its own sales organizations and through independent brokers, agents, and distributors to chain, wholesale, cooperative and independent grocery accounts, convenience stores, drug stores, value stores, bakeries, pharmacies, mass merchants, club stores and institutions. KHC's products are also sold online through various e-commerce platforms and retailers. KHC offers its products under various brands, such as Kraft, Oscar Mayer, Heinz, Philadelphia, Lunchables, Velveeta, Maxwell House, Kool-Aid, Ore-Ida, Jell-O, Master, Quero, Golden Circle and Wattie's.</v>
    <v>36000</v>
    <v>Nasdaq Stock Market</v>
    <v>XNAS</v>
    <v>XNAS</v>
    <v>1 Ppg Pl, PITTSBURGH, PA, 15222-5415 US</v>
    <v>35.49</v>
    <v>Food &amp; Tobacco</v>
    <v>Stock</v>
    <v>44855.99844459453</v>
    <v>807</v>
    <v>34.89</v>
    <v>43147730000</v>
    <v>THE KRAFT HEINZ COMPANY</v>
    <v>THE KRAFT HEINZ COMPANY</v>
    <v>35.130000000000003</v>
    <v>34.1614</v>
    <v>35.340000000000003</v>
    <v>35.21</v>
    <v>35.229999999999997</v>
    <v>1225440000</v>
    <v>KHC</v>
    <v>THE KRAFT HEINZ COMPANY (XNAS:KHC)</v>
    <v>10239217</v>
    <v>8934609</v>
    <v>2013</v>
  </rv>
  <rv s="2">
    <v>808</v>
  </rv>
  <rv s="0">
    <v>https://www.bing.com/financeapi/forcetrigger?t=a1wifr&amp;q=XNYS%3aKIM&amp;form=skydnc</v>
    <v>Learn more on Bing</v>
  </rv>
  <rv s="1">
    <v>en-US</v>
    <v>a1wifr</v>
    <v>268435456</v>
    <v>1</v>
    <v>Powered by Refinitiv</v>
    <v>0</v>
    <v>KIMCO REALTY CORPORATION (XNYS:KIM)</v>
    <v>2</v>
    <v>3</v>
    <v>Finance</v>
    <v>4</v>
    <v>26.565000000000001</v>
    <v>17.71</v>
    <v>1.3856999999999999</v>
    <v>0.47</v>
    <v>0</v>
    <v>2.4453999999999997E-2</v>
    <v>0</v>
    <v>USD</v>
    <v>Kimco Realty Corporation (KIM) is a real estate investment trust (REIT). The Company owns and operates of open-air, grocery-anchored shopping centers and mixed-use assets. The Company's portfolio is primarily concentrated in the first-ring suburbs of the top major metropolitan markets, including in high-barrier-to-entry coastal markets and rapidly expanding Sun Belt cities, with a tenant mix focused on essential, necessity-based goods and services. The Company owns interests in approximately 541 United States shopping centers and mixed-use assets comprising 93.3 million square feet of gross leasable space. The Company's properties include Arcadia Biltmore Plaza, Entrada De Oro Plaza, La Verne Town Center, Rancho San Marcos Village, Santee Trolley Square, Park Hill Plaza, Randalls Center/Kings Crossing, Tomball Marketplace, West Alex-Resi, The Marketplace at Factoria, Gladden Farms, Treasure Valley and The Shoppes at Caveness Farms.</v>
    <v>606</v>
    <v>New York Stock Exchange</v>
    <v>XNYS</v>
    <v>XNYS</v>
    <v>500 North Broadway, Suite 201, P.O. Box 9010, JERICHO, NY, 11753 US</v>
    <v>19.690000000000001</v>
    <v>Residential &amp; Commercial REIT</v>
    <v>Stock</v>
    <v>44855.958333378905</v>
    <v>810</v>
    <v>19.12</v>
    <v>12177910000</v>
    <v>KIMCO REALTY CORPORATION</v>
    <v>KIMCO REALTY CORPORATION</v>
    <v>19.2</v>
    <v>16.0091</v>
    <v>19.22</v>
    <v>19.690000000000001</v>
    <v>19.690000000000001</v>
    <v>618482000</v>
    <v>KIM</v>
    <v>KIMCO REALTY CORPORATION (XNYS:KIM)</v>
    <v>5308058</v>
    <v>5118799</v>
    <v>1994</v>
  </rv>
  <rv s="2">
    <v>811</v>
  </rv>
  <rv s="0">
    <v>https://www.bing.com/financeapi/forcetrigger?t=a1wjkr&amp;q=XNAS%3aKLAC&amp;form=skydnc</v>
    <v>Learn more on Bing</v>
  </rv>
  <rv s="1">
    <v>en-US</v>
    <v>a1wjkr</v>
    <v>268435456</v>
    <v>1</v>
    <v>Powered by Refinitiv</v>
    <v>0</v>
    <v>KLA Corporation (XNAS:KLAC)</v>
    <v>2</v>
    <v>3</v>
    <v>Finance</v>
    <v>4</v>
    <v>457.12</v>
    <v>250.2</v>
    <v>1.3209</v>
    <v>13.62</v>
    <v>4.0260000000000001E-3</v>
    <v>4.9168000000000003E-2</v>
    <v>1.17</v>
    <v>USD</v>
    <v>KLA Corporation (KLA) is a supplier of process control and yield management solutions and services for the semiconductor and related electronics industries. The Company offers a portfolio of device manufacturing, inspection and metrology products and related service, software and other offerings support research and development (R&amp;D) and manufacturing of integrated circuits (IC), wafers and reticles. It also offers technologically advanced, yield-enhancing and process-enabling solutions to address various manufacturing stages of Printed Circuit Boards (PCB), Flat Panel Displays (FPD), Specialty Semiconductor Devices (SD) and other electronic components. Its segment includes Semiconductor Process Control; Specialty Semiconductor Process; PCB, Display and Component Inspection, and Other. The Semiconductor Process Control segment provides a portfolio of inspection, metrology and data analytics products as well as related service offerings.</v>
    <v>14000</v>
    <v>Nasdaq Stock Market</v>
    <v>XNAS</v>
    <v>XNAS</v>
    <v>1 Technology Dr, MILPITAS, CA, 95035-7916 US</v>
    <v>291.52999999999997</v>
    <v>Semiconductors &amp; Semiconductor Equipment</v>
    <v>Stock</v>
    <v>44855.996766296092</v>
    <v>813</v>
    <v>275.12</v>
    <v>41213610000</v>
    <v>KLA Corporation</v>
    <v>KLA Corporation</v>
    <v>277.42</v>
    <v>12.645899999999999</v>
    <v>277.01</v>
    <v>290.63</v>
    <v>291.8</v>
    <v>141807800</v>
    <v>KLAC</v>
    <v>KLA Corporation (XNAS:KLAC)</v>
    <v>2067737</v>
    <v>2089855</v>
    <v>1975</v>
  </rv>
  <rv s="2">
    <v>814</v>
  </rv>
  <rv s="0">
    <v>https://www.bing.com/financeapi/forcetrigger?t=a1wjz2&amp;q=XNYS%3aKMB&amp;form=skydnc</v>
    <v>Learn more on Bing</v>
  </rv>
  <rv s="1">
    <v>en-US</v>
    <v>a1wjz2</v>
    <v>268435456</v>
    <v>1</v>
    <v>Powered by Refinitiv</v>
    <v>0</v>
    <v>KIMBERLY-CLARK CORPORATION (XNYS:KMB)</v>
    <v>2</v>
    <v>3</v>
    <v>Finance</v>
    <v>4</v>
    <v>145.79</v>
    <v>108.74</v>
    <v>0.3861</v>
    <v>1.64</v>
    <v>-8.7749999999999992E-5</v>
    <v>1.4600999999999999E-2</v>
    <v>-0.01</v>
    <v>USD</v>
    <v>Kimberly-Clark Corporation is engaged in the manufacturing and marketing of a range of products made from natural or synthetic fibers using technologies in fibers, nonwovens, and absorbency. The Company's segments include Personal Care, which offers solutions and products, such as disposable diapers, training, and youth pants, swim pants, baby wipes, feminine and incontinence care products, and other related products, which are sold under the Huggies, Pull-Ups, Little Swimmers, GoodNites, DryNites, Sweety, Kotex, U by Kotex, Intimus, Depend, Plenitud, Softex, Poise and other brand names; Consumer Tissue offers facial and bathroom tissue, paper towels, napkins and related products, which are sold under the Kleenex, Scott, Cottonelle, Viva, Andrex, Scottex, Neve and other brand names, and K-C Professional, which offers solutions and supporting products such as wipers, tissue, towels, apparel, soaps, and sanitizers. Its brands include Kleenex, Scott, WypAll, Kimtech, and KleenGuard.</v>
    <v>45000</v>
    <v>New York Stock Exchange</v>
    <v>XNYS</v>
    <v>XNYS</v>
    <v>351 Phelps Dr, IRVING, TX, 75038 US</v>
    <v>114.17</v>
    <v>Personal &amp; Household Products &amp; Services</v>
    <v>Stock</v>
    <v>44855.98934021953</v>
    <v>816</v>
    <v>111.85</v>
    <v>38475440000</v>
    <v>KIMBERLY-CLARK CORPORATION</v>
    <v>KIMBERLY-CLARK CORPORATION</v>
    <v>112.61</v>
    <v>21.281600000000001</v>
    <v>112.32</v>
    <v>113.96</v>
    <v>113.95</v>
    <v>337622300</v>
    <v>KMB</v>
    <v>KIMBERLY-CLARK CORPORATION (XNYS:KMB)</v>
    <v>1678170</v>
    <v>1701245</v>
    <v>1928</v>
  </rv>
  <rv s="2">
    <v>817</v>
  </rv>
  <rv s="0">
    <v>https://www.bing.com/financeapi/forcetrigger?t=a1wkbh&amp;q=XNYS%3aKMI&amp;form=skydnc</v>
    <v>Learn more on Bing</v>
  </rv>
  <rv s="1">
    <v>en-US</v>
    <v>a1wkbh</v>
    <v>268435456</v>
    <v>1</v>
    <v>Powered by Refinitiv</v>
    <v>0</v>
    <v>KINDER MORGAN, INC. (XNYS:KMI)</v>
    <v>2</v>
    <v>3</v>
    <v>Finance</v>
    <v>4</v>
    <v>20.2</v>
    <v>15.0124</v>
    <v>0.92</v>
    <v>0.4</v>
    <v>5.7079999999999995E-3</v>
    <v>2.3363999999999999E-2</v>
    <v>0.1</v>
    <v>USD</v>
    <v>Kinder Morgan, Inc. is an energy infrastructure company. The Company operates through four segments, such as Natural Gas Pipelines, Products Pipelines, Terminals and CO2 segment. The Natural Gas Pipelines business segment consist of natural gas transportation, storage, sales, gathering, processing and treating, and various liquefied natural gas (LNG) services. The Products Pipelines business segment consists of its refined petroleum products, crude oil and condensate pipelines, and associated terminals. The Terminals business segment includes the operations of refined petroleum product, chemical, renewable fuel and other liquid terminal facilities (other than those included in the Products Pipelines business segment) and all of its petroleum coke, metal and ores facilities. CO2 business segment produces, transports and markets carbon dioxide (CO2) for use in enhanced oil recovery projects as a flooding medium for recovering crude oil from mature oil fields.</v>
    <v>10529</v>
    <v>New York Stock Exchange</v>
    <v>XNYS</v>
    <v>XNYS</v>
    <v>SUITE 1000, 1001 LOUISIANA STREET, HOUSTON, TX, 77002 US</v>
    <v>17.559999999999999</v>
    <v>Oil &amp; Gas Related Equipment and Services</v>
    <v>Stock</v>
    <v>44855.999802048435</v>
    <v>819</v>
    <v>17.11</v>
    <v>39657140000</v>
    <v>KINDER MORGAN, INC.</v>
    <v>KINDER MORGAN, INC.</v>
    <v>17.25</v>
    <v>15.550800000000001</v>
    <v>17.12</v>
    <v>17.52</v>
    <v>17.62</v>
    <v>2263536000</v>
    <v>KMI</v>
    <v>KINDER MORGAN, INC. (XNYS:KMI)</v>
    <v>19630417</v>
    <v>22054537</v>
    <v>2006</v>
  </rv>
  <rv s="2">
    <v>820</v>
  </rv>
  <rv s="0">
    <v>https://www.bing.com/financeapi/forcetrigger?t=a1wksm&amp;q=XNYS%3aKMX&amp;form=skydnc</v>
    <v>Learn more on Bing</v>
  </rv>
  <rv s="1">
    <v>en-US</v>
    <v>a1wksm</v>
    <v>268435456</v>
    <v>1</v>
    <v>Powered by Refinitiv</v>
    <v>0</v>
    <v>CARMAX, INC. (XNYS:KMX)</v>
    <v>2</v>
    <v>3</v>
    <v>Finance</v>
    <v>4</v>
    <v>155.97999999999999</v>
    <v>55.02</v>
    <v>1.4235</v>
    <v>-0.78</v>
    <v>1.7960000000000001E-3</v>
    <v>-1.3812999999999999E-2</v>
    <v>0.1</v>
    <v>USD</v>
    <v>CarMax, Inc. (CarMax) is a retailer of used vehicles. The Company operate in two reportable segments: CarMax Sales Operations and CarMax Auto Finance (CAF). Its CarMax Sales Operations segment consists auto merchandising and service operations, excluding financing provided by CAF. Its CAF segment consists solely of its own finance operation that provides financing to customers buying retail vehicles. CarMax Sales Operations segment sells used vehicles, purchases used vehicles from customers and other sources, sells related products and services, and arranges financing options for customers. Its omni-channel platform provides multiple ways for to interact. The Company provides range of other related products and services, including extended protection plan (EPP) products and vehicle repair service. EPP products include extended service plans and guaranteed asset protection that covers unpaid balance on an auto loan in the event of a total loss of the vehicle or unrecovered theft.</v>
    <v>32647</v>
    <v>New York Stock Exchange</v>
    <v>XNYS</v>
    <v>XNYS</v>
    <v>12800 Tuckahoe Creek Pkwy, RICHMOND, VA, 23238 US</v>
    <v>56.84</v>
    <v>Specialty Retailers</v>
    <v>Stock</v>
    <v>44855.999111064062</v>
    <v>822</v>
    <v>55.02</v>
    <v>8799883000</v>
    <v>CARMAX, INC.</v>
    <v>CARMAX, INC.</v>
    <v>56.62</v>
    <v>11.3977</v>
    <v>56.47</v>
    <v>55.69</v>
    <v>55.79</v>
    <v>158015500</v>
    <v>KMX</v>
    <v>CARMAX, INC. (XNYS:KMX)</v>
    <v>3294822</v>
    <v>3184653</v>
    <v>1996</v>
  </rv>
  <rv s="2">
    <v>823</v>
  </rv>
  <rv s="0">
    <v>https://www.bing.com/financeapi/forcetrigger?t=a1wljc&amp;q=XNYS%3aKO&amp;form=skydnc</v>
    <v>Learn more on Bing</v>
  </rv>
  <rv s="1">
    <v>en-US</v>
    <v>a1wljc</v>
    <v>268435456</v>
    <v>1</v>
    <v>Powered by Refinitiv</v>
    <v>0</v>
    <v>THE COCA-COLA COMPANY (XNYS:KO)</v>
    <v>2</v>
    <v>3</v>
    <v>Finance</v>
    <v>4</v>
    <v>67.2</v>
    <v>52.28</v>
    <v>0.56559999999999999</v>
    <v>0.88</v>
    <v>2.859E-3</v>
    <v>1.5976999999999998E-2</v>
    <v>0.16</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ATLANTA, GA, 30313-2420 US</v>
    <v>56.104999999999997</v>
    <v>Beverages</v>
    <v>Stock</v>
    <v>44855.999721110937</v>
    <v>825</v>
    <v>54.984999999999999</v>
    <v>242006300000</v>
    <v>THE COCA-COLA COMPANY</v>
    <v>THE COCA-COLA COMPANY</v>
    <v>55</v>
    <v>25.038499999999999</v>
    <v>55.08</v>
    <v>55.96</v>
    <v>56.12</v>
    <v>4324629000</v>
    <v>KO</v>
    <v>THE COCA-COLA COMPANY (XNYS:KO)</v>
    <v>15034054</v>
    <v>15452295</v>
    <v>1919</v>
  </rv>
  <rv s="2">
    <v>826</v>
  </rv>
  <rv s="0">
    <v>https://www.bing.com/financeapi/forcetrigger?t=a1wmu2&amp;q=XNYS%3aKR&amp;form=skydnc</v>
    <v>Learn more on Bing</v>
  </rv>
  <rv s="1">
    <v>en-US</v>
    <v>a1wmu2</v>
    <v>268435456</v>
    <v>1</v>
    <v>Powered by Refinitiv</v>
    <v>0</v>
    <v>THE KROGER CO. (XNYS:KR)</v>
    <v>2</v>
    <v>3</v>
    <v>Finance</v>
    <v>4</v>
    <v>62.78</v>
    <v>39.15</v>
    <v>0.49740000000000001</v>
    <v>1.46</v>
    <v>-6.8760000000000002E-4</v>
    <v>3.4622E-2</v>
    <v>-0.03</v>
    <v>USD</v>
    <v>The Kroger Co. is a food retailing company that owns and operates supermarkets, multi-department stores and fulfillment centers throughout the United States. The Company manufactures and processes some of the food for sale in its supermarkets. The Company operates approximately 2,800 owned or leased supermarkets, distribution warehouses and food production plants through divisions, subsidiaries, or affiliates. These facilities are located throughout the United States. The Company also owns store equipment, fixtures, and leasehold improvements, as well as processing and food production equipment. The Company offers personalized, order online, pick up at the store services and also provides home delivery services. In addition, the Company also retails products online. The Company's brands include Private Selection, The Kroger, Big K, Check This Out, Heritage Farm, Simple Truth and Simple Truth Organic.</v>
    <v>420000</v>
    <v>New York Stock Exchange</v>
    <v>XNYS</v>
    <v>XNYS</v>
    <v>1014 Vine St, CINCINNATI, OH, 45202-1141 US</v>
    <v>43.97</v>
    <v>Food &amp; Drug Retailing</v>
    <v>Stock</v>
    <v>44855.999273865622</v>
    <v>828</v>
    <v>42.15</v>
    <v>31230630000</v>
    <v>THE KROGER CO.</v>
    <v>THE KROGER CO.</v>
    <v>42.34</v>
    <v>12.880800000000001</v>
    <v>42.17</v>
    <v>43.63</v>
    <v>43.6</v>
    <v>715806300</v>
    <v>KR</v>
    <v>THE KROGER CO. (XNYS:KR)</v>
    <v>7103838</v>
    <v>7775246</v>
    <v>1902</v>
  </rv>
  <rv s="2">
    <v>829</v>
  </rv>
  <rv s="0">
    <v>https://www.bing.com/financeapi/forcetrigger?t=a1wpxm&amp;q=XNYS%3aL&amp;form=skydnc</v>
    <v>Learn more on Bing</v>
  </rv>
  <rv s="1">
    <v>en-US</v>
    <v>a1wpxm</v>
    <v>268435456</v>
    <v>1</v>
    <v>Powered by Refinitiv</v>
    <v>0</v>
    <v>LOEWS CORPORATION (XNYS:L)</v>
    <v>2</v>
    <v>3</v>
    <v>Finance</v>
    <v>4</v>
    <v>68.2</v>
    <v>49.36</v>
    <v>0.84060000000000001</v>
    <v>1.86</v>
    <v>0</v>
    <v>3.4675999999999998E-2</v>
    <v>0</v>
    <v>USD</v>
    <v>Loews Corporation is a holding company. The Company’s segments consist individual operating subsidiaries, including CNA Financial Corporation (CAN), Boardwalk Pipeline Partners, LP and Loews Hotels Holding Corporation (Loews Hotels) and Corporate segment. The CNA segment provides insurance products, such as commercial property and casualty coverage, including surety, and its services also include risk management, information services, warranty and claims administration. The CNA segment lead business, commercial property and casualty insurance operations include Specialty, Commercial and International lines of business. The Boardwalk Pipeline segment is engaged in the business of natural gas, natural gas liquids, hydrocarbons transportation and storage. The Boardwalk Pipelines segment is engaged in the business of transportation and storage of natural gas and natural gas liquids and hydrocarbons. Boardwalk owns and operates natural gas and liquids underground storage facilities.</v>
    <v>10340</v>
    <v>New York Stock Exchange</v>
    <v>XNYS</v>
    <v>XNYS</v>
    <v>667 MADISON AVE, NEW YORK, NY, 10065-8087 US</v>
    <v>55.55</v>
    <v>Insurance</v>
    <v>Stock</v>
    <v>44855.958333344533</v>
    <v>831</v>
    <v>53.64</v>
    <v>13372580000</v>
    <v>LOEWS CORPORATION</v>
    <v>LOEWS CORPORATION</v>
    <v>53.89</v>
    <v>12.458</v>
    <v>53.64</v>
    <v>55.5</v>
    <v>55.5</v>
    <v>240947300</v>
    <v>L</v>
    <v>LOEWS CORPORATION (XNYS:L)</v>
    <v>874328</v>
    <v>944361</v>
    <v>1969</v>
  </rv>
  <rv s="2">
    <v>832</v>
  </rv>
  <rv s="0">
    <v>https://www.bing.com/financeapi/forcetrigger?t=a1wt7w&amp;q=XNYS%3aLDOS&amp;form=skydnc</v>
    <v>Learn more on Bing</v>
  </rv>
  <rv s="1">
    <v>en-US</v>
    <v>a1wt7w</v>
    <v>268435456</v>
    <v>1</v>
    <v>Powered by Refinitiv</v>
    <v>0</v>
    <v>LEIDOS HOLDINGS, INC. (XNYS:LDOS)</v>
    <v>2</v>
    <v>3</v>
    <v>Finance</v>
    <v>4</v>
    <v>111.12</v>
    <v>81.069999999999993</v>
    <v>0.76959999999999995</v>
    <v>2.04</v>
    <v>-1.572E-3</v>
    <v>2.1852999999999997E-2</v>
    <v>-0.15</v>
    <v>USD</v>
    <v>Leidos Holdings, Inc. is a technology, engineering, and science company that provides services and solutions in the defense, intelligence, civil and health markets, both domestically and internationally. The Company's segments include Defense Solutions, Civil and Health. The Defense Solutions segment provides technologically advanced services, solutions, and products to a range of customer bases. Its technologies cover various markets with primary areas of concentration in digital transformation, transformative software, analytics, intelligence analysis, mission support and logistics services, and human space exploration, among others. The Civil segment is focused on modernizing infrastructure, systems and security for government and commercial customers both domestically and internationally. The Health segment focuses on delivering solutions to federal and commercial customers that are responsible for the health and well-being of people, including service members and veterans.</v>
    <v>43000</v>
    <v>New York Stock Exchange</v>
    <v>XNYS</v>
    <v>XNYS</v>
    <v>1750 Presidents Street, RESTON, VA, 20190 US</v>
    <v>95.71</v>
    <v>Software &amp; IT Services</v>
    <v>Stock</v>
    <v>44855.958333378905</v>
    <v>834</v>
    <v>92.564999999999998</v>
    <v>13024610000</v>
    <v>LEIDOS HOLDINGS, INC.</v>
    <v>LEIDOS HOLDINGS, INC.</v>
    <v>93.52</v>
    <v>18.1633</v>
    <v>93.35</v>
    <v>95.39</v>
    <v>95.24</v>
    <v>136540600</v>
    <v>LDOS</v>
    <v>LEIDOS HOLDINGS, INC. (XNYS:LDOS)</v>
    <v>541428</v>
    <v>700226</v>
    <v>2005</v>
  </rv>
  <rv s="2">
    <v>835</v>
  </rv>
  <rv s="0">
    <v>http://de.wikipedia.org/wiki/Lennar</v>
    <v>Wikipedia</v>
  </rv>
  <rv s="3">
    <v>27</v>
    <v>837</v>
  </rv>
  <rv s="4">
    <v>9</v>
    <v>https://www.bing.com/th?id=AMMS_53583359b2caf7766f03578d319fe529&amp;qlt=95</v>
    <v>838</v>
    <v>0</v>
    <v>https://www.bing.com/images/search?form=xlimg&amp;q=lennar+corporation</v>
    <v>Image of LENNAR CORPORATION</v>
  </rv>
  <rv s="0">
    <v>https://www.bing.com/financeapi/forcetrigger?t=a1wucw&amp;q=XNYS%3aLEN&amp;form=skydnc</v>
    <v>Learn more on Bing</v>
  </rv>
  <rv s="5">
    <v>en-US</v>
    <v>a1wucw</v>
    <v>268435456</v>
    <v>1</v>
    <v>Powered by Refinitiv</v>
    <v>5</v>
    <v>LENNAR CORPORATION (XNYS:LEN)</v>
    <v>7</v>
    <v>8</v>
    <v>Finance</v>
    <v>4</v>
    <v>117.54</v>
    <v>62.54</v>
    <v>1.4287000000000001</v>
    <v>2.0499999999999998</v>
    <v>3.9489999999999994E-3</v>
    <v>2.8719999999999999E-2</v>
    <v>0.28999999999999998</v>
    <v>USD</v>
    <v>Lennar Corporation is a homebuilder and an originator of residential and commercial mortgage loans. The Company is also a provider of title insurance and closing services, and a developer of multifamily rental properties. The Company's segments include Homebuilding East, Homebuilding Central, Homebuilding Texas, Homebuilding West, Financial Services, Multifamily and Lennar other. Its Homebuilding segments primarily include the construction and sale of single-family attached and detached homes, as well as the purchase, development and sale of residential land directly and through its unconsolidated entities. Its Financial Services segment include primarily mortgage financing, title and closing services primarily for buyers of its homes. Its Multifamily segment focuses on developing a diversified portfolio of institutional quality multifamily rental properties in selected United States markets. Its Lennar Other segment primarily includes strategic investments in technology companies.</v>
    <v>10753</v>
    <v>New York Stock Exchange</v>
    <v>XNYS</v>
    <v>XNYS</v>
    <v>5505 BLUE LAGOON DRIVE, MIAMI, FL, 33126 US</v>
    <v>73.59</v>
    <v>839</v>
    <v>Homebuilding &amp; Construction Supplies</v>
    <v>Stock</v>
    <v>44855.999838390628</v>
    <v>840</v>
    <v>69.900000000000006</v>
    <v>20851850000</v>
    <v>LENNAR CORPORATION</v>
    <v>LENNAR CORPORATION</v>
    <v>70.13</v>
    <v>4.7150999999999996</v>
    <v>71.38</v>
    <v>73.430000000000007</v>
    <v>73.72</v>
    <v>291166600</v>
    <v>LEN</v>
    <v>LENNAR CORPORATION (XNYS:LEN)</v>
    <v>2752770</v>
    <v>2585980</v>
    <v>1991</v>
  </rv>
  <rv s="2">
    <v>841</v>
  </rv>
  <rv s="0">
    <v>https://www.bing.com/financeapi/forcetrigger?t=a1ww5r&amp;q=XNYS%3aLH&amp;form=skydnc</v>
    <v>Learn more on Bing</v>
  </rv>
  <rv s="1">
    <v>en-US</v>
    <v>a1ww5r</v>
    <v>268435456</v>
    <v>1</v>
    <v>Powered by Refinitiv</v>
    <v>0</v>
    <v>LABORATORY CORPORATION OF AMERICA HOLDINGS (XNYS:LH)</v>
    <v>2</v>
    <v>3</v>
    <v>Finance</v>
    <v>4</v>
    <v>317.17</v>
    <v>200.32</v>
    <v>1.0619000000000001</v>
    <v>0.55000000000000004</v>
    <v>0</v>
    <v>2.6050000000000001E-3</v>
    <v>0</v>
    <v>USD</v>
    <v>Laboratory Corporation of America Holdings is a global life sciences company. The Company provides information to help doctors, hospitals, pharmaceutical companies, researchers, and patients make decisions. Its segments include Labcorp Diagnostics (Dx) and Labcorp Drug Development (DD). The Dx segment is an independent clinical laboratory business. It offers a menu of frequently requested and specialty diagnostic tests through an integrated network of primary and specialty laboratories across the United States. In addition to diagnostic testing along with occupational and wellness testing for employers and forensic DNA analysis, Dx segment also offers a range of other testing services. The DD segment is a contract research organizations (CRO) business that provides end-to-end drug development services. The DD segment provides these services predominantly to pharmaceutical, biotechnology and medical device companies across the world. It serves clients in more than 100 countries.</v>
    <v>75500</v>
    <v>New York Stock Exchange</v>
    <v>XNYS</v>
    <v>XNYS</v>
    <v>358 S MAIN ST, BURLINGTON, NC, 27215-5837 US</v>
    <v>213.47</v>
    <v>Healthcare Providers &amp; Services</v>
    <v>Stock</v>
    <v>44855.958333367969</v>
    <v>843</v>
    <v>206.655</v>
    <v>19138580000</v>
    <v>LABORATORY CORPORATION OF AMERICA HOLDINGS</v>
    <v>LABORATORY CORPORATION OF AMERICA HOLDINGS</v>
    <v>210.56</v>
    <v>10.108599999999999</v>
    <v>211.16</v>
    <v>211.71</v>
    <v>211.71</v>
    <v>90400000</v>
    <v>LH</v>
    <v>LABORATORY CORPORATION OF AMERICA HOLDINGS (XNYS:LH)</v>
    <v>1943674</v>
    <v>635163</v>
    <v>1994</v>
  </rv>
  <rv s="2">
    <v>844</v>
  </rv>
  <rv s="0">
    <v>https://www.bing.com/financeapi/forcetrigger?t=a1uvar&amp;q=XNYS%3aLHX&amp;form=skydnc</v>
    <v>Learn more on Bing</v>
  </rv>
  <rv s="1">
    <v>en-US</v>
    <v>a1uvar</v>
    <v>268435456</v>
    <v>1</v>
    <v>Powered by Refinitiv</v>
    <v>0</v>
    <v>L3HARRIS TECHNOLOGIES, INC. (XNYS:LHX)</v>
    <v>2</v>
    <v>3</v>
    <v>Finance</v>
    <v>4</v>
    <v>279.70999999999998</v>
    <v>200.70500000000001</v>
    <v>0.73819999999999997</v>
    <v>8.1999999999999993</v>
    <v>5.6630000000000005E-3</v>
    <v>3.431E-2</v>
    <v>1.4</v>
    <v>USD</v>
    <v>L3Harris Technologies, Inc., formerly Harris Corporation, is a technology company that provides products, systems and services that have defense and civil government applications, as well as commercial applications. It offers its products and services to government and commercial customer. It operates in four segments: Communication Systems, which serves markets in tactical communications and defense, and public safety networks; Space and Intelligence Systems, which provides complete Earth observation, and intelligence solutions from advanced sensors and payloads, as well as ground processing and information analytics; Electronic Systems, which offers a portfolio of solutions in electronic warfare, wireless and technology, among others, and Critical Networks, which provides managed services supporting air traffic management, energy and maritime communications, and ground network operation and sustainment, as well as information technology (IT) and engineering services.</v>
    <v>47000</v>
    <v>New York Stock Exchange</v>
    <v>XNYS</v>
    <v>XNYS</v>
    <v>1025 W Nasa Blvd, MELBOURNE, FL, 32919-0001 US</v>
    <v>248.74</v>
    <v>Aerospace &amp; Defense</v>
    <v>Stock</v>
    <v>44855.958333356248</v>
    <v>846</v>
    <v>239.7</v>
    <v>47302500000</v>
    <v>L3HARRIS TECHNOLOGIES, INC.</v>
    <v>L3HARRIS TECHNOLOGIES, INC.</v>
    <v>240</v>
    <v>24.632200000000001</v>
    <v>239</v>
    <v>247.2</v>
    <v>248.6</v>
    <v>191353200</v>
    <v>LHX</v>
    <v>L3HARRIS TECHNOLOGIES, INC. (XNYS:LHX)</v>
    <v>1711780</v>
    <v>1071417</v>
    <v>1926</v>
  </rv>
  <rv s="2">
    <v>847</v>
  </rv>
  <rv s="0">
    <v>https://www.bing.com/financeapi/forcetrigger?t=bnmq52&amp;q=XNYS%3aLIN&amp;form=skydnc</v>
    <v>Learn more on Bing</v>
  </rv>
  <rv s="1">
    <v>en-US</v>
    <v>bnmq52</v>
    <v>268435456</v>
    <v>1</v>
    <v>Powered by Refinitiv</v>
    <v>0</v>
    <v>LINDE PUBLIC LIMITED COMPANY (XNYS:LIN)</v>
    <v>2</v>
    <v>3</v>
    <v>Finance</v>
    <v>4</v>
    <v>352.18</v>
    <v>262.47000000000003</v>
    <v>0.87160000000000004</v>
    <v>6.09</v>
    <v>1.1410999999999999E-2</v>
    <v>2.1578E-2</v>
    <v>3.29</v>
    <v>USD</v>
    <v>Linde plc is an industrial gas company. The Company's primary products in its industrial gases business are atmospheric gases (oxygen, nitrogen, argon, and rare gases) and process gases (carbon dioxide, helium, hydrogen, electronic gases, specialty gases, and acetylene). The Company's segments include Americas; Europe/Middle East/Africa (EMEA); Asia/South Pacific (APAC); and Engineering. Its Engineering business designs and manufactures equipment for air separation and other industrial gas applications specifically for end customers and is managed on a worldwide basis operating in all geographic segments. The Company also designs and builds equipment that produces industrial gases and offers customers a range of gas production and processing services, such as olefin plants, natural gas plants, air separation plants, hydrogen and synthesis gas plants and other types of plants. The Company's industrial gases are distributed to various end-markets within a regional segment.</v>
    <v>72438</v>
    <v>New York Stock Exchange</v>
    <v>XNYS</v>
    <v>XNYS</v>
    <v>The Priestley Centre, 10 Priestley Road, GUILDFORD, SURREY, GU2 7XY GB</v>
    <v>288.73</v>
    <v>Chemicals</v>
    <v>Stock</v>
    <v>44855.997728378905</v>
    <v>849</v>
    <v>279.54000000000002</v>
    <v>143688800000</v>
    <v>LINDE PUBLIC LIMITED COMPANY</v>
    <v>LINDE PUBLIC LIMITED COMPANY</v>
    <v>280.45999999999998</v>
    <v>40.933500000000002</v>
    <v>282.23</v>
    <v>288.32</v>
    <v>291.61</v>
    <v>498365600</v>
    <v>LIN</v>
    <v>LINDE PUBLIC LIMITED COMPANY (XNYS:LIN)</v>
    <v>1610564</v>
    <v>1815568</v>
    <v>2017</v>
  </rv>
  <rv s="2">
    <v>850</v>
  </rv>
  <rv s="0">
    <v>https://www.bing.com/financeapi/forcetrigger?t=a1wy1h&amp;q=XNAS%3aLKQ&amp;form=skydnc</v>
    <v>Learn more on Bing</v>
  </rv>
  <rv s="1">
    <v>en-US</v>
    <v>a1wy1h</v>
    <v>268435456</v>
    <v>1</v>
    <v>Powered by Refinitiv</v>
    <v>0</v>
    <v>LKQ CORPORATION (XNAS:LKQ)</v>
    <v>2</v>
    <v>3</v>
    <v>Finance</v>
    <v>4</v>
    <v>60.429900000000004</v>
    <v>42.36</v>
    <v>1.3814</v>
    <v>1.41</v>
    <v>-3.3210000000000003E-2</v>
    <v>2.8154999999999999E-2</v>
    <v>-1.71</v>
    <v>USD</v>
    <v>LKQ Corporation is a holding company, which distributes vehicle products, including replacement parts, components, and systems used in the repair and maintenance of vehicles, and specialty products and accessories, and automotive glass products. Its segments include Wholesale- North America, Europe and Specialty. North America segment offers vehicle replacement products, including sheet metal collision parts, such as doors, hoods, and fenders; bumper covers; head and tail lamps; automotive glass products, such as windshields; mirrors and grilles; wheels, and large mechanical items, such as engines and transmissions. Europe segment offers small mechanical products, such as brake pads, discs and sensors; clutches; electrical products, such as spark plugs and batteries; filters, and oil and automotive fluids. Specialty segment serves truck and off-road; speed and performance; recreational vehicles; towing; wheels, tires and performance handling; marine, and miscellaneous accessories.</v>
    <v>46000</v>
    <v>Nasdaq Stock Market</v>
    <v>XNAS</v>
    <v>XNAS</v>
    <v>SUITE 2800, 500 WEST MADISON STREET, CHICAGO, IL, 60661 US</v>
    <v>51.54</v>
    <v>Automobiles &amp; Auto Parts</v>
    <v>Stock</v>
    <v>44855.946784096872</v>
    <v>852</v>
    <v>50.01</v>
    <v>14128340000</v>
    <v>LKQ CORPORATION</v>
    <v>LKQ CORPORATION</v>
    <v>50.15</v>
    <v>11.926399999999999</v>
    <v>50.08</v>
    <v>51.49</v>
    <v>49.78</v>
    <v>274390000</v>
    <v>LKQ</v>
    <v>LKQ CORPORATION (XNAS:LKQ)</v>
    <v>1166731</v>
    <v>1471627</v>
    <v>1998</v>
  </rv>
  <rv s="2">
    <v>853</v>
  </rv>
  <rv s="0">
    <v>https://www.bing.com/financeapi/forcetrigger?t=a1wyu2&amp;q=XNYS%3aLLY&amp;form=skydnc</v>
    <v>Learn more on Bing</v>
  </rv>
  <rv s="1">
    <v>en-US</v>
    <v>a1wyu2</v>
    <v>268435456</v>
    <v>1</v>
    <v>Powered by Refinitiv</v>
    <v>0</v>
    <v>ELI LILLY AND COMPANY (XNYS:LLY)</v>
    <v>2</v>
    <v>3</v>
    <v>Finance</v>
    <v>4</v>
    <v>342.43</v>
    <v>231.87</v>
    <v>0.33129999999999998</v>
    <v>11.7</v>
    <v>6.339E-3</v>
    <v>3.5554999999999996E-2</v>
    <v>2.16</v>
    <v>USD</v>
    <v>Eli Lilly and Company is engaged in a drug manufacturing business. The Company discovers, develops, manufactures, and markets products in the human pharmaceutical products segment. Its diabetes products include Basaglar, Humalog, Humulin, Jardiance, Trajenta, and Trulicity. Its oncology products consist of Alimta, Cyramza, Erbitux, Retevmo, Tyvyt, and Verzenio. Its immunology products include Olumiant, Baricitinib, and Taltz. Its neuroscience products include Cymbalta, Emgality, and Zyprexa. Its other therapies consist of Bamlanivimab and etesevimab, Bebtelovimab, Cialis, and Forteo. It maintains special business groups to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about 120 countries.</v>
    <v>35000</v>
    <v>New York Stock Exchange</v>
    <v>XNYS</v>
    <v>XNYS</v>
    <v>Lilly Corporate Ctr, Drop Code 1094, Lilly Corporate Ctr, INDIANAPOLIS, IN, 46285-0001 US</v>
    <v>342.43</v>
    <v>Pharmaceuticals</v>
    <v>Stock</v>
    <v>44855.998900589846</v>
    <v>855</v>
    <v>326.77</v>
    <v>323791100000</v>
    <v>ELI LILLY AND COMPANY</v>
    <v>ELI LILLY AND COMPANY</v>
    <v>329.07</v>
    <v>52.511899999999997</v>
    <v>329.07</v>
    <v>340.77</v>
    <v>342.93</v>
    <v>950174800</v>
    <v>LLY</v>
    <v>ELI LILLY AND COMPANY (XNYS:LLY)</v>
    <v>3274712</v>
    <v>3225394</v>
    <v>1901</v>
  </rv>
  <rv s="2">
    <v>856</v>
  </rv>
  <rv s="0">
    <v>https://www.bing.com/financeapi/forcetrigger?t=a1wzw7&amp;q=XNYS%3aLMT&amp;form=skydnc</v>
    <v>Learn more on Bing</v>
  </rv>
  <rv s="1">
    <v>en-US</v>
    <v>a1wzw7</v>
    <v>268435456</v>
    <v>1</v>
    <v>Powered by Refinitiv</v>
    <v>0</v>
    <v>LOCKHEED MARTIN CORPORATION (XNYS:LMT)</v>
    <v>2</v>
    <v>3</v>
    <v>Finance</v>
    <v>4</v>
    <v>479.99</v>
    <v>324.2278</v>
    <v>0.70620000000000005</v>
    <v>10.27</v>
    <v>3.058E-3</v>
    <v>2.3113000000000002E-2</v>
    <v>1.39</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114000</v>
    <v>New York Stock Exchange</v>
    <v>XNYS</v>
    <v>XNYS</v>
    <v>6801 ROCKLEDGE DR, BETHESDA, MD, 20817 US</v>
    <v>454.69</v>
    <v>Aerospace &amp; Defense</v>
    <v>Stock</v>
    <v>44855.999627036719</v>
    <v>858</v>
    <v>440.15</v>
    <v>119141400000</v>
    <v>LOCKHEED MARTIN CORPORATION</v>
    <v>LOCKHEED MARTIN CORPORATION</v>
    <v>443.72</v>
    <v>20.402699999999999</v>
    <v>444.34</v>
    <v>454.61</v>
    <v>456</v>
    <v>262074000</v>
    <v>LMT</v>
    <v>LOCKHEED MARTIN CORPORATION (XNYS:LMT)</v>
    <v>1620175</v>
    <v>1447641</v>
    <v>1994</v>
  </rv>
  <rv s="2">
    <v>859</v>
  </rv>
  <rv s="0">
    <v>https://www.bing.com/financeapi/forcetrigger?t=a1x12w&amp;q=XNYS%3aLNC&amp;form=skydnc</v>
    <v>Learn more on Bing</v>
  </rv>
  <rv s="1">
    <v>en-US</v>
    <v>a1x12w</v>
    <v>268435456</v>
    <v>1</v>
    <v>Powered by Refinitiv</v>
    <v>0</v>
    <v>LINCOLN NATIONAL CORPORATION (XNYS:LNC)</v>
    <v>2</v>
    <v>3</v>
    <v>Finance</v>
    <v>4</v>
    <v>77.569999999999993</v>
    <v>43.01</v>
    <v>1.7951999999999999</v>
    <v>2.6</v>
    <v>0</v>
    <v>5.4415999999999999E-2</v>
    <v>0</v>
    <v>USD</v>
    <v>Lincoln National Corporation is a holding company, which operates multiple insurance and retirement businesses through subsidiary companies. The Company operates through four segments: Annuities, Retirement Plan Services, Life Insurance and Group Protection. The Annuities segment provides tax-deferred investment growth and lifetime income opportunities for its clients by offering variable annuities, fixed (including indexed) annuities and indexed variable annuities. The Retirement Plan Services segment provides employers with retirement plan products and services, such as LINCOLN DIRECTOR group variable annuity, LINCOLN ALLIANCE program and Multi-Fund variable annuity. The Life Insurance segment provides life insurance products, including term insurance and others. The Group Protection segment offers group non-medical insurance products and services, including short- and long-term disability, statutory disability and paid family medical leave administration.</v>
    <v>10848</v>
    <v>New York Stock Exchange</v>
    <v>XNYS</v>
    <v>XNYS</v>
    <v>150 N RADNOR CHESTER RD, RADNOR, PA, 19087 US</v>
    <v>50.47</v>
    <v>Insurance</v>
    <v>Stock</v>
    <v>44855.958333344533</v>
    <v>861</v>
    <v>47.56</v>
    <v>8575989000</v>
    <v>LINCOLN NATIONAL CORPORATION</v>
    <v>LINCOLN NATIONAL CORPORATION</v>
    <v>47.91</v>
    <v>9.2296999999999993</v>
    <v>47.78</v>
    <v>50.38</v>
    <v>50.38</v>
    <v>170226100</v>
    <v>LNC</v>
    <v>LINCOLN NATIONAL CORPORATION (XNYS:LNC)</v>
    <v>1465157</v>
    <v>1838705</v>
    <v>1968</v>
  </rv>
  <rv s="2">
    <v>862</v>
  </rv>
  <rv s="0">
    <v>https://www.bing.com/financeapi/forcetrigger?t=a1x1mw&amp;q=XNAS%3aLNT&amp;form=skydnc</v>
    <v>Learn more on Bing</v>
  </rv>
  <rv s="1">
    <v>en-US</v>
    <v>a1x1mw</v>
    <v>268435456</v>
    <v>1</v>
    <v>Powered by Refinitiv</v>
    <v>0</v>
    <v>ALLIANT ENERGY CORPORATION (XNAS:LNT)</v>
    <v>2</v>
    <v>3</v>
    <v>Finance</v>
    <v>4</v>
    <v>65.37</v>
    <v>47.19</v>
    <v>0.51119999999999999</v>
    <v>1.06</v>
    <v>0</v>
    <v>2.1766000000000001E-2</v>
    <v>0</v>
    <v>USD</v>
    <v>Alliant Energy Corporation operates as a regulated investor-owned public utility holding company. The Company is focused on providing regulated electric and natural gas service to its customers in the Midwest, through its subsidiaries, Interstate Power and Light Company (IPL) and Wisconsin Power and Light Company (WPL). Its segments include Utility, and ATC Holdings, Non-utility, Parent and Other. The Utility segment includes the operations of IPL and WPL, which primarily serve retail customers in Iowa and Wisconsin. The utility business includes utility electric operations, utility gas operations and utility other, which includes steam operations and the unallocated portions of the utility business. Its ATC Holdings, Non-utility, Parent and Other segment includes the operations of Alliant Energy Finance, LLC (AEF) and its subsidiaries, the Alliant Energy parent company, and any Alliant Energy parent company consolidating adjustments.</v>
    <v>3313</v>
    <v>Nasdaq Stock Market</v>
    <v>XNAS</v>
    <v>XNAS</v>
    <v>SUITE 1000, 4902 NORTH BILTMORE LANE, MADISON, WI, 53718-2148 US</v>
    <v>50.125</v>
    <v>Electrical Utilities &amp; IPPs</v>
    <v>Stock</v>
    <v>44855.849695034376</v>
    <v>864</v>
    <v>48.524999999999999</v>
    <v>12486090000</v>
    <v>ALLIANT ENERGY CORPORATION</v>
    <v>ALLIANT ENERGY CORPORATION</v>
    <v>48.99</v>
    <v>17.582599999999999</v>
    <v>48.7</v>
    <v>49.76</v>
    <v>49.76</v>
    <v>250926200</v>
    <v>LNT</v>
    <v>ALLIANT ENERGY CORPORATION (XNAS:LNT)</v>
    <v>2324174</v>
    <v>1862790</v>
    <v>1981</v>
  </rv>
  <rv s="2">
    <v>865</v>
  </rv>
  <rv s="0">
    <v>https://www.bing.com/financeapi/forcetrigger?t=a1x2ur&amp;q=XNYS%3aLOW&amp;form=skydnc</v>
    <v>Learn more on Bing</v>
  </rv>
  <rv s="1">
    <v>en-US</v>
    <v>a1x2ur</v>
    <v>268435456</v>
    <v>1</v>
    <v>Powered by Refinitiv</v>
    <v>0</v>
    <v>LOWE'S COMPANIES, INC. (XNYS:LOW)</v>
    <v>2</v>
    <v>3</v>
    <v>Finance</v>
    <v>4</v>
    <v>263.31</v>
    <v>170.12</v>
    <v>1.1453</v>
    <v>4.07</v>
    <v>0</v>
    <v>2.2827E-2</v>
    <v>0</v>
    <v>USD</v>
    <v>Lowe's Companies, Inc. (Lowe's) is a home improvement company. The Company operates home improvement and hardware stores. The Company offers a range of products for maintenance, repair, remodeling and decorating. The Company offers home improvement products in categories, including Appliances, Seasonal and Outdoor Living, Lawn and Garden, Lumber, Kitchens and Bath, Tools, Paint, Millwork, Hardware, Flooring, Rough Plumbing, Building Materials, Decor, Lighting, and Electrical. It offers installation services through contractors in its product categories, with Flooring, Kitchens and Bath, Millwork, Appliances, and Lumber. Through its Websites and mobile applications, it provides an online product information, customer ratings and reviews, online buying guides and how-to videos and other information. It serves homeowners, renters, and professional customers. The Company operates approximately 1,737 stores located across 50 states in United States, as well as over 234 stores in Canada.</v>
    <v>200000</v>
    <v>New York Stock Exchange</v>
    <v>XNYS</v>
    <v>XNYS</v>
    <v>1000 Lowes Blvd, MOORESVILLE, NC, 28117-8520 US</v>
    <v>182.67</v>
    <v>Specialty Retailers</v>
    <v>Stock</v>
    <v>44855.999690532029</v>
    <v>867</v>
    <v>176.5</v>
    <v>113197200000</v>
    <v>LOWE'S COMPANIES, INC.</v>
    <v>LOWE'S COMPANIES, INC.</v>
    <v>178.14</v>
    <v>14.058299999999999</v>
    <v>178.3</v>
    <v>182.37</v>
    <v>182.37</v>
    <v>620700600</v>
    <v>LOW</v>
    <v>LOWE'S COMPANIES, INC. (XNYS:LOW)</v>
    <v>3583575</v>
    <v>4000384</v>
    <v>1952</v>
  </rv>
  <rv s="2">
    <v>868</v>
  </rv>
  <rv s="0">
    <v>https://www.bing.com/financeapi/forcetrigger?t=a1x4f2&amp;q=XNAS%3aLRCX&amp;form=skydnc</v>
    <v>Learn more on Bing</v>
  </rv>
  <rv s="1">
    <v>en-US</v>
    <v>a1x4f2</v>
    <v>268435456</v>
    <v>1</v>
    <v>Powered by Refinitiv</v>
    <v>0</v>
    <v>LAM RESEARCH CORPORATION (XNAS:LRCX)</v>
    <v>2</v>
    <v>3</v>
    <v>Finance</v>
    <v>4</v>
    <v>731.8492</v>
    <v>299.59199999999998</v>
    <v>1.3685</v>
    <v>13.42</v>
    <v>3.5470000000000002E-3</v>
    <v>3.771E-2</v>
    <v>1.31</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v>17700</v>
    <v>Nasdaq Stock Market</v>
    <v>XNAS</v>
    <v>XNAS</v>
    <v>4650 Cushing Blvd, FREMONT, CA, 94538 US</v>
    <v>372.85500000000002</v>
    <v>Semiconductors &amp; Semiconductor Equipment</v>
    <v>Stock</v>
    <v>44855.997397649997</v>
    <v>870</v>
    <v>354.97</v>
    <v>50531620000</v>
    <v>LAM RESEARCH CORPORATION</v>
    <v>LAM RESEARCH CORPORATION</v>
    <v>354.97</v>
    <v>10.205500000000001</v>
    <v>355.87</v>
    <v>369.29</v>
    <v>370.6</v>
    <v>136834500</v>
    <v>LRCX</v>
    <v>LAM RESEARCH CORPORATION (XNAS:LRCX)</v>
    <v>2766538</v>
    <v>2429235</v>
    <v>1989</v>
  </rv>
  <rv s="2">
    <v>871</v>
  </rv>
  <rv s="0">
    <v>https://www.bing.com/financeapi/forcetrigger?t=a1qgzr&amp;q=XNYS%3aLUMN&amp;form=skydnc</v>
    <v>Learn more on Bing</v>
  </rv>
  <rv s="1">
    <v>en-US</v>
    <v>a1qgzr</v>
    <v>268435456</v>
    <v>1</v>
    <v>Powered by Refinitiv</v>
    <v>0</v>
    <v>LUMEN TECHNOLOGIES, INC. (XNYS:LUMN)</v>
    <v>2</v>
    <v>3</v>
    <v>Finance</v>
    <v>4</v>
    <v>14.494999999999999</v>
    <v>6.34</v>
    <v>1.0448999999999999</v>
    <v>-0.04</v>
    <v>6.0060000000000001E-3</v>
    <v>-5.9699999999999996E-3</v>
    <v>0.04</v>
    <v>USD</v>
    <v>Lumen Technologies, Inc. is an international facilities-based technology and communications company engaged primarily in providing a range of integrated services to its business and mass markets customers. The Company’s segments include Mass Markets, North America (NA) Business, Europe, Middle East and Africa region (EMEA) and Asia Pacific region (APAC). The Company’s product and service categories include Consumer Broadband, which includes fiber-based and lower speed DSL-based broadband services to residential customers; Small Business Group (SBG) Broadband, which includes fiber-based and lower speed digital subscriber line (DSL) -based broadband services to small businesses; Voice and Other, which include retail video services, professional services and other ancillary services, and Connect America Fund (CAF) II, which consists of Connect America Fund Phase II payments to support voice and broadband in emergency broadband benefit.</v>
    <v>35000</v>
    <v>New York Stock Exchange</v>
    <v>XNYS</v>
    <v>XNYS</v>
    <v>P O BOX 4065, 100 CENTURYLINK DR, MONROE, LA, 71203 US</v>
    <v>6.89</v>
    <v>Telecommunications Services</v>
    <v>Stock</v>
    <v>44855.999745392968</v>
    <v>873</v>
    <v>6.5793999999999997</v>
    <v>6895360000</v>
    <v>LUMEN TECHNOLOGIES, INC.</v>
    <v>LUMEN TECHNOLOGIES, INC.</v>
    <v>6.67</v>
    <v>3.4582000000000002</v>
    <v>6.7</v>
    <v>6.66</v>
    <v>6.7</v>
    <v>1035339000</v>
    <v>LUMN</v>
    <v>LUMEN TECHNOLOGIES, INC. (XNYS:LUMN)</v>
    <v>18457873</v>
    <v>20789180</v>
    <v>1968</v>
  </rv>
  <rv s="2">
    <v>874</v>
  </rv>
  <rv s="0">
    <v>https://www.bing.com/financeapi/forcetrigger?t=a1x6rw&amp;q=XNYS%3aLUV&amp;form=skydnc</v>
    <v>Learn more on Bing</v>
  </rv>
  <rv s="1">
    <v>en-US</v>
    <v>a1x6rw</v>
    <v>268435456</v>
    <v>1</v>
    <v>Powered by Refinitiv</v>
    <v>0</v>
    <v>SOUTHWEST AIRLINES CO. (XNYS:LUV)</v>
    <v>2</v>
    <v>3</v>
    <v>Finance</v>
    <v>4</v>
    <v>52.79</v>
    <v>30.2</v>
    <v>1.0365</v>
    <v>0.28999999999999998</v>
    <v>1.8129999999999999E-3</v>
    <v>8.8389999999999996E-3</v>
    <v>0.06</v>
    <v>USD</v>
    <v>Southwest Airlines Co. (Southwest) operates Southwest Airlines, a passenger airline that provides scheduled air transportation in the United States and near-international markets. The Company provides point-to-point service. The Company offers ancillary services, such as Southwest's EarlyBird Check-In, upgraded boarding, and transportation of pets and unaccompanied minors, in accordance with Southwest's respective policies. EarlyBird Check-In provides customers with automatic check-in and an assigned boarding position before general boarding positions become available. It offers its fare products directly to customers through its Internet Website, Southwest.com. It has approximately 728 Boeing 737 aircraft in its fleet and 121 destinations in 42 states, the District of Columbia, the Commonwealth of Puerto Rico, and ten near-international countries, such as Mexico, Jamaica, The Bahamas, Aruba, Dominican Republic, Costa Rica, Belize, Cuba, the Cayman Islands, and Turks and Caicos.</v>
    <v>62333</v>
    <v>New York Stock Exchange</v>
    <v>XNYS</v>
    <v>XNYS</v>
    <v>PO Box 36611, 2702 Love Field Dr, DALLAS, TX, 75235 US</v>
    <v>33.415500000000002</v>
    <v>Passenger Transportation Services</v>
    <v>Stock</v>
    <v>44855.997357685155</v>
    <v>876</v>
    <v>32.380000000000003</v>
    <v>19639890000</v>
    <v>SOUTHWEST AIRLINES CO.</v>
    <v>SOUTHWEST AIRLINES CO.</v>
    <v>32.65</v>
    <v>20.841899999999999</v>
    <v>32.81</v>
    <v>33.1</v>
    <v>33.159999999999997</v>
    <v>593350200</v>
    <v>LUV</v>
    <v>SOUTHWEST AIRLINES CO. (XNYS:LUV)</v>
    <v>5450616</v>
    <v>6234205</v>
    <v>1967</v>
  </rv>
  <rv s="2">
    <v>877</v>
  </rv>
  <rv s="0">
    <v>https://www.bing.com/financeapi/forcetrigger?t=a1x7im&amp;q=XNYS%3aLVS&amp;form=skydnc</v>
    <v>Learn more on Bing</v>
  </rv>
  <rv s="1">
    <v>en-US</v>
    <v>a1x7im</v>
    <v>268435456</v>
    <v>1</v>
    <v>Powered by Refinitiv</v>
    <v>0</v>
    <v>LAS VEGAS SANDS CORP. (XNYS:LVS)</v>
    <v>2</v>
    <v>3</v>
    <v>Finance</v>
    <v>4</v>
    <v>48.27</v>
    <v>28.875</v>
    <v>1.1673</v>
    <v>1.48</v>
    <v>1.2800000000000001E-3</v>
    <v>3.9371999999999997E-2</v>
    <v>0.05</v>
    <v>USD</v>
    <v>Las Vegas Sands Corp. is a global developer of destination properties (Integrated Resorts). The Integrated Resorts features accommodations, gaming, entertainment and retail malls, convention and exhibition facilities, celebrity chef restaurants, and other amenities. The Company owns and operates Integrated Resorts in Asia and the United States. Its principal operating and developmental activities occur in three geographic areas: Macao, Singapore, and the United States. In Macao, its segments include The Venetian Macao; The Londoner Macao; The Parisian Macao; The Plaza Macao and Four Seasons Macao; and Sands Macao. In Singapore, its segment is Marina Bay Sands. In the United States, its segment is the Las Vegas Operating Properties. It owns and operates a collection of Integrated Resorts in Macao of the People's Republic of China (China), through Sands China Ltd. It also offers players club loyalty programs at its properties that offer rewards, privileges, and members-only events.</v>
    <v>44500</v>
    <v>New York Stock Exchange</v>
    <v>XNYS</v>
    <v>XNYS</v>
    <v>5500 Haven Street, LAS VEGAS, NV, 89119 US</v>
    <v>39.28</v>
    <v>Hotels &amp; Entertainment Services</v>
    <v>Stock</v>
    <v>44855.998549316406</v>
    <v>879</v>
    <v>37.520000000000003</v>
    <v>29855580000</v>
    <v>LAS VEGAS SANDS CORP.</v>
    <v>LAS VEGAS SANDS CORP.</v>
    <v>37.93</v>
    <v>0</v>
    <v>37.590000000000003</v>
    <v>39.07</v>
    <v>39.119999999999997</v>
    <v>764156100</v>
    <v>LVS</v>
    <v>LAS VEGAS SANDS CORP. (XNYS:LVS)</v>
    <v>7303666</v>
    <v>9285490</v>
    <v>2004</v>
  </rv>
  <rv s="2">
    <v>880</v>
  </rv>
  <rv s="0">
    <v>https://www.bing.com/financeapi/forcetrigger?t=a1x7oc&amp;q=XNYS%3aLW&amp;form=skydnc</v>
    <v>Learn more on Bing</v>
  </rv>
  <rv s="1">
    <v>en-US</v>
    <v>a1x7oc</v>
    <v>268435456</v>
    <v>1</v>
    <v>Powered by Refinitiv</v>
    <v>0</v>
    <v>LAMB WESTON HOLDINGS, INC. (XNYS:LW)</v>
    <v>2</v>
    <v>3</v>
    <v>Finance</v>
    <v>4</v>
    <v>86.48</v>
    <v>49.71</v>
    <v>0.51749999999999996</v>
    <v>-0.96</v>
    <v>-9.4219999999999998E-3</v>
    <v>-1.1611E-2</v>
    <v>-0.77</v>
    <v>USD</v>
    <v>Lamb Weston Holdings, Inc. is a global producer, distributor, and marketer of value-added frozen potato products. The Company's Global segment includes frozen potato products sold in North America and international markets generally to the North American based restaurant chains and international customers comprised of global and regional quick service and full-service restaurant chains, foodservice distributors, and retailers. The Foodservice segment includes frozen potato products sold throughout the United States and Canada to commercial distributors, restaurant chains generally outside the North American-based restaurant chains, and non-commercial channels. The Retail segment includes consumer-facing frozen potato products sold primarily to grocery, mass merchants, clubs, and specialty retailers. The Other segment primarily includes its vegetable, and dairy businesses, as well as unrealized mark-to-market adjustments associated with commodity hedging contracts.</v>
    <v>8000</v>
    <v>New York Stock Exchange</v>
    <v>XNYS</v>
    <v>XNYS</v>
    <v>599 S Rivershore Ln, EAGLE, ID, 83616-4979 US</v>
    <v>83.215000000000003</v>
    <v>Food &amp; Tobacco</v>
    <v>Stock</v>
    <v>44855.958333367969</v>
    <v>882</v>
    <v>80.66</v>
    <v>11753890000</v>
    <v>LAMB WESTON HOLDINGS, INC.</v>
    <v>LAMB WESTON HOLDINGS, INC.</v>
    <v>82.98</v>
    <v>29.749400000000001</v>
    <v>82.68</v>
    <v>81.72</v>
    <v>80.95</v>
    <v>143831200</v>
    <v>LW</v>
    <v>LAMB WESTON HOLDINGS, INC. (XNYS:LW)</v>
    <v>1480724</v>
    <v>1981531</v>
    <v>2016</v>
  </rv>
  <rv s="2">
    <v>883</v>
  </rv>
  <rv s="0">
    <v>https://www.bing.com/financeapi/forcetrigger?t=a1x8c7&amp;q=XNYS%3aLYB&amp;form=skydnc</v>
    <v>Learn more on Bing</v>
  </rv>
  <rv s="1">
    <v>en-US</v>
    <v>a1x8c7</v>
    <v>268435456</v>
    <v>1</v>
    <v>Powered by Refinitiv</v>
    <v>0</v>
    <v>LyondellBasell Industries NV (XNYS:LYB)</v>
    <v>2</v>
    <v>3</v>
    <v>Finance</v>
    <v>4</v>
    <v>112.53</v>
    <v>71.459999999999994</v>
    <v>1.2498</v>
    <v>3.12</v>
    <v>9.3720000000000001E-3</v>
    <v>3.9474000000000002E-2</v>
    <v>0.77</v>
    <v>USD</v>
    <v>LyondellBasell Industries N.V. is a chemical company. The Company operates through segment such as Olefins and Polyolefins-Americas (O&amp;P-Americas), Olefins and Polyolefins-Europe, Asia, International (O&amp;P-EAI), Intermediates and Derivatives (I&amp;D), Advanced Polymer Solutions (APS), Refining and Technology. Its customers use its plastics and chemicals to manufacture a range of products that people use in their everyday lives including food packaging, home furnishings, automotive components, paints and coatings. The Company also develop and license chemical and polyolefin process technologies and manufacture and sell polyolefin catalysts. It produces of olefins and polyethylene (PE). It uses all the propylene it produces in the production of polypropylene (PP), propylene oxide and other derivatives of those products. Its chemicals businesses consist primarily of processing plants that convert volumes of liquid and gaseous hydrocarbon feedstocks into plastic resins and other chemicals.</v>
    <v>19100</v>
    <v>New York Stock Exchange</v>
    <v>XNYS</v>
    <v>XNYS</v>
    <v>4th Floor, One Vine Street, LONDON, UNITED KINGDOM-NA, W1J0AH GB</v>
    <v>82.39</v>
    <v>Chemicals</v>
    <v>Stock</v>
    <v>44855.992151029684</v>
    <v>885</v>
    <v>79.239999999999995</v>
    <v>26801090000</v>
    <v>LyondellBasell Industries NV</v>
    <v>LyondellBasell Industries NV</v>
    <v>79.400000000000006</v>
    <v>4.8015999999999996</v>
    <v>79.040000000000006</v>
    <v>82.16</v>
    <v>82.93</v>
    <v>326206000</v>
    <v>LYB</v>
    <v>LyondellBasell Industries NV (XNYS:LYB)</v>
    <v>2282771</v>
    <v>2553119</v>
    <v>2009</v>
  </rv>
  <rv s="2">
    <v>886</v>
  </rv>
  <rv s="0">
    <v>https://www.bing.com/financeapi/forcetrigger?t=a1x8nm&amp;q=XNYS%3aLYV&amp;form=skydnc</v>
    <v>Learn more on Bing</v>
  </rv>
  <rv s="1">
    <v>en-US</v>
    <v>a1x8nm</v>
    <v>268435456</v>
    <v>1</v>
    <v>Powered by Refinitiv</v>
    <v>0</v>
    <v>LIVE NATION ENTERTAINMENT, INC. (XNYS:LYV)</v>
    <v>2</v>
    <v>3</v>
    <v>Finance</v>
    <v>4</v>
    <v>127.75</v>
    <v>73.349999999999994</v>
    <v>1.3358000000000001</v>
    <v>0.67</v>
    <v>-4.2750000000000002E-3</v>
    <v>8.4960000000000001E-3</v>
    <v>-0.34</v>
    <v>USD</v>
    <v>Live Nation Entertainment, Inc. is a live entertainment ticketing, sales, and marketing company. The Company’s segments include Concerts, which involves the promotion of live music events globally in its owned or operated venues and in rented third-party venues, the production of music festivals, the operation and management of music venues, the creation of associated content and the provision of management and other services to artists; Ticketing, which involves the management of its global ticketing operations, including providing ticketing software and services to clients, and consumers with a marketplace, both online and mobile, for tickets and event information through its Website, www.ticketmaster.com., and Sponsorship &amp; Advertising, which manages the development of strategic sponsorship programs in addition to the sale of international, national and local sponsorships and placement of advertising such as signage, promotional programs, and rich media offerings.</v>
    <v>10200</v>
    <v>New York Stock Exchange</v>
    <v>XNYS</v>
    <v>XNYS</v>
    <v>9348 Civic Center Dr, BEVERLY HILLS, CA, 90210 US</v>
    <v>80.27</v>
    <v>Media &amp; Publishing</v>
    <v>Stock</v>
    <v>44855.958333378905</v>
    <v>888</v>
    <v>77.790000000000006</v>
    <v>18289660000</v>
    <v>LIVE NATION ENTERTAINMENT, INC.</v>
    <v>LIVE NATION ENTERTAINMENT, INC.</v>
    <v>78.72</v>
    <v>0</v>
    <v>78.86</v>
    <v>79.53</v>
    <v>79.19</v>
    <v>229971800</v>
    <v>LYV</v>
    <v>LIVE NATION ENTERTAINMENT, INC. (XNYS:LYV)</v>
    <v>1309236</v>
    <v>1763908</v>
    <v>2005</v>
  </rv>
  <rv s="2">
    <v>889</v>
  </rv>
  <rv s="0">
    <v>https://www.bing.com/financeapi/forcetrigger?t=a1x8w7&amp;q=XNYS%3aMA&amp;form=skydnc</v>
    <v>Learn more on Bing</v>
  </rv>
  <rv s="1">
    <v>en-US</v>
    <v>a1x8w7</v>
    <v>268435456</v>
    <v>1</v>
    <v>Powered by Refinitiv</v>
    <v>0</v>
    <v>MASTERCARD INCORPORATED. (XNYS:MA)</v>
    <v>2</v>
    <v>3</v>
    <v>Finance</v>
    <v>4</v>
    <v>399.92</v>
    <v>276.87</v>
    <v>1.0765</v>
    <v>6.09</v>
    <v>2.4139999999999999E-3</v>
    <v>2.0555E-2</v>
    <v>0.73</v>
    <v>USD</v>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It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Its products include consumer credit, consumer debit, prepaid and commercial credit and debit. It also provides integrated offerings such as cyber and intelligence products, information and analytics services, identity verification services, consulting, loyalty and reward programs, processing and open banking.</v>
    <v>24000</v>
    <v>New York Stock Exchange</v>
    <v>XNYS</v>
    <v>XNYS</v>
    <v>2000 Purchase St, PURCHASE, NY, 10577-2405 US</v>
    <v>302.7099</v>
    <v>Software &amp; IT Services</v>
    <v>Stock</v>
    <v>44855.996548066403</v>
    <v>891</v>
    <v>293.5</v>
    <v>292203100000</v>
    <v>MASTERCARD INCORPORATED.</v>
    <v>MASTERCARD INCORPORATED.</v>
    <v>294.51</v>
    <v>30.027699999999999</v>
    <v>296.27999999999997</v>
    <v>302.37</v>
    <v>303.10000000000002</v>
    <v>966376100</v>
    <v>MA</v>
    <v>MASTERCARD INCORPORATED. (XNYS:MA)</v>
    <v>3599622</v>
    <v>3209411</v>
    <v>2001</v>
  </rv>
  <rv s="2">
    <v>892</v>
  </rv>
  <rv s="0">
    <v>https://www.bing.com/financeapi/forcetrigger?t=a1x8z2&amp;q=XNYS%3aMAA&amp;form=skydnc</v>
    <v>Learn more on Bing</v>
  </rv>
  <rv s="1">
    <v>en-US</v>
    <v>a1x8z2</v>
    <v>268435456</v>
    <v>1</v>
    <v>Powered by Refinitiv</v>
    <v>0</v>
    <v>MID-AMERICA APARTMENT COMMUNITIES, INC. (XNYS:MAA)</v>
    <v>2</v>
    <v>3</v>
    <v>Finance</v>
    <v>4</v>
    <v>231.63</v>
    <v>141.13</v>
    <v>0.7298</v>
    <v>1.91</v>
    <v>1.8060000000000001E-3</v>
    <v>1.2939000000000001E-2</v>
    <v>0.27</v>
    <v>USD</v>
    <v>Mid-America Apartment Communities, Inc. is a multifamily-focused, self-administered and self-managed real estate investment trust (REIT). The Company owns, operates, acquires, and selectively develops apartment communities primarily located in the Southeast, Southwest and Mid-Atlantic regions of the United States. It operates through two segments: Same Store, and Non-Same Store and Other. Its Same Store segment represents those apartment communities that have been owned and stabilized for at least 12 months. Its Non-Same Store and Other segment includes recently acquired communities, communities being developed or in lease-up, communities identified for disposition, and others. Its Non-Same Store and Other segment also includes non-multifamily activities. The Company owns and operates approximately 290 apartment communities through the Mid-America Apartments, L.P. (Operating Partnership) and its subsidiaries.</v>
    <v>2429</v>
    <v>New York Stock Exchange</v>
    <v>XNYS</v>
    <v>XNYS</v>
    <v>Ste 340, 6584 Poplar Ave, MEMPHIS, TN, 38138 US</v>
    <v>149.72999999999999</v>
    <v>Residential &amp; Commercial REIT</v>
    <v>Stock</v>
    <v>44855.995898992966</v>
    <v>894</v>
    <v>145.83000000000001</v>
    <v>17261570000</v>
    <v>MID-AMERICA APARTMENT COMMUNITIES, INC.</v>
    <v>MID-AMERICA APARTMENT COMMUNITIES, INC.</v>
    <v>147.65</v>
    <v>29.006</v>
    <v>147.62</v>
    <v>149.53</v>
    <v>149.80000000000001</v>
    <v>115438800</v>
    <v>MAA</v>
    <v>MID-AMERICA APARTMENT COMMUNITIES, INC. (XNYS:MAA)</v>
    <v>1423693</v>
    <v>866257</v>
    <v>1993</v>
  </rv>
  <rv s="2">
    <v>895</v>
  </rv>
  <rv s="0">
    <v>https://www.bing.com/financeapi/forcetrigger?t=a1xaar&amp;q=XNAS%3aMAR&amp;form=skydnc</v>
    <v>Learn more on Bing</v>
  </rv>
  <rv s="1">
    <v>en-US</v>
    <v>a1xaar</v>
    <v>268435456</v>
    <v>1</v>
    <v>Powered by Refinitiv</v>
    <v>0</v>
    <v>MARRIOTT INTERNATIONAL, INC. (XNAS:MAR)</v>
    <v>2</v>
    <v>3</v>
    <v>Finance</v>
    <v>4</v>
    <v>195.9</v>
    <v>131.01</v>
    <v>1.5738000000000001</v>
    <v>5.97</v>
    <v>3.9740000000000001E-3</v>
    <v>4.0468999999999998E-2</v>
    <v>0.61</v>
    <v>USD</v>
    <v>Marriott International, Inc. is an operator, franchisor, and licensor of hotel, residential, and timeshare properties. The Company operates through two business segments: United States and Canada (U.S. &amp; Canada) and International. Its Classic Luxury hotel brands include JW Marriott, The Ritz-Carlton, and St. Regis. Its Distinctive Luxury hotel brands include W Hotels, The Luxury Collection, EDITION, and Bulgari. Its Classic Premium hotel brands include Marriott Hotels, Sheraton, Delta Hotels, Marriott Executive Apartments, and Marriott Vacation Club. Its Distinctive Premium hotel brands include Westin, Renaissance, Le Meridien, Autograph Collection, Gaylord Hotels, Tribute Portfolio, and Design Hotels. Its Classic Select hotel brands include Courtyard, Residence Inn, Fairfield by Marriott, SpringHill Suites, Four Points, TownePlace Suites, and Protea Hotels. Its Distinctive Select hotel brands include Aloft, AC Hotels by Marriott, Element, and Moxy.</v>
    <v>120000</v>
    <v>Nasdaq Stock Market</v>
    <v>XNAS</v>
    <v>XNAS</v>
    <v>7750 WISCONSIN AVENUE, BETHESDA, MD, 20814 US</v>
    <v>154.01</v>
    <v>Hotels &amp; Entertainment Services</v>
    <v>Stock</v>
    <v>44855.999741296095</v>
    <v>897</v>
    <v>146.5</v>
    <v>49815390000</v>
    <v>MARRIOTT INTERNATIONAL, INC.</v>
    <v>MARRIOTT INTERNATIONAL, INC.</v>
    <v>146.71</v>
    <v>27.903600000000001</v>
    <v>147.52000000000001</v>
    <v>153.49</v>
    <v>154.1</v>
    <v>324551400</v>
    <v>MAR</v>
    <v>MARRIOTT INTERNATIONAL, INC. (XNAS:MAR)</v>
    <v>2339520</v>
    <v>2118106</v>
    <v>1997</v>
  </rv>
  <rv s="2">
    <v>898</v>
  </rv>
  <rv s="0">
    <v>https://www.bing.com/financeapi/forcetrigger?t=a1xam7&amp;q=XNYS%3aMAS&amp;form=skydnc</v>
    <v>Learn more on Bing</v>
  </rv>
  <rv s="1">
    <v>en-US</v>
    <v>a1xam7</v>
    <v>268435456</v>
    <v>1</v>
    <v>Powered by Refinitiv</v>
    <v>0</v>
    <v>MASCO CORPORATION (XNYS:MAS)</v>
    <v>2</v>
    <v>3</v>
    <v>Finance</v>
    <v>4</v>
    <v>71.055000000000007</v>
    <v>44.49</v>
    <v>1.1947000000000001</v>
    <v>1.72</v>
    <v>0</v>
    <v>3.8504999999999998E-2</v>
    <v>0</v>
    <v>USD</v>
    <v>Masco Corporation is a designer, manufacturer and distributor of home improvement and building products. The Company’s segments include Plumbing Products and Decorative Architectural Products. Plumbing products include faucets, showerheads, handheld showers, valves, bath hardware and accessories, bathing units, shower bases and enclosures, shower drains, steam shower systems, sinks, kitchen accessories and toilets. Its faucet, bathing and showering products are sold primarily in North America, Europe and China under the brand names DELTA, BRIZO, PEERLESS, HANSGROHE, AXOR, KRAUS, EASY DRAIN, STEAMIST, NEWPORT BRASS, BRASSTECH and WALTEC. Decorative Architectural Products segment primarily includes architectural coatings, including paints, primers, specialty coatings, stains and waterproofing products. Its products are sold in North America, South America and China under the brand names BEHR, KILZ, WHIZZ, Elder &amp; Jenks and other trademarks to do it yourself and professional customers.</v>
    <v>20000</v>
    <v>New York Stock Exchange</v>
    <v>XNYS</v>
    <v>XNYS</v>
    <v>17450 College Parkway, LIVONIA, MI, 48152 US</v>
    <v>46.49</v>
    <v>Homebuilding &amp; Construction Supplies</v>
    <v>Stock</v>
    <v>44855.958333344533</v>
    <v>900</v>
    <v>44.57</v>
    <v>10461860000</v>
    <v>MASCO CORPORATION</v>
    <v>MASCO CORPORATION</v>
    <v>44.67</v>
    <v>12.5174</v>
    <v>44.67</v>
    <v>46.39</v>
    <v>46.39</v>
    <v>225519700</v>
    <v>MAS</v>
    <v>MASCO CORPORATION (XNYS:MAS)</v>
    <v>1884167</v>
    <v>1957404</v>
    <v>1962</v>
  </rv>
  <rv s="2">
    <v>901</v>
  </rv>
  <rv s="0">
    <v>http://en.wikipedia.org/wiki/McDonald's</v>
    <v>Wikipedia</v>
  </rv>
  <rv s="3">
    <v>27</v>
    <v>903</v>
  </rv>
  <rv s="4">
    <v>9</v>
    <v>https://www.bing.com/th?id=AMMS_7d8255243964a8970376f8dd41121106&amp;qlt=95</v>
    <v>904</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4</v>
    <v>271.14999999999998</v>
    <v>217.67500000000001</v>
    <v>0.60850000000000004</v>
    <v>4.78</v>
    <v>0</v>
    <v>1.9137999999999999E-2</v>
    <v>0</v>
    <v>USD</v>
    <v>McDonald's Corporation (McDonald's) operates and franchises McDonald's restaurants. The Company's restaurants serve a locally relevant menu of food and beverages. Its restaurants are owned and operated by independent local business owners. The Company's segments include United States (U.S.), International Operated Markets (IOM) and International Developmental Licensed Markets &amp; Corporate (IDL). The U.S. segment focuses on Company's menu and offerings, as well as delivery and digital platforms. Its IOM segment includes its operations in markets, such as Australia, Canada, France, Germany, Italy, the Netherlands, Spain, and the United Kingdom. Its IDL segment includes its operations in markets, such as Latin America and Asia. Its digital offerings include drive thru, takeaway, delivery, curbside pick-up, and dine-in. Its menu includes hamburgers and cheeseburgers, Big Mac, Quarter Pounder with Cheese, Filet-O-Fish, wraps, shakes, soft drinks, coffee, McCafe beverages and other beverages.</v>
    <v>200000</v>
    <v>New York Stock Exchange</v>
    <v>XNYS</v>
    <v>XNYS</v>
    <v>110 N Carpenter St, CHICAGO, IL, 60607-2104 US</v>
    <v>255.36</v>
    <v>905</v>
    <v>Hotels &amp; Entertainment Services</v>
    <v>Stock</v>
    <v>44855.999977800784</v>
    <v>906</v>
    <v>249.5</v>
    <v>187276800000</v>
    <v>MCDONALD'S CORPORATION</v>
    <v>MCDONALD'S CORPORATION</v>
    <v>250.21</v>
    <v>30.776199999999999</v>
    <v>249.77</v>
    <v>254.55</v>
    <v>254.55</v>
    <v>735717300</v>
    <v>MCD</v>
    <v>MCDONALD'S CORPORATION (XNYS:MCD)</v>
    <v>3254868</v>
    <v>3096635</v>
    <v>1964</v>
  </rv>
  <rv s="2">
    <v>907</v>
  </rv>
  <rv s="0">
    <v>https://www.bing.com/financeapi/forcetrigger?t=a1xdvh&amp;q=XNAS%3aMCHP&amp;form=skydnc</v>
    <v>Learn more on Bing</v>
  </rv>
  <rv s="1">
    <v>en-US</v>
    <v>a1xdvh</v>
    <v>268435456</v>
    <v>1</v>
    <v>Powered by Refinitiv</v>
    <v>0</v>
    <v>MICROCHIP TECHNOLOGY INCORPORATED (XNAS:MCHP)</v>
    <v>2</v>
    <v>3</v>
    <v>Finance</v>
    <v>4</v>
    <v>90</v>
    <v>54.33</v>
    <v>1.5441</v>
    <v>2.59</v>
    <v>1.8432E-2</v>
    <v>4.3705999999999995E-2</v>
    <v>1.1399999999999999</v>
    <v>USD</v>
    <v>Microchip Technology Incorporated is a provider of smart, connected and secure embedded control solutions. The Company's product portfolio is a combination of hardware, software and services. Its synergistic product portfolio empowers disruptive growth trends, including fifth generation, data centers, artificial intelligence and machine learning, Internet of things and edge computing, advanced driver assist systems and autonomous driving, and electric vehicles. It operates through two segments. In the semiconductor products segment, the Company designs, develops, manufactures and markets microcontrollers, development tools and analog, interface, mixed-signal, timing, wired and wireless connectivity devices, and memory products. The technology licensing segment includes sales and licensing of the Company's intellectual property. Its solutions serve approximately 124,000 customers across the industrial, automotive, consumer, aerospace and defense, communications, and computing markets.</v>
    <v>21000</v>
    <v>Nasdaq Stock Market</v>
    <v>XNAS</v>
    <v>XNAS</v>
    <v>2355 W CHANDLER BLVD, CHANDLER, AZ, 85224-6199 US</v>
    <v>62.03</v>
    <v>Semiconductors &amp; Semiconductor Equipment</v>
    <v>Stock</v>
    <v>44855.981862221874</v>
    <v>909</v>
    <v>58.84</v>
    <v>34171150000</v>
    <v>MICROCHIP TECHNOLOGY INCORPORATED</v>
    <v>MICROCHIP TECHNOLOGY INCORPORATED</v>
    <v>59.25</v>
    <v>18.782299999999999</v>
    <v>59.26</v>
    <v>61.85</v>
    <v>62.99</v>
    <v>552484200</v>
    <v>MCHP</v>
    <v>MICROCHIP TECHNOLOGY INCORPORATED (XNAS:MCHP)</v>
    <v>5010158</v>
    <v>4697507</v>
    <v>1989</v>
  </rv>
  <rv s="2">
    <v>910</v>
  </rv>
  <rv s="0">
    <v>https://www.bing.com/financeapi/forcetrigger?t=a1xe52&amp;q=XNYS%3aMCK&amp;form=skydnc</v>
    <v>Learn more on Bing</v>
  </rv>
  <rv s="1">
    <v>en-US</v>
    <v>a1xe52</v>
    <v>268435456</v>
    <v>1</v>
    <v>Powered by Refinitiv</v>
    <v>0</v>
    <v>MCKESSON CORPORATION (XNYS:MCK)</v>
    <v>2</v>
    <v>3</v>
    <v>Finance</v>
    <v>4</v>
    <v>375.22500000000002</v>
    <v>202.61</v>
    <v>0.63129999999999997</v>
    <v>11.45</v>
    <v>-7.5549999999999992E-3</v>
    <v>3.1877000000000003E-2</v>
    <v>-2.8</v>
    <v>USD</v>
    <v>McKesson Corporation is a diversified healthcare services provider. The Company is focused on advancing health outcomes for patients everywhere. It operates its business through four segments: U.S. Pharmaceutical, Prescription Technology Solutions (RxTS), Medical-Surgical Solutions, and International. Its U.S. Pharmaceutical segment distributes branded, generic, specialty, biosimilar and over-the-counter (OTC) pharmaceutical drugs, and other healthcare-related products. Its Prescription Technology Solutions segment serves its biopharma and life sciences partners and patients. Its Medical-Surgical Solutions segment provides medical-surgical supply distribution, logistics, and other services to healthcare providers, including physician offices, surgery centers, nursing homes, hospital reference labs, and home health care agencies. Its International segment provides distribution and services to wholesale, institutional, and retail customers in 11 European countries and Canada.</v>
    <v>58000</v>
    <v>New York Stock Exchange</v>
    <v>XNYS</v>
    <v>XNYS</v>
    <v>6555 State Highway 161, IRVING, TX, 75039 US</v>
    <v>372.19</v>
    <v>Pharmaceuticals</v>
    <v>Stock</v>
    <v>44855.960374582814</v>
    <v>912</v>
    <v>356.51889999999997</v>
    <v>53272250000</v>
    <v>MCKESSON CORPORATION</v>
    <v>MCKESSON CORPORATION</v>
    <v>357.99</v>
    <v>38.207799999999999</v>
    <v>359.19</v>
    <v>370.64</v>
    <v>367.84</v>
    <v>143730500</v>
    <v>MCK</v>
    <v>MCKESSON CORPORATION (XNYS:MCK)</v>
    <v>1032916</v>
    <v>858744</v>
    <v>1994</v>
  </rv>
  <rv s="2">
    <v>913</v>
  </rv>
  <rv s="0">
    <v>https://www.bing.com/financeapi/forcetrigger?t=a1xear&amp;q=XNYS%3aMCO&amp;form=skydnc</v>
    <v>Learn more on Bing</v>
  </rv>
  <rv s="1">
    <v>en-US</v>
    <v>a1xear</v>
    <v>268435456</v>
    <v>1</v>
    <v>Powered by Refinitiv</v>
    <v>0</v>
    <v>MOODY'S CORPORATION (XNYS:MCO)</v>
    <v>2</v>
    <v>3</v>
    <v>Finance</v>
    <v>4</v>
    <v>407.94</v>
    <v>230.16</v>
    <v>1.2199</v>
    <v>4.62</v>
    <v>-1.0330000000000001E-3</v>
    <v>1.9459999999999998E-2</v>
    <v>-0.25</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two lines of business, such as research, data and analytics (RD&amp;A) business and enterprise risk solutions (ERS).</v>
    <v>14206</v>
    <v>New York Stock Exchange</v>
    <v>XNYS</v>
    <v>XNYS</v>
    <v>7 World Trade Ctr, NEW YORK, NY, 10007-2140 US</v>
    <v>242.54</v>
    <v>Professional &amp; Commercial Services</v>
    <v>Stock</v>
    <v>44855.997467592184</v>
    <v>915</v>
    <v>233.22</v>
    <v>44412500000</v>
    <v>MOODY'S CORPORATION</v>
    <v>MOODY'S CORPORATION</v>
    <v>236.77</v>
    <v>25.662299999999998</v>
    <v>237.41</v>
    <v>242.03</v>
    <v>241.78</v>
    <v>183500000</v>
    <v>MCO</v>
    <v>MOODY'S CORPORATION (XNYS:MCO)</v>
    <v>990339</v>
    <v>847425</v>
    <v>2000</v>
  </rv>
  <rv s="2">
    <v>916</v>
  </rv>
  <rv s="0">
    <v>https://www.bing.com/financeapi/forcetrigger?t=a1xfoc&amp;q=XNAS%3aMDLZ&amp;form=skydnc</v>
    <v>Learn more on Bing</v>
  </rv>
  <rv s="1">
    <v>en-US</v>
    <v>a1xfoc</v>
    <v>268435456</v>
    <v>1</v>
    <v>Powered by Refinitiv</v>
    <v>0</v>
    <v>Mondelez International, Inc. (XNAS:MDLZ)</v>
    <v>2</v>
    <v>3</v>
    <v>Finance</v>
    <v>4</v>
    <v>69.47</v>
    <v>54.72</v>
    <v>0.64670000000000005</v>
    <v>0.44</v>
    <v>8.7179999999999994E-4</v>
    <v>7.7320000000000002E-3</v>
    <v>0.05</v>
    <v>USD</v>
    <v>Mondelez International, Inc. is a snack company. The Company makes and sells primarily snacks, including biscuits, such as cookies, crackers and salted snacks, chocolate, gum and candy as well as various cheese and grocery and powdered beverage products. Its segments include Latin America, AMEA, Europe and North America. Its portfolio includes snack brands, such as Cadbury, Milka and Toblerone chocolate; Oreo, belVita and LU biscuits; Halls candy; Trident gum and Tang powdered beverages. The Company sells its products to supermarket chains, wholesalers, supercenters, club stores, mass merchandisers, distributors, convenience stores, gasoline stations, drug stores, value stores and other retail food outlets. It has operations in approximately 80 countries and sells its products in over 150 countries. The Company's subsidiaries include Mondelez Argentina S.A., Mondelez Oesterreich Production GmbH and Mondelez Australia Holdings Pty. Ltd., among others.</v>
    <v>79000</v>
    <v>Nasdaq Stock Market</v>
    <v>XNAS</v>
    <v>XNAS</v>
    <v>905 West Fulton Market, Suite 200, CHICAGO, IL, 60607 US</v>
    <v>57.43</v>
    <v>Food &amp; Tobacco</v>
    <v>Stock</v>
    <v>44855.904077395309</v>
    <v>918</v>
    <v>56.38</v>
    <v>78601970000</v>
    <v>Mondelez International, Inc.</v>
    <v>Mondelez International, Inc.</v>
    <v>56.58</v>
    <v>20.651599999999998</v>
    <v>56.91</v>
    <v>57.35</v>
    <v>57.4</v>
    <v>1370566000</v>
    <v>MDLZ</v>
    <v>Mondelez International, Inc. (XNAS:MDLZ)</v>
    <v>9719920</v>
    <v>7869194</v>
    <v>2005</v>
  </rv>
  <rv s="2">
    <v>919</v>
  </rv>
  <rv s="0">
    <v>https://www.bing.com/financeapi/forcetrigger?t=a1xg3m&amp;q=XNYS%3aMDT&amp;form=skydnc</v>
    <v>Learn more on Bing</v>
  </rv>
  <rv s="1">
    <v>en-US</v>
    <v>a1xg3m</v>
    <v>268435456</v>
    <v>1</v>
    <v>Powered by Refinitiv</v>
    <v>0</v>
    <v>MEDTRONIC PUBLIC LIMITED COMPANY (XNYS:MDT)</v>
    <v>2</v>
    <v>3</v>
    <v>Finance</v>
    <v>4</v>
    <v>124.8</v>
    <v>79.44</v>
    <v>0.76780000000000004</v>
    <v>0.81</v>
    <v>3.6029999999999998E-4</v>
    <v>9.8240000000000011E-3</v>
    <v>0.03</v>
    <v>USD</v>
    <v>Medtronic plc is a global healthcare technology company. The Company develops, manufactures, and markets its medical devices and technologies to hospitals, physicians, clinicians, and patients. Its operating segments include Cardiovascular, Medical Surgical, Neuroscience and Diabetes. Cardiovascular products include pacemakers, insertable cardiac monitors, and cardiac resynchronization therapy devices. Medical Surgical products include patient care from diagnosis to recovery, with a focus on diseases of the gastrointestinal tract, lungs, pelvic region, kidneys, obesity, and preventable complications. Neuroscience products include various spinal implants, bone graft substitutes, biologic products, image-guided surgery and intra-operative imaging systems. Diabetes products include insulin pumps, continuous glucose monitoring (CGM) systems, consumables, and smart insulin pen systems. It also provides PROPEL and SINUVA. The Company is focused on cardiac ablation portfolio.</v>
    <v>95000</v>
    <v>New York Stock Exchange</v>
    <v>XNYS</v>
    <v>XNYS</v>
    <v>20 On Hatch, Hatch Street Lower, DUBLIN, DUBLIN IE</v>
    <v>83.525000000000006</v>
    <v>Healthcare Equipment &amp; Supplies</v>
    <v>Stock</v>
    <v>44855.996209767967</v>
    <v>921</v>
    <v>80.989999999999995</v>
    <v>110665300000</v>
    <v>MEDTRONIC PUBLIC LIMITED COMPANY</v>
    <v>MEDTRONIC PUBLIC LIMITED COMPANY</v>
    <v>82.25</v>
    <v>21.320599999999999</v>
    <v>82.45</v>
    <v>83.26</v>
    <v>83.29</v>
    <v>1329153000</v>
    <v>MDT</v>
    <v>MEDTRONIC PUBLIC LIMITED COMPANY (XNYS:MDT)</v>
    <v>5974542</v>
    <v>5969078</v>
    <v>2014</v>
  </rv>
  <rv s="2">
    <v>922</v>
  </rv>
  <rv s="0">
    <v>https://www.bing.com/financeapi/forcetrigger?t=a1xhvh&amp;q=XNYS%3aMET&amp;form=skydnc</v>
    <v>Learn more on Bing</v>
  </rv>
  <rv s="1">
    <v>en-US</v>
    <v>a1xhvh</v>
    <v>268435456</v>
    <v>1</v>
    <v>Powered by Refinitiv</v>
    <v>0</v>
    <v>METLIFE, INC. (XNYS:MET)</v>
    <v>2</v>
    <v>3</v>
    <v>Finance</v>
    <v>4</v>
    <v>73.180000000000007</v>
    <v>57.05</v>
    <v>1.0322</v>
    <v>2.04</v>
    <v>-1.4689999999999999E-4</v>
    <v>3.0899999999999997E-2</v>
    <v>-0.01</v>
    <v>USD</v>
    <v>MetLife, Inc. is a financial services company, which provides insurance, annuities, employee benefits, and asset management services. The Company's segments include U.S.; Asia; Latin America; Europe, the Middle East and Africa (EMEA); and MetLife Holdings. The U.S. segment is organized into two businesses, such as Group Benefits, and Retirement and Income Solutions (RIS). The Asia segment offers products, including life insurance; accident and health insurance, and retirement and savings products. The Latin America segment offers government employees life, medical insurance, as well as retirement and savings, and other products, and periodically submits bids to do so. The EMEA segment offers products, including life insurance, accident and health insurance, retirement and savings products, and credit insurance. The MetLife Holdings segment offers variable, universal, term and whole life insurance, variable, fixed and index-linked annuities, and long-term care insurance.</v>
    <v>43000</v>
    <v>New York Stock Exchange</v>
    <v>XNYS</v>
    <v>XNYS</v>
    <v>200 Park Avenue, NEW YORK, NY, 10166 US</v>
    <v>68.174999999999997</v>
    <v>Insurance</v>
    <v>Stock</v>
    <v>44855.958333344533</v>
    <v>924</v>
    <v>66.015000000000001</v>
    <v>54285630000</v>
    <v>METLIFE, INC.</v>
    <v>METLIFE, INC.</v>
    <v>66.3</v>
    <v>16.416599999999999</v>
    <v>66.02</v>
    <v>68.06</v>
    <v>68.05</v>
    <v>797614300</v>
    <v>MET</v>
    <v>METLIFE, INC. (XNYS:MET)</v>
    <v>5274441</v>
    <v>4584797</v>
    <v>1999</v>
  </rv>
  <rv s="2">
    <v>925</v>
  </rv>
  <rv s="0">
    <v>https://www.bing.com/financeapi/forcetrigger?t=a1slm7&amp;q=XNAS%3aMETA&amp;form=skydnc</v>
    <v>Learn more on Bing</v>
  </rv>
  <rv s="1">
    <v>en-US</v>
    <v>a1slm7</v>
    <v>268435456</v>
    <v>1</v>
    <v>Powered by Refinitiv</v>
    <v>0</v>
    <v>Meta Platforms, Inc. (XNAS:META)</v>
    <v>2</v>
    <v>3</v>
    <v>Finance</v>
    <v>4</v>
    <v>353.83</v>
    <v>122.5301</v>
    <v>1.2955000000000001</v>
    <v>-1.52</v>
    <v>2.5380000000000003E-3</v>
    <v>-1.1556E-2</v>
    <v>0.33</v>
    <v>USD</v>
    <v>Meta Platforms Inc., formerly Facebook, Inc., builds technologies that help people find communities and grow businesses. The Company's products enable people to connect and share with friends and family through mobile devices, personal computers, virtual reality (VR) headsets, wearables, and in-home devices. The Company operates through two segments: Family of Apps (FoA) and Reality Labs (RL). FoA includes Facebook, Instagram, Messenger, WhatsApp, and other services. RL includes augmented and virtual reality-related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and creators. Messenger is a messaging application for people to connect with friends, family, groups, and businesses across platforms and devices.</v>
    <v>83553</v>
    <v>Nasdaq Stock Market</v>
    <v>XNAS</v>
    <v>XNAS</v>
    <v>1601 Willow Rd, MENLO PARK, CA, 94025 US</v>
    <v>130.12</v>
    <v>Software &amp; IT Services</v>
    <v>Stock</v>
    <v>44855.999945474221</v>
    <v>927</v>
    <v>125.44</v>
    <v>349408200000</v>
    <v>Meta Platforms, Inc.</v>
    <v>Meta Platforms, Inc.</v>
    <v>126.31</v>
    <v>10.9038</v>
    <v>131.53</v>
    <v>130.01</v>
    <v>130.34</v>
    <v>2687549000</v>
    <v>META</v>
    <v>Meta Platforms, Inc. (XNAS:META)</v>
    <v>46348647</v>
    <v>31321221</v>
    <v>2004</v>
  </rv>
  <rv s="2">
    <v>928</v>
  </rv>
  <rv s="0">
    <v>https://www.bing.com/financeapi/forcetrigger?t=a1xkhw&amp;q=XNYS%3aMGM&amp;form=skydnc</v>
    <v>Learn more on Bing</v>
  </rv>
  <rv s="1">
    <v>en-US</v>
    <v>a1xkhw</v>
    <v>268435456</v>
    <v>1</v>
    <v>Powered by Refinitiv</v>
    <v>0</v>
    <v>MGM RESORTS INTERNATIONAL (XNYS:MGM)</v>
    <v>2</v>
    <v>3</v>
    <v>Finance</v>
    <v>4</v>
    <v>51.17</v>
    <v>26.41</v>
    <v>2.0632999999999999</v>
    <v>1.46</v>
    <v>3.2429999999999998E-3</v>
    <v>4.4977999999999997E-2</v>
    <v>0.11</v>
    <v>USD</v>
    <v>MGM Resorts International is a holding company. The Company, through its subsidiaries, owns and operates integrated casino, hotel, and entertainment resorts across the United States and in Macau. The Company segments include Las Vegas Strip Resorts, Regional Operations and MGM China. Las Vegas Strip Resorts segment consists of Aria, Bellagio, MGM Grand Las Vegas (including The Signature), Mandalay Bay (including Delano and Four Seasons), The Mirage, Luxor, New York-New York (including The Park), Excalibur and Park MGM (including NoMad Las Vegas). Regional Operations segment consists of MGM Grand Detroit in Detroit, Michigan; Beau Rivage in Biloxi, Mississippi; Gold Strike Tunica in Tunica, Mississippi; Borgata in Atlantic City, New Jersey; MGM National Harbor in Prince George’s County, Maryland; MGM Springfield in Springfield, Massachusetts; Empire City in Yonkers, New York, and MGM Northfield Park in Northfield Park, Ohio. MGM China consists of MGM Macau and MGM Cotai.</v>
    <v>42000</v>
    <v>New York Stock Exchange</v>
    <v>XNYS</v>
    <v>XNYS</v>
    <v>3600 LAS VEGAS BLVD S, LAS VEGAS, NV, 89109 US</v>
    <v>33.99</v>
    <v>Hotels &amp; Entertainment Services</v>
    <v>Stock</v>
    <v>44855.999933078128</v>
    <v>930</v>
    <v>32.31</v>
    <v>13334020000</v>
    <v>MGM RESORTS INTERNATIONAL</v>
    <v>MGM RESORTS INTERNATIONAL</v>
    <v>32.51</v>
    <v>4.5434999999999999</v>
    <v>32.46</v>
    <v>33.92</v>
    <v>34.03</v>
    <v>393102100</v>
    <v>MGM</v>
    <v>MGM RESORTS INTERNATIONAL (XNYS:MGM)</v>
    <v>6252577</v>
    <v>5944269</v>
    <v>1986</v>
  </rv>
  <rv s="2">
    <v>931</v>
  </rv>
  <rv s="0">
    <v>https://www.bing.com/financeapi/forcetrigger?t=a1xlk2&amp;q=XNYS%3aMHK&amp;form=skydnc</v>
    <v>Learn more on Bing</v>
  </rv>
  <rv s="1">
    <v>en-US</v>
    <v>a1xlk2</v>
    <v>268435456</v>
    <v>1</v>
    <v>Powered by Refinitiv</v>
    <v>0</v>
    <v>MOHAWK INDUSTRIES, INC. (XNYS:MHK)</v>
    <v>2</v>
    <v>3</v>
    <v>Finance</v>
    <v>4</v>
    <v>199.37</v>
    <v>88.844999999999999</v>
    <v>1.2999000000000001</v>
    <v>2.87</v>
    <v>-2.4120000000000001E-3</v>
    <v>3.1026999999999999E-2</v>
    <v>-0.23</v>
    <v>USD</v>
    <v>Mohawk Industries, Inc. is a flooring manufacturer that creates products to enhance residential and commercial spaces around the world. The Company's segments include Global Ceramic, Flooring North America (Flooring NA) and Flooring Rest of the World (Flooring ROW). The Global Ceramic segment designs, manufactures, sources and markets a line of ceramic tile, porcelain tile, natural stone, quartz, porcelain slab countertops and other products, which it distributes primarily in North America, Europe, South America and Russia. The Flooring NA segment designs, manufactures, sources and markets its floor covering product lines, including carpets, rugs, carpet pads, laminate, resilient and wood flooring, which it distributes through its network of regional distribution centers and satellite warehouses. The Flooring ROW segment designs, manufactures, sources, licenses and markets its wood flooring, laminate, roofing elements, insulation boards, medium-density fiberboard and chipboard.</v>
    <v>43000</v>
    <v>New York Stock Exchange</v>
    <v>XNYS</v>
    <v>XNYS</v>
    <v>PO BOX 12069, 160 S INDUSTRIAL BLVD, CALHOUN, GA, 30701 US</v>
    <v>96.65</v>
    <v>Household Goods</v>
    <v>Stock</v>
    <v>44855.96349149297</v>
    <v>933</v>
    <v>92.03</v>
    <v>6059214000</v>
    <v>MOHAWK INDUSTRIES, INC.</v>
    <v>MOHAWK INDUSTRIES, INC.</v>
    <v>92.5</v>
    <v>6.2054</v>
    <v>92.5</v>
    <v>95.37</v>
    <v>95.14</v>
    <v>63533750</v>
    <v>MHK</v>
    <v>MOHAWK INDUSTRIES, INC. (XNYS:MHK)</v>
    <v>1013130</v>
    <v>654122</v>
    <v>1988</v>
  </rv>
  <rv s="2">
    <v>934</v>
  </rv>
  <rv s="0">
    <v>http://zh.wikipedia.org/wiki/味可美</v>
    <v>Wikipedia</v>
  </rv>
  <rv s="3">
    <v>27</v>
    <v>936</v>
  </rv>
  <rv s="4">
    <v>9</v>
    <v>https://www.bing.com/th?id=AMMS_8d96836a886471f7120ce0135f3ca8bd&amp;qlt=95</v>
    <v>937</v>
    <v>0</v>
    <v>https://www.bing.com/images/search?form=xlimg&amp;q=mccormick+%26+company</v>
    <v>Image of MCCORMICK &amp; COMPANY, INCORPORATED</v>
  </rv>
  <rv s="0">
    <v>https://www.bing.com/financeapi/forcetrigger?t=a1xoc7&amp;q=XNYS%3aMKC&amp;form=skydnc</v>
    <v>Learn more on Bing</v>
  </rv>
  <rv s="5">
    <v>en-US</v>
    <v>a1xoc7</v>
    <v>268435456</v>
    <v>1</v>
    <v>Powered by Refinitiv</v>
    <v>5</v>
    <v>MCCORMICK &amp; COMPANY, INCORPORATED (XNYS:MKC)</v>
    <v>7</v>
    <v>8</v>
    <v>Finance</v>
    <v>4</v>
    <v>107.35</v>
    <v>71.19</v>
    <v>0.57230000000000003</v>
    <v>1.05</v>
    <v>0</v>
    <v>1.4424999999999999E-2</v>
    <v>0</v>
    <v>USD</v>
    <v>McCormick &amp; Company, Incorporated is engaged in manufacturing, marketing and distributing spices, seasoning mixes, condiments and other flavorful products to the entire food industry retailers, food manufacturers and foodservice businesses. The Company operates through two business segments: Consumer and Flavor Solutions. In Consumer segment, it sells its products under the McCormick brand and a variety of brands around the world, including French's, Frank's RedHot, Lawry’s, Zatarain’s, Simply Asia, Thai Kitchen, Ducros, Vahine, Cholula, Schwartz, Club House, Kamis, DaQiao, Drogheria &amp; Alimentari, Stubb's, OLD BAY and Gourmet Garden. In Flavor Solutions segment, the Company provides a range of products to multinational food manufacturers and foodservice customers. Its sales, distribution and production facilities are located in North America, Europe and China, and additional facilities are based in Australia, Central America, Thailand and South Africa.</v>
    <v>14000</v>
    <v>New York Stock Exchange</v>
    <v>XNYS</v>
    <v>XNYS</v>
    <v>24 Schilling Road, HUNT VALLEY, MD, 21031 US</v>
    <v>73.92</v>
    <v>938</v>
    <v>Food &amp; Tobacco</v>
    <v>Stock</v>
    <v>44855.995558564064</v>
    <v>939</v>
    <v>72.069999999999993</v>
    <v>19847190000</v>
    <v>MCCORMICK &amp; COMPANY, INCORPORATED</v>
    <v>MCCORMICK &amp; COMPANY, INCORPORATED</v>
    <v>72.58</v>
    <v>28.409199999999998</v>
    <v>72.790000000000006</v>
    <v>73.84</v>
    <v>73.84</v>
    <v>268207000</v>
    <v>MKC</v>
    <v>MCCORMICK &amp; COMPANY, INCORPORATED (XNYS:MKC)</v>
    <v>1114588</v>
    <v>1423204</v>
    <v>1915</v>
  </rv>
  <rv s="2">
    <v>940</v>
  </rv>
  <rv s="0">
    <v>https://www.bing.com/financeapi/forcetrigger?t=a1xonm&amp;q=XNAS%3aMKTX&amp;form=skydnc</v>
    <v>Learn more on Bing</v>
  </rv>
  <rv s="1">
    <v>en-US</v>
    <v>a1xonm</v>
    <v>268435456</v>
    <v>1</v>
    <v>Powered by Refinitiv</v>
    <v>0</v>
    <v>MARKETAXESS HOLDINGS INC. (XNAS:MKTX)</v>
    <v>2</v>
    <v>3</v>
    <v>Finance</v>
    <v>4</v>
    <v>422.6</v>
    <v>217.44</v>
    <v>0.66159999999999997</v>
    <v>11.54</v>
    <v>-8.2299999999999995E-5</v>
    <v>4.9852999999999995E-2</v>
    <v>-0.02</v>
    <v>USD</v>
    <v>MarketAxess Holdings Inc. is engaged in operating electronic platforms for the trading of fixed-income securities and provide related data, analytics, compliance tools and post-trade services. It provides Open Trading marketplace, which offers all-to-all trading solutions in the global credit markets, creating a liquidity pool for a range of credit market participants. It is involved in drawing on a diverse set of trading protocols, including request-for-quote, live order books, sessions-based trading, and portfolio trading solutions, as well as its data and analytical resources. It provides integrated and actionable data offerings, including Composite+ and Axess All real time pricing to assist clients with trading decisions and transaction cost analysis. The Company offers a range of post-trade services, including straight-through processing, trade matching, trade publication, regulatory transaction reporting, and market and reference data across fixed-income and other products.</v>
    <v>676</v>
    <v>Nasdaq Stock Market</v>
    <v>XNAS</v>
    <v>XNAS</v>
    <v>55 Hudson Yards, 15Th Floor, NEW YORK, NY, 10001 US</v>
    <v>243.5</v>
    <v>Investment Banking &amp; Investment Services</v>
    <v>Stock</v>
    <v>44855.911933043753</v>
    <v>942</v>
    <v>230.69</v>
    <v>9147274000</v>
    <v>MARKETAXESS HOLDINGS INC.</v>
    <v>MARKETAXESS HOLDINGS INC.</v>
    <v>231.4</v>
    <v>35.932000000000002</v>
    <v>231.48</v>
    <v>243.02</v>
    <v>243</v>
    <v>37640010</v>
    <v>MKTX</v>
    <v>MARKETAXESS HOLDINGS INC. (XNAS:MKTX)</v>
    <v>374060</v>
    <v>360973</v>
    <v>2000</v>
  </rv>
  <rv s="2">
    <v>943</v>
  </rv>
  <rv s="0">
    <v>https://www.bing.com/financeapi/forcetrigger?t=a1xp2w&amp;q=XNYS%3aMLM&amp;form=skydnc</v>
    <v>Learn more on Bing</v>
  </rv>
  <rv s="1">
    <v>en-US</v>
    <v>a1xp2w</v>
    <v>268435456</v>
    <v>1</v>
    <v>Powered by Refinitiv</v>
    <v>0</v>
    <v>MARTIN MARIETTA MATERIALS, INC. (XNYS:MLM)</v>
    <v>2</v>
    <v>3</v>
    <v>Finance</v>
    <v>4</v>
    <v>446.46</v>
    <v>284.99</v>
    <v>0.85009999999999997</v>
    <v>11.08</v>
    <v>2.854E-4</v>
    <v>3.6420000000000001E-2</v>
    <v>0.09</v>
    <v>USD</v>
    <v>Martin Marietta Materials, Inc. is a natural resource-based building materials company. The Company supplies aggregates (crushed stone, sand and gravel) through its network of approximately 350 quarries, mines and distribution yards in 28 states, Canada and The Bahamas. It also provides cement and downstream products, namely, asphalt and paving services, in markets that are naturally vertically integrated. The Company conducts its Building Materials business through two segments, such as East Group and West Group. The East Group provides aggregates and asphalt products only. The West Group provides aggregates, cement, and downstream products. The Company also operates a Magnesia Specialties business, which produces magnesia-based chemical products that are used in industrial, agricultural and environmental applications. Its heavy-side building materials are used in environmental, infrastructure, agricultural, nonresidential, residential construction projects and specialty applications.</v>
    <v>10000</v>
    <v>New York Stock Exchange</v>
    <v>XNYS</v>
    <v>XNYS</v>
    <v>4123 PARKLAKE AVE, RALEIGH, NC, 27612 US</v>
    <v>315.64999999999998</v>
    <v>Construction Materials</v>
    <v>Stock</v>
    <v>44855.963215520314</v>
    <v>945</v>
    <v>303.3997</v>
    <v>19667190000</v>
    <v>MARTIN MARIETTA MATERIALS, INC.</v>
    <v>MARTIN MARIETTA MATERIALS, INC.</v>
    <v>304.45</v>
    <v>24.138999999999999</v>
    <v>304.23</v>
    <v>315.31</v>
    <v>315.39999999999998</v>
    <v>62374140</v>
    <v>MLM</v>
    <v>MARTIN MARIETTA MATERIALS, INC. (XNYS:MLM)</v>
    <v>373329</v>
    <v>411262</v>
    <v>1993</v>
  </rv>
  <rv s="2">
    <v>946</v>
  </rv>
  <rv s="0">
    <v>https://www.bing.com/financeapi/forcetrigger?t=a1xr1h&amp;q=XNYS%3aMMC&amp;form=skydnc</v>
    <v>Learn more on Bing</v>
  </rv>
  <rv s="1">
    <v>en-US</v>
    <v>a1xr1h</v>
    <v>268435456</v>
    <v>1</v>
    <v>Powered by Refinitiv</v>
    <v>0</v>
    <v>MARSH &amp; MCLENNAN COMPANIES, INC. (XNYS:MMC)</v>
    <v>2</v>
    <v>3</v>
    <v>Finance</v>
    <v>4</v>
    <v>183.14</v>
    <v>142.80000000000001</v>
    <v>0.88649999999999995</v>
    <v>0.37</v>
    <v>1.2522E-2</v>
    <v>2.3939999999999999E-3</v>
    <v>1.94</v>
    <v>USD</v>
    <v>Marsh &amp; McLennan Companies, Inc. is a professional services firm offering clients advice and solutions in risk, strategy and people. The Company is the parent company of various risk advisors and specialty consultants, including Marsh, the insurance broker; Guy Carpenter, the risk and reinsurance specialist; Mercer, the provider of advice and digital solutions that help organizations meet the health, wealth and career needs, and Oliver Wyman Group, the management and economic consultancy. It conducts business through two segments: Risk and Insurance Services, which includes risk management activities, as well as insurance and reinsurance broking and services, and Consulting includes health, wealth and career services and products, and specialized management, economic and brand consulting services. The Company conducts business in the Risk and Insurance Services segment through Marsh and Guy Carpenter. It conducts business in the Consulting segment through Mercer and Oliver Wyman Group.</v>
    <v>83000</v>
    <v>New York Stock Exchange</v>
    <v>XNYS</v>
    <v>XNYS</v>
    <v>1166 Avenue of the Americas, NEW YORK, NY, 10036 US</v>
    <v>155.19999999999999</v>
    <v>Insurance</v>
    <v>Stock</v>
    <v>44855.958333344533</v>
    <v>948</v>
    <v>150.78</v>
    <v>76846750000</v>
    <v>MARSH &amp; MCLENNAN COMPANIES, INC.</v>
    <v>MARSH &amp; MCLENNAN COMPANIES, INC.</v>
    <v>153.03</v>
    <v>23.186399999999999</v>
    <v>154.56</v>
    <v>154.93</v>
    <v>156.87</v>
    <v>496009500</v>
    <v>MMC</v>
    <v>MARSH &amp; MCLENNAN COMPANIES, INC. (XNYS:MMC)</v>
    <v>2071383</v>
    <v>1711440</v>
    <v>1969</v>
  </rv>
  <rv s="2">
    <v>949</v>
  </rv>
  <rv s="0">
    <v>https://www.bing.com/financeapi/forcetrigger?t=a1xroc&amp;q=XNYS%3aMMM&amp;form=skydnc</v>
    <v>Learn more on Bing</v>
  </rv>
  <rv s="1">
    <v>en-US</v>
    <v>a1xroc</v>
    <v>268435456</v>
    <v>1</v>
    <v>Powered by Refinitiv</v>
    <v>0</v>
    <v>3M COMPANY (XNYS:MMM)</v>
    <v>2</v>
    <v>3</v>
    <v>Finance</v>
    <v>4</v>
    <v>186.3</v>
    <v>107.07</v>
    <v>0.99339999999999995</v>
    <v>3.7</v>
    <v>5.0509999999999999E-3</v>
    <v>3.2711999999999998E-2</v>
    <v>0.59</v>
    <v>USD</v>
    <v>3M Company is a diversified global manufacturer, technology innovator and marketer of a variety of products and services. The Company operates through four segments: Safety and Industrial, Transportation and Electronics, Health Care and Consumer. Safety and Industrial segment consist of abrasives, automotive aftermarket, closure and masking systems, communication markets, electrical markets, industrial adhesives and tapes, personal safety, roofing granules, and others. Transportation and Electronics segment consists of advanced materials, automotive and aerospace, commercial solutions, display materials and systems, electronic materials solutions, transportation and safety, and other transportation and electronics. Health Care segment’s products and services include drug delivery, health information systems, medical solutions, oral care solutions, and separation and purification sciences. Consumer segment serves consumers and consists of consumer health care, and others.</v>
    <v>95000</v>
    <v>New York Stock Exchange</v>
    <v>XNYS</v>
    <v>XNYS</v>
    <v>3M Center, Bldg. 220-13E-26A, SAINT PAUL, MN, 55144-1000 US</v>
    <v>116.94</v>
    <v>Consumer Goods Conglomerates</v>
    <v>Stock</v>
    <v>44855.99806356406</v>
    <v>951</v>
    <v>113.05</v>
    <v>66535440000</v>
    <v>3M COMPANY</v>
    <v>3M COMPANY</v>
    <v>113.15</v>
    <v>15.819100000000001</v>
    <v>113.11</v>
    <v>116.81</v>
    <v>117.4</v>
    <v>569603900</v>
    <v>MMM</v>
    <v>3M COMPANY (XNYS:MMM)</v>
    <v>3342468</v>
    <v>3455534</v>
    <v>1929</v>
  </rv>
  <rv s="2">
    <v>952</v>
  </rv>
  <rv s="0">
    <v>https://www.bing.com/financeapi/forcetrigger?t=a1xth7&amp;q=XNAS%3aMNST&amp;form=skydnc</v>
    <v>Learn more on Bing</v>
  </rv>
  <rv s="1">
    <v>en-US</v>
    <v>a1xth7</v>
    <v>268435456</v>
    <v>1</v>
    <v>Powered by Refinitiv</v>
    <v>0</v>
    <v>MONSTER BEVERAGE CORPORATION (XNAS:MNST)</v>
    <v>2</v>
    <v>3</v>
    <v>Finance</v>
    <v>4</v>
    <v>99.81</v>
    <v>71.775000000000006</v>
    <v>0.89449999999999996</v>
    <v>0.57999999999999996</v>
    <v>7.1930000000000006E-3</v>
    <v>6.6660000000000001E-3</v>
    <v>0.63</v>
    <v>USD</v>
    <v>Monster Beverage Corporation is a holding company. The Company, through its subsidiaries, develops, markets, sells and distributes energy drink beverages and concentrates for energy drink beverages, under various brand names, including Monster Energy, Monster Energy Ultra, Monster Rehab, Java Monster, Muscle Monster, Espresso Monster, Punch Monster, Juice Monster, Monster HydroSport Super Fuel, Monster Super Fuel, Predator, Fury, Reign Total Body Fuel, Reign Inferno Thermogenic Fuel, Monster Dragon Tea, NOS, Full Throttle, Burn, Mother, Nalu, Ultra Energy, Play and Power Play, BPM, BU, Gladiator, Samurai and Live+. Its segments include Monster Energy Drinks segment, which consists of its Monster Energy drinks and Reign Total Body Fuel performance energy drinks; Strategic Brands segment, which includes various energy drink brands; Alcohol Brands segment, which includes various craft beers and hard seltzers; and Other segment, which includes products sold to the third-party customers.</v>
    <v>4092</v>
    <v>Nasdaq Stock Market</v>
    <v>XNAS</v>
    <v>XNAS</v>
    <v>1 Monster Way, CORONA, CA, 92879-7101 US</v>
    <v>87.85</v>
    <v>Beverages</v>
    <v>Stock</v>
    <v>44855.991693483593</v>
    <v>954</v>
    <v>85.61</v>
    <v>46149900000</v>
    <v>MONSTER BEVERAGE CORPORATION</v>
    <v>MONSTER BEVERAGE CORPORATION</v>
    <v>86.48</v>
    <v>38.007899999999999</v>
    <v>87.01</v>
    <v>87.59</v>
    <v>88.22</v>
    <v>526885500</v>
    <v>MNST</v>
    <v>MONSTER BEVERAGE CORPORATION (XNAS:MNST)</v>
    <v>3319460</v>
    <v>2600848</v>
    <v>2014</v>
  </rv>
  <rv s="2">
    <v>955</v>
  </rv>
  <rv s="0">
    <v>https://www.bing.com/financeapi/forcetrigger?t=a1xtpr&amp;q=XNYS%3aMO&amp;form=skydnc</v>
    <v>Learn more on Bing</v>
  </rv>
  <rv s="1">
    <v>en-US</v>
    <v>a1xtpr</v>
    <v>268435456</v>
    <v>1</v>
    <v>Powered by Refinitiv</v>
    <v>0</v>
    <v>Altria Group, Inc. (XNYS:MO)</v>
    <v>2</v>
    <v>3</v>
    <v>Finance</v>
    <v>4</v>
    <v>57.05</v>
    <v>40.35</v>
    <v>0.66439999999999999</v>
    <v>0.92</v>
    <v>2.6979999999999999E-3</v>
    <v>2.112E-2</v>
    <v>0.12</v>
    <v>USD</v>
    <v>Altria Group, Inc. is a holding company. The Company's segments include smokeable products, and oral tobacco products. Its subsidiaries include Philip Morris USA Inc. (PM USA), which is engaged in the manufacture and sale of cigarettes in the United States, and John Middleton Co. (Middleton), which is engaged in the manufacture and sale of machine-made cigars and pipe tobacco. Its other operating companies include Philip Morris Capital Corporation, a subsidiary that maintains a portfolio of finance assets. It also owns interest in Helix Innovations LLC, which is engaged in the manufacture and sale of oral nicotine pouches. Other subsidiaries include Altria Group Distribution Company, which provides sales and distribution services to certain its operating subsidiaries, and Altria Client Services LLC, which provides various support services in areas, such as legal, regulatory, consumer engagement, finance, human resources and external affairs to the Company and its subsidiaries.</v>
    <v>6000</v>
    <v>New York Stock Exchange</v>
    <v>XNYS</v>
    <v>XNYS</v>
    <v>6601 W Broad St, RICHMOND, VA, 23230 US</v>
    <v>44.53</v>
    <v>Food &amp; Tobacco</v>
    <v>Stock</v>
    <v>44855.999728726565</v>
    <v>957</v>
    <v>43.39</v>
    <v>80100630000</v>
    <v>Altria Group, Inc.</v>
    <v>Altria Group, Inc.</v>
    <v>43.5</v>
    <v>44.801000000000002</v>
    <v>43.56</v>
    <v>44.48</v>
    <v>44.6</v>
    <v>1800823000</v>
    <v>MO</v>
    <v>Altria Group, Inc. (XNYS:MO)</v>
    <v>7471065</v>
    <v>10157479</v>
    <v>2009</v>
  </rv>
  <rv s="2">
    <v>958</v>
  </rv>
  <rv s="0">
    <v>https://www.bing.com/financeapi/forcetrigger?t=a1xugh&amp;q=XNYS%3aMOH&amp;form=skydnc</v>
    <v>Learn more on Bing</v>
  </rv>
  <rv s="1">
    <v>en-US</v>
    <v>a1xugh</v>
    <v>268435456</v>
    <v>1</v>
    <v>Powered by Refinitiv</v>
    <v>0</v>
    <v>MOLINA HEALTHCARE, INC. (XNYS:MOH)</v>
    <v>2</v>
    <v>3</v>
    <v>Finance</v>
    <v>4</v>
    <v>362.75</v>
    <v>249.78</v>
    <v>0.81969999999999998</v>
    <v>6.02</v>
    <v>0</v>
    <v>1.6988E-2</v>
    <v>0</v>
    <v>USD</v>
    <v>Molina Healthcare, Inc. is a provider of managed healthcare services under the Medicaid and Medicare programs, and through the state insurance marketplaces. The Company operates through four segments: Medicaid, Medicare, Marketplace, and Other. The Medicaid, Medicare, and Marketplace segments represent the government-funded or sponsored programs under which the Company offers managed healthcare services. Medicaid provides healthcare and long-term care services and support to low-income Americans. Medicare is a federal program that provides eligible persons aged 65 and over and some disabled persons with a variety of hospital, medical insurance, and prescription drug benefits. Marketplace insurance exchanges allows individuals and small groups to purchase federally subsidized health insurance. The Company arranges healthcare services for its members through contracts with a network of providers, including independent physicians and physician groups, hospitals, and ancillary providers.</v>
    <v>14000</v>
    <v>New York Stock Exchange</v>
    <v>XNYS</v>
    <v>XNYS</v>
    <v>200 Oceangate, Suite 100, LONG BEACH, CA, 90802 US</v>
    <v>362.24</v>
    <v>Healthcare Providers &amp; Services</v>
    <v>Stock</v>
    <v>44855.958333344533</v>
    <v>960</v>
    <v>352.09</v>
    <v>20938080000</v>
    <v>MOLINA HEALTHCARE, INC.</v>
    <v>MOLINA HEALTHCARE, INC.</v>
    <v>353.15</v>
    <v>27.608899999999998</v>
    <v>354.36</v>
    <v>360.38</v>
    <v>360.38</v>
    <v>58100000</v>
    <v>MOH</v>
    <v>MOLINA HEALTHCARE, INC. (XNYS:MOH)</v>
    <v>1068912</v>
    <v>462784</v>
    <v>2002</v>
  </rv>
  <rv s="2">
    <v>961</v>
  </rv>
  <rv s="0">
    <v>https://www.bing.com/financeapi/forcetrigger?t=a1xv4c&amp;q=XNYS%3aMOS&amp;form=skydnc</v>
    <v>Learn more on Bing</v>
  </rv>
  <rv s="1">
    <v>en-US</v>
    <v>a1xv4c</v>
    <v>268435456</v>
    <v>1</v>
    <v>Powered by Refinitiv</v>
    <v>0</v>
    <v>THE MOSAIC COMPANY (XNYS:MOS)</v>
    <v>2</v>
    <v>3</v>
    <v>Finance</v>
    <v>4</v>
    <v>79.28</v>
    <v>33.590000000000003</v>
    <v>1.5692999999999999</v>
    <v>1.57</v>
    <v>7.3450000000000008E-3</v>
    <v>3.0468000000000002E-2</v>
    <v>0.39</v>
    <v>USD</v>
    <v>The Mosaic Company is a producer and marketer of concentrated phosphate and potash crop nutrients. Its segments include Phosphates, Potash and Mosaic Fertilizantes. The Phosphates business segment owns and operates mines and production facilities in Florida, which produces concentrated phosphate crop nutrients and phosphate-based animal feed ingredients and processing plants in Louisiana, which produces concentrated phosphate crop nutrients. The Potash business segment owns and operates potash mines and production facilities in Canada and the United States, which produces potash-based crop nutrients, animal feed ingredients and industrial products. The Mosaic Fertilizantes business segment includes five Brazilian phosphate rock mines, four phosphate chemical plants and a potash mine in Brazil. It also includes its distribution business in South America, which consists of sales offices, crop nutrient blending and bagging facilities, port terminals and warehouses in Brazil and Paraguay.</v>
    <v>12525</v>
    <v>New York Stock Exchange</v>
    <v>XNYS</v>
    <v>XNYS</v>
    <v>101 East Kennedy Blvd., Suite 2500, TAMPA, FL, 33602 US</v>
    <v>53.13</v>
    <v>Chemicals</v>
    <v>Stock</v>
    <v>44855.999441145315</v>
    <v>963</v>
    <v>50.19</v>
    <v>18333690000</v>
    <v>THE MOSAIC COMPANY</v>
    <v>THE MOSAIC COMPANY</v>
    <v>51</v>
    <v>5.8699000000000003</v>
    <v>51.53</v>
    <v>53.1</v>
    <v>53.49</v>
    <v>345267200</v>
    <v>MOS</v>
    <v>THE MOSAIC COMPANY (XNYS:MOS)</v>
    <v>4035731</v>
    <v>5058967</v>
    <v>2004</v>
  </rv>
  <rv s="2">
    <v>964</v>
  </rv>
  <rv s="0">
    <v>https://www.bing.com/financeapi/forcetrigger?t=a1xvzr&amp;q=XNYS%3aMPC&amp;form=skydnc</v>
    <v>Learn more on Bing</v>
  </rv>
  <rv s="1">
    <v>en-US</v>
    <v>a1xvzr</v>
    <v>268435456</v>
    <v>1</v>
    <v>Powered by Refinitiv</v>
    <v>0</v>
    <v>MARATHON PETROLEUM CORPORATION (XNYS:MPC)</v>
    <v>2</v>
    <v>3</v>
    <v>Finance</v>
    <v>4</v>
    <v>114.35</v>
    <v>59.55</v>
    <v>1.6111</v>
    <v>2.04</v>
    <v>2.8730000000000001E-3</v>
    <v>1.8657E-2</v>
    <v>0.32</v>
    <v>USD</v>
    <v>Marathon Petroleum Corporation is a downstream energy company engaged in the petroleum product refining, marketing, retail and midstream business in the United States. The Company operates through two segments: Refining &amp; Marketing and Midstream transport. The Refining &amp; Marketing segment refines crude oil and other feedstocks, including renewable feedstocks, at the Company’s refineries in the Gulf Coast, Mid-Continent and West Coast regions of the United States. The Company sells refined products to wholesale marketing customers domestically and internationally, under Marathon and ARCO brands. Midstream transports, stores, distributes and markets crude oil and refined products principally for the Refining &amp; Marketing segment through refining logistics assets, pipelines, terminals, towboats and barges; gathers, processes and transports natural gas; and gathers, transports, fractionates, stores and markets Natural gas liquids (NGLs).</v>
    <v>17700</v>
    <v>New York Stock Exchange</v>
    <v>XNYS</v>
    <v>XNYS</v>
    <v>539 S Main St, FINDLAY, OH, 45840-3229 US</v>
    <v>111.62</v>
    <v>Oil &amp; Gas</v>
    <v>Stock</v>
    <v>44855.989293703125</v>
    <v>966</v>
    <v>107.73</v>
    <v>55536750000</v>
    <v>MARATHON PETROLEUM CORPORATION</v>
    <v>MARATHON PETROLEUM CORPORATION</v>
    <v>109.82</v>
    <v>7.3826999999999998</v>
    <v>109.34</v>
    <v>111.38</v>
    <v>111.7</v>
    <v>498624100</v>
    <v>MPC</v>
    <v>MARATHON PETROLEUM CORPORATION (XNYS:MPC)</v>
    <v>3074863</v>
    <v>4422372</v>
    <v>2009</v>
  </rv>
  <rv s="2">
    <v>967</v>
  </rv>
  <rv s="0">
    <v>https://www.bing.com/financeapi/forcetrigger?t=a1xwnm&amp;q=XNAS%3aMPWR&amp;form=skydnc</v>
    <v>Learn more on Bing</v>
  </rv>
  <rv s="1">
    <v>en-US</v>
    <v>a1xwnm</v>
    <v>268435456</v>
    <v>1</v>
    <v>Powered by Refinitiv</v>
    <v>0</v>
    <v>MONOLITHIC POWER SYSTEMS, INC. (XNAS:MPWR)</v>
    <v>2</v>
    <v>3</v>
    <v>Finance</v>
    <v>4</v>
    <v>580</v>
    <v>301.69</v>
    <v>1.1309</v>
    <v>15.39</v>
    <v>-3.9960000000000004E-3</v>
    <v>4.8482000000000004E-2</v>
    <v>-1.33</v>
    <v>USD</v>
    <v>Monolithic Power Systems, Inc. is a semiconductor company that designs, develops and markets power solutions. The Company operates through one segment that includes the design, development, marketing and sale of semiconductor-based power electronics solutions for the computing and storage, automotive, industrial, communications and consumer markets. Its product families include Direct Current (DC) to DC Products and Lighting Control Products. Its DC-to-DC integrated circuits (ICs) are used to convert and control voltages within a range of electronic systems, such as portable electronic devices, wireless local area network (LAN) access points, computers, monitors, infotainment applications and medical equipment. The Lighting control ICs are used in backlighting and general illumination products. Lighting control ICs for backlighting are used in systems that provide the light source for liquid crystal display (LCD) panels found in computers, car navigation systems and televisions.</v>
    <v>2773</v>
    <v>Nasdaq Stock Market</v>
    <v>XNAS</v>
    <v>XNAS</v>
    <v>5808 Lake Washington Blvd NE, KIRKLAND, WA, 98033-7350 US</v>
    <v>334.08</v>
    <v>Semiconductors &amp; Semiconductor Equipment</v>
    <v>Stock</v>
    <v>44855.98955150391</v>
    <v>969</v>
    <v>313.77999999999997</v>
    <v>15572780000</v>
    <v>MONOLITHIC POWER SYSTEMS, INC.</v>
    <v>MONOLITHIC POWER SYSTEMS, INC.</v>
    <v>315.18</v>
    <v>45.5593</v>
    <v>317.44</v>
    <v>332.83</v>
    <v>331.5</v>
    <v>46789000</v>
    <v>MPWR</v>
    <v>MONOLITHIC POWER SYSTEMS, INC. (XNAS:MPWR)</v>
    <v>798071</v>
    <v>863923</v>
    <v>2004</v>
  </rv>
  <rv s="2">
    <v>970</v>
  </rv>
  <rv s="0">
    <v>https://www.bing.com/financeapi/forcetrigger?t=a1xxmw&amp;q=XNYS%3aMRK&amp;form=skydnc</v>
    <v>Learn more on Bing</v>
  </rv>
  <rv s="1">
    <v>en-US</v>
    <v>a1xxmw</v>
    <v>268435456</v>
    <v>1</v>
    <v>Powered by Refinitiv</v>
    <v>0</v>
    <v>MERCK &amp; CO., INC. (XNYS:MRK)</v>
    <v>2</v>
    <v>3</v>
    <v>Finance</v>
    <v>4</v>
    <v>95.96</v>
    <v>71.5</v>
    <v>0.35439999999999999</v>
    <v>2.73</v>
    <v>3.4489999999999998E-3</v>
    <v>2.9373999999999997E-2</v>
    <v>0.33</v>
    <v>USD</v>
    <v>Merck &amp; Co., Inc. is a global health care company. The Company offers health solutions through its prescription medicines, vaccines, biologic therapies and animal health products. It operates through two segments: Pharmaceutical and Animal Health. The Company's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The Animal Health segment develops, manufactures and markets a range of veterinary pharmaceutical and vaccine products, as well as health management solutions and services, for the prevention, treatment and control of disease in all livestock and companion animal species.</v>
    <v>68000</v>
    <v>New York Stock Exchange</v>
    <v>XNYS</v>
    <v>XNYS</v>
    <v>2000 Galloping Hill Rd, KENILWORTH, NJ, 07033-1310 US</v>
    <v>95.96</v>
    <v>Pharmaceuticals</v>
    <v>Stock</v>
    <v>44855.999376990621</v>
    <v>972</v>
    <v>92.64</v>
    <v>242358900000</v>
    <v>MERCK &amp; CO., INC.</v>
    <v>MERCK &amp; CO., INC.</v>
    <v>92.84</v>
    <v>14.169</v>
    <v>92.94</v>
    <v>95.67</v>
    <v>96</v>
    <v>2533280000</v>
    <v>MRK</v>
    <v>MERCK &amp; CO., INC. (XNYS:MRK)</v>
    <v>10297179</v>
    <v>8951916</v>
    <v>1970</v>
  </rv>
  <rv s="2">
    <v>973</v>
  </rv>
  <rv s="0">
    <v>https://www.bing.com/financeapi/forcetrigger?t=bo5fpr&amp;q=XNAS%3aMRNA&amp;form=skydnc</v>
    <v>Learn more on Bing</v>
  </rv>
  <rv s="1">
    <v>en-US</v>
    <v>bo5fpr</v>
    <v>268435456</v>
    <v>1</v>
    <v>Powered by Refinitiv</v>
    <v>0</v>
    <v>MODERNA, INC. (XNAS:MRNA)</v>
    <v>2</v>
    <v>3</v>
    <v>Finance</v>
    <v>4</v>
    <v>376.65</v>
    <v>115.03</v>
    <v>1.6792</v>
    <v>9.94</v>
    <v>5.2990000000000008E-3</v>
    <v>8.3966999999999986E-2</v>
    <v>0.68</v>
    <v>USD</v>
    <v>Moderna, Inc. is a biotechnology company that is focused on creating a transformative medicines based on messenger ribonucleic acid (mRNA), to improve the lives of patients. The Company’s mRNA medicines are designed to direct the body’s cells to produce intracellular, membrane, or secreted proteins that have a therapeutic or preventive benefit with the potential to address a range of spectrum of diseases. It is developing vaccines and therapeutics for infectious diseases, immuno-oncology, rare diseases, autoimmune and cardiovascular diseases, independently and with its strategic collaborators. The Company develops technologies that enable the development of mRNA medicines for diverse applications. It has created modalities, including prophylactic vaccines, systemic secreted and cell surface therapeutics, cancer vaccines, intratumoral immuno-oncology, and systemic intracellular therapeutics. The Company develops technologies that enable the development of mRNA medicines.</v>
    <v>2700</v>
    <v>Nasdaq Stock Market</v>
    <v>XNAS</v>
    <v>XNAS</v>
    <v>200 Technology Sq, Cambridge, MA, 02139-3578 US</v>
    <v>130.30000000000001</v>
    <v>Biotechnology &amp; Medical Research</v>
    <v>Stock</v>
    <v>44855.99952694375</v>
    <v>975</v>
    <v>122.03</v>
    <v>50198730000</v>
    <v>MODERNA, INC.</v>
    <v>MODERNA, INC.</v>
    <v>123.77</v>
    <v>3.6089000000000002</v>
    <v>118.38</v>
    <v>128.32</v>
    <v>129</v>
    <v>391199600</v>
    <v>MRNA</v>
    <v>MODERNA, INC. (XNAS:MRNA)</v>
    <v>8129290</v>
    <v>5190886</v>
    <v>2016</v>
  </rv>
  <rv s="2">
    <v>976</v>
  </rv>
  <rv s="0">
    <v>http://en.wikipedia.org/wiki/Marathon_Oil</v>
    <v>Wikipedia</v>
  </rv>
  <rv s="3">
    <v>27</v>
    <v>978</v>
  </rv>
  <rv s="4">
    <v>9</v>
    <v>https://www.bing.com/th?id=AMMS_053e966468c0c2456f7c62d3a165a7fd&amp;qlt=95</v>
    <v>979</v>
    <v>0</v>
    <v>https://www.bing.com/images/search?form=xlimg&amp;q=marathon+oil</v>
    <v>Image of MARATHON OIL CORPORATION</v>
  </rv>
  <rv s="0">
    <v>https://www.bing.com/financeapi/forcetrigger?t=a1xxvh&amp;q=XNYS%3aMRO&amp;form=skydnc</v>
    <v>Learn more on Bing</v>
  </rv>
  <rv s="5">
    <v>en-US</v>
    <v>a1xxvh</v>
    <v>268435456</v>
    <v>1</v>
    <v>Powered by Refinitiv</v>
    <v>5</v>
    <v>MARATHON OIL CORPORATION (XNYS:MRO)</v>
    <v>7</v>
    <v>8</v>
    <v>Finance</v>
    <v>4</v>
    <v>33.234999999999999</v>
    <v>14.293699999999999</v>
    <v>2.4540000000000002</v>
    <v>0.92</v>
    <v>3.0869999999999999E-3</v>
    <v>3.2589E-2</v>
    <v>0.09</v>
    <v>USD</v>
    <v>Marathon Oil Corporation is an exploration and production company. The Company is focused on the United States resource plays, which includes the Eagle Ford in Texas, the Bakken in North Dakota, Sooner Trend Anadarko Basin Canadian and Kingfisher Counties (STACK) and South-Central Oklahoma Oil Province (SCOOP) in Oklahoma and Northern Delaware in New Mexico. The Company operates through two segments: United States and International. The United States segment explores, produces and markets crude oil and condensate, natural gas liquids (NGLs) and natural gas in the United States. The International segment explores, produces and markets crude oil and condensate, NGLs and natural gas outside of the United States as well as produces and markets products manufactured from natural gas, such as liquefied natural gas (LNG) and methanol, in Equatorial Guinea (E.G.). Its subsidiaries include Alba Associates LLC, Alba Equatorial Guinea Partnership, L.P., Alba Plant LLC and AMPCO Marketing, L.L.C.</v>
    <v>1531</v>
    <v>New York Stock Exchange</v>
    <v>XNYS</v>
    <v>XNYS</v>
    <v>PO Box 3128, HOUSTON, TX, 77253-3128 US</v>
    <v>29.16</v>
    <v>980</v>
    <v>Oil &amp; Gas</v>
    <v>Stock</v>
    <v>44855.999856110939</v>
    <v>981</v>
    <v>28.32</v>
    <v>19751560000</v>
    <v>MARATHON OIL CORPORATION</v>
    <v>MARATHON OIL CORPORATION</v>
    <v>28.5</v>
    <v>6.6928000000000001</v>
    <v>28.23</v>
    <v>29.15</v>
    <v>29.24</v>
    <v>677583500</v>
    <v>MRO</v>
    <v>MARATHON OIL CORPORATION (XNYS:MRO)</v>
    <v>12508852</v>
    <v>14151040</v>
    <v>2001</v>
  </rv>
  <rv s="2">
    <v>982</v>
  </rv>
  <rv s="0">
    <v>https://www.bing.com/financeapi/forcetrigger?t=a1xyjc&amp;q=XNYS%3aMS&amp;form=skydnc</v>
    <v>Learn more on Bing</v>
  </rv>
  <rv s="1">
    <v>en-US</v>
    <v>a1xyjc</v>
    <v>268435456</v>
    <v>1</v>
    <v>Powered by Refinitiv</v>
    <v>0</v>
    <v>MORGAN STANLEY (XNYS:MS)</v>
    <v>2</v>
    <v>3</v>
    <v>Finance</v>
    <v>4</v>
    <v>109.73</v>
    <v>72.05</v>
    <v>1.3170999999999999</v>
    <v>2.62</v>
    <v>2.2720000000000001E-3</v>
    <v>3.4203999999999998E-2</v>
    <v>0.18</v>
    <v>USD</v>
    <v>Morgan Stanley is a global financial services company. The Company, through its subsidiaries, provides a range of investment banking, securities, wealth management and investment management services. Its segments include Institutional Securities, Wealth Management and Investment Management. Its Institutional Securities segment provides investment banking, sales and trading, and other services to corporations, governments, financial institutions and high net worth clients. Its Wealth Management segment provides financial services and solutions to individual investors and small-to-medium sized businesses and institutions covering: brokerage and investment advisory services; financial and wealth planning services; workplace services; annuity and insurance products; residential real estate loans and other lending products; banking; and retirement plan services. Its Investment Management segment provides a range of investment strategies and products to a diverse group of clients.</v>
    <v>78000</v>
    <v>New York Stock Exchange</v>
    <v>XNYS</v>
    <v>XNYS</v>
    <v>1585 Broadway, NEW YORK, NY, 10036 US</v>
    <v>79.53</v>
    <v>Investment Banking &amp; Investment Services</v>
    <v>Stock</v>
    <v>44855.99945170078</v>
    <v>984</v>
    <v>76.22</v>
    <v>136007000000</v>
    <v>MORGAN STANLEY</v>
    <v>MORGAN STANLEY</v>
    <v>76.61</v>
    <v>11.086600000000001</v>
    <v>76.599999999999994</v>
    <v>79.22</v>
    <v>79.400000000000006</v>
    <v>1716826000</v>
    <v>MS</v>
    <v>MORGAN STANLEY (XNYS:MS)</v>
    <v>8148977</v>
    <v>8585471</v>
    <v>1981</v>
  </rv>
  <rv s="2">
    <v>985</v>
  </rv>
  <rv s="0">
    <v>https://www.bing.com/financeapi/forcetrigger?t=a1xz1h&amp;q=XNYS%3aMSCI&amp;form=skydnc</v>
    <v>Learn more on Bing</v>
  </rv>
  <rv s="1">
    <v>en-US</v>
    <v>a1xz1h</v>
    <v>268435456</v>
    <v>1</v>
    <v>Powered by Refinitiv</v>
    <v>0</v>
    <v>MSCI INC. (XNYS:MSCI)</v>
    <v>2</v>
    <v>3</v>
    <v>Finance</v>
    <v>4</v>
    <v>679.85</v>
    <v>376.41</v>
    <v>1.0642</v>
    <v>7.82</v>
    <v>1.2851999999999999E-2</v>
    <v>1.9865000000000001E-2</v>
    <v>5.16</v>
    <v>USD</v>
    <v>MSCI Inc. is a provider of critical decision support tools and solutions for the global investment community. Its operating segments include Index, Analytics, ESG and Climate, and All Other - Private Assets. Its indexes are used in various areas of the investment process, including indexed product creation, performance benchmarking, portfolio construction and rebalancing, and asset allocation. The Analytics segment offers risk management, performance attribution and portfolio management content, applications, and services. Its ESG and Climate segment offerings include MSCI ESG Ratings, MSCI ESG Business Involvement Screening Research, and MSCI Climate Solutions. The Company’s All Other segment comprises the Real Estate and Burgiss segments. The Real Estate segment offerings include real estate market and transaction data, benchmarks, return-analytics, climate assessments and market insights for funds, investors, managers, and other real estate market participants.</v>
    <v>4513</v>
    <v>New York Stock Exchange</v>
    <v>XNYS</v>
    <v>XNYS</v>
    <v>250 Greenwich Street, 49Th Floor, 7 World Trade Center, NEW YORK, NY, 10007 US</v>
    <v>402.26499999999999</v>
    <v>Professional &amp; Commercial Services</v>
    <v>Stock</v>
    <v>44855.958333356248</v>
    <v>987</v>
    <v>388.12</v>
    <v>32320320000</v>
    <v>MSCI INC.</v>
    <v>MSCI INC.</v>
    <v>394.69</v>
    <v>40.392800000000001</v>
    <v>393.66</v>
    <v>401.48</v>
    <v>406.64</v>
    <v>80502940</v>
    <v>MSCI</v>
    <v>MSCI INC. (XNYS:MSCI)</v>
    <v>773996</v>
    <v>432711</v>
    <v>1998</v>
  </rv>
  <rv s="2">
    <v>988</v>
  </rv>
  <rv s="0">
    <v>https://en.wikipedia.org/wiki/Microsoft</v>
    <v>Wikipedia</v>
  </rv>
  <rv s="3">
    <v>27</v>
    <v>990</v>
  </rv>
  <rv s="4">
    <v>9</v>
    <v>https://www.bing.com/th?id=AMMS_e6e837c7bf3a77408619758b7447855a&amp;qlt=95</v>
    <v>991</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4</v>
    <v>349.67</v>
    <v>219.13</v>
    <v>0.95579999999999998</v>
    <v>5.97</v>
    <v>6.6080000000000002E-4</v>
    <v>2.5280999999999998E-2</v>
    <v>0.16</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v>
    <v>221000</v>
    <v>Nasdaq Stock Market</v>
    <v>XNAS</v>
    <v>XNAS</v>
    <v>One Microsoft Way, REDMOND, WA, 98052-6399 US</v>
    <v>243</v>
    <v>992</v>
    <v>Software &amp; IT Services</v>
    <v>Stock</v>
    <v>44855.999999443753</v>
    <v>993</v>
    <v>234.5</v>
    <v>1805705000000</v>
    <v>MICROSOFT CORPORATION</v>
    <v>MICROSOFT CORPORATION</v>
    <v>234.74</v>
    <v>24.4849</v>
    <v>236.15</v>
    <v>242.12</v>
    <v>242.28</v>
    <v>7457892000</v>
    <v>MSFT</v>
    <v>MICROSOFT CORPORATION (XNAS:MSFT)</v>
    <v>26299733</v>
    <v>29093172</v>
    <v>1993</v>
  </rv>
  <rv s="2">
    <v>994</v>
  </rv>
  <rv s="0">
    <v>https://www.bing.com/financeapi/forcetrigger?t=a1xzr7&amp;q=XNYS%3aMSI&amp;form=skydnc</v>
    <v>Learn more on Bing</v>
  </rv>
  <rv s="1">
    <v>en-US</v>
    <v>a1xzr7</v>
    <v>268435456</v>
    <v>1</v>
    <v>Powered by Refinitiv</v>
    <v>0</v>
    <v>MOTOROLA SOLUTIONS, INC. (XNYS:MSI)</v>
    <v>2</v>
    <v>3</v>
    <v>Finance</v>
    <v>4</v>
    <v>273.64960000000002</v>
    <v>195.17500000000001</v>
    <v>0.90469999999999995</v>
    <v>5.21</v>
    <v>0</v>
    <v>2.3557000000000002E-2</v>
    <v>0</v>
    <v>USD</v>
    <v>Motorola Solutions, Inc. provides communications and analytics solutions. The Company provides land mobile radio communications (LMR), video security and access control and command center software, video security and analytics, supported by managed and support services. Its segments include Products and Systems Integration Segment, and Software and Services Segment. The Products and Systems Integration segment offers a portfolio of infrastructure, devices, accessories and video security devices, including LMR, public safety long term evolution (LTE) and private LTE, as well as network video management infrastructure, fixed security and mobile video cameras and access control solutions. The Software and Services segment has Software and Services product lines. Software includes public safety and enterprise command center software, unified communications applications, and video software solutions. Services includes range of service offerings, including repair, technical support, others.</v>
    <v>18700</v>
    <v>New York Stock Exchange</v>
    <v>XNYS</v>
    <v>XNYS</v>
    <v>500 W. Monroe St., CHICAGO, IL, 60661 US</v>
    <v>227.08</v>
    <v>Communications &amp; Networking</v>
    <v>Stock</v>
    <v>44855.958333344533</v>
    <v>996</v>
    <v>219.43</v>
    <v>37779450000</v>
    <v>MOTOROLA SOLUTIONS, INC.</v>
    <v>MOTOROLA SOLUTIONS, INC.</v>
    <v>221.32</v>
    <v>31.860299999999999</v>
    <v>221.17</v>
    <v>226.38</v>
    <v>226.38</v>
    <v>166885100</v>
    <v>MSI</v>
    <v>MOTOROLA SOLUTIONS, INC. (XNYS:MSI)</v>
    <v>728802</v>
    <v>701860</v>
    <v>1973</v>
  </rv>
  <rv s="2">
    <v>997</v>
  </rv>
  <rv s="0">
    <v>https://www.bing.com/financeapi/forcetrigger?t=a1y1w7&amp;q=XNYS%3aMTB&amp;form=skydnc</v>
    <v>Learn more on Bing</v>
  </rv>
  <rv s="1">
    <v>en-US</v>
    <v>a1y1w7</v>
    <v>268435456</v>
    <v>1</v>
    <v>Powered by Refinitiv</v>
    <v>0</v>
    <v>M&amp;T BANK CORPORATION (XNYS:MTB)</v>
    <v>2</v>
    <v>3</v>
    <v>Finance</v>
    <v>4</v>
    <v>193.42</v>
    <v>141.49</v>
    <v>0.80940000000000001</v>
    <v>0.37</v>
    <v>0</v>
    <v>2.2919999999999998E-3</v>
    <v>0</v>
    <v>USD</v>
    <v>M&amp;T Bank Corporation is a bank holding company. The Company’s bank subsidiaries include M&amp;T Bank and Wilmington Trust, N.A. It offers retail and commercial banking, and others. Its segments include Business Banking, Commercial Banking, Commercial Real Estate, Discretionary Portfolio, Residential Mortgage Banking and Retail Banking. Its Business Banking segment provides business loans and leases, including business credit cards, deposit products, and financial services. The Commercial Banking segment provides credit products and banking services for middle-market and commercial customers. The Discretionary Portfolio segment includes investment and trading account securities, residential real estate loans and other assets. The Residential Mortgage Banking segment services residential mortgage loans and sells loans in secondary market to investors. The Retail Banking segment offers services through delivery channels, which include branch offices, automated teller machines, and others.</v>
    <v>17115</v>
    <v>New York Stock Exchange</v>
    <v>XNYS</v>
    <v>XNYS</v>
    <v>ONE M&amp;T PLAZA 5TH FLOOR, C/O CORPORATE REPORTING, BUFFALO, NY, 14203 US</v>
    <v>165.15</v>
    <v>Banking Services</v>
    <v>Stock</v>
    <v>44855.958333344533</v>
    <v>999</v>
    <v>159.39500000000001</v>
    <v>27970030000</v>
    <v>M&amp;T BANK CORPORATION</v>
    <v>M&amp;T BANK CORPORATION</v>
    <v>161.19</v>
    <v>14.9931</v>
    <v>161.4</v>
    <v>161.77000000000001</v>
    <v>161.77000000000001</v>
    <v>172900000</v>
    <v>MTB</v>
    <v>M&amp;T BANK CORPORATION (XNYS:MTB)</v>
    <v>2110092</v>
    <v>1311735</v>
    <v>1969</v>
  </rv>
  <rv s="2">
    <v>1000</v>
  </rv>
  <rv s="0">
    <v>https://www.bing.com/financeapi/forcetrigger?t=a1y2bh&amp;q=XNAS%3aMTCH&amp;form=skydnc</v>
    <v>Learn more on Bing</v>
  </rv>
  <rv s="1">
    <v>en-US</v>
    <v>a1y2bh</v>
    <v>268435456</v>
    <v>1</v>
    <v>Powered by Refinitiv</v>
    <v>0</v>
    <v>MATCH GROUP, INC. (XNAS:MTCH)</v>
    <v>2</v>
    <v>3</v>
    <v>Finance</v>
    <v>4</v>
    <v>182</v>
    <v>40.229999999999997</v>
    <v>0.86309999999999998</v>
    <v>0.3</v>
    <v>1.6046999999999999E-2</v>
    <v>7.0260000000000001E-3</v>
    <v>0.69</v>
    <v>USD</v>
    <v>Match Group, Inc. provider of dating products through its portfolio companies which are available globally. The Company’s portfolio of brands includes Tinder, Match, Hinge, Meetic, OkCupid, Pairs, PlentyOfFish, OurTime, Azar and Hakuna Live, and other brands which are designed for users' to find a connection. The Company’s Tinder premium features include Tinder Gold, Tinder Platinum, Super Likes, Tinder Explore and the Swipe Night interactive series. Pairs is a dating platform is designed to address social barriers generally associated with the use of dating services in Eastern Asian countries, particularly Japan. Hakuna Live is an interactive, social app that allows for one-to-many live streaming experiences. OurTime is the community of singles over age 50 of any dating service. It offers this service in the United States, Canada, and various European markets. The Company’s products are available in over 40 languages to users all over the world.</v>
    <v>2500</v>
    <v>Nasdaq Stock Market</v>
    <v>XNAS</v>
    <v>XNAS</v>
    <v>8750 NORTH CENTRAL EXPRESSWAY, SUITE 1400, DALLAS, TX, 75231 US</v>
    <v>43.09</v>
    <v>Software &amp; IT Services</v>
    <v>Stock</v>
    <v>44855.999816851559</v>
    <v>1002</v>
    <v>40.229999999999997</v>
    <v>12168420000</v>
    <v>MATCH GROUP, INC.</v>
    <v>MATCH GROUP, INC.</v>
    <v>41.89</v>
    <v>125.1575</v>
    <v>42.7</v>
    <v>43</v>
    <v>43.69</v>
    <v>282986500</v>
    <v>MTCH</v>
    <v>MATCH GROUP, INC. (XNAS:MTCH)</v>
    <v>5131712</v>
    <v>3582136</v>
    <v>1986</v>
  </rv>
  <rv s="2">
    <v>1003</v>
  </rv>
  <rv s="0">
    <v>https://www.bing.com/financeapi/forcetrigger?t=a1y2ec&amp;q=XNYS%3aMTD&amp;form=skydnc</v>
    <v>Learn more on Bing</v>
  </rv>
  <rv s="1">
    <v>en-US</v>
    <v>a1y2ec</v>
    <v>268435456</v>
    <v>1</v>
    <v>Powered by Refinitiv</v>
    <v>0</v>
    <v>METTLER-TOLEDO INTERNATIONAL INC. (XNYS:MTD)</v>
    <v>2</v>
    <v>3</v>
    <v>Finance</v>
    <v>4</v>
    <v>1714.75</v>
    <v>1065.55</v>
    <v>1.1483000000000001</v>
    <v>30.48</v>
    <v>0</v>
    <v>2.6646E-2</v>
    <v>0</v>
    <v>USD</v>
    <v>Mettler-Toledo International Inc. is a supplier of precision instruments and services. The Company manufactures a variety of precision instruments and provides value-added services to its customers. Its principal products and services include laboratory instruments, industrial instruments, retail weighing solutions, customer and distribution, and sales and service. It has a variety of precision laboratory instruments for sample preparation, synthesis, analytical benchtop, material characterization, and in-line measurement. Its laboratory instrument portfolio includes laboratory balances, liquid pipetting solutions, automated laboratory reactors, titrators and other. It manufactures numerous industrial weighing instruments and related terminals, and offers dedicated software solutions for the pharmaceutical, chemical, food, discrete manufacturing, and other industries. It offers networked scales and software, which can integrate backroom, counter, self-service and checkout functions.</v>
    <v>15600</v>
    <v>New York Stock Exchange</v>
    <v>XNYS</v>
    <v>XNYS</v>
    <v>1900 Polaris Pkwy, COLUMBUS, OH, 43240 US</v>
    <v>1176.865</v>
    <v>Office Equipment</v>
    <v>Stock</v>
    <v>44855.958333356248</v>
    <v>1005</v>
    <v>1136.2850000000001</v>
    <v>26431310000</v>
    <v>METTLER-TOLEDO INTERNATIONAL INC.</v>
    <v>METTLER-TOLEDO INTERNATIONAL INC.</v>
    <v>1149.5999999999999</v>
    <v>32.228000000000002</v>
    <v>1143.9000000000001</v>
    <v>1174.3800000000001</v>
    <v>1174.3800000000001</v>
    <v>22506610</v>
    <v>MTD</v>
    <v>METTLER-TOLEDO INTERNATIONAL INC. (XNYS:MTD)</v>
    <v>92996</v>
    <v>114866</v>
    <v>1991</v>
  </rv>
  <rv s="2">
    <v>1006</v>
  </rv>
  <rv s="0">
    <v>https://www.bing.com/financeapi/forcetrigger?t=a1y4oc&amp;q=XNAS%3aMU&amp;form=skydnc</v>
    <v>Learn more on Bing</v>
  </rv>
  <rv s="1">
    <v>en-US</v>
    <v>a1y4oc</v>
    <v>268435456</v>
    <v>1</v>
    <v>Powered by Refinitiv</v>
    <v>0</v>
    <v>MICRON TECHNOLOGY, INC. (XNAS:MU)</v>
    <v>2</v>
    <v>3</v>
    <v>Finance</v>
    <v>4</v>
    <v>98.45</v>
    <v>48.45</v>
    <v>1.2904</v>
    <v>2.35</v>
    <v>6.2439999999999996E-3</v>
    <v>4.3761999999999995E-2</v>
    <v>0.35</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48000</v>
    <v>Nasdaq Stock Market</v>
    <v>XNAS</v>
    <v>XNAS</v>
    <v>PO BOX 6, 8000 S FEDERAL WAY, BOISE, ID, 83716-9632 US</v>
    <v>56.28</v>
    <v>Semiconductors &amp; Semiconductor Equipment</v>
    <v>Stock</v>
    <v>44855.998899825783</v>
    <v>1008</v>
    <v>53.335000000000001</v>
    <v>60935800000</v>
    <v>MICRON TECHNOLOGY, INC.</v>
    <v>MICRON TECHNOLOGY, INC.</v>
    <v>53.49</v>
    <v>6.9436</v>
    <v>53.7</v>
    <v>56.05</v>
    <v>56.4</v>
    <v>1087169000</v>
    <v>MU</v>
    <v>MICRON TECHNOLOGY, INC. (XNAS:MU)</v>
    <v>20199202</v>
    <v>22103043</v>
    <v>1984</v>
  </rv>
  <rv s="2">
    <v>1009</v>
  </rv>
  <rv s="0">
    <v>https://www.bing.com/financeapi/forcetrigger?t=axxudm&amp;q=XNYS%3aNCLH&amp;form=skydnc</v>
    <v>Learn more on Bing</v>
  </rv>
  <rv s="1">
    <v>en-US</v>
    <v>axxudm</v>
    <v>268435456</v>
    <v>1</v>
    <v>Powered by Refinitiv</v>
    <v>0</v>
    <v>NORWEGIAN CRUISE LINE HOLDINGS LTD. (XNYS:NCLH)</v>
    <v>2</v>
    <v>3</v>
    <v>Finance</v>
    <v>4</v>
    <v>29.45</v>
    <v>10.31</v>
    <v>2.3858000000000001</v>
    <v>0.7</v>
    <v>1.0046999999999999E-2</v>
    <v>4.9192E-2</v>
    <v>0.15</v>
    <v>USD</v>
    <v>Norwegian Cruise Line Holdings Ltd. is a global cruise company. The Company operates the Norwegian Cruise Line, Oceania Cruises and Regent Seven Seas Cruises brands. The Company has approximately 28 ships with 59,150 Berths. The Company's brands offer itineraries to various destinations, including Europe, Asia, Australia, New Zealand, South America, Africa, Canada, Bermuda, Caribbean, Alaska and Hawaii. Its brands offer various features, amenities, and activities, including various accommodations, multiple dining venues, bars and lounges, spa, casino and retail shopping areas and various entertainment choices. The Company's Norwegian ships offers up to 28 dining options. Its Oceania Cruises offers onboard dining, along with multiple open seating dining venues Its Regent offerings include business class air on intercontinental flights, shore excursions, pre-cruise hotel stays, specialty restaurants, spirits and fine wines, gratuities, wireless fidelity (Wi-Fi) and other amenities.</v>
    <v>34700</v>
    <v>New York Stock Exchange</v>
    <v>XNYS</v>
    <v>XNYS</v>
    <v>7665 CORPORATE DRIVE, MIAMI, FL, 33126 US</v>
    <v>14.955500000000001</v>
    <v>Hotels &amp; Entertainment Services</v>
    <v>Stock</v>
    <v>44855.999989999997</v>
    <v>1011</v>
    <v>13.95</v>
    <v>6291341000</v>
    <v>NORWEGIAN CRUISE LINE HOLDINGS LTD.</v>
    <v>NORWEGIAN CRUISE LINE HOLDINGS LTD.</v>
    <v>14.16</v>
    <v>0</v>
    <v>14.23</v>
    <v>14.93</v>
    <v>15.08</v>
    <v>421389200</v>
    <v>NCLH</v>
    <v>NORWEGIAN CRUISE LINE HOLDINGS LTD. (XNYS:NCLH)</v>
    <v>20375355</v>
    <v>26021415</v>
    <v>2011</v>
  </rv>
  <rv s="2">
    <v>1012</v>
  </rv>
  <rv s="0">
    <v>http://zh.wikipedia.org/wiki/OMX</v>
    <v>Wikipedia</v>
  </rv>
  <rv s="3">
    <v>27</v>
    <v>1014</v>
  </rv>
  <rv s="4">
    <v>9</v>
    <v>https://www.bing.com/th?id=AMMS_ca29f5ea4bb769bc6f9c17b9fef790ab&amp;qlt=95</v>
    <v>1015</v>
    <v>0</v>
    <v>https://www.bing.com/images/search?form=xlimg&amp;q=nasdaq+omx+group</v>
    <v>Image of Nasdaq, Inc.</v>
  </rv>
  <rv s="0">
    <v>https://www.bing.com/financeapi/forcetrigger?t=a1ydc7&amp;q=XNAS%3aNDAQ&amp;form=skydnc</v>
    <v>Learn more on Bing</v>
  </rv>
  <rv s="5">
    <v>en-US</v>
    <v>a1ydc7</v>
    <v>268435456</v>
    <v>1</v>
    <v>Powered by Refinitiv</v>
    <v>5</v>
    <v>Nasdaq, Inc. (XNAS:NDAQ)</v>
    <v>7</v>
    <v>8</v>
    <v>Finance</v>
    <v>4</v>
    <v>71.651600000000002</v>
    <v>46.77</v>
    <v>0.93100000000000005</v>
    <v>0.9</v>
    <v>4.5030000000000001E-3</v>
    <v>1.5834000000000001E-2</v>
    <v>0.26</v>
    <v>USD</v>
    <v>Nasdaq, Inc. is a global technology company. The Company manages, operates, and provides its products and services in four business segments, including Market Technology, Investment Intelligence, Corporate Platforms, and Market Services. Its Market Technology segment is a global technology solutions provider and partner to exchanges, clearing organizations, central securities depositories, regulators, banks, brokers, buy-side firms, and corporate businesses. The Investment Intelligence segment includes its market data, index, and analytics businesses. The Corporate Platforms segment includes its listing services, and investor relations and environmental, social and governance (IR &amp; ESG) services businesses. The Market Services segment includes its equity derivative trading and clearing, cash equity trading, fixed income and commodities trading and clearing (FICC) and trade management services businesses. It provides broker services, clearing, settlement and central depository services.</v>
    <v>6214</v>
    <v>Nasdaq Stock Market</v>
    <v>XNAS</v>
    <v>XNAS</v>
    <v>151 W. 42ND STREET, NEW YORK, NY, 10036 US</v>
    <v>57.85</v>
    <v>1016</v>
    <v>Investment Banking &amp; Investment Services</v>
    <v>Stock</v>
    <v>44855.990435832813</v>
    <v>1017</v>
    <v>56.02</v>
    <v>28363400000</v>
    <v>Nasdaq, Inc.</v>
    <v>Nasdaq, Inc.</v>
    <v>56.86</v>
    <v>24.871400000000001</v>
    <v>56.84</v>
    <v>57.74</v>
    <v>58</v>
    <v>491226200</v>
    <v>NDAQ</v>
    <v>Nasdaq, Inc. (XNAS:NDAQ)</v>
    <v>2378108</v>
    <v>2044411</v>
    <v>1979</v>
  </rv>
  <rv s="2">
    <v>1018</v>
  </rv>
  <rv s="0">
    <v>https://www.bing.com/financeapi/forcetrigger?t=a1ydqh&amp;q=XNAS%3aNDSN&amp;form=skydnc</v>
    <v>Learn more on Bing</v>
  </rv>
  <rv s="1">
    <v>en-US</v>
    <v>a1ydqh</v>
    <v>268435456</v>
    <v>1</v>
    <v>Powered by Refinitiv</v>
    <v>0</v>
    <v>NORDSON CORPORATION (XNAS:NDSN)</v>
    <v>2</v>
    <v>3</v>
    <v>Finance</v>
    <v>4</v>
    <v>272.28050000000002</v>
    <v>194.89</v>
    <v>0.93220000000000003</v>
    <v>5.0199999999999996</v>
    <v>0</v>
    <v>2.3734000000000002E-2</v>
    <v>0</v>
    <v>USD</v>
    <v>Nordson Corporation engineers, manufactures and markets differentiated products and systems used to dispense, apply and control adhesives, coatings, polymers, sealants, biomaterials, and other fluids, to test and inspect for quality, and to treat and cure surfaces. The Company's segments include Industrial Precision Solutions (IPS) and Advanced Technology Solutions (ATS). IPS segment delivers proprietary dispensing and processing technology to end markets. Its components are used for dispensing adhesives, coatings, paint, finishes, sealants and other materials. IPS segment primarily serves the industrial, consumer durables and non-durables markets. It integrates provides single-use plastic molded syringes, cartridges, tips, fluid connection components, tubing, balloons and catheters that are used to dispense or control fluids in production processes or within customers’ end products. ATS segment serves customers in the electronics, medical and related high-tech industrial markets.</v>
    <v>7200</v>
    <v>Nasdaq Stock Market</v>
    <v>XNAS</v>
    <v>XNAS</v>
    <v>28601 Clemens Rd, WESTLAKE, OH, 44145 US</v>
    <v>217.09</v>
    <v>Machinery, Equipment &amp; Components</v>
    <v>Stock</v>
    <v>44855.849694767967</v>
    <v>1020</v>
    <v>211.44</v>
    <v>12387830000</v>
    <v>NORDSON CORPORATION</v>
    <v>NORDSON CORPORATION</v>
    <v>212.69</v>
    <v>25.6374</v>
    <v>211.51</v>
    <v>216.53</v>
    <v>216.53</v>
    <v>57210700</v>
    <v>NDSN</v>
    <v>NORDSON CORPORATION (XNAS:NDSN)</v>
    <v>200193</v>
    <v>211925</v>
    <v>1935</v>
  </rv>
  <rv s="2">
    <v>1021</v>
  </rv>
  <rv s="0">
    <v>https://www.bing.com/financeapi/forcetrigger?t=a1ye2w&amp;q=XNYS%3aNEE&amp;form=skydnc</v>
    <v>Learn more on Bing</v>
  </rv>
  <rv s="1">
    <v>en-US</v>
    <v>a1ye2w</v>
    <v>268435456</v>
    <v>1</v>
    <v>Powered by Refinitiv</v>
    <v>0</v>
    <v>NEXTERA ENERGY, INC. (XNYS:NEE)</v>
    <v>2</v>
    <v>3</v>
    <v>Finance</v>
    <v>4</v>
    <v>93.73</v>
    <v>67.22</v>
    <v>0.46489999999999998</v>
    <v>1.01</v>
    <v>6.6990000000000001E-3</v>
    <v>1.4298E-2</v>
    <v>0.48</v>
    <v>USD</v>
    <v>NextEra Energy, Inc. is an electric power and energy infrastructure company. The Company operates through its wholly owned subsidiaries, Florida Power &amp; Light Company (FPL), and NextEra Energy Resources, LLC and NextEra Energy Transmission, LLC (collectively, NEER). Its segments include FPL, NEER and Gulf Power. Its FPL segment is a rate-regulated electric utility engaged primarily in the generation, transmission, distribution and sale of electric energy in Florida. Its FPL segment has approximately 28,450 megawatts (MW) of net generating capacity, approximately 77,000 circuit miles of transmission and distribution lines, and 696 substations. Its NEER segment owns, develops, constructs, manages and operates electric generation facilities in wholesale energy markets in the United States and Canada. NEER also provides energy and capacity requirements services, power and fuel marketing and trading activities, and operates rate-regulated transmission facilities and transmission lines.</v>
    <v>15000</v>
    <v>New York Stock Exchange</v>
    <v>XNYS</v>
    <v>XNYS</v>
    <v>700 Universe Blvd, JUNO BEACH, FL, 33408 US</v>
    <v>73</v>
    <v>Electrical Utilities &amp; IPPs</v>
    <v>Stock</v>
    <v>44855.98844670078</v>
    <v>1023</v>
    <v>70.3</v>
    <v>140776400000</v>
    <v>NEXTERA ENERGY, INC.</v>
    <v>NEXTERA ENERGY, INC.</v>
    <v>71.08</v>
    <v>54.082599999999999</v>
    <v>70.64</v>
    <v>71.650000000000006</v>
    <v>72.13</v>
    <v>1964779000</v>
    <v>NEE</v>
    <v>NEXTERA ENERGY, INC. (XNYS:NEE)</v>
    <v>11161269</v>
    <v>8904371</v>
    <v>1984</v>
  </rv>
  <rv s="2">
    <v>1024</v>
  </rv>
  <rv s="0">
    <v>https://www.bing.com/financeapi/forcetrigger?t=a1yeec&amp;q=XNYS%3aNEM&amp;form=skydnc</v>
    <v>Learn more on Bing</v>
  </rv>
  <rv s="1">
    <v>en-US</v>
    <v>a1yeec</v>
    <v>268435456</v>
    <v>1</v>
    <v>Powered by Refinitiv</v>
    <v>0</v>
    <v>NEWMONT CORPORATION (XNYS:NEM)</v>
    <v>2</v>
    <v>3</v>
    <v>Finance</v>
    <v>4</v>
    <v>86.37</v>
    <v>40</v>
    <v>0.27160000000000001</v>
    <v>1.23</v>
    <v>0</v>
    <v>2.9897999999999997E-2</v>
    <v>0</v>
    <v>USD</v>
    <v>Newmont Corporation is a gold producer. The Company is also engaged in the production of copper, silver, lead and zinc. It operates through five segments: North America, South America, Australia, Africa and Nevada. The North America segment consists primarily of Cripple Creek &amp; Victor (CC&amp;V) in the United States of America, Musselwhite, Porcupine and Eleonore in Canada and Penasquito in Mexico. Its South America segment consists primarily of Yanacocha in Peru, Merian in Suriname, Cerro Negro in Argentina and has interest in the Pueblo Viejo mine in the Dominican Republic. The Company’s Australia segment consists primarily of Boddington and Tanami in Australia. Its Africa segment consists primarily of Ahafo and Akyem in Ghana. The Company’s Nevada segment included Carlin, Phoenix, Twin Creeks and Long Canyon in the United States. The Company has a gold reserve of approximately 92.8 million ounces. It also has interests in Heart Peaks, Castle, Moat, Coyote, and North ROK properties.</v>
    <v>14400</v>
    <v>New York Stock Exchange</v>
    <v>XNYS</v>
    <v>XNYS</v>
    <v>6900 E Layton Ave, Suite 700, DENVER, CO, 80237 US</v>
    <v>42.57</v>
    <v>Metals &amp; Mining</v>
    <v>Stock</v>
    <v>44855.999685682815</v>
    <v>1026</v>
    <v>41.155000000000001</v>
    <v>33628240000</v>
    <v>NEWMONT CORPORATION</v>
    <v>NEWMONT CORPORATION</v>
    <v>41.39</v>
    <v>44.039099999999998</v>
    <v>41.14</v>
    <v>42.37</v>
    <v>42.37</v>
    <v>793680500</v>
    <v>NEM</v>
    <v>NEWMONT CORPORATION (XNYS:NEM)</v>
    <v>10170429</v>
    <v>9127279</v>
    <v>2001</v>
  </rv>
  <rv s="2">
    <v>1027</v>
  </rv>
  <rv s="0">
    <v>https://www.bing.com/financeapi/forcetrigger?t=a1ygoc&amp;q=XNAS%3aNFLX&amp;form=skydnc</v>
    <v>Learn more on Bing</v>
  </rv>
  <rv s="1">
    <v>en-US</v>
    <v>a1ygoc</v>
    <v>268435456</v>
    <v>1</v>
    <v>Powered by Refinitiv</v>
    <v>0</v>
    <v>NETFLIX, INC. (XNAS:NFLX)</v>
    <v>2</v>
    <v>3</v>
    <v>Finance</v>
    <v>4</v>
    <v>700.98940000000005</v>
    <v>162.71</v>
    <v>1.2617</v>
    <v>21.41</v>
    <v>6.2160000000000002E-3</v>
    <v>7.9839999999999994E-2</v>
    <v>1.8</v>
    <v>USD</v>
    <v>Netflix, Inc. is an entertainment services company. The Company has paid streaming memberships in over 190 countries, and it allows members to watch a variety of television (TV) series, documentaries, feature films and mobile games across a variety of genres and languages. Its members can watch as much as they want, anytime, anywhere, on any Internet-connected screen. Members can play, pause and resume watching, without commercials. Additionally, the Company offers its digital versatile disk (DVD) -by-mail service in the United States. It offers a variety of streaming membership plans, the price of which varies by country and the features of the plan. The pricing of its plans ranges from U.S. dollar equivalent of approximately $2 to $27 per month. It members can watch streaming content through a host of Internet-connected devices, including TVs, digital video players, TV set-top boxes and mobile devices. It acquires, licenses and produces content, including original programming.</v>
    <v>11300</v>
    <v>Nasdaq Stock Market</v>
    <v>XNAS</v>
    <v>XNAS</v>
    <v>., 100 WINCHESTER CIRCLE, LOS GATOS, CA, 95032 US</v>
    <v>290.75</v>
    <v>Software &amp; IT Services</v>
    <v>Stock</v>
    <v>44855.999979131251</v>
    <v>1029</v>
    <v>265.68</v>
    <v>128864600000</v>
    <v>NETFLIX, INC.</v>
    <v>NETFLIX, INC.</v>
    <v>268.95</v>
    <v>25.283899999999999</v>
    <v>268.16000000000003</v>
    <v>289.57</v>
    <v>291.37</v>
    <v>445020500</v>
    <v>NFLX</v>
    <v>NETFLIX, INC. (XNAS:NFLX)</v>
    <v>24889055</v>
    <v>15273248</v>
    <v>1997</v>
  </rv>
  <rv s="2">
    <v>1030</v>
  </rv>
  <rv s="0">
    <v>https://www.bing.com/financeapi/forcetrigger?t=a1yism&amp;q=XNYS%3aNI&amp;form=skydnc</v>
    <v>Learn more on Bing</v>
  </rv>
  <rv s="1">
    <v>en-US</v>
    <v>a1yism</v>
    <v>268435456</v>
    <v>1</v>
    <v>Powered by Refinitiv</v>
    <v>0</v>
    <v>NISOURCE INC. (XNYS:NI)</v>
    <v>2</v>
    <v>3</v>
    <v>Finance</v>
    <v>4</v>
    <v>32.585000000000001</v>
    <v>23.78</v>
    <v>0.43830000000000002</v>
    <v>0.34</v>
    <v>0</v>
    <v>1.4079E-2</v>
    <v>0</v>
    <v>USD</v>
    <v>NiSource Inc. is an energy holding company that operates through Gas Distribution Operations and Electric Operations segments. Gas Distribution operations owns five distribution subsidiaries that provide natural gas to approximately 2.4 million residential, commercial and industrial customers in Ohio, Pennsylvania, Virginia, Kentucky, and Maryland. In addition, the Company distribute natural gas to approximately 853,000 customers in northern Indiana. The Company operates approximately 54,600 miles of distribution main pipeline plus the associated individual customer service lines and approximately 1,000 miles of transmission main pipeline located in its service areas. Electric Operations generates, transmits and distributes electricity to approximately 483,000 customers in 20 counties in the northern part of Indiana and also engaged in wholesale electric and transmission transactions. The Company owns and operates sources of generation as well as source power.</v>
    <v>7272</v>
    <v>New York Stock Exchange</v>
    <v>XNYS</v>
    <v>XNYS</v>
    <v>801 E 86th Ave, MERRILLVILLE, IN, 46410-6272 US</v>
    <v>24.655000000000001</v>
    <v>Multiline Utilities</v>
    <v>Stock</v>
    <v>44855.958333356248</v>
    <v>1032</v>
    <v>24.074999999999999</v>
    <v>9941789000</v>
    <v>NISOURCE INC.</v>
    <v>NISOURCE INC.</v>
    <v>24.27</v>
    <v>15.71</v>
    <v>24.15</v>
    <v>24.49</v>
    <v>24.49</v>
    <v>405953000</v>
    <v>NI</v>
    <v>NISOURCE INC. (XNYS:NI)</v>
    <v>6783070</v>
    <v>4822809</v>
    <v>2000</v>
  </rv>
  <rv s="2">
    <v>1033</v>
  </rv>
  <rv s="0">
    <v>https://www.bing.com/financeapi/forcetrigger?t=a1yjxm&amp;q=XNYS%3aNKE&amp;form=skydnc</v>
    <v>Learn more on Bing</v>
  </rv>
  <rv s="1">
    <v>en-US</v>
    <v>a1yjxm</v>
    <v>268435456</v>
    <v>1</v>
    <v>Powered by Refinitiv</v>
    <v>0</v>
    <v>NIKE, INC. (XNYS:NKE)</v>
    <v>2</v>
    <v>3</v>
    <v>Finance</v>
    <v>4</v>
    <v>179.1</v>
    <v>82.22</v>
    <v>1.1116999999999999</v>
    <v>1.67</v>
    <v>3.1640000000000001E-3</v>
    <v>1.9233E-2</v>
    <v>0.28000000000000003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88.78</v>
    <v>Textiles &amp; Apparel</v>
    <v>Stock</v>
    <v>44855.997462846877</v>
    <v>1035</v>
    <v>86.71</v>
    <v>138466300000</v>
    <v>NIKE, INC.</v>
    <v>NIKE, INC.</v>
    <v>87.02</v>
    <v>24.632100000000001</v>
    <v>86.83</v>
    <v>88.5</v>
    <v>88.78</v>
    <v>1564591000</v>
    <v>NKE</v>
    <v>NIKE, INC. (XNYS:NKE)</v>
    <v>7976275</v>
    <v>11566478</v>
    <v>1969</v>
  </rv>
  <rv s="2">
    <v>1036</v>
  </rv>
  <rv s="0">
    <v>https://www.bing.com/financeapi/forcetrigger?t=a23vm7&amp;q=XNAS%3aNLOK&amp;form=skydnc</v>
    <v>Learn more on Bing</v>
  </rv>
  <rv s="1">
    <v>en-US</v>
    <v>a23vm7</v>
    <v>268435456</v>
    <v>1</v>
    <v>Powered by Refinitiv</v>
    <v>0</v>
    <v>NortonLifeLock Inc. (XNAS:NLOK)</v>
    <v>2</v>
    <v>3</v>
    <v>Finance</v>
    <v>4</v>
    <v>30.914999999999999</v>
    <v>20.12</v>
    <v>0.71079999999999999</v>
    <v>0.2</v>
    <v>1.835E-3</v>
    <v>9.2589999999999999E-3</v>
    <v>0.04</v>
    <v>USD</v>
    <v>NortonLifeLock Inc. is engaged in providing a consumer Cyber Safety platform. The Company helps customers to protect their computer and mobile devices from online threats, safeguard their identity and personal information and strengthen online privacy capabilities and functionalities. It provides protection across three Cyber Safety categories, including security, identity protection and online privacy. Its consumer security products include Norton 360 Security offerings, Norton Security, Norton Secure virtual private network (VPN), and other consumer security solutions. Its Identity and information protection products include Norton 360 with LifeLock offerings, LifeLock identity theft protection and other information protection solutions. It sells subscription-based Cyber Safety solutions primarily direct-to-consumer through its portfolio of Websites and indirectly through partner relationships with retailers, telecom service providers and hardware original equipment manufacturers.</v>
    <v>2700</v>
    <v>Nasdaq Stock Market</v>
    <v>XNAS</v>
    <v>XNAS</v>
    <v>60 E Rio Salado Pkwy Ste 1000, TEMPE, AZ, 85281-9124 US</v>
    <v>21.87</v>
    <v>Software &amp; IT Services</v>
    <v>Stock</v>
    <v>44855.993044675779</v>
    <v>1038</v>
    <v>21.375</v>
    <v>14509430000</v>
    <v>NortonLifeLock Inc.</v>
    <v>NortonLifeLock Inc.</v>
    <v>21.51</v>
    <v>15.006</v>
    <v>21.6</v>
    <v>21.8</v>
    <v>21.84</v>
    <v>665570000</v>
    <v>NLOK</v>
    <v>NortonLifeLock Inc. (XNAS:NLOK)</v>
    <v>3633730</v>
    <v>5300492</v>
    <v>1988</v>
  </rv>
  <rv s="2">
    <v>1039</v>
  </rv>
  <rv s="0">
    <v>https://www.bing.com/financeapi/forcetrigger?t=a1ykoc&amp;q=XNYS%3aNLSN&amp;form=skydnc</v>
    <v>Learn more on Bing</v>
  </rv>
  <rv s="1">
    <v>en-US</v>
    <v>a1ykoc</v>
    <v>268435456</v>
    <v>1</v>
    <v>Powered by Refinitiv</v>
    <v>0</v>
    <v>NIELSEN HOLDINGS PLC (XNYS:NLSN)</v>
    <v>2</v>
    <v>3</v>
    <v>Finance</v>
    <v>4</v>
    <v>28</v>
    <v>16.02</v>
    <v>1.1777</v>
    <v>0.01</v>
    <v>7.1480000000000003E-4</v>
    <v>3.5749999999999996E-4</v>
    <v>0.02</v>
    <v>USD</v>
    <v>Nielsen Holdings plc is a global audience measurement and data analytics company. The Company consists principally of television, radio, online and mobile audience and advertising measurement and corresponding analytics. Its business consists of two product categories: One Measurement Solutions (Measurement), and Impact Marketing Solutions/Gracenote Content Solutions (Impact/Content). The Company provides viewership and listening measurement data and analytics primarily to media publishers and marketers and their advertising agencies for linear television, streaming, digital (which includes a computer, mobile and campus television (CTV)) and listening platforms. The Company has operations in approximately 55 countries. The Company’s subsidiaries include AGB America S.A., Gracenote Argentina S.R.L., The Nielsen Company (Australia) Pty Ltd, Nielsen Television Audience Measurement Pty Ltd, NetRatings Australia Pty Limited, H W W Pty Limited and The Nielsen Company (Holdings) Pty Limited.</v>
    <v>14000</v>
    <v>New York Stock Exchange</v>
    <v>XNYS</v>
    <v>XNYS</v>
    <v>675 AVENUE OF THE AMERICAS, NEW YORK, NY, 10010 US</v>
    <v>28</v>
    <v>Media &amp; Publishing</v>
    <v>Stock</v>
    <v>44845.986182753906</v>
    <v>1041</v>
    <v>27.97</v>
    <v>10069559916</v>
    <v>NIELSEN HOLDINGS PLC</v>
    <v>NIELSEN HOLDINGS PLC</v>
    <v>27.98</v>
    <v>17.704799999999999</v>
    <v>27.97</v>
    <v>27.98</v>
    <v>28</v>
    <v>359884200</v>
    <v>NLSN</v>
    <v>NIELSEN HOLDINGS PLC (XNYS:NLSN)</v>
    <v>22430307</v>
    <v>4376574</v>
    <v>2015</v>
  </rv>
  <rv s="2">
    <v>1042</v>
  </rv>
  <rv s="0">
    <v>https://www.bing.com/financeapi/forcetrigger?t=a1yngh&amp;q=XNYS%3aNOC&amp;form=skydnc</v>
    <v>Learn more on Bing</v>
  </rv>
  <rv s="1">
    <v>en-US</v>
    <v>a1yngh</v>
    <v>268435456</v>
    <v>1</v>
    <v>Powered by Refinitiv</v>
    <v>0</v>
    <v>NORTHROP GRUMMAN CORPORATION (XNYS:NOC)</v>
    <v>2</v>
    <v>3</v>
    <v>Finance</v>
    <v>4</v>
    <v>525.35</v>
    <v>345.9</v>
    <v>0.60470000000000002</v>
    <v>10.220000000000001</v>
    <v>4.4580000000000002E-3</v>
    <v>1.9944E-2</v>
    <v>2.33</v>
    <v>USD</v>
    <v>Northrop Grumman Corporation is a global aerospace and defense company. The Company operates through four segments: Aeronautics Systems, Defense Systems, Mission Systems and Space Systems. Its Aeronautics Systems segment is engaged in the design, development, production, integration and production of autonomous and manned aircraft systems used for battle management, strike and intelligence, surveillance and reconnaissance (ISR). Its Defense Systems segment is engaged in designing, development, production, integration, sustainment and modernization of weapon and mission systems for military and civilian agency customers. Its Mission Systems segment is engaged in providing airborne multifunction sensors; maritime/land systems and sensors; navigation, targeting and survivability, and networked information solutions. Its Space Systems segment is engaged in the design, development, integration, production and operation of space, missile defense, launch and strategic missile systems.</v>
    <v>88000</v>
    <v>New York Stock Exchange</v>
    <v>XNYS</v>
    <v>XNYS</v>
    <v>C/O NORTHROP GRUMMAN CORP, 2980 FAIRVIEW PARK DRIVE, FALLS CHURCH, VA, 22042 US</v>
    <v>525.35</v>
    <v>Aerospace &amp; Defense</v>
    <v>Stock</v>
    <v>44855.998777928122</v>
    <v>1044</v>
    <v>509.5</v>
    <v>80861410000</v>
    <v>NORTHROP GRUMMAN CORPORATION</v>
    <v>NORTHROP GRUMMAN CORPORATION</v>
    <v>512.55999999999995</v>
    <v>14.2662</v>
    <v>512.44000000000005</v>
    <v>522.66</v>
    <v>524.99</v>
    <v>154711300</v>
    <v>NOC</v>
    <v>NORTHROP GRUMMAN CORPORATION (XNYS:NOC)</v>
    <v>1054269</v>
    <v>1040268</v>
    <v>2010</v>
  </rv>
  <rv s="2">
    <v>1045</v>
  </rv>
  <rv s="0">
    <v>https://www.bing.com/financeapi/forcetrigger?t=a1yoa2&amp;q=XNYS%3aNOW&amp;form=skydnc</v>
    <v>Learn more on Bing</v>
  </rv>
  <rv s="1">
    <v>en-US</v>
    <v>a1yoa2</v>
    <v>268435456</v>
    <v>1</v>
    <v>Powered by Refinitiv</v>
    <v>0</v>
    <v>SERVICENOW, INC. (XNYS:NOW)</v>
    <v>2</v>
    <v>3</v>
    <v>Finance</v>
    <v>4</v>
    <v>707.6</v>
    <v>337</v>
    <v>0.9506</v>
    <v>4.41</v>
    <v>-1.4970000000000001E-3</v>
    <v>1.2378999999999999E-2</v>
    <v>-0.54</v>
    <v>USD</v>
    <v>ServiceNow, Inc. is a digital workflow company. The Company helps global enterprises across industries, universities and governments to digitize their workflows. Its technology platform, Now Platform, enables it to connect systems, silos, departments and processes with digital workflows. It categorizes the workflows it provides into four primary areas, such as information technology (IT), employee, customer, and creator. Its IT workflows give IT departments the ability to plan, build, operate, and service across the entire IT lifecycle. Its employee workflows help customers simplify how their employees get the services they need, creating a familiar, consumer-like way to get work done from wherever an employee may be at home, in the workplace or in the field. Its customer workflows help organizations reimagine the customer experience and increase customer loyalty. Its creator workflows enable its customers to create, test, and deploy their own applications on the Now Platform.</v>
    <v>16881</v>
    <v>New York Stock Exchange</v>
    <v>XNYS</v>
    <v>XNYS</v>
    <v>2225 Lawson Ln, SANTA CLARA, CA, 95054-3311 US</v>
    <v>361.63499999999999</v>
    <v>Software &amp; IT Services</v>
    <v>Stock</v>
    <v>44855.997008263279</v>
    <v>1047</v>
    <v>347.29</v>
    <v>72855340000</v>
    <v>SERVICENOW, INC.</v>
    <v>SERVICENOW, INC.</v>
    <v>353.31</v>
    <v>393.3793</v>
    <v>356.26</v>
    <v>360.67</v>
    <v>360.13</v>
    <v>202000000</v>
    <v>NOW</v>
    <v>SERVICENOW, INC. (XNYS:NOW)</v>
    <v>1451269</v>
    <v>1981954</v>
    <v>2012</v>
  </rv>
  <rv s="2">
    <v>1048</v>
  </rv>
  <rv s="0">
    <v>https://www.bing.com/financeapi/forcetrigger?t=a1ypc7&amp;q=XNYS%3aNRG&amp;form=skydnc</v>
    <v>Learn more on Bing</v>
  </rv>
  <rv s="1">
    <v>en-US</v>
    <v>a1ypc7</v>
    <v>268435456</v>
    <v>1</v>
    <v>Powered by Refinitiv</v>
    <v>0</v>
    <v>NRG ENERGY, INC. (XNYS:NRG)</v>
    <v>2</v>
    <v>3</v>
    <v>Finance</v>
    <v>4</v>
    <v>47.82</v>
    <v>34.700000000000003</v>
    <v>0.84789999999999999</v>
    <v>1.64</v>
    <v>-3.8244E-2</v>
    <v>4.0274999999999998E-2</v>
    <v>-1.62</v>
    <v>USD</v>
    <v>NRG Energy, Inc. is a consumer services company, which is engaged in producing and selling energy and related products and services, nationwide in the United States and Canada. The Company sells power, natural gas, and home and power services; and develops sustainable solutions under the brand names NRG, Reliant, Direct Energy, Green Mountain Energy, Stream and XOOM Energy. The Company has a customer base, which includes approximately six million Home customers, as well as commercial, industrial and wholesale customers, supported by approximately 18,000 megawatt (MW) of generation. The Company operates through four segments: Texas, East, West/Services/Other and Corporate activities. Texas segment includes all activity related to customer, plant and market operations in Texas. East segment includes all activity related to customer, plant and market operations in the East. West/Services/Other segment includes the assets and activities. Corporate activities segment.</v>
    <v>6635</v>
    <v>New York Stock Exchange</v>
    <v>XNYS</v>
    <v>XNYS</v>
    <v>910 Louisiana Street, HOUSTON, TX, 77002 US</v>
    <v>42.555</v>
    <v>Electrical Utilities &amp; IPPs</v>
    <v>Stock</v>
    <v>44855.968363946093</v>
    <v>1050</v>
    <v>40.729999999999997</v>
    <v>9960833000</v>
    <v>NRG ENERGY, INC.</v>
    <v>NRG ENERGY, INC.</v>
    <v>41.13</v>
    <v>2.8677000000000001</v>
    <v>40.72</v>
    <v>42.36</v>
    <v>40.74</v>
    <v>235147100</v>
    <v>NRG</v>
    <v>NRG ENERGY, INC. (XNYS:NRG)</v>
    <v>2753309</v>
    <v>2309325</v>
    <v>1992</v>
  </rv>
  <rv s="2">
    <v>1051</v>
  </rv>
  <rv s="0">
    <v>https://www.bing.com/financeapi/forcetrigger?t=a1yq5r&amp;q=XNYS%3aNSC&amp;form=skydnc</v>
    <v>Learn more on Bing</v>
  </rv>
  <rv s="1">
    <v>en-US</v>
    <v>a1yq5r</v>
    <v>268435456</v>
    <v>1</v>
    <v>Powered by Refinitiv</v>
    <v>0</v>
    <v>NORFOLK SOUTHERN CORPORATION (XNYS:NSC)</v>
    <v>2</v>
    <v>3</v>
    <v>Finance</v>
    <v>4</v>
    <v>299.19499999999999</v>
    <v>203.65</v>
    <v>1.3110999999999999</v>
    <v>3.17</v>
    <v>-1.9230000000000001E-4</v>
    <v>1.5472999999999999E-2</v>
    <v>-0.04</v>
    <v>USD</v>
    <v>Norfolk Southern Corporation is a holding company. The Company is engaged in the rail transportation of raw materials, intermediate products and finished goods. It offers its services in the Southeast, East and Midwest. The Company, through interchange with rail carriers, to and from the rest of the United States. It also transports overseas freight through various Atlantic and Gulf Coast ports. The Company provides logistics services and offers the intermodal network in the eastern half of the United States. The Company's system reaches various manufacturing plants, electric generating facilities, mines, distribution centers, transload facilities, and other businesses located in its service area.</v>
    <v>18100</v>
    <v>New York Stock Exchange</v>
    <v>XNYS</v>
    <v>XNYS</v>
    <v>650 W Peachtree Street Nw, ATLANTA, GA, 30308 US</v>
    <v>210.76</v>
    <v>Freight &amp; Logistics Services</v>
    <v>Stock</v>
    <v>44855.998169015627</v>
    <v>1053</v>
    <v>204.64</v>
    <v>48863110000</v>
    <v>NORFOLK SOUTHERN CORPORATION</v>
    <v>NORFOLK SOUTHERN CORPORATION</v>
    <v>205.79</v>
    <v>16.323399999999999</v>
    <v>204.87</v>
    <v>208.04</v>
    <v>208</v>
    <v>234873700</v>
    <v>NSC</v>
    <v>NORFOLK SOUTHERN CORPORATION (XNYS:NSC)</v>
    <v>5178944</v>
    <v>1315791</v>
    <v>2009</v>
  </rv>
  <rv s="2">
    <v>1054</v>
  </rv>
  <rv s="0">
    <v>https://www.bing.com/financeapi/forcetrigger?t=a1yrar&amp;q=XNAS%3aNTAP&amp;form=skydnc</v>
    <v>Learn more on Bing</v>
  </rv>
  <rv s="1">
    <v>en-US</v>
    <v>a1yrar</v>
    <v>268435456</v>
    <v>1</v>
    <v>Powered by Refinitiv</v>
    <v>0</v>
    <v>NETAPP, INC. (XNAS:NTAP)</v>
    <v>2</v>
    <v>3</v>
    <v>Finance</v>
    <v>4</v>
    <v>96.82</v>
    <v>60.56</v>
    <v>1.1983999999999999</v>
    <v>3.12</v>
    <v>7.6219999999999999E-4</v>
    <v>4.9936000000000001E-2</v>
    <v>0.05</v>
    <v>USD</v>
    <v>NetApp, Inc. (NetApp) is a cloud-led, data-centric software company. The Company delivers a portfolio of cloud services, and storage infrastructure, powered by intelligent data management software. The Company operates through two segments: Hybrid Cloud and Public Cloud. Its Hybrid Cloud segment offers a portfolio of storage management and infrastructure solutions that help customers recast their data centers with the power of cloud. This portfolio is designed to operate with public clouds to unlock the potential of hybrid, multi-cloud operations. Its Public Cloud segment offers a portfolio of products delivered primarily as-a-service, including related support. This portfolio includes cloud storage and data services, and cloud operations services. It offers a portfolio of cloud-connected all-flash, hybrid-flash, and object storage systems. Its solutions and services are generally available on the public clouds, including Microsoft Azure, Google Cloud Platform and Amazon AWS.</v>
    <v>12000</v>
    <v>Nasdaq Stock Market</v>
    <v>XNAS</v>
    <v>XNAS</v>
    <v>3060 Olsen Drive, SAN JOSE, CA, 95128 US</v>
    <v>65.819999999999993</v>
    <v>Computers, Phones &amp; Household Electronics</v>
    <v>Stock</v>
    <v>44855.853409721873</v>
    <v>1056</v>
    <v>62.244999999999997</v>
    <v>14259190000</v>
    <v>NETAPP, INC.</v>
    <v>NETAPP, INC.</v>
    <v>62.61</v>
    <v>15.001300000000001</v>
    <v>62.48</v>
    <v>65.599999999999994</v>
    <v>65.650000000000006</v>
    <v>217365700</v>
    <v>NTAP</v>
    <v>NETAPP, INC. (XNAS:NTAP)</v>
    <v>1703060</v>
    <v>1736131</v>
    <v>2001</v>
  </rv>
  <rv s="2">
    <v>1057</v>
  </rv>
  <rv s="0">
    <v>https://www.bing.com/financeapi/forcetrigger?t=a1ysr7&amp;q=XNAS%3aNTRS&amp;form=skydnc</v>
    <v>Learn more on Bing</v>
  </rv>
  <rv s="1">
    <v>en-US</v>
    <v>a1ysr7</v>
    <v>268435456</v>
    <v>1</v>
    <v>Powered by Refinitiv</v>
    <v>0</v>
    <v>NORTHERN TRUST CORPORATION (XNAS:NTRS)</v>
    <v>2</v>
    <v>3</v>
    <v>Finance</v>
    <v>4</v>
    <v>135.15</v>
    <v>76.150000000000006</v>
    <v>1.1089</v>
    <v>2.46</v>
    <v>0</v>
    <v>3.1861E-2</v>
    <v>0</v>
    <v>USD</v>
    <v>Northern Trust Corporation is a financial holding company. The Company provides wealth management, asset servicing, asset management and banking solutions to corporations, institutions, families and individuals. Its segments include Corporate &amp; Institutional Services (C&amp;IS) and Wealth Management. The C&amp;IS segment is a provider of asset servicing and related services to corporate and public retirement funds, foundations, endowments, fund managers, insurance companies, sovereign wealth funds, and other institutional investors around the globe. The Wealth Management segment provides trust, investment management, custody, and philanthropic services; financial consulting; guardianship and estate administration; family business consulting; family financial education; brokerage services; and private and business banking. The Company conducts business through various United States (U.S) and non-United States subsidiaries, including The Northern Trust Company (Bank).</v>
    <v>21100</v>
    <v>Nasdaq Stock Market</v>
    <v>XNAS</v>
    <v>XNAS</v>
    <v>50 S Lasalle St, CHICAGO, IL, 60603-1008 US</v>
    <v>79.83</v>
    <v>Investment Banking &amp; Investment Services</v>
    <v>Stock</v>
    <v>44855.849694930468</v>
    <v>1059</v>
    <v>76.150000000000006</v>
    <v>16603230000</v>
    <v>NORTHERN TRUST CORPORATION</v>
    <v>NORTHERN TRUST CORPORATION</v>
    <v>76.790000000000006</v>
    <v>10.522600000000001</v>
    <v>77.209999999999994</v>
    <v>79.67</v>
    <v>79.67</v>
    <v>208400000</v>
    <v>NTRS</v>
    <v>NORTHERN TRUST CORPORATION (XNAS:NTRS)</v>
    <v>1592326</v>
    <v>1212504</v>
    <v>1971</v>
  </rv>
  <rv s="2">
    <v>1060</v>
  </rv>
  <rv s="0">
    <v>https://www.bing.com/financeapi/forcetrigger?t=a1ythw&amp;q=XNYS%3aNUE&amp;form=skydnc</v>
    <v>Learn more on Bing</v>
  </rv>
  <rv s="1">
    <v>en-US</v>
    <v>a1ythw</v>
    <v>268435456</v>
    <v>1</v>
    <v>Powered by Refinitiv</v>
    <v>0</v>
    <v>NUCOR CORPORATION (XNYS:NUE)</v>
    <v>2</v>
    <v>3</v>
    <v>Finance</v>
    <v>4</v>
    <v>187.9</v>
    <v>88.5</v>
    <v>1.4967999999999999</v>
    <v>10.64</v>
    <v>2.8029999999999999E-3</v>
    <v>8.5175000000000001E-2</v>
    <v>0.38</v>
    <v>USD</v>
    <v>Nucor Corporation is focused on manufacturing steel and steel products that produces direct reduced iron for use in its steel mills. The Company’s segments include Steel Mills, Steel Products and Raw Materials. The Steel Mills segment produces sheet steel (hot-rolled, cold-rolled and galvanized), plate steel, beam blanks, H-piling and sheet piling, bar steel, blooms, billets, concrete reinforcing bar, merchant bar and engineered special bar quality. The Steel Products segment produces hollow structural section steel tubing, electrical conduit, steel racking, steel joists and joist girders, steel deck, fabricated concrete reinforcing steel, cold finished steel, steel fasteners, metal building systems, steel grating and expanded metal, and wire and wire mesh. The Raw Materials segment produces direct reduced iron; brokers ferrous and nonferrous metals, pig iron, hot briquetted iron and direct reduced iron; supplies ferro-alloys, and processes ferrous and nonferrous scrap metal.</v>
    <v>28800</v>
    <v>New York Stock Exchange</v>
    <v>XNYS</v>
    <v>XNYS</v>
    <v>1915 REXFORD RD, CHARLOTTE, NC, 28211 US</v>
    <v>135.56</v>
    <v>Metals &amp; Mining</v>
    <v>Stock</v>
    <v>44855.999896203124</v>
    <v>1062</v>
    <v>125.28</v>
    <v>35487630000</v>
    <v>NUCOR CORPORATION</v>
    <v>NUCOR CORPORATION</v>
    <v>125.33</v>
    <v>3.8180000000000001</v>
    <v>124.92</v>
    <v>135.56</v>
    <v>135.94</v>
    <v>261785400</v>
    <v>NUE</v>
    <v>NUCOR CORPORATION (XNYS:NUE)</v>
    <v>3678625</v>
    <v>2027641</v>
    <v>1958</v>
  </rv>
  <rv s="2">
    <v>1063</v>
  </rv>
  <rv s="0">
    <v>https://www.bing.com/financeapi/forcetrigger?t=a1yv52&amp;q=XNAS%3aNVDA&amp;form=skydnc</v>
    <v>Learn more on Bing</v>
  </rv>
  <rv s="1">
    <v>en-US</v>
    <v>a1yv52</v>
    <v>268435456</v>
    <v>1</v>
    <v>Powered by Refinitiv</v>
    <v>0</v>
    <v>NVIDIA CORPORATION (XNAS:NVDA)</v>
    <v>2</v>
    <v>3</v>
    <v>Finance</v>
    <v>4</v>
    <v>346.47</v>
    <v>108.13</v>
    <v>1.6969000000000001</v>
    <v>2.72</v>
    <v>5.4549999999999998E-3</v>
    <v>2.2305999999999999E-2</v>
    <v>0.68</v>
    <v>USD</v>
    <v>NVIDIA Corporation is a personal computer (PC) gaming market. The Company’s segments include Graphics and Compute &amp; Networking. The Graphics segment includes GeForce graphics processing units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software for building three-dimensional (3D) designs and virtual worlds. The Compute &amp; Networking segment includes Data Center platforms and systems for artificial intelligence (AI), high-performance computing (HPC), and accelerated computing; Mellanox networking and interconnect solutions; automotive AI Cockpit, autonomous driving development agreements, and autonomous vehicle solutions; cryptocurrency mining processors (CMP); Jetson for robotics, and NVIDIA AI Enterprise.</v>
    <v>22473</v>
    <v>Nasdaq Stock Market</v>
    <v>XNAS</v>
    <v>XNAS</v>
    <v>2788 San Tomas Expressway, SANTA CLARA, CA, 95051 US</v>
    <v>124.98</v>
    <v>Semiconductors &amp; Semiconductor Equipment</v>
    <v>Stock</v>
    <v>44855.999876515627</v>
    <v>1065</v>
    <v>118.87</v>
    <v>310403400000</v>
    <v>NVIDIA CORPORATION</v>
    <v>NVIDIA CORPORATION</v>
    <v>120.982</v>
    <v>39.983600000000003</v>
    <v>121.94</v>
    <v>124.66</v>
    <v>125.34</v>
    <v>2490000000</v>
    <v>NVDA</v>
    <v>NVIDIA CORPORATION (XNAS:NVDA)</v>
    <v>60949441</v>
    <v>62123256</v>
    <v>1998</v>
  </rv>
  <rv s="2">
    <v>1066</v>
  </rv>
  <rv s="0">
    <v>https://www.bing.com/financeapi/forcetrigger?t=a1yw1h&amp;q=XNYS%3aNVR&amp;form=skydnc</v>
    <v>Learn more on Bing</v>
  </rv>
  <rv s="1">
    <v>en-US</v>
    <v>a1yw1h</v>
    <v>268435456</v>
    <v>1</v>
    <v>Powered by Refinitiv</v>
    <v>0</v>
    <v>NVR, Inc. (XNYS:NVR)</v>
    <v>2</v>
    <v>3</v>
    <v>Finance</v>
    <v>4</v>
    <v>5982.4449999999997</v>
    <v>3576.01</v>
    <v>0.93920000000000003</v>
    <v>87.1</v>
    <v>0</v>
    <v>2.1996999999999999E-2</v>
    <v>0</v>
    <v>USD</v>
    <v>NVR, Inc. is engaged in the construction and sale of single-family detached homes, townhomes and condominium buildings. The Company's segments are Homebuilding Mid Atlantic, Homebuilding North East, Homebuilding Mid East and Homebuilding South East. Its Homebuilding Mid Atlantic segment operates in various geographic regions, which include Maryland, Virginia, West Virginia, Delaware and Washington, District of Columbia (D.C.) ranging from two to four bedrooms. Its Homebuilding North East segment operates in various geographic regions, which include New Jersey and Eastern Pennsylvania. Its Homebuilding Mid East segment operates in various geographic regions, which include New York, Ohio, Western Pennsylvania, Indiana and Illinois. The Homebuilding South East segment operates in various geographic regions, which include North Carolina, South Carolina, Florida and Tennessee. It also provides mortgage-related services to home building customers through its mortgage banking operations.</v>
    <v>6600</v>
    <v>New York Stock Exchange</v>
    <v>XNYS</v>
    <v>XNYS</v>
    <v>SUITE 500, 11700 PLAZA AMERICA DR., RESTON, VA, 20190 US</v>
    <v>4089.51</v>
    <v>Homebuilding &amp; Construction Supplies</v>
    <v>Stock</v>
    <v>44855.958333344533</v>
    <v>1068</v>
    <v>3965</v>
    <v>13283800000</v>
    <v>NVR, Inc.</v>
    <v>NVR, Inc.</v>
    <v>4018</v>
    <v>9.5250000000000004</v>
    <v>3959.55</v>
    <v>4046.65</v>
    <v>4046.65</v>
    <v>3282670</v>
    <v>NVR</v>
    <v>NVR, Inc. (XNYS:NVR)</v>
    <v>18953</v>
    <v>19623</v>
    <v>1993</v>
  </rv>
  <rv s="2">
    <v>1069</v>
  </rv>
  <rv s="0">
    <v>https://www.bing.com/financeapi/forcetrigger?t=a1ywu2&amp;q=XNAS%3aNWL&amp;form=skydnc</v>
    <v>Learn more on Bing</v>
  </rv>
  <rv s="1">
    <v>en-US</v>
    <v>a1ywu2</v>
    <v>268435456</v>
    <v>1</v>
    <v>Powered by Refinitiv</v>
    <v>0</v>
    <v>NEWELL BRANDS INC. (XNAS:NWL)</v>
    <v>2</v>
    <v>3</v>
    <v>Finance</v>
    <v>4</v>
    <v>26.45</v>
    <v>13.73</v>
    <v>0.87780000000000002</v>
    <v>0.28999999999999998</v>
    <v>0</v>
    <v>1.9688000000000001E-2</v>
    <v>0</v>
    <v>USD</v>
    <v>Newell Brands Inc. is a consumer goods company. The Company’s segments include Commercial Solutions, Home Appliances, Home Solutions, Learning and Development and Outdoor and Recreation. Commercial Solutions segment offers a range of commercial cleaning and maintenance solutions. Home Appliances segment offers household products, including kitchen appliances under Calphalon, Crockpot, Mr. Coffee, Oster and Sunbeam brands. Home Solutions segment provides food and home storage products, fresh preserving products, gourmet cookware, bakeware and cutlery and home fragrance products. Learning and Development, which provides baby gear and infant care products; writing instruments, including markers and highlighters, pencils; art products; activity-based adhesive and cutting products and labeling solutions. Outdoor and Recreation segment offers products for outdoor and outdoor-related activities under Campingaz, Marmot and Coleman brands.</v>
    <v>32000</v>
    <v>Nasdaq Stock Market</v>
    <v>XNAS</v>
    <v>XNAS</v>
    <v>6655 Peachtree Dunwoody Rd, ATLANTA, GA, 30328 US</v>
    <v>15.11</v>
    <v>Household Goods</v>
    <v>Stock</v>
    <v>44855.929164976566</v>
    <v>1071</v>
    <v>14.58</v>
    <v>6212272000</v>
    <v>NEWELL BRANDS INC.</v>
    <v>NEWELL BRANDS INC.</v>
    <v>14.68</v>
    <v>8.6176999999999992</v>
    <v>14.73</v>
    <v>15.02</v>
    <v>15.02</v>
    <v>413600000</v>
    <v>NWL</v>
    <v>NEWELL BRANDS INC. (XNAS:NWL)</v>
    <v>2716133</v>
    <v>3442210</v>
    <v>1987</v>
  </rv>
  <rv s="2">
    <v>1072</v>
  </rv>
  <rv s="0">
    <v>https://www.bing.com/financeapi/forcetrigger?t=a1yx6h&amp;q=XNAS%3aNWS&amp;form=skydnc</v>
    <v>Learn more on Bing</v>
  </rv>
  <rv s="1">
    <v>en-US</v>
    <v>a1yx6h</v>
    <v>268435456</v>
    <v>1</v>
    <v>Powered by Refinitiv</v>
    <v>0</v>
    <v>NEWS CORPORATION (XNAS:NWS)</v>
    <v>2</v>
    <v>3</v>
    <v>Finance</v>
    <v>4</v>
    <v>24.745000000000001</v>
    <v>15.17</v>
    <v>1.3052999999999999</v>
    <v>0.43</v>
    <v>2.3644999999999999E-2</v>
    <v>2.5429E-2</v>
    <v>0.41</v>
    <v>USD</v>
    <v>News Corporation is a media and information services company focused on creating and distributing authoritative and engaging content and other products and services to consumers and businesses throughout the world. The Company's segment includes Digital Real Estate Services, Subscription Video Services, Dow Jones, Book Publishing, and News Media. The Company comprises businesses across a range of media, including digital real estate services, subscription video services in Australia, news and information services and book publishing, that are distributed under brands, including The Wall Street Journal, Barron’s, Dow Jones, The Australian, Herald Sun, The Sun, The Times, HarperCollins Publishers, Foxtel, FOX SPORTS Australia, realestate.com.au, realtor.com, talkSPORT and many others. It distributes its content and other products and services to consumers across an array of digital platforms including websites, mobile device and tablet applications, social media, and e-book devices.</v>
    <v>25500</v>
    <v>Nasdaq Stock Market</v>
    <v>XNAS</v>
    <v>XNAS</v>
    <v>1211 Avenue of the Americas, NEW YORK, NY, 10036 US</v>
    <v>17.34</v>
    <v>Media &amp; Publishing</v>
    <v>Stock</v>
    <v>44855.903198517968</v>
    <v>1074</v>
    <v>16.734999999999999</v>
    <v>10002550000</v>
    <v>NEWS CORPORATION</v>
    <v>NEWS CORPORATION</v>
    <v>16.91</v>
    <v>20.404699999999998</v>
    <v>16.91</v>
    <v>17.34</v>
    <v>17.75</v>
    <v>579958900</v>
    <v>NWS</v>
    <v>NEWS CORPORATION (XNAS:NWS)</v>
    <v>891566</v>
    <v>897130</v>
    <v>2012</v>
  </rv>
  <rv s="2">
    <v>1075</v>
  </rv>
  <rv s="0">
    <v>https://www.bing.com/financeapi/forcetrigger?t=a1yx9c&amp;q=XNAS%3aNWSA&amp;form=skydnc</v>
    <v>Learn more on Bing</v>
  </rv>
  <rv s="1">
    <v>en-US</v>
    <v>a1yx9c</v>
    <v>268435456</v>
    <v>1</v>
    <v>Powered by Refinitiv</v>
    <v>0</v>
    <v>NEWS CORPORATION (XNAS:NWSA)</v>
    <v>2</v>
    <v>3</v>
    <v>Finance</v>
    <v>4</v>
    <v>25.864999999999998</v>
    <v>14.87</v>
    <v>1.3052999999999999</v>
    <v>0.51</v>
    <v>-2.2674E-2</v>
    <v>3.0556999999999997E-2</v>
    <v>-0.39</v>
    <v>USD</v>
    <v>News Corporation is a media and information services company focused on creating and distributing authoritative and engaging content and other products and services to consumers and businesses throughout the world. The Company's segment includes Digital Real Estate Services, Subscription Video Services, Dow Jones, Book Publishing, and News Media. The Company comprises businesses across a range of media, including digital real estate services, subscription video services in Australia, news and information services and book publishing, that are distributed under brands, including The Wall Street Journal, Barron’s, Dow Jones, The Australian, Herald Sun, The Sun, The Times, HarperCollins Publishers, Foxtel, FOX SPORTS Australia, realestate.com.au, realtor.com, talkSPORT and many others. It distributes its content and other products and services to consumers across an array of digital platforms including websites, mobile device and tablet applications, social media, and e-book devices.</v>
    <v>25500</v>
    <v>Nasdaq Stock Market</v>
    <v>XNAS</v>
    <v>XNAS</v>
    <v>1211 Avenue of the Americas, NEW YORK, NY, 10036 US</v>
    <v>17.22</v>
    <v>Media &amp; Publishing</v>
    <v>Stock</v>
    <v>44855.941631469534</v>
    <v>1077</v>
    <v>16.504999999999999</v>
    <v>10002550000</v>
    <v>NEWS CORPORATION</v>
    <v>NEWS CORPORATION</v>
    <v>16.66</v>
    <v>15.8157</v>
    <v>16.690000000000001</v>
    <v>17.2</v>
    <v>16.809999999999999</v>
    <v>579958900</v>
    <v>NWSA</v>
    <v>NEWS CORPORATION (XNAS:NWSA)</v>
    <v>4028409</v>
    <v>2861614</v>
    <v>2012</v>
  </rv>
  <rv s="2">
    <v>1078</v>
  </rv>
  <rv s="0">
    <v>https://www.bing.com/financeapi/forcetrigger?t=a1yy2w&amp;q=XNAS%3aNXPI&amp;form=skydnc</v>
    <v>Learn more on Bing</v>
  </rv>
  <rv s="1">
    <v>en-US</v>
    <v>a1yy2w</v>
    <v>268435456</v>
    <v>1</v>
    <v>Powered by Refinitiv</v>
    <v>0</v>
    <v>NXP Semiconductors NV (XNAS:NXPI)</v>
    <v>2</v>
    <v>3</v>
    <v>Finance</v>
    <v>4</v>
    <v>239.91</v>
    <v>132.08000000000001</v>
    <v>1.4572000000000001</v>
    <v>6.21</v>
    <v>4.4749999999999998E-3</v>
    <v>4.4663000000000001E-2</v>
    <v>0.65</v>
    <v>USD</v>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v>31000</v>
    <v>Nasdaq Stock Market</v>
    <v>XNAS</v>
    <v>XNAS</v>
    <v>High Tech Campus 60, EINDHOVEN, NOORD-BRABANT, 5656AG NL</v>
    <v>145.59</v>
    <v>Semiconductors &amp; Semiconductor Equipment</v>
    <v>Stock</v>
    <v>44855.967093078129</v>
    <v>1080</v>
    <v>137.51</v>
    <v>38142430000</v>
    <v>NXP Semiconductors NV</v>
    <v>NXP Semiconductors NV</v>
    <v>138.71</v>
    <v>15.178000000000001</v>
    <v>139.04</v>
    <v>145.25</v>
    <v>145.9</v>
    <v>262598500</v>
    <v>NXPI</v>
    <v>NXP Semiconductors NV (XNAS:NXPI)</v>
    <v>2496459</v>
    <v>2242749</v>
    <v>2010</v>
  </rv>
  <rv s="2">
    <v>1081</v>
  </rv>
  <rv s="0">
    <v>https://www.bing.com/financeapi/forcetrigger?t=a1z11h&amp;q=XNYS%3aO&amp;form=skydnc</v>
    <v>Learn more on Bing</v>
  </rv>
  <rv s="1">
    <v>en-US</v>
    <v>a1z11h</v>
    <v>268435456</v>
    <v>1</v>
    <v>Powered by Refinitiv</v>
    <v>0</v>
    <v>REALTY INCOME CORPORATION (XNYS:O)</v>
    <v>2</v>
    <v>3</v>
    <v>Finance</v>
    <v>4</v>
    <v>75.400000000000006</v>
    <v>55.5</v>
    <v>0.77429999999999999</v>
    <v>0.16</v>
    <v>4.5119999999999995E-3</v>
    <v>2.784E-3</v>
    <v>0.26</v>
    <v>USD</v>
    <v>Realty Income Corporation is a real estate investment trust. The Company is engaged in acquiring and managing single-unit freestanding commercial properties under a long-term net lease agreement with its commercial clients. The Company owns and operates diversified portfolio of over 11,400 commercial properties. The Company’s properties are leased to over 1,100 different clients who operate in approximately 72 separate industries throughout all 50 states, as well as Puerto Rico, the United Kingdom and Spain. Its properties are leased to retail and industrial clients that have a service, non-discretionary and/or low-price-point component to their business. The Company’s property types include retail, industrial, and agriculture.</v>
    <v>367</v>
    <v>New York Stock Exchange</v>
    <v>XNYS</v>
    <v>XNYS</v>
    <v>11995 El Camino Real, SAN DIEGO, CA, 92130 US</v>
    <v>57.79</v>
    <v>Residential &amp; Commercial REIT</v>
    <v>Stock</v>
    <v>44855.999335555469</v>
    <v>1083</v>
    <v>56.68</v>
    <v>35590990000</v>
    <v>REALTY INCOME CORPORATION</v>
    <v>REALTY INCOME CORPORATION</v>
    <v>57.39</v>
    <v>54.295400000000001</v>
    <v>57.47</v>
    <v>57.63</v>
    <v>57.89</v>
    <v>617577500</v>
    <v>O</v>
    <v>REALTY INCOME CORPORATION (XNYS:O)</v>
    <v>3781483</v>
    <v>4698327</v>
    <v>1997</v>
  </rv>
  <rv s="2">
    <v>1084</v>
  </rv>
  <rv s="0">
    <v>https://www.bing.com/financeapi/forcetrigger?t=a1z3h7&amp;q=XNAS%3aODFL&amp;form=skydnc</v>
    <v>Learn more on Bing</v>
  </rv>
  <rv s="1">
    <v>en-US</v>
    <v>a1z3h7</v>
    <v>268435456</v>
    <v>1</v>
    <v>Powered by Refinitiv</v>
    <v>0</v>
    <v>OLD DOMINION FREIGHT LINE, INC. (XNAS:ODFL)</v>
    <v>2</v>
    <v>3</v>
    <v>Finance</v>
    <v>4</v>
    <v>373.58</v>
    <v>231.31</v>
    <v>1.0528999999999999</v>
    <v>2.78</v>
    <v>2.6880000000000003E-4</v>
    <v>1.0789999999999999E-2</v>
    <v>7.0000000000000007E-2</v>
    <v>USD</v>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251 service center locations, of which the Company owns 227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v>23663</v>
    <v>Nasdaq Stock Market</v>
    <v>XNAS</v>
    <v>XNAS</v>
    <v>500 Old Dominion Way, THOMASVILLE, NC, 27360 US</v>
    <v>260.77999999999997</v>
    <v>Freight &amp; Logistics Services</v>
    <v>Stock</v>
    <v>44855.974856203124</v>
    <v>1086</v>
    <v>253.27</v>
    <v>29109270000</v>
    <v>OLD DOMINION FREIGHT LINE, INC.</v>
    <v>OLD DOMINION FREIGHT LINE, INC.</v>
    <v>257.49</v>
    <v>23.889600000000002</v>
    <v>257.64999999999998</v>
    <v>260.43</v>
    <v>260.5</v>
    <v>111773900</v>
    <v>ODFL</v>
    <v>OLD DOMINION FREIGHT LINE, INC. (XNAS:ODFL)</v>
    <v>1211246</v>
    <v>998991</v>
    <v>1999</v>
  </rv>
  <rv s="2">
    <v>1087</v>
  </rv>
  <rv s="0">
    <v>https://www.bing.com/financeapi/forcetrigger?t=c24xbh&amp;q=XNYS%3aOGN&amp;form=skydnc</v>
    <v>Learn more on Bing</v>
  </rv>
  <rv s="1">
    <v>en-US</v>
    <v>c24xbh</v>
    <v>268435456</v>
    <v>1</v>
    <v>Powered by Refinitiv</v>
    <v>0</v>
    <v>ORGANON &amp; CO. (XNYS:OGN)</v>
    <v>2</v>
    <v>3</v>
    <v>Finance</v>
    <v>4</v>
    <v>39.475000000000001</v>
    <v>22.88</v>
    <v>0.70299999999999996</v>
    <v>0.12</v>
    <v>8.8680000000000009E-3</v>
    <v>5.0929999999999994E-3</v>
    <v>0.21</v>
    <v>USD</v>
    <v>Organon &amp; Co. (Organon) is a global healthcare company. The Company is engaged in developing and delivering health solutions through a portfolio of prescription therapies within women’s health, biosimilars and established brands. Organon has a portfolio of contraception and fertility brands, such as Nexplanon or Implanon NXT, which is a patented long-acting reversible contraceptive. The Company’s Biosimilars portfolio spans across immunology and oncology treatments. It also has a portfolio of established brands, including brands in cardiovascular, respiratory, dermatology and non-opioid pain management. The Company sells these products primarily to drug wholesalers and retailers, hospitals, government agencies and managed health care providers such as health maintenance organizations, pharmacy benefit managers and other institutions. It operates approximately six manufacturing facilities, which are located in Belgium, Brazil, Indonesia, Mexico, the Netherlands and the United Kingdom.</v>
    <v>9300</v>
    <v>New York Stock Exchange</v>
    <v>XNYS</v>
    <v>XNYS</v>
    <v>30 Hudson Street, Fl 33, JERSEY CITY, NJ, 07302 US</v>
    <v>23.81</v>
    <v>Pharmaceuticals</v>
    <v>Stock</v>
    <v>44855.974063830472</v>
    <v>1089</v>
    <v>23.14</v>
    <v>6022531000</v>
    <v>ORGANON &amp; CO.</v>
    <v>ORGANON &amp; CO.</v>
    <v>23.63</v>
    <v>5.4219999999999997</v>
    <v>23.56</v>
    <v>23.68</v>
    <v>23.89</v>
    <v>254329800</v>
    <v>OGN</v>
    <v>ORGANON &amp; CO. (XNYS:OGN)</v>
    <v>2776056</v>
    <v>2109506</v>
    <v>2021</v>
  </rv>
  <rv s="2">
    <v>1090</v>
  </rv>
  <rv s="0">
    <v>https://www.bing.com/financeapi/forcetrigger?t=a1z6nm&amp;q=XNYS%3aOKE&amp;form=skydnc</v>
    <v>Learn more on Bing</v>
  </rv>
  <rv s="1">
    <v>en-US</v>
    <v>a1z6nm</v>
    <v>268435456</v>
    <v>1</v>
    <v>Powered by Refinitiv</v>
    <v>0</v>
    <v>ONEOK, INC. (XNYS:OKE)</v>
    <v>2</v>
    <v>3</v>
    <v>Finance</v>
    <v>4</v>
    <v>75.069999999999993</v>
    <v>50.5</v>
    <v>1.6482000000000001</v>
    <v>1.53</v>
    <v>1.7669999999999999E-3</v>
    <v>2.7783000000000002E-2</v>
    <v>0.1</v>
    <v>USD</v>
    <v>ONEOK, Inc. is a midstream service provider. The Company owns natural gas liquids (NGLs) systems, connecting NGL supply in the Rocky Mountain, Permian and Mid-Continent regions with market centers and a network of natural gas gathering, processing, storage, and transportation assets. The Company operates through three segments: Natural Gas Gathering and Processing, Natural Gas Liquids, and Natural Gas Pipelines. The Natural Gas Gathering and Processing segment provides midstream services to producers in North Dakota, Montana, Wyoming, Kansas and Oklahoma. The Natural Gas Liquids segment owns and operates facilities that gather, fractionate, and distribute NGLs and store NGL products, primarily in Oklahoma, Kansas, Texas, New Mexico and the Rocky Mountain region, which includes the Williston, Powder River and DJ Basins. The Natural Gas Pipelines segment, through its wholly owned assets, provides intrastate and interstate transportation and storage services to end-users.</v>
    <v>2847</v>
    <v>New York Stock Exchange</v>
    <v>XNYS</v>
    <v>XNYS</v>
    <v>100 W 5th St, TULSA, OK, 74103 US</v>
    <v>56.73</v>
    <v>Oil &amp; Gas Related Equipment and Services</v>
    <v>Stock</v>
    <v>44855.958333344533</v>
    <v>1092</v>
    <v>54.75</v>
    <v>25292400000</v>
    <v>ONEOK, INC.</v>
    <v>ONEOK, INC.</v>
    <v>55.43</v>
    <v>15.667999999999999</v>
    <v>55.07</v>
    <v>56.6</v>
    <v>56.7</v>
    <v>446862200</v>
    <v>OKE</v>
    <v>ONEOK, INC. (XNYS:OKE)</v>
    <v>2343428</v>
    <v>2863038</v>
    <v>1997</v>
  </rv>
  <rv s="2">
    <v>1093</v>
  </rv>
  <rv s="0">
    <v>https://www.bing.com/financeapi/forcetrigger?t=a1z7mw&amp;q=XNYS%3aOMC&amp;form=skydnc</v>
    <v>Learn more on Bing</v>
  </rv>
  <rv s="1">
    <v>en-US</v>
    <v>a1z7mw</v>
    <v>268435456</v>
    <v>1</v>
    <v>Powered by Refinitiv</v>
    <v>0</v>
    <v>OMNICOM GROUP INC. (XNYS:OMC)</v>
    <v>2</v>
    <v>3</v>
    <v>Finance</v>
    <v>4</v>
    <v>91.61</v>
    <v>61.31</v>
    <v>0.86070000000000002</v>
    <v>2.21</v>
    <v>-9.9739999999999985E-4</v>
    <v>3.2514000000000001E-2</v>
    <v>-7.0000000000000007E-2</v>
    <v>USD</v>
    <v>Omnicom Group Inc. is a global marketing and corporate communications company. The Company provides advertising, strategic media planning and buying, digital and interactive marketing, direct and promotional marketing, public relations and other specialty communications services. The Company’s service includes investor relations, branding, marketing research, content marketing, media planning and buying, corporate social responsibility consulting, merchandising and point of sale, crisis communications, mobile marketing, custom publishing, multi-cultural marketing, data analytics, non-profit marketing, database management, organizational communications, digital/direct marketing, package design, digital transformation, product placement, entertainment, marketing, promotional marketing, graphic arts/digital imaging, instore design, interactive marketing, social media marketing, sales support, search engine marketing, shopper marketing and sports and event marketing.</v>
    <v>71700</v>
    <v>New York Stock Exchange</v>
    <v>XNYS</v>
    <v>XNYS</v>
    <v>280 Park Avenue, NEW YORK, NY, 10017 US</v>
    <v>70.27</v>
    <v>Media &amp; Publishing</v>
    <v>Stock</v>
    <v>44855.958333344533</v>
    <v>1095</v>
    <v>67.84</v>
    <v>14310830000</v>
    <v>OMNICOM GROUP INC.</v>
    <v>OMNICOM GROUP INC.</v>
    <v>68.010000000000005</v>
    <v>11.0838</v>
    <v>67.97</v>
    <v>70.180000000000007</v>
    <v>70.11</v>
    <v>203916100</v>
    <v>OMC</v>
    <v>OMNICOM GROUP INC. (XNYS:OMC)</v>
    <v>2179052</v>
    <v>1723806</v>
    <v>1944</v>
  </rv>
  <rv s="2">
    <v>1096</v>
  </rv>
  <rv s="0">
    <v>https://www.bing.com/financeapi/forcetrigger?t=a1z8jc&amp;q=XNAS%3aON&amp;form=skydnc</v>
    <v>Learn more on Bing</v>
  </rv>
  <rv s="1">
    <v>en-US</v>
    <v>a1z8jc</v>
    <v>268435456</v>
    <v>1</v>
    <v>Powered by Refinitiv</v>
    <v>0</v>
    <v>ON SEMICONDUCTOR CORPORATION (XNAS:ON)</v>
    <v>2</v>
    <v>3</v>
    <v>Finance</v>
    <v>4</v>
    <v>76.78</v>
    <v>43.744999999999997</v>
    <v>1.7422</v>
    <v>4.16</v>
    <v>1.8270000000000001E-3</v>
    <v>6.762E-2</v>
    <v>0.12</v>
    <v>USD</v>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v>30000</v>
    <v>Nasdaq Stock Market</v>
    <v>XNAS</v>
    <v>XNAS</v>
    <v>5005 E McDowell Rd, PHOENIX, AZ, 85008 US</v>
    <v>65.89</v>
    <v>Semiconductors &amp; Semiconductor Equipment</v>
    <v>Stock</v>
    <v>44855.995477731252</v>
    <v>1098</v>
    <v>60.91</v>
    <v>28454970000</v>
    <v>ON SEMICONDUCTOR CORPORATION</v>
    <v>ON SEMICONDUCTOR CORPORATION</v>
    <v>61.4</v>
    <v>15.933999999999999</v>
    <v>61.52</v>
    <v>65.680000000000007</v>
    <v>65.8</v>
    <v>433236400</v>
    <v>ON</v>
    <v>ON SEMICONDUCTOR CORPORATION (XNAS:ON)</v>
    <v>8204031</v>
    <v>6609623</v>
    <v>2000</v>
  </rv>
  <rv s="2">
    <v>1099</v>
  </rv>
  <rv s="0">
    <v>http://pt.wikipedia.org/wiki/Oracle_Corporation</v>
    <v>Wikipedia</v>
  </rv>
  <rv s="3">
    <v>27</v>
    <v>1101</v>
  </rv>
  <rv s="4">
    <v>9</v>
    <v>https://www.bing.com/th?id=AMMS_672116c618c664d13b2515d6587ba357&amp;qlt=95</v>
    <v>1102</v>
    <v>0</v>
    <v>https://www.bing.com/images/search?form=xlimg&amp;q=oracle+corporation</v>
    <v>Image of ORACLE CORPORATION</v>
  </rv>
  <rv s="0">
    <v>https://www.bing.com/financeapi/forcetrigger?t=a1zbec&amp;q=XNYS%3aORCL&amp;form=skydnc</v>
    <v>Learn more on Bing</v>
  </rv>
  <rv s="5">
    <v>en-US</v>
    <v>a1zbec</v>
    <v>268435456</v>
    <v>1</v>
    <v>Powered by Refinitiv</v>
    <v>5</v>
    <v>ORACLE CORPORATION (XNYS:ORCL)</v>
    <v>7</v>
    <v>8</v>
    <v>Finance</v>
    <v>4</v>
    <v>106.34</v>
    <v>60.78</v>
    <v>0.96160000000000001</v>
    <v>3.45</v>
    <v>-1.3759999999999998E-4</v>
    <v>4.9819000000000002E-2</v>
    <v>-0.01</v>
    <v>USD</v>
    <v>Oracle Corporation provides products and services that address enterprise information technology (IT) environments. The Company’s businesses include cloud and license, hardware and services. Its products and services include applications and infrastructure offerings that are delivered through a variety of IT deployment models. These models include on-premises deployments, cloud-based deployments, and hybrid deployments. Its Oracle Cloud Services offerings include Oracle software-as-a-service (SaaS) and Oracle Cloud Infrastructure (OCI) offerings, which provides integrated stack of applications and infrastructure services delivered via cloud-based deployment models. Its Oracle Cloud Services integrate the IT components, including software, hardware and services, on a customer’s behalf in a cloud-based IT environment. Its Oracle cloud license and on-premise license deployment offerings include Oracle Applications, Oracle Database and Oracle Middleware software offerings, among others.</v>
    <v>143000</v>
    <v>New York Stock Exchange</v>
    <v>XNYS</v>
    <v>XNYS</v>
    <v>500 Oracle Parkway, Mail Stop 5 Op 7, REDWOOD CITY, CA, 94065 US</v>
    <v>72.790000000000006</v>
    <v>1103</v>
    <v>Software &amp; IT Services</v>
    <v>Stock</v>
    <v>44855.999672731246</v>
    <v>1104</v>
    <v>70.31</v>
    <v>196011300000</v>
    <v>ORACLE CORPORATION</v>
    <v>ORACLE CORPORATION</v>
    <v>71.03</v>
    <v>32.900100000000002</v>
    <v>69.25</v>
    <v>72.7</v>
    <v>72.69</v>
    <v>2696166000</v>
    <v>ORCL</v>
    <v>ORACLE CORPORATION (XNYS:ORCL)</v>
    <v>15652602</v>
    <v>9283428</v>
    <v>2005</v>
  </rv>
  <rv s="2">
    <v>1105</v>
  </rv>
  <rv s="0">
    <v>https://www.bing.com/financeapi/forcetrigger?t=a1zbvh&amp;q=XNAS%3aORLY&amp;form=skydnc</v>
    <v>Learn more on Bing</v>
  </rv>
  <rv s="1">
    <v>en-US</v>
    <v>a1zbvh</v>
    <v>268435456</v>
    <v>1</v>
    <v>Powered by Refinitiv</v>
    <v>0</v>
    <v>O'Reilly Automotive, Inc. (XNAS:ORLY)</v>
    <v>2</v>
    <v>3</v>
    <v>Finance</v>
    <v>4</v>
    <v>750.88</v>
    <v>562.9</v>
    <v>0.93930000000000002</v>
    <v>13.15</v>
    <v>-7.5060000000000005E-3</v>
    <v>1.7991E-2</v>
    <v>-5.585</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68679</v>
    <v>Nasdaq Stock Market</v>
    <v>XNAS</v>
    <v>XNAS</v>
    <v>233 S Patterson Ave, SPRINGFIELD, MO, 65802 US</v>
    <v>744.74</v>
    <v>Specialty Retailers</v>
    <v>Stock</v>
    <v>44855.860651388284</v>
    <v>1107</v>
    <v>729.59</v>
    <v>47113240000</v>
    <v>O'Reilly Automotive, Inc.</v>
    <v>O'Reilly Automotive, Inc.</v>
    <v>731.03</v>
    <v>23.0854</v>
    <v>730.92</v>
    <v>744.07</v>
    <v>738.48500000000001</v>
    <v>63318290</v>
    <v>ORLY</v>
    <v>O'Reilly Automotive, Inc. (XNAS:ORLY)</v>
    <v>418277</v>
    <v>497120</v>
    <v>2010</v>
  </rv>
  <rv s="2">
    <v>1108</v>
  </rv>
  <rv s="0">
    <v>https://www.bing.com/financeapi/forcetrigger?t=bu3f2w&amp;q=XNYS%3aOTIS&amp;form=skydnc</v>
    <v>Learn more on Bing</v>
  </rv>
  <rv s="1">
    <v>en-US</v>
    <v>bu3f2w</v>
    <v>268435456</v>
    <v>1</v>
    <v>Powered by Refinitiv</v>
    <v>0</v>
    <v>OTIS WORLDWIDE CORPORATION (XNYS:OTIS)</v>
    <v>2</v>
    <v>3</v>
    <v>Finance</v>
    <v>4</v>
    <v>88.22</v>
    <v>62.49</v>
    <v>0.82599999999999996</v>
    <v>2.04</v>
    <v>7.3360000000000005E-3</v>
    <v>3.1505999999999999E-2</v>
    <v>0.49</v>
    <v>USD</v>
    <v>Otis Worldwide Corporation is an elevator and escalator manufacturing, installation and service company. The Company operates through two segments: New Equipment and Service. Through its New Equipment segment, it designs, manufactures, sells and installs a range of passenger and freight elevators, as well as escalators and moving walkways to customers in the residential and commercial buildings, and infrastructure projects. The Company sells its New Equipment units directly to customers, as well as through agents and distributors globally. Through its Service segment, the Company performs maintenance and repair services for both its products and those of other manufacturers and provides services to upgrade elevators and escalators. It provides Otis ONE, an Internet of Things (IoT) based solution to connect elevators to OtisLine. Otis also offers a range of passenger experience enhancements such as eView and Otis eCall.</v>
    <v>70000</v>
    <v>New York Stock Exchange</v>
    <v>XNYS</v>
    <v>XNYS</v>
    <v>One Carrier Place, FARMINGTON, CT, 06032 US</v>
    <v>66.94</v>
    <v>Machinery, Equipment &amp; Components</v>
    <v>Stock</v>
    <v>44855.958333367969</v>
    <v>1110</v>
    <v>64.3</v>
    <v>28067270000</v>
    <v>OTIS WORLDWIDE CORPORATION</v>
    <v>OTIS WORLDWIDE CORPORATION</v>
    <v>65.03</v>
    <v>22.276399999999999</v>
    <v>64.75</v>
    <v>66.790000000000006</v>
    <v>67.28</v>
    <v>420231600</v>
    <v>OTIS</v>
    <v>OTIS WORLDWIDE CORPORATION (XNYS:OTIS)</v>
    <v>2351057</v>
    <v>1935626</v>
    <v>2019</v>
  </rv>
  <rv s="2">
    <v>1111</v>
  </rv>
  <rv s="0">
    <v>https://www.bing.com/financeapi/forcetrigger?t=a1zez2&amp;q=XNYS%3aOXY&amp;form=skydnc</v>
    <v>Learn more on Bing</v>
  </rv>
  <rv s="1">
    <v>en-US</v>
    <v>a1zez2</v>
    <v>268435456</v>
    <v>1</v>
    <v>Powered by Refinitiv</v>
    <v>0</v>
    <v>OCCIDENTAL PETROLEUM CORPORATION (XNYS:OXY)</v>
    <v>2</v>
    <v>3</v>
    <v>Finance</v>
    <v>4</v>
    <v>77.129900000000006</v>
    <v>26.05</v>
    <v>1.8525</v>
    <v>2.41</v>
    <v>1.9650000000000002E-3</v>
    <v>3.5004E-2</v>
    <v>0.14000000000000001</v>
    <v>USD</v>
    <v>Occidental Petroleum Corporation is an energy company. The Company primarily conducts its ongoing exploration and production activities in the United States, the Middle East and North Africa. Within the United States, it has operations in Texas, New Mexico and Colorado, as well as offshore in the Gulf of Mexico. The Company operates through three reporting segments: oil and gas, chemical and midstream and marketing. The oil and gas segment explores for, develops and produces oil (which includes condensate), natural gas liquids (NGL) and natural gas. The chemical segment (OxyChem) primarily manufactures and markets basic chemicals and vinyls. The midstream and marketing segment purchases, markets, gathers, processes, transports and stores oil (which includes condensate), NGL, natural gas, carbon dioxide (CO2) and power. Its midstream and marketing segment also includes Occidental’s low carbon ventures (OLCV) businesses.</v>
    <v>11678</v>
    <v>New York Stock Exchange</v>
    <v>XNYS</v>
    <v>XNYS</v>
    <v>5 GREENWAY PLAZA, SUITE 110, HOUSTON, TX, 77046 US</v>
    <v>71.66</v>
    <v>Oil &amp; Gas</v>
    <v>Stock</v>
    <v>44855.999951435158</v>
    <v>1113</v>
    <v>69.162700000000001</v>
    <v>66378120000</v>
    <v>OCCIDENTAL PETROLEUM CORPORATION</v>
    <v>OCCIDENTAL PETROLEUM CORPORATION</v>
    <v>69.83</v>
    <v>6.7511000000000001</v>
    <v>68.849999999999994</v>
    <v>71.260000000000005</v>
    <v>71.400000000000006</v>
    <v>931491900</v>
    <v>OXY</v>
    <v>OCCIDENTAL PETROLEUM CORPORATION (XNYS:OXY)</v>
    <v>16715977</v>
    <v>23513852</v>
    <v>1986</v>
  </rv>
  <rv s="2">
    <v>1114</v>
  </rv>
  <rv s="0">
    <v>http://en.wikipedia.org/wiki/CBS_Corporation</v>
    <v>Wikipedia</v>
  </rv>
  <rv s="3">
    <v>27</v>
    <v>1116</v>
  </rv>
  <rv s="4">
    <v>9</v>
    <v>https://www.bing.com/th?id=AMMS_6017cbc2a2b9a7e0267820597f74cec1&amp;qlt=95</v>
    <v>1117</v>
    <v>0</v>
    <v>https://www.bing.com/images/search?form=xlimg&amp;q=cbs+corporation</v>
    <v>Image of PARAMOUNT GLOBAL</v>
  </rv>
  <rv s="0">
    <v>https://www.bing.com/financeapi/forcetrigger?t=a1pb4c&amp;q=XNAS%3aPARA&amp;form=skydnc</v>
    <v>Learn more on Bing</v>
  </rv>
  <rv s="5">
    <v>en-US</v>
    <v>a1pb4c</v>
    <v>268435456</v>
    <v>1</v>
    <v>Powered by Refinitiv</v>
    <v>5</v>
    <v>PARAMOUNT GLOBAL (XNAS:PARA)</v>
    <v>7</v>
    <v>8</v>
    <v>Finance</v>
    <v>4</v>
    <v>39.265000000000001</v>
    <v>17.925000000000001</v>
    <v>1.5549999999999999</v>
    <v>0.11</v>
    <v>0</v>
    <v>5.7559999999999998E-3</v>
    <v>0</v>
    <v>USD</v>
    <v>Paramount Global, formerly ViacomCBS Inc., is a global media and entertainment company that creates content for audiences worldwide. The Company's TV Media segment consists of its domestic and international broadcast networks, including the CBS Television Network, Network 10, Channel 5, Telefe, and Chilevision; premium and basic cable networks, including Showtime, BET, Nickelodeon, MTV, Comedy Central, Paramount Network, Smithsonian Channel, international extensions of these brands and CBS Sports Network; television production operations, including CBS Studios, Paramount Television Studios, and CBS Media Ventures. The Direct-to-Consumer segment consists of a portfolio of pay, free, and premium global direct-to-consumer streaming services, including Paramount+, Pluto TV, Showtime Networks’ premium subscription streaming service, BET+, and Noggin. Its Filmed Entertainment segment consists of Paramount Pictures, Paramount Players, Paramount Animation, Nickelodeon Studio, and Miramax.</v>
    <v>22965</v>
    <v>Nasdaq Stock Market</v>
    <v>XNAS</v>
    <v>XNAS</v>
    <v>1515 Broadway, NEW YORK, NY, 10036 US</v>
    <v>19.380800000000001</v>
    <v>1118</v>
    <v>Media &amp; Publishing</v>
    <v>Stock</v>
    <v>44855.99678971016</v>
    <v>1119</v>
    <v>18.8</v>
    <v>12595890000</v>
    <v>PARAMOUNT GLOBAL</v>
    <v>PARAMOUNT GLOBAL</v>
    <v>19.079999999999998</v>
    <v>4.0491999999999999</v>
    <v>19.11</v>
    <v>19.22</v>
    <v>19.22</v>
    <v>649126900</v>
    <v>PARA</v>
    <v>PARAMOUNT GLOBAL (XNAS:PARA)</v>
    <v>9724970</v>
    <v>9936135</v>
    <v>1986</v>
  </rv>
  <rv s="2">
    <v>1120</v>
  </rv>
  <rv s="0">
    <v>https://www.bing.com/financeapi/forcetrigger?t=a1zha2&amp;q=XNYS%3aPAYC&amp;form=skydnc</v>
    <v>Learn more on Bing</v>
  </rv>
  <rv s="1">
    <v>en-US</v>
    <v>a1zha2</v>
    <v>268435456</v>
    <v>1</v>
    <v>Powered by Refinitiv</v>
    <v>0</v>
    <v>PAYCOM SOFTWARE, INC. (XNYS:PAYC)</v>
    <v>2</v>
    <v>3</v>
    <v>Finance</v>
    <v>4</v>
    <v>558.97</v>
    <v>255.82</v>
    <v>1.3967000000000001</v>
    <v>4.7</v>
    <v>1.2353000000000001E-2</v>
    <v>1.4764999999999999E-2</v>
    <v>3.99</v>
    <v>USD</v>
    <v>Paycom Software, Inc. is a provider of cloud-based human capital management (HCM) solutions delivered as software-as-a-service (SaaS). The Company provides functionality and data analytics that businesses need to manage the complete employment life cycle from recruitment to retirement. The Company's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Its solution allows clients to analyze employee information to make business decisions. Its HCM solution offers a range of applications, including talent acquisition, time and labor management, payroll, talent management and human resources (HR) management applications.</v>
    <v>5385</v>
    <v>New York Stock Exchange</v>
    <v>XNYS</v>
    <v>XNYS</v>
    <v>7501 W Memorial Rd, OKLAHOMA CITY, OK, 73142 US</v>
    <v>324.01</v>
    <v>Software &amp; IT Services</v>
    <v>Stock</v>
    <v>44855.988646735939</v>
    <v>1122</v>
    <v>310.06</v>
    <v>19389110000</v>
    <v>PAYCOM SOFTWARE, INC.</v>
    <v>PAYCOM SOFTWARE, INC.</v>
    <v>318.13</v>
    <v>81.086299999999994</v>
    <v>318.31</v>
    <v>323.01</v>
    <v>327</v>
    <v>60026350</v>
    <v>PAYC</v>
    <v>PAYCOM SOFTWARE, INC. (XNYS:PAYC)</v>
    <v>299293</v>
    <v>348372</v>
    <v>2013</v>
  </rv>
  <rv s="2">
    <v>1123</v>
  </rv>
  <rv s="0">
    <v>https://www.bing.com/financeapi/forcetrigger?t=a1zhcw&amp;q=XNAS%3aPAYX&amp;form=skydnc</v>
    <v>Learn more on Bing</v>
  </rv>
  <rv s="1">
    <v>en-US</v>
    <v>a1zhcw</v>
    <v>268435456</v>
    <v>1</v>
    <v>Powered by Refinitiv</v>
    <v>0</v>
    <v>PAYCHEX, INC. (XNAS:PAYX)</v>
    <v>2</v>
    <v>3</v>
    <v>Finance</v>
    <v>4</v>
    <v>141.91999999999999</v>
    <v>105.66</v>
    <v>0.97870000000000001</v>
    <v>1.1000000000000001</v>
    <v>1.3194999999999998E-2</v>
    <v>9.9050000000000006E-3</v>
    <v>1.48</v>
    <v>USD</v>
    <v>Paychex, Inc. is a human capital management software and services company. It offers integrated solutions for human resources (HR), payroll, benefits and insurance services for small-to-medium-sized businesses. Its solutions bring together payroll and HCM software with HR and compliance expertise, along with flexible, personalized, and technology-enabled service capabilities. Clients have the option of making payroll online using its software as a service (SaaS) technology, outsourcing to its payroll specialists, or using a combination of those solutions. Payroll is then integrated with HCM software modules for clients who have more complex HR needs. It also provides comprehensive HR outsourcing through its administrative services organization and PEO solutions. Paychex Flex is its HCM SaaS platform that unites HR, payroll, time and attendance. Paychex Flex helps clients manage the employee life cycle from recruiting and hiring to retirement, providing an integrated suite of solutions.</v>
    <v>16000</v>
    <v>Nasdaq Stock Market</v>
    <v>XNAS</v>
    <v>XNAS</v>
    <v>911 Panorama Trail S, ROCHESTER, NY, 14625-0397 US</v>
    <v>112.54</v>
    <v>Professional &amp; Commercial Services</v>
    <v>Stock</v>
    <v>44855.982905138284</v>
    <v>1125</v>
    <v>109.69</v>
    <v>40422460000</v>
    <v>PAYCHEX, INC.</v>
    <v>PAYCHEX, INC.</v>
    <v>110.88</v>
    <v>28.027899999999999</v>
    <v>111.06</v>
    <v>112.16</v>
    <v>113.64</v>
    <v>360400000</v>
    <v>PAYX</v>
    <v>PAYCHEX, INC. (XNAS:PAYX)</v>
    <v>1263979</v>
    <v>1919124</v>
    <v>1979</v>
  </rv>
  <rv s="2">
    <v>1126</v>
  </rv>
  <rv s="0">
    <v>https://www.bing.com/financeapi/forcetrigger?t=a1zk27&amp;q=XNAS%3aPCAR&amp;form=skydnc</v>
    <v>Learn more on Bing</v>
  </rv>
  <rv s="1">
    <v>en-US</v>
    <v>a1zk27</v>
    <v>268435456</v>
    <v>1</v>
    <v>Powered by Refinitiv</v>
    <v>0</v>
    <v>PACCAR INC (XNAS:PCAR)</v>
    <v>2</v>
    <v>3</v>
    <v>Finance</v>
    <v>4</v>
    <v>97.56</v>
    <v>77</v>
    <v>0.86739999999999995</v>
    <v>2.6</v>
    <v>4.2139999999999999E-3</v>
    <v>2.9691000000000002E-2</v>
    <v>0.38</v>
    <v>USD</v>
    <v>PACCAR Inc (PACCAR) is a global technology company. The Company operates through three segments: Truck, Parts, and Financial Services. The Truck segment includes the design, manufacture, and distribution of light-, medium- and heavy-duty commercial trucks. PACCAR’s trucks are marketed under the Kenworth, Peterbilt, and DAF nameplates. The Company also designs and manufactures diesel engines, primarily for use in the Company’s trucks, at its facilities in Columbus, Mississippi; Eindhoven, the Netherlands; and Ponta Grossa, Brazil. The Parts segment includes the distribution of aftermarket parts for trucks and related commercial vehicles. The Financial Services segment includes finance and leasing products and services provided to customers and dealers. It operates in approximately 26 countries in North America, Europe, Australia, and South America. It also conducts full-service leasing operations in North America, Germany, and Australia under the PacLease trade name.</v>
    <v>28500</v>
    <v>Nasdaq Stock Market</v>
    <v>XNAS</v>
    <v>XNAS</v>
    <v>777 106Th Avenue Ne, Paccar Building, BELLEVUE, WA, 98004 US</v>
    <v>90.64</v>
    <v>Machinery, Equipment &amp; Components</v>
    <v>Stock</v>
    <v>44855.882533032032</v>
    <v>1128</v>
    <v>87.7</v>
    <v>31353800000</v>
    <v>PACCAR INC</v>
    <v>PACCAR INC</v>
    <v>87.8</v>
    <v>13.8139</v>
    <v>87.57</v>
    <v>90.17</v>
    <v>90.55</v>
    <v>347718800</v>
    <v>PCAR</v>
    <v>PACCAR INC (XNAS:PCAR)</v>
    <v>2092556</v>
    <v>1781143</v>
    <v>1971</v>
  </rv>
  <rv s="2">
    <v>1129</v>
  </rv>
  <rv s="0">
    <v>http://zh.wikipedia.org/wiki/太平洋瓦電公司</v>
    <v>Wikipedia</v>
  </rv>
  <rv s="3">
    <v>27</v>
    <v>1131</v>
  </rv>
  <rv s="4">
    <v>9</v>
    <v>https://www.bing.com/th?id=AMMS_d7c2863336a8698ebd1054cdf3b7bcff&amp;qlt=95</v>
    <v>1132</v>
    <v>0</v>
    <v>https://www.bing.com/images/search?form=xlimg&amp;q=pacific+gas+and+electric+company</v>
    <v>Image of PG&amp;E CORPORATION</v>
  </rv>
  <rv s="0">
    <v>https://www.bing.com/financeapi/forcetrigger?t=a1zkar&amp;q=XNYS%3aPCG&amp;form=skydnc</v>
    <v>Learn more on Bing</v>
  </rv>
  <rv s="5">
    <v>en-US</v>
    <v>a1zkar</v>
    <v>268435456</v>
    <v>1</v>
    <v>Powered by Refinitiv</v>
    <v>5</v>
    <v>PG&amp;E CORPORATION (XNYS:PCG)</v>
    <v>7</v>
    <v>8</v>
    <v>Finance</v>
    <v>4</v>
    <v>15.07</v>
    <v>9.64</v>
    <v>1.1115999999999999</v>
    <v>0.46</v>
    <v>2.0690000000000001E-3</v>
    <v>3.2764000000000001E-2</v>
    <v>0.03</v>
    <v>USD</v>
    <v>PG&amp;E Corporation is a holding company. The Company's primary operating subsidiary is Pacific Gas and Electric Company (the Utility), which operates in northern and central California. The Utility is engaged in the sale and delivery of electricity and natural gas to customers. The Utility generates electricity and provides electricity transmission and distribution services throughout its service territory in northern and central California to residential, commercial, industrial, and agricultural customers. The Utility provides bundled services (electricity, transmission and distribution services) to various customers in its service territory. The Utility owns approximately 18,000 circuit miles of interconnected transmission lines operating at voltages ranging from 60 kilovolt (kV) to 500 kV. It also operates 33 electric transmission substations with a capacity of approximately 70,000 megavolt ampere (MVA).</v>
    <v>26000</v>
    <v>New York Stock Exchange</v>
    <v>XNYS</v>
    <v>XNYS</v>
    <v>77 Beale St, PO Box 770000, SAN FRANCISCO, CA, 94105-1814 US</v>
    <v>14.58</v>
    <v>1133</v>
    <v>Electrical Utilities &amp; IPPs</v>
    <v>Stock</v>
    <v>44855.98325203672</v>
    <v>1134</v>
    <v>13.984999999999999</v>
    <v>35748470000</v>
    <v>PG&amp;E CORPORATION</v>
    <v>PG&amp;E CORPORATION</v>
    <v>14.05</v>
    <v>182.26660000000001</v>
    <v>14.04</v>
    <v>14.5</v>
    <v>14.53</v>
    <v>2465412000</v>
    <v>PCG</v>
    <v>PG&amp;E CORPORATION (XNYS:PCG)</v>
    <v>16720261</v>
    <v>45274829</v>
    <v>1995</v>
  </rv>
  <rv s="2">
    <v>1135</v>
  </rv>
  <rv s="0">
    <v>https://www.bing.com/financeapi/forcetrigger?t=a1uivh&amp;q=XNYS%3aPEAK&amp;form=skydnc</v>
    <v>Learn more on Bing</v>
  </rv>
  <rv s="1">
    <v>en-US</v>
    <v>a1uivh</v>
    <v>268435456</v>
    <v>1</v>
    <v>Powered by Refinitiv</v>
    <v>0</v>
    <v>HEALTHPEAK PROPERTIES, INC. (XNYS:PEAK)</v>
    <v>2</v>
    <v>3</v>
    <v>Finance</v>
    <v>4</v>
    <v>36.85</v>
    <v>21.41</v>
    <v>0.80969999999999998</v>
    <v>-0.01</v>
    <v>0</v>
    <v>-4.4540000000000004E-4</v>
    <v>0</v>
    <v>USD</v>
    <v>Healthpeak Properties, Inc. is an integrated real estate investment trust, which invests primarily in real estate serving the healthcare industry in the United States. The Company acquires, develops, leases, owns, and manages healthcare real estate. Its healthcare segments include Life Science, Medical Office and Continuing Care Retirement Community (CCRC). Under the Life Science and Medical Office segments, the Company invests through the acquisition, development and management of life science buildings, medical office buildings (MOBs), and hospitals. Life science properties are primarily configured in business park or campus settings and include multiple buildings. MOBs also contain physicians’ offices and examination rooms, diagnostic centers, rehabilitation clinics, and day-surgery operating rooms. CCRC segment, which includes independent living, assisted living, and skilled nursing units to provide a continuum of care in an integrated campus.</v>
    <v>196</v>
    <v>New York Stock Exchange</v>
    <v>XNYS</v>
    <v>XNYS</v>
    <v>5050 SOUTH SYRACUSE STREET, SUITE 800, DENVER, CO, 80237 US</v>
    <v>22.555</v>
    <v>Residential &amp; Commercial REIT</v>
    <v>Stock</v>
    <v>44855.958333378905</v>
    <v>1137</v>
    <v>22.05</v>
    <v>12108210000</v>
    <v>HEALTHPEAK PROPERTIES, INC.</v>
    <v>HEALTHPEAK PROPERTIES, INC.</v>
    <v>22.5</v>
    <v>56.849800000000002</v>
    <v>22.45</v>
    <v>22.44</v>
    <v>22.44</v>
    <v>539581400</v>
    <v>PEAK</v>
    <v>HEALTHPEAK PROPERTIES, INC. (XNYS:PEAK)</v>
    <v>5016331</v>
    <v>4902900</v>
    <v>1985</v>
  </rv>
  <rv s="2">
    <v>1138</v>
  </rv>
  <rv s="0">
    <v>https://www.bing.com/financeapi/forcetrigger?t=a1zo52&amp;q=XNYS%3aPEG&amp;form=skydnc</v>
    <v>Learn more on Bing</v>
  </rv>
  <rv s="1">
    <v>en-US</v>
    <v>a1zo52</v>
    <v>268435456</v>
    <v>1</v>
    <v>Powered by Refinitiv</v>
    <v>0</v>
    <v>PUBLIC SERVICE ENTERPRISE GROUP INCORPORATED (XNYS:PEG)</v>
    <v>2</v>
    <v>3</v>
    <v>Finance</v>
    <v>4</v>
    <v>75.61</v>
    <v>52.51</v>
    <v>0.5968</v>
    <v>0.53</v>
    <v>0</v>
    <v>9.8569999999999994E-3</v>
    <v>0</v>
    <v>USD</v>
    <v>Public Service Enterprise Group Incorporated (PSEG) is a holding company. The Company is an energy company with operations located primarily in the Northeastern and Mid-Atlantic United States. The Company principally conducts its business through two direct wholly owned subsidiaries, Public Service Electric and Gas Company (PSE&amp;G) and PSEG Power LLC (PSEG Power). Its segments include PSE&amp;G and PSEG Power. Its PSE&amp;G segment is principally engaged in the transmission of electricity and distribution of electricity and natural gas in certain areas of New Jersey. PSE&amp;G also invests in regulated solar generation projects and energy-related programs in New Jersey. PSEG Power is a multi-regional energy supply company that integrates the operations of its merchant nuclear and fossil generating assets with its fuel supply functions through energy sales in energy markets primarily in the Northeast and Mid-Atlantic United States through its principal direct wholly owned subsidiaries.</v>
    <v>12684</v>
    <v>New York Stock Exchange</v>
    <v>XNYS</v>
    <v>XNYS</v>
    <v>80 Park Plaza, 9Th Floor, Corporate Accounting Services, NEWARK, NJ, 07102-4194 US</v>
    <v>54.82</v>
    <v>Multiline Utilities</v>
    <v>Stock</v>
    <v>44855.958333344533</v>
    <v>1140</v>
    <v>53.29</v>
    <v>27088110000</v>
    <v>PUBLIC SERVICE ENTERPRISE GROUP INCORPORATED</v>
    <v>PUBLIC SERVICE ENTERPRISE GROUP INCORPORATED</v>
    <v>54.04</v>
    <v>0</v>
    <v>53.77</v>
    <v>54.3</v>
    <v>54.3</v>
    <v>498860100</v>
    <v>PEG</v>
    <v>PUBLIC SERVICE ENTERPRISE GROUP INCORPORATED (XNYS:PEG)</v>
    <v>5527537</v>
    <v>2543032</v>
    <v>1985</v>
  </rv>
  <rv s="2">
    <v>1141</v>
  </rv>
  <rv s="0">
    <v>https://www.bing.com/financeapi/forcetrigger?t=axyhnm&amp;q=XNAS%3aPEP&amp;form=skydnc</v>
    <v>Learn more on Bing</v>
  </rv>
  <rv s="1">
    <v>en-US</v>
    <v>axyhnm</v>
    <v>268435456</v>
    <v>1</v>
    <v>Powered by Refinitiv</v>
    <v>0</v>
    <v>PEPSICO, INC. (XNAS:PEP)</v>
    <v>2</v>
    <v>3</v>
    <v>Finance</v>
    <v>4</v>
    <v>181.07</v>
    <v>153.37</v>
    <v>0.57599999999999996</v>
    <v>1.6</v>
    <v>2.542E-3</v>
    <v>9.332E-3</v>
    <v>0.44</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309000</v>
    <v>Nasdaq Stock Market</v>
    <v>XNAS</v>
    <v>XNAS</v>
    <v>700 ANDERSON HILL RD, PURCHASE, NY, 10577 US</v>
    <v>173.685</v>
    <v>Beverages</v>
    <v>Stock</v>
    <v>44855.994513008591</v>
    <v>1143</v>
    <v>170.58</v>
    <v>238426400000</v>
    <v>PEPSICO, INC.</v>
    <v>PEPSICO, INC.</v>
    <v>171.2</v>
    <v>24.317399999999999</v>
    <v>171.46</v>
    <v>173.06</v>
    <v>173.5</v>
    <v>1377709000</v>
    <v>PEP</v>
    <v>PEPSICO, INC. (XNAS:PEP)</v>
    <v>5071500</v>
    <v>5529921</v>
    <v>1986</v>
  </rv>
  <rv s="2">
    <v>1144</v>
  </rv>
  <rv s="0">
    <v>https://www.bing.com/financeapi/forcetrigger?t=a1zqnm&amp;q=XNYS%3aPFE&amp;form=skydnc</v>
    <v>Learn more on Bing</v>
  </rv>
  <rv s="1">
    <v>en-US</v>
    <v>a1zqnm</v>
    <v>268435456</v>
    <v>1</v>
    <v>Powered by Refinitiv</v>
    <v>0</v>
    <v>PFIZER INC. (XNYS:PFE)</v>
    <v>2</v>
    <v>3</v>
    <v>Finance</v>
    <v>4</v>
    <v>61.71</v>
    <v>41.445</v>
    <v>0.67259999999999998</v>
    <v>2.04</v>
    <v>2.225E-3</v>
    <v>4.7541E-2</v>
    <v>0.1</v>
    <v>USD</v>
    <v>Pfizer Inc. is a research-based biopharmaceutical company. The Company is engaged in the discovery, development, manufacture, marketing, sale and distribution of biopharmaceutical products around the world. The Company operations through two segments: Biopharma and PC1. Biopharma is a science-based medicines business that includes six therapeutic areas, such as Vaccines, Hospital, Oncology, Internal Medicine, Rare Disease, and Inflammation &amp; Immunology. PC1 is its global contract development and manufacturing organization and supplier of specialty active pharmaceutical ingredients. Its Vaccines include Comirnaty/BNT162b2, the Prevnar family, Nimenrix and others. Its Oncology products include Ibrance, Xtandi, Inlyta, Sutent, Retacrit, Lorbrena and Braftovi. Its Internal Medicine products include Eliquis and the Premarin family. Its Inflammation &amp; Immunology products include Xeljanz, Enbrel, Inflectra, Eucrisa/Staquis and Cibinqo. It also offers Rimegepant and Zavegepant.</v>
    <v>79000</v>
    <v>New York Stock Exchange</v>
    <v>XNYS</v>
    <v>XNYS</v>
    <v>235 E 42ND ST, NEW YORK, NY, 10017 US</v>
    <v>45.16</v>
    <v>Pharmaceuticals</v>
    <v>Stock</v>
    <v>44855.999809003908</v>
    <v>1146</v>
    <v>42.99</v>
    <v>252275200000</v>
    <v>PFIZER INC.</v>
    <v>PFIZER INC.</v>
    <v>43.31</v>
    <v>8.2714999999999996</v>
    <v>42.91</v>
    <v>44.95</v>
    <v>45.05</v>
    <v>5612352000</v>
    <v>PFE</v>
    <v>PFIZER INC. (XNYS:PFE)</v>
    <v>36575713</v>
    <v>19719575</v>
    <v>1942</v>
  </rv>
  <rv s="2">
    <v>1147</v>
  </rv>
  <rv s="0">
    <v>https://www.bing.com/financeapi/forcetrigger?t=axxc6h&amp;q=XNAS%3aPFG&amp;form=skydnc</v>
    <v>Learn more on Bing</v>
  </rv>
  <rv s="1">
    <v>en-US</v>
    <v>axxc6h</v>
    <v>268435456</v>
    <v>1</v>
    <v>Powered by Refinitiv</v>
    <v>0</v>
    <v>PRINCIPAL FINANCIAL GROUP, INC. (XNAS:PFG)</v>
    <v>2</v>
    <v>3</v>
    <v>Finance</v>
    <v>4</v>
    <v>80.36</v>
    <v>61.05</v>
    <v>1.2488999999999999</v>
    <v>1.28</v>
    <v>7.6099999999999996E-4</v>
    <v>1.6503E-2</v>
    <v>0.06</v>
    <v>USD</v>
    <v>Principal Financial Group, Inc. is engaged in global investment management offering businesses, individuals and institutional clients a range of financial products and services, including retirement, asset management and insurance through its diverse family of financial services companies. The Company operates through four segments. Retirement and Income Solutions operations into two business groupings: Retirement and Income Solutions-Fee and Retirement and Income Solutions-Spread. Its Principal Global Investors segment manages assets for sophisticated investors around the world using focused investment teams that provide diverse investment capabilities including equity, fixed income, real estate and other alternative investments. Its Principal International segment has operations in Latin America and Asia. Its U.S. Insurance Solutions segment offering include specialty benefits insurance and individual life insurance.</v>
    <v>18600</v>
    <v>Nasdaq Stock Market</v>
    <v>XNAS</v>
    <v>XNAS</v>
    <v>711 High St, DES MOINES, IA, 50392-0300 US</v>
    <v>79.09</v>
    <v>Investment Banking &amp; Investment Services</v>
    <v>Stock</v>
    <v>44855.977995335154</v>
    <v>1149</v>
    <v>76.55</v>
    <v>19649870000</v>
    <v>PRINCIPAL FINANCIAL GROUP, INC.</v>
    <v>PRINCIPAL FINANCIAL GROUP, INC.</v>
    <v>77.45</v>
    <v>4.7164999999999999</v>
    <v>77.56</v>
    <v>78.84</v>
    <v>78.900000000000006</v>
    <v>249237300</v>
    <v>PFG</v>
    <v>PRINCIPAL FINANCIAL GROUP, INC. (XNAS:PFG)</v>
    <v>6279405</v>
    <v>1750309</v>
    <v>2001</v>
  </rv>
  <rv s="2">
    <v>1150</v>
  </rv>
  <rv s="0">
    <v>https://www.bing.com/financeapi/forcetrigger?t=a1zsjc&amp;q=XNYS%3aPG&amp;form=skydnc</v>
    <v>Learn more on Bing</v>
  </rv>
  <rv s="1">
    <v>en-US</v>
    <v>a1zsjc</v>
    <v>268435456</v>
    <v>1</v>
    <v>Powered by Refinitiv</v>
    <v>0</v>
    <v>THE PROCTER &amp; GAMBLE COMPANY (XNYS:PG)</v>
    <v>2</v>
    <v>3</v>
    <v>Finance</v>
    <v>4</v>
    <v>165.35</v>
    <v>122.18</v>
    <v>0.3856</v>
    <v>1.59</v>
    <v>3.0330000000000001E-3</v>
    <v>1.2520999999999999E-2</v>
    <v>0.39</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128.94999999999999</v>
    <v>Personal &amp; Household Products &amp; Services</v>
    <v>Stock</v>
    <v>44855.99965731406</v>
    <v>1152</v>
    <v>126.48</v>
    <v>304696000000</v>
    <v>THE PROCTER &amp; GAMBLE COMPANY</v>
    <v>THE PROCTER &amp; GAMBLE COMPANY</v>
    <v>126.54</v>
    <v>22.013500000000001</v>
    <v>126.99</v>
    <v>128.58000000000001</v>
    <v>128.97</v>
    <v>2369700000</v>
    <v>PG</v>
    <v>THE PROCTER &amp; GAMBLE COMPANY (XNYS:PG)</v>
    <v>6394604</v>
    <v>7084877</v>
    <v>1905</v>
  </rv>
  <rv s="2">
    <v>1153</v>
  </rv>
  <rv s="0">
    <v>http://en.wikipedia.org/wiki/Progressive_Corporation</v>
    <v>Wikipedia</v>
  </rv>
  <rv s="3">
    <v>27</v>
    <v>1155</v>
  </rv>
  <rv s="4">
    <v>9</v>
    <v>https://www.bing.com/th?id=AMMS_1ae7fef605fb644f70b899c25b5ca660&amp;qlt=95</v>
    <v>1156</v>
    <v>0</v>
    <v>https://www.bing.com/images/search?form=xlimg&amp;q=progressive</v>
    <v>Image of THE PROGRESSIVE CORPORATION</v>
  </rv>
  <rv s="0">
    <v>https://www.bing.com/financeapi/forcetrigger?t=a1ztlh&amp;q=XNYS%3aPGR&amp;form=skydnc</v>
    <v>Learn more on Bing</v>
  </rv>
  <rv s="5">
    <v>en-US</v>
    <v>a1ztlh</v>
    <v>268435456</v>
    <v>1</v>
    <v>Powered by Refinitiv</v>
    <v>5</v>
    <v>THE PROGRESSIVE CORPORATION (XNYS:PGR)</v>
    <v>7</v>
    <v>8</v>
    <v>Finance</v>
    <v>4</v>
    <v>129.76499999999999</v>
    <v>89.66</v>
    <v>0.44850000000000001</v>
    <v>3.59</v>
    <v>4.083E-4</v>
    <v>3.0203999999999998E-2</v>
    <v>0.05</v>
    <v>USD</v>
    <v>The Progressive Corporation is an insurance holding company. The Company’s segments include Personal Lines, Commercial Lines and Property. The Personal Lines segment writes insurance for personal autos and recreational vehicles. Its Personal Lines segment products are sold through both the agency and direct channels. The Commercial Lines segment writes auto-related liability and physical damage insurance, workers’ compensation insurance primarily for the transportation industry, and business-related general liability and property insurance, predominately for small businesses. The Commercial Lines segment offers its auto products in all states. The Property segment writes residential property and renters insurance in virtually all states, primarily in the independent agency channel and through select agents. The Company’s non-insurance subsidiaries generally support its insurance and investment operations. The Company operates throughout the United States.</v>
    <v>49000</v>
    <v>New York Stock Exchange</v>
    <v>XNYS</v>
    <v>XNYS</v>
    <v>6300 Wilson Mills Rd, MAYFIELD VILLAGE, OH, 44143 US</v>
    <v>122.5</v>
    <v>1157</v>
    <v>Insurance</v>
    <v>Stock</v>
    <v>44855.964532892969</v>
    <v>1158</v>
    <v>118.67</v>
    <v>71645490000</v>
    <v>THE PROGRESSIVE CORPORATION</v>
    <v>THE PROGRESSIVE CORPORATION</v>
    <v>119.59</v>
    <v>84.099299999999999</v>
    <v>118.86</v>
    <v>122.45</v>
    <v>122.5</v>
    <v>585100000</v>
    <v>PGR</v>
    <v>THE PROGRESSIVE CORPORATION (XNYS:PGR)</v>
    <v>2985148</v>
    <v>2801795</v>
    <v>1965</v>
  </rv>
  <rv s="2">
    <v>1159</v>
  </rv>
  <rv s="0">
    <v>https://www.bing.com/financeapi/forcetrigger?t=a1ztzr&amp;q=XNYS%3aPH&amp;form=skydnc</v>
    <v>Learn more on Bing</v>
  </rv>
  <rv s="1">
    <v>en-US</v>
    <v>a1ztzr</v>
    <v>268435456</v>
    <v>1</v>
    <v>Powered by Refinitiv</v>
    <v>0</v>
    <v>PARKER-HANNIFIN CORPORATION (XNYS:PH)</v>
    <v>2</v>
    <v>3</v>
    <v>Finance</v>
    <v>4</v>
    <v>340</v>
    <v>230.44</v>
    <v>1.5358000000000001</v>
    <v>9.48</v>
    <v>0</v>
    <v>3.6473999999999999E-2</v>
    <v>0</v>
    <v>USD</v>
    <v>Parker-Hannifin Corporation is a manufacturer of motion and control technologies and systems, providing precision engineered solutions for a range of mobile, industrial and aerospace markets. The Company operates through two segments: Diversified Industrial and Aerospace Systems.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The Aerospace Systems segment produces hydraulic, fuel, pneumatic and electro-mechanical systems and components, which are utilized on domestic commercial, military and general aviation aircraft and also perform a role in naval vessels and land-based weapons systems. Its Aerospace Systems segment serves original equipment and maintenance, repair and overhaul customers around the world.</v>
    <v>55090</v>
    <v>New York Stock Exchange</v>
    <v>XNYS</v>
    <v>XNYS</v>
    <v>6035 Parkland Boulevard, CLEVELAND, OH, 44124-4141 US</v>
    <v>271.26</v>
    <v>Machinery, Equipment &amp; Components</v>
    <v>Stock</v>
    <v>44855.958333344533</v>
    <v>1161</v>
    <v>258.89139999999998</v>
    <v>34606060000</v>
    <v>PARKER-HANNIFIN CORPORATION</v>
    <v>PARKER-HANNIFIN CORPORATION</v>
    <v>261.02</v>
    <v>25.7926</v>
    <v>259.91000000000003</v>
    <v>269.39</v>
    <v>269.39</v>
    <v>128460800</v>
    <v>PH</v>
    <v>PARKER-HANNIFIN CORPORATION (XNYS:PH)</v>
    <v>1913981</v>
    <v>968172</v>
    <v>1938</v>
  </rv>
  <rv s="2">
    <v>1162</v>
  </rv>
  <rv s="0">
    <v>https://www.bing.com/financeapi/forcetrigger?t=a1zutc&amp;q=XNYS%3aPHM&amp;form=skydnc</v>
    <v>Learn more on Bing</v>
  </rv>
  <rv s="1">
    <v>en-US</v>
    <v>a1zutc</v>
    <v>268435456</v>
    <v>1</v>
    <v>Powered by Refinitiv</v>
    <v>0</v>
    <v>PULTEGROUP, INC. (XNYS:PHM)</v>
    <v>2</v>
    <v>3</v>
    <v>Finance</v>
    <v>4</v>
    <v>58.09</v>
    <v>35.032400000000003</v>
    <v>1.2836000000000001</v>
    <v>0.9</v>
    <v>0</v>
    <v>2.4597000000000001E-2</v>
    <v>0</v>
    <v>USD</v>
    <v>PulteGroup, Inc. is a homebuilder in the United States. The Company, through its brands, which include Centex, Pulte Homes, Del Webb, DiVosta Homes, John Wieland Homes and Neighborhoods, and American West, it offers a variety of home designs. Its Homebuilding segment operations represent its core business, which is engaged in the acquisition and development of land primarily for residential purposes within the United States and the construction of housing on such land. Homebuilding offers various product lines to meet the needs of homebuyers in its targeted markets. Its Homebuilding operations are aggregated into six segments: Northeast, Southeast, Florida, Midwest, Texas and West. Its Financial Services segment consists of mortgage banking, title, and insurance brokerage operations. The Financial Services segment operates generally in the same markets as the Homebuilding segments. The Company's subsidiaries engage primarily in the homebuilding business.</v>
    <v>6182</v>
    <v>New York Stock Exchange</v>
    <v>XNYS</v>
    <v>XNYS</v>
    <v>3350 Peachtree Road Northeast, Suite 150, ATLANTA, GA, 30326 US</v>
    <v>37.61</v>
    <v>Homebuilding &amp; Construction Supplies</v>
    <v>Stock</v>
    <v>44855.985528760939</v>
    <v>1164</v>
    <v>35.99</v>
    <v>8678871000</v>
    <v>PULTEGROUP, INC.</v>
    <v>PULTEGROUP, INC.</v>
    <v>36.11</v>
    <v>4.0476000000000001</v>
    <v>36.590000000000003</v>
    <v>37.49</v>
    <v>37.49</v>
    <v>231498300</v>
    <v>PHM</v>
    <v>PULTEGROUP, INC. (XNYS:PHM)</v>
    <v>2764035</v>
    <v>2455473</v>
    <v>1987</v>
  </rv>
  <rv s="2">
    <v>1165</v>
  </rv>
  <rv s="0">
    <v>https://www.bing.com/financeapi/forcetrigger?t=a1zxa2&amp;q=XNYS%3aPKG&amp;form=skydnc</v>
    <v>Learn more on Bing</v>
  </rv>
  <rv s="1">
    <v>en-US</v>
    <v>a1zxa2</v>
    <v>268435456</v>
    <v>1</v>
    <v>Powered by Refinitiv</v>
    <v>0</v>
    <v>PACKAGING CORPORATION OF AMERICA (XNYS:PKG)</v>
    <v>2</v>
    <v>3</v>
    <v>Finance</v>
    <v>4</v>
    <v>168.5</v>
    <v>110.55500000000001</v>
    <v>0.85289999999999999</v>
    <v>4.07</v>
    <v>5.1310000000000006E-4</v>
    <v>3.6059000000000001E-2</v>
    <v>0.06</v>
    <v>USD</v>
    <v>Packaging Corporation of America is a producer of containerboard products and uncoated freesheet (UFS) paper in North America. The Company's segments include Packaging, Paper, and Corporate and Other. Its Packaging segment produces a variety of containerboard and corrugated packaging products. The Paper segment manufactures and sells a range of communication-based papers. It operates approximately eight mills and 90 corrugated products plants and related facilities. Its containerboard mills produce linerboard and corrugating medium, which are papers primarily used in the production of corrugated products. Its corrugated products manufacturing plants produce a variety of corrugated packaging products, including conventional shipping containers used to protect and transport manufactured goods, multi-color boxes and displays with visual appeal, and honeycomb protective packaging. In addition, it is also a producer of packaging for meat, fruit and vegetables, and other consumer products.</v>
    <v>15200</v>
    <v>New York Stock Exchange</v>
    <v>XNYS</v>
    <v>XNYS</v>
    <v>1955 W Field Ct, LAKE FOREST, IL, 60045 US</v>
    <v>117.21</v>
    <v>Containers &amp; Packaging</v>
    <v>Stock</v>
    <v>44855.958333356248</v>
    <v>1167</v>
    <v>112.9729</v>
    <v>10961950000</v>
    <v>PACKAGING CORPORATION OF AMERICA</v>
    <v>PACKAGING CORPORATION OF AMERICA</v>
    <v>113.25</v>
    <v>10.436400000000001</v>
    <v>112.87</v>
    <v>116.94</v>
    <v>117</v>
    <v>93739930</v>
    <v>PKG</v>
    <v>PACKAGING CORPORATION OF AMERICA (XNYS:PKG)</v>
    <v>617437</v>
    <v>785964</v>
    <v>1999</v>
  </rv>
  <rv s="2">
    <v>1168</v>
  </rv>
  <rv s="0">
    <v>https://www.bing.com/financeapi/forcetrigger?t=a1zxcw&amp;q=XNYS%3aPKI&amp;form=skydnc</v>
    <v>Learn more on Bing</v>
  </rv>
  <rv s="1">
    <v>en-US</v>
    <v>a1zxcw</v>
    <v>268435456</v>
    <v>1</v>
    <v>Powered by Refinitiv</v>
    <v>0</v>
    <v>PERKINELMER, INC. (XNYS:PKI)</v>
    <v>2</v>
    <v>3</v>
    <v>Finance</v>
    <v>4</v>
    <v>203.16</v>
    <v>113.46</v>
    <v>1.1512</v>
    <v>4.62</v>
    <v>0</v>
    <v>3.6686999999999997E-2</v>
    <v>0</v>
    <v>USD</v>
    <v>PerkinElmer, Inc. is a provider of products, services and solutions for the diagnostics, life sciences and applied markets. The Company operates through two segments: Discovery &amp; Analytical Solutions and Diagnostics. The Discovery &amp; Analytical Solutions segment provides products and services targeted towards the life sciences and applied markets. The Diagnostics segment develops diagnostics, tools and applications focused on clinically oriented customers, especially within the reproductive health, immunodiagnostics and applied genomics markets. The Company provides early detection for genetic disorders from pregnancy to early childhood, and infectious disease testing for the diagnostics market. It offers its products under various brand names, including AutoDELFIA, BACS-on-Beads, BIOCHIPs, Bioo Scientific, BoBs, chemagic, Chitas, Datalytix, DELFIA, DELFIA Xpress, DOPlify, EONIS, EUROArray, EUROIMMUN, EUROLabWorkstation, EUROline, EUROPattern, FragilEase, Genoglyphix, GSP, and others.</v>
    <v>16700</v>
    <v>New York Stock Exchange</v>
    <v>XNYS</v>
    <v>XNYS</v>
    <v>940 Winter Street, WALTHAM, MA, 02451 US</v>
    <v>130.58000000000001</v>
    <v>Healthcare Equipment &amp; Supplies</v>
    <v>Stock</v>
    <v>44855.958333344533</v>
    <v>1170</v>
    <v>124.36499999999999</v>
    <v>16478540000</v>
    <v>PERKINELMER, INC.</v>
    <v>PERKINELMER, INC.</v>
    <v>126.9</v>
    <v>23.209499999999998</v>
    <v>125.93</v>
    <v>130.55000000000001</v>
    <v>130.55000000000001</v>
    <v>126223900</v>
    <v>PKI</v>
    <v>PERKINELMER, INC. (XNYS:PKI)</v>
    <v>564906</v>
    <v>835883</v>
    <v>1947</v>
  </rv>
  <rv s="2">
    <v>1171</v>
  </rv>
  <rv s="0">
    <v>https://www.bing.com/financeapi/forcetrigger?t=a1zy3m&amp;q=XNYS%3aPLD&amp;form=skydnc</v>
    <v>Learn more on Bing</v>
  </rv>
  <rv s="1">
    <v>en-US</v>
    <v>a1zy3m</v>
    <v>268435456</v>
    <v>1</v>
    <v>Powered by Refinitiv</v>
    <v>0</v>
    <v>PROLOGIS, INC. (XNYS:PLD)</v>
    <v>2</v>
    <v>3</v>
    <v>Finance</v>
    <v>4</v>
    <v>174.54</v>
    <v>98.03</v>
    <v>0.95689999999999997</v>
    <v>0.62</v>
    <v>1.6489999999999999E-3</v>
    <v>6.051E-3</v>
    <v>0.17</v>
    <v>USD</v>
    <v>Prologis, Inc. is engaged in logistics real estate with a focus on high-barrier, high-growth markets. The Company has investments in, on a wholly owned basis or through co-investment ventures, properties and development projects expected to total approximately 1.0 billion square feet in 19 countries. It leases logistics facilities to a diverse base of approximately 5,800 customers principally across two categories: business-to-business and retail/online fulfillment. It operates and manage its business on an owned and managed (O&amp;M) basis and therefore evaluate the operating performance of the properties for its O&amp;M portfolio, which includes its consolidated properties and properties owned by its unconsolidated co-investment ventures. The Company operates through two segments. Real Estate Operations segment represents the ownership and development of logistics properties. Strategic Capital segment represents the management of unconsolidated co-investment ventures and other ventures.</v>
    <v>2053</v>
    <v>New York Stock Exchange</v>
    <v>XNYS</v>
    <v>XNYS</v>
    <v>PIER 1 BAY 1, SAN FRANCISCO, CA, 94111 US</v>
    <v>103.47</v>
    <v>Residential &amp; Commercial REIT</v>
    <v>Stock</v>
    <v>44855.996873691409</v>
    <v>1173</v>
    <v>100.6401</v>
    <v>95168560000</v>
    <v>PROLOGIS, INC.</v>
    <v>PROLOGIS, INC.</v>
    <v>102.49</v>
    <v>18.9785</v>
    <v>102.46</v>
    <v>103.08</v>
    <v>103.25</v>
    <v>923249500</v>
    <v>PLD</v>
    <v>PROLOGIS, INC. (XNYS:PLD)</v>
    <v>3971652</v>
    <v>6247433</v>
    <v>1997</v>
  </rv>
  <rv s="2">
    <v>1174</v>
  </rv>
  <rv s="0">
    <v>https://www.bing.com/financeapi/forcetrigger?t=a1zzmw&amp;q=XNYS%3aPM&amp;form=skydnc</v>
    <v>Learn more on Bing</v>
  </rv>
  <rv s="1">
    <v>en-US</v>
    <v>a1zzmw</v>
    <v>268435456</v>
    <v>1</v>
    <v>Powered by Refinitiv</v>
    <v>0</v>
    <v>Philip Morris International Inc. (XNYS:PM)</v>
    <v>2</v>
    <v>3</v>
    <v>Finance</v>
    <v>4</v>
    <v>112.48</v>
    <v>82.85</v>
    <v>0.69220000000000004</v>
    <v>1.48</v>
    <v>1.7108000000000002E-2</v>
    <v>1.7405999999999998E-2</v>
    <v>1.48</v>
    <v>USD</v>
    <v>Philip Morris International Inc. (PMI) is an international tobacco company. The Company focuses on delivering a smoke-free future and evolving its portfolio for the long term to include products outside of the tobacco and nicotine sector. Its product portfolio consists of cigarettes and smoke-free products, including heat-not-burn, vapor and oral nicotine products, which are sold in markets outside the United States. It is engaged in developing smoke-free products for adults along with building scientific assessment capabilities in the areas of pre-clinical systems toxicology, clinical and behavioral research, as well as post-market studies. Versions of PMI's IQOS Platform 1 devices and consumables have been authorized by the U.S. Food and Drug Administration as Modified Risk Tobacco Products (MRTPs). Its portfolio consists of both international and local brands and is led by Marlboro. The Company's other cigarette brands include Bond Street, Chesterfield, L&amp;M, Lark and Philip Morris.</v>
    <v>69600</v>
    <v>New York Stock Exchange</v>
    <v>XNYS</v>
    <v>XNYS</v>
    <v>120 Park Ave, NEW YORK, NY, 10017 US</v>
    <v>87.01</v>
    <v>Food &amp; Tobacco</v>
    <v>Stock</v>
    <v>44855.983199710157</v>
    <v>1176</v>
    <v>84.44</v>
    <v>134104600000</v>
    <v>Philip Morris International Inc.</v>
    <v>Philip Morris International Inc.</v>
    <v>85.15</v>
    <v>15.1454</v>
    <v>85.03</v>
    <v>86.51</v>
    <v>87.99</v>
    <v>1550163000</v>
    <v>PM</v>
    <v>Philip Morris International Inc. (XNYS:PM)</v>
    <v>6780839</v>
    <v>4918828</v>
    <v>2007</v>
  </rv>
  <rv s="2">
    <v>1177</v>
  </rv>
  <rv s="0">
    <v>https://www.bing.com/financeapi/forcetrigger?t=a21277&amp;q=XNYS%3aPNC&amp;form=skydnc</v>
    <v>Learn more on Bing</v>
  </rv>
  <rv s="1">
    <v>en-US</v>
    <v>a21277</v>
    <v>268435456</v>
    <v>1</v>
    <v>Powered by Refinitiv</v>
    <v>0</v>
    <v>THE PNC FINANCIAL SERVICES GROUP, INC. (XNYS:PNC)</v>
    <v>2</v>
    <v>3</v>
    <v>Finance</v>
    <v>4</v>
    <v>228.14250000000001</v>
    <v>143.5213</v>
    <v>1.1477999999999999</v>
    <v>8.39</v>
    <v>-2.366E-3</v>
    <v>5.6696999999999997E-2</v>
    <v>-0.37</v>
    <v>USD</v>
    <v>The PNC Financial Services Group, Inc. is a diversified financial services company. The Company has businesses engaged in retail banking, including residential mortgage, corporate and institutional banking and asset management. Its retail branch network is located coast-to-coast. The Company's segments include Retail Banking, Corporate &amp; Institutional Banking and Asset Management Group. The Retail Banking segment provides deposit, lending, brokerage, investment management and cash management products and services to consumer and small business customers. The Corporate &amp; Institutional Banking segment provides lending, treasury management and capital markets-related products and services to mid-sized and large corporations, and government and not-for-profit entities. Asset Management Group segment includes personal wealth management for high net worth and ultra-high net worth clients and institutional asset management. It is also engaged in point of sale (POS) and payments solutions.</v>
    <v>57668</v>
    <v>New York Stock Exchange</v>
    <v>XNYS</v>
    <v>XNYS</v>
    <v>The Tower At Pnc Plaza, 300 Fifth Avenue, PITTSBURGH, PA, 15222-2401 US</v>
    <v>156.66999999999999</v>
    <v>Banking Services</v>
    <v>Stock</v>
    <v>44855.958333367969</v>
    <v>1179</v>
    <v>146.88999999999999</v>
    <v>64131090000</v>
    <v>THE PNC FINANCIAL SERVICES GROUP, INC.</v>
    <v>THE PNC FINANCIAL SERVICES GROUP, INC.</v>
    <v>147.49</v>
    <v>11.590299999999999</v>
    <v>147.97999999999999</v>
    <v>156.37</v>
    <v>156</v>
    <v>410124000</v>
    <v>PNC</v>
    <v>THE PNC FINANCIAL SERVICES GROUP, INC. (XNYS:PNC)</v>
    <v>2624563</v>
    <v>2012300</v>
    <v>1983</v>
  </rv>
  <rv s="2">
    <v>1180</v>
  </rv>
  <rv s="0">
    <v>https://www.bing.com/financeapi/forcetrigger?t=a212zr&amp;q=XNYS%3aPNR&amp;form=skydnc</v>
    <v>Learn more on Bing</v>
  </rv>
  <rv s="1">
    <v>en-US</v>
    <v>a212zr</v>
    <v>268435456</v>
    <v>1</v>
    <v>Powered by Refinitiv</v>
    <v>0</v>
    <v>PENTAIR PUBLIC LIMITED COMPANY (XNYS:PNR)</v>
    <v>2</v>
    <v>3</v>
    <v>Finance</v>
    <v>4</v>
    <v>80.099999999999994</v>
    <v>38.549999999999997</v>
    <v>1.0643</v>
    <v>0.61</v>
    <v>1.0348E-2</v>
    <v>1.5637000000000002E-2</v>
    <v>0.41</v>
    <v>USD</v>
    <v>Pentair plc is engaged in delivering water solutions to homes, businesses, and industries around the world. Its segments include Consumer Solutions and Industrial &amp; Flow Technologies. The Consumer Solutions segment designs, manufactures and sells energy-efficient residential and commercial pool equipment and accessories, and commercial and residential water treatment products and systems. Residential and commercial pool equipment and accessories include pumps, filters, heaters, lights, and automatic controls. Water treatment products and systems include pressure tanks, control valves, activated carbon products, and conventional filtration products. The Industrial &amp; Flow Technologies segment manufactures and sells a variety of fluid treatment and pump products and systems, including pressure vessels, gas recovery solutions, membrane bioreactors, separation systems, water disposal pumps, water supply pumps, fluid transfer pumps, solid handling pumps, and agricultural spray nozzles.</v>
    <v>11250</v>
    <v>New York Stock Exchange</v>
    <v>XNYS</v>
    <v>XNYS</v>
    <v>Regal House, 70 London Road, Twickenham, LONDON, UNITED KINGDOM-NA, TW1 3QS GB</v>
    <v>39.81</v>
    <v>Machinery, Equipment &amp; Components</v>
    <v>Stock</v>
    <v>44855.960184339841</v>
    <v>1182</v>
    <v>38.549999999999997</v>
    <v>6515902000</v>
    <v>PENTAIR PUBLIC LIMITED COMPANY</v>
    <v>PENTAIR PUBLIC LIMITED COMPANY</v>
    <v>39.200000000000003</v>
    <v>11.4473</v>
    <v>39.01</v>
    <v>39.619999999999997</v>
    <v>40.03</v>
    <v>164459900</v>
    <v>PNR</v>
    <v>PENTAIR PUBLIC LIMITED COMPANY (XNYS:PNR)</v>
    <v>2940492</v>
    <v>1518882</v>
    <v>2013</v>
  </rv>
  <rv s="2">
    <v>1183</v>
  </rv>
  <rv s="0">
    <v>https://www.bing.com/financeapi/forcetrigger?t=a2139c&amp;q=XNYS%3aPNW&amp;form=skydnc</v>
    <v>Learn more on Bing</v>
  </rv>
  <rv s="1">
    <v>en-US</v>
    <v>a2139c</v>
    <v>268435456</v>
    <v>1</v>
    <v>Powered by Refinitiv</v>
    <v>0</v>
    <v>PINNACLE WEST CAPITAL CORPORATION (XNYS:PNW)</v>
    <v>2</v>
    <v>3</v>
    <v>Finance</v>
    <v>4</v>
    <v>80.510000000000005</v>
    <v>59.03</v>
    <v>0.373</v>
    <v>1.53</v>
    <v>3.1159999999999998E-4</v>
    <v>2.4420999999999998E-2</v>
    <v>0.02</v>
    <v>USD</v>
    <v>Pinnacle West Capital Corporation is a holding company that conducts business, through its subsidiaries, Arizona Public Service Company (APS), El Dorado, BCE and 4CA. The Company's business segment is regulated electricity segment, which consists of traditional regulated retail and wholesale electricity businesses (primarily electric service to Native Load customers) and related activities, and includes electricity generation, transmission, and distribution. APS provides electric service to approximately 1.3 million customers. PS is also the operator and co-owner of Palo Verde, a primary source of electricity for the southwest United States and nuclear power plant in the United States. The Company owns or lease approximately 6,323 megawatts (MW) of regulated generation capacity. El Dorado owns debt investments and minority interests in several energy-related investments and Arizona community-based ventures. BCE develops, owns, operates and acquires energy infrastructure.</v>
    <v>91</v>
    <v>New York Stock Exchange</v>
    <v>XNYS</v>
    <v>XNYS</v>
    <v>400 NORTH FIFTH STREET, MS 8695, PHOENIX, AZ, 85004 US</v>
    <v>64.56</v>
    <v>Electrical Utilities &amp; IPPs</v>
    <v>Stock</v>
    <v>44855.958333367969</v>
    <v>1185</v>
    <v>62.58</v>
    <v>7255140000</v>
    <v>PINNACLE WEST CAPITAL CORPORATION</v>
    <v>PINNACLE WEST CAPITAL CORPORATION</v>
    <v>63.24</v>
    <v>13.8573</v>
    <v>62.65</v>
    <v>64.180000000000007</v>
    <v>64.2</v>
    <v>113043600</v>
    <v>PNW</v>
    <v>PINNACLE WEST CAPITAL CORPORATION (XNYS:PNW)</v>
    <v>1083151</v>
    <v>872163</v>
    <v>1985</v>
  </rv>
  <rv s="2">
    <v>1186</v>
  </rv>
  <rv s="0">
    <v>https://www.bing.com/financeapi/forcetrigger?t=a213kr&amp;q=XNAS%3aPOOL&amp;form=skydnc</v>
    <v>Learn more on Bing</v>
  </rv>
  <rv s="1">
    <v>en-US</v>
    <v>a213kr</v>
    <v>268435456</v>
    <v>1</v>
    <v>Powered by Refinitiv</v>
    <v>0</v>
    <v>POOL CORPORATION (XNAS:POOL)</v>
    <v>2</v>
    <v>3</v>
    <v>Finance</v>
    <v>4</v>
    <v>582.26499999999999</v>
    <v>278.10039999999998</v>
    <v>0.8296</v>
    <v>0.91</v>
    <v>0</v>
    <v>3.2049999999999999E-3</v>
    <v>0</v>
    <v>USD</v>
    <v>Pool Corporation is a distributor of swimming pool supplies, equipment and related leisure products. The Company is a distributor of irrigation and landscape products in the United States. The Company operates sales centers in North America, Europe and Australia through its distribution networks, which includes SCP Distributors (SCP), Superior Pool Products (Superior), Horizon Distributors (Horizon), National Pool Tile (NPT) and Sun Wholesale Supply, Inc. (Sun Wholesale). The Company's NPT network primarily serves the swimming pool market but does provide some overlap with the irrigation and landscape industries as it offers its brand of pool tile, composite pool finish products and hardscapes. It also offers virtual tools for homeowners to select and design their pool and outdoor environments, working with their chosen contractors to install these products. The Company offers its products to swimming pool remodelers and builders, specialty retailers, and among others.</v>
    <v>5500</v>
    <v>Nasdaq Stock Market</v>
    <v>XNAS</v>
    <v>XNAS</v>
    <v>4TH FLOOR, 109 NORTHPARK BLVD, COVINGTON, LA, 70433-5001 US</v>
    <v>286.74</v>
    <v>Leisure Products</v>
    <v>Stock</v>
    <v>44855.867915682815</v>
    <v>1188</v>
    <v>278.10039999999998</v>
    <v>11276600000</v>
    <v>POOL CORPORATION</v>
    <v>POOL CORPORATION</v>
    <v>285.17</v>
    <v>14.5139</v>
    <v>283.92</v>
    <v>284.83</v>
    <v>284.83</v>
    <v>39590630</v>
    <v>POOL</v>
    <v>POOL CORPORATION (XNAS:POOL)</v>
    <v>826708</v>
    <v>523820</v>
    <v>1993</v>
  </rv>
  <rv s="2">
    <v>1189</v>
  </rv>
  <rv s="0">
    <v>https://www.bing.com/financeapi/forcetrigger?t=a214h7&amp;q=XNYS%3aPPG&amp;form=skydnc</v>
    <v>Learn more on Bing</v>
  </rv>
  <rv s="1">
    <v>en-US</v>
    <v>a214h7</v>
    <v>268435456</v>
    <v>1</v>
    <v>Powered by Refinitiv</v>
    <v>0</v>
    <v>PPG INDUSTRIES, INC. (XNYS:PPG)</v>
    <v>2</v>
    <v>3</v>
    <v>Finance</v>
    <v>4</v>
    <v>177.32</v>
    <v>107.06</v>
    <v>1.1545000000000001</v>
    <v>4.18</v>
    <v>-2.398E-3</v>
    <v>3.8557000000000001E-2</v>
    <v>-0.27</v>
    <v>USD</v>
    <v>PPG Industries, Inc. manufactures and distributes a range of paints, coatings and specialty materials. The Company operates through two segments: Performance Coatings and Industrial Coatings. The Performance Coatings segment primarily supplies a range of protective and decorative coatings, sealants and finishes along with pavement marking products, paint strippers, stains and related chemicals, as well as transparencies and transparent armor. The Industrial Coatings segment primarily supplies a range of protective and decorative coatings and finishes along with adhesives, sealants, metal pretreatment products, optical monomers and coatings, low-friction coatings, precipitated silicas and other specialty materials. Its Performance Coatings brands include PPG, GLIDDEN, COMEX, OLYMPIC, DULUX, SIGMA, HISTOR, SEIGNEURIE, PEINTURES GAUTHIER, and JOHNSTONE'S, among others. Its Industrial Coatings brands include PPG and TESLIN. It supplies its products to customers in an array of end-uses.</v>
    <v>49300</v>
    <v>New York Stock Exchange</v>
    <v>XNYS</v>
    <v>XNYS</v>
    <v>One Ppg Pl 40 East, PITTSBURGH, PA, 15272 US</v>
    <v>113.5</v>
    <v>Chemicals</v>
    <v>Stock</v>
    <v>44855.958333344533</v>
    <v>1191</v>
    <v>108.75</v>
    <v>26461730000</v>
    <v>PPG INDUSTRIES, INC.</v>
    <v>PPG INDUSTRIES, INC.</v>
    <v>109.6</v>
    <v>24.376799999999999</v>
    <v>108.41</v>
    <v>112.59</v>
    <v>112.32</v>
    <v>235027400</v>
    <v>PPG</v>
    <v>PPG INDUSTRIES, INC. (XNYS:PPG)</v>
    <v>2163357</v>
    <v>1474741</v>
    <v>1883</v>
  </rv>
  <rv s="2">
    <v>1192</v>
  </rv>
  <rv s="0">
    <v>https://www.bing.com/financeapi/forcetrigger?t=a214vh&amp;q=XNYS%3aPPL&amp;form=skydnc</v>
    <v>Learn more on Bing</v>
  </rv>
  <rv s="1">
    <v>en-US</v>
    <v>a214vh</v>
    <v>268435456</v>
    <v>1</v>
    <v>Powered by Refinitiv</v>
    <v>0</v>
    <v>PPL CORPORATION (XNYS:PPL)</v>
    <v>2</v>
    <v>3</v>
    <v>Finance</v>
    <v>4</v>
    <v>30.99</v>
    <v>23.465</v>
    <v>0.79269999999999996</v>
    <v>0.7</v>
    <v>-3.503E-3</v>
    <v>2.8010999999999998E-2</v>
    <v>-0.09</v>
    <v>USD</v>
    <v>PPL Corporation (PPL) is a utility holding company. The Company, through its subsidiaries, is primarily engaged in the generation, transmission, distribution and sale of electricity and the distribution and sale of natural gas. The Company operates through Kentucky Regulated Segment and Pennsylvania Regulated Segment. The Kentucky Regulated segment consists primarily of the regulated electricity generation, transmission and distribution operations conducted by Louisville Gas and Electric Company and Kentucky Utilities Company (LG&amp;E and KU), as well as LG&amp;E's regulated distribution and sale of natural gas. The Pennsylvania Regulated segment consists of PPL Electric Utilities Corporation (PPL Electric), which is a regulated public utility engaged in the distribution and transmission of electricity. PPL Electric delivers electricity to customers in counties within eastern and central Pennsylvania. The Company also provides electricity to retail customers.</v>
    <v>5607</v>
    <v>New York Stock Exchange</v>
    <v>XNYS</v>
    <v>XNYS</v>
    <v>Two N Ninth St, ALLENTOWN, PA, 18101-1179 US</v>
    <v>25.765000000000001</v>
    <v>Multiline Utilities</v>
    <v>Stock</v>
    <v>44855.958333344533</v>
    <v>1194</v>
    <v>24.95</v>
    <v>18912590000</v>
    <v>PPL CORPORATION</v>
    <v>PPL CORPORATION</v>
    <v>25.15</v>
    <v>25.131499999999999</v>
    <v>24.99</v>
    <v>25.69</v>
    <v>25.6</v>
    <v>736184800</v>
    <v>PPL</v>
    <v>PPL CORPORATION (XNYS:PPL)</v>
    <v>6585237</v>
    <v>5379008</v>
    <v>1994</v>
  </rv>
  <rv s="2">
    <v>1195</v>
  </rv>
  <rv s="0">
    <v>https://www.bing.com/financeapi/forcetrigger?t=a218k2&amp;q=XNYS%3aPRU&amp;form=skydnc</v>
    <v>Learn more on Bing</v>
  </rv>
  <rv s="1">
    <v>en-US</v>
    <v>a218k2</v>
    <v>268435456</v>
    <v>1</v>
    <v>Powered by Refinitiv</v>
    <v>0</v>
    <v>PRUDENTIAL FINANCIAL, INC. (XNYS:PRU)</v>
    <v>2</v>
    <v>3</v>
    <v>Finance</v>
    <v>4</v>
    <v>124.22</v>
    <v>85.46</v>
    <v>1.3944000000000001</v>
    <v>3.09</v>
    <v>-1.8310000000000002E-3</v>
    <v>3.2458000000000001E-2</v>
    <v>-0.18</v>
    <v>USD</v>
    <v>Prudential Financial, Inc. is a holding company. The Company operates a global financial services and global investment manager. The Company, through its subsidiaries and affiliates offer an array of financial products and services, including life insurance, annuities, mutual funds and investment management. It offers these products and services to individual and institutional customers through its proprietary and third-party distribution networks. The Company has operations in the United States, Asia, Europe, and Latin America. The Company operates through seven segments: PGIM, Group Insurance, Individual Annuities, Individual Life, Assurance IQ, International Businesses and Closed Block. The PGIM segment provides investment management services and solutions related to public fixed income, public equity, real estate debt and equity, private credit and other alternatives, and others. The Individual Annuities segment develops individual variable and fixed annuity products.</v>
    <v>40916</v>
    <v>New York Stock Exchange</v>
    <v>XNYS</v>
    <v>XNYS</v>
    <v>751 BROAD ST, NEWARK, NJ, 07102 US</v>
    <v>98.44</v>
    <v>Insurance</v>
    <v>Stock</v>
    <v>44855.958333344533</v>
    <v>1197</v>
    <v>95</v>
    <v>36563880000</v>
    <v>PRUDENTIAL FINANCIAL, INC.</v>
    <v>PRUDENTIAL FINANCIAL, INC.</v>
    <v>95.52</v>
    <v>17.629100000000001</v>
    <v>95.2</v>
    <v>98.29</v>
    <v>98.11</v>
    <v>372000000</v>
    <v>PRU</v>
    <v>PRUDENTIAL FINANCIAL, INC. (XNYS:PRU)</v>
    <v>1850602</v>
    <v>1986003</v>
    <v>1999</v>
  </rv>
  <rv s="2">
    <v>1198</v>
  </rv>
  <rv s="0">
    <v>https://www.bing.com/financeapi/forcetrigger?t=a218mw&amp;q=XNYS%3aPSA&amp;form=skydnc</v>
    <v>Learn more on Bing</v>
  </rv>
  <rv s="1">
    <v>en-US</v>
    <v>a218mw</v>
    <v>268435456</v>
    <v>1</v>
    <v>Powered by Refinitiv</v>
    <v>0</v>
    <v>PUBLIC STORAGE (XNYS:PSA)</v>
    <v>2</v>
    <v>3</v>
    <v>Finance</v>
    <v>4</v>
    <v>405.30759999999998</v>
    <v>280.83</v>
    <v>0.39879999999999999</v>
    <v>-0.41</v>
    <v>-2.323E-3</v>
    <v>-1.3990000000000001E-3</v>
    <v>-0.68</v>
    <v>USD</v>
    <v>Public Storage is a real estate investment trust (REIT). The Company's principal business activities include the ownership and operation of self-storage facilities and other related operations, including tenant reinsurance and third-party self-storage management. The Company's segments include Self-Storage Operations and Ancillary Operations. The Self-Storage Operations segment includes the aggregated rental operations from the self-storage facilities it owns from same store facilities, acquired facilities, developed, and expanded facilities, and other non-same store facilities. The Ancillary Operations segment includes the combined operations of its tenant loss reinsurance, merchandise sales, and third-party property management operating segments. It holds interests in and consolidated approximately 2,787 self-storage facilities (an aggregate of about 198 million net rentable square feet of space). Its subsidiaries include PS LPT Properties Investors and PS California Holdings, Inc.</v>
    <v>5800</v>
    <v>New York Stock Exchange</v>
    <v>XNYS</v>
    <v>XNYS</v>
    <v>701 Western Ave, GLENDALE, CA, 91201-2349 US</v>
    <v>294.04000000000002</v>
    <v>Residential &amp; Commercial REIT</v>
    <v>Stock</v>
    <v>44855.985930231247</v>
    <v>1200</v>
    <v>287.52</v>
    <v>51377590000</v>
    <v>PUBLIC STORAGE</v>
    <v>PUBLIC STORAGE</v>
    <v>292.76</v>
    <v>24.970199999999998</v>
    <v>293.08999999999997</v>
    <v>292.68</v>
    <v>292</v>
    <v>175541900</v>
    <v>PSA</v>
    <v>PUBLIC STORAGE (XNYS:PSA)</v>
    <v>1558117</v>
    <v>848122</v>
    <v>2007</v>
  </rv>
  <rv s="2">
    <v>1201</v>
  </rv>
  <rv s="0">
    <v>https://www.bing.com/financeapi/forcetrigger?t=a21d27&amp;q=XNYS%3aPSX&amp;form=skydnc</v>
    <v>Learn more on Bing</v>
  </rv>
  <rv s="1">
    <v>en-US</v>
    <v>a21d27</v>
    <v>268435456</v>
    <v>1</v>
    <v>Powered by Refinitiv</v>
    <v>0</v>
    <v>PHILLIPS 66 (XNYS:PSX)</v>
    <v>2</v>
    <v>3</v>
    <v>Finance</v>
    <v>4</v>
    <v>111.28</v>
    <v>67.08</v>
    <v>1.4029</v>
    <v>2.7</v>
    <v>6.9689999999999997E-4</v>
    <v>2.7623999999999999E-2</v>
    <v>7.0000000000000007E-2</v>
    <v>USD</v>
    <v>Phillips 66 is an energy manufacturing and logistics company with midstream, chemicals, refining, and marketing and specialties businesses. The Company operates through four segments: Midstream, Chemicals, Refining, and Marketing and Specialties (M&amp;S). The Midstream segment provides crude oil and refined petroleum product transportation, terminaling and processing services, as well as natural gas and natural gas liquids (NGL) transportation, storage, fractionation, processing and marketing services in the United States. The Chemicals segment consists of its equity investment in Chevron Phillips Chemical Company LLC (CPChem), which operates in Olefins and Polyolefins (O&amp;P) and Specialties, Aromatics and Styrenics (SA&amp;S) business. The Refining segment refines crude oil and other feedstocks at refineries in the United States and Europe. The M&amp;S segment purchases for resale and markets refined petroleum products, such as base oils and lubricants.</v>
    <v>14000</v>
    <v>New York Stock Exchange</v>
    <v>XNYS</v>
    <v>XNYS</v>
    <v>2331 Citywest Blvd., HOUSTON, TX, 77042 US</v>
    <v>100.68</v>
    <v>Oil &amp; Gas</v>
    <v>Stock</v>
    <v>44855.999071099221</v>
    <v>1203</v>
    <v>97.754999999999995</v>
    <v>48316770000</v>
    <v>PHILLIPS 66</v>
    <v>PHILLIPS 66</v>
    <v>98.26</v>
    <v>8.4224999999999994</v>
    <v>97.74</v>
    <v>100.44</v>
    <v>100.51</v>
    <v>481051100</v>
    <v>PSX</v>
    <v>PHILLIPS 66 (XNYS:PSX)</v>
    <v>3260090</v>
    <v>3831179</v>
    <v>2011</v>
  </rv>
  <rv s="2">
    <v>1204</v>
  </rv>
  <rv s="0">
    <v>https://www.bing.com/financeapi/forcetrigger?t=a21d7w&amp;q=XNAS%3aPTC&amp;form=skydnc</v>
    <v>Learn more on Bing</v>
  </rv>
  <rv s="1">
    <v>en-US</v>
    <v>a21d7w</v>
    <v>268435456</v>
    <v>1</v>
    <v>Powered by Refinitiv</v>
    <v>0</v>
    <v>PTC INC. (XNAS:PTC)</v>
    <v>2</v>
    <v>3</v>
    <v>Finance</v>
    <v>4</v>
    <v>136</v>
    <v>96.55</v>
    <v>1.1532</v>
    <v>4.18</v>
    <v>0</v>
    <v>3.8628999999999997E-2</v>
    <v>0</v>
    <v>USD</v>
    <v>PTC Inc. is a software and services company that enables industrial companies to improve growth and profitability with a portfolio of digital solutions. The Company's technology portfolio spans across the computer-aided design (CAD), product lifecycle management (PLM), Industrial Internet of Things (IIoT), and Augmented Reality (AR) markets. It operates through two segments: Software Products and Professional Services. The Software Products segment includes license, subscription, and related support revenue (including updates and technical support) for all its products. The Professional Services segment includes consulting, implementation and training services. Its AR Tools &amp; Solutions include Vuforia Instruct, Vuforia Expert Capture, Vuforia Studio, Vuforia Chalk, Vuforia Engine and Vuforia Work Instructions. Its Industrial Internet of Things (IIoT) include ThingWorx Industrial IoT Solutions Platform, ThingWorx, ThingWorx Kepware Server, ThingWorx Manufacturing Apps and Kepware.</v>
    <v>6709</v>
    <v>Nasdaq Stock Market</v>
    <v>XNAS</v>
    <v>XNAS</v>
    <v>121 Seaport Blvd., BOSTON, MA, 02210 US</v>
    <v>112.589</v>
    <v>Software &amp; IT Services</v>
    <v>Stock</v>
    <v>44855.849694953125</v>
    <v>1206</v>
    <v>106.795</v>
    <v>13202050000</v>
    <v>PTC INC.</v>
    <v>PTC INC.</v>
    <v>108.73</v>
    <v>25.7</v>
    <v>108.21</v>
    <v>112.39</v>
    <v>112.39</v>
    <v>117466400</v>
    <v>PTC</v>
    <v>PTC INC. (XNAS:PTC)</v>
    <v>587053</v>
    <v>631379</v>
    <v>1985</v>
  </rv>
  <rv s="2">
    <v>1207</v>
  </rv>
  <rv s="0">
    <v>https://www.bing.com/financeapi/forcetrigger?t=a21gh7&amp;q=XNYS%3aPWR&amp;form=skydnc</v>
    <v>Learn more on Bing</v>
  </rv>
  <rv s="1">
    <v>en-US</v>
    <v>a21gh7</v>
    <v>268435456</v>
    <v>1</v>
    <v>Powered by Refinitiv</v>
    <v>0</v>
    <v>QUANTA SERVICES, INC. (XNYS:PWR)</v>
    <v>2</v>
    <v>3</v>
    <v>Finance</v>
    <v>4</v>
    <v>149.33000000000001</v>
    <v>93.91</v>
    <v>1.0901000000000001</v>
    <v>2.67</v>
    <v>4.4970000000000003E-4</v>
    <v>2.0421999999999999E-2</v>
    <v>0.06</v>
    <v>USD</v>
    <v>Quanta Services, Inc. is a provider of specialty contracting services, delivering infrastructure solutions for the electric and gas utility, communications, pipeline and energy industries in the United States, Canada, Australia and select other international markets. The Electric Power Infrastructure Solutions segment provides network solutions to customers in the electric power and other industries, which include design, procurement, repair and maintenance for electric power transmission. The Renewable Energy Infrastructure Solutions segment provides infrastructure solutions, including engineering, procurement, and repair and maintenance for renewable generation facilities, such as wind, solar, and hydropower generation facilities and battery storage facilities. Underground Utility and Infrastructure Solutions segment provides infrastructure solutions to customers involved in the development, transportation, distribution, storage and processing of natural gas, oil and other products.</v>
    <v>43700</v>
    <v>New York Stock Exchange</v>
    <v>XNYS</v>
    <v>XNYS</v>
    <v>SUITE 2600, 2800 POST OAK BLVD, HOUSTON, TX, 77056-6175 US</v>
    <v>134.04</v>
    <v>Construction &amp; Engineering</v>
    <v>Stock</v>
    <v>44855.958333344533</v>
    <v>1209</v>
    <v>130.60499999999999</v>
    <v>19080690000</v>
    <v>QUANTA SERVICES, INC.</v>
    <v>QUANTA SERVICES, INC.</v>
    <v>131.02000000000001</v>
    <v>42.432099999999998</v>
    <v>130.74</v>
    <v>133.41</v>
    <v>133.47</v>
    <v>143023000</v>
    <v>PWR</v>
    <v>QUANTA SERVICES, INC. (XNYS:PWR)</v>
    <v>775519</v>
    <v>1032639</v>
    <v>1997</v>
  </rv>
  <rv s="2">
    <v>1210</v>
  </rv>
  <rv s="0">
    <v>https://www.bing.com/financeapi/forcetrigger?t=a21gsm&amp;q=XNYS%3aPXD&amp;form=skydnc</v>
    <v>Learn more on Bing</v>
  </rv>
  <rv s="1">
    <v>en-US</v>
    <v>a21gsm</v>
    <v>268435456</v>
    <v>1</v>
    <v>Powered by Refinitiv</v>
    <v>0</v>
    <v>PIONEER NATURAL RESOURCES COMPANY (XNYS:PXD)</v>
    <v>2</v>
    <v>3</v>
    <v>Finance</v>
    <v>4</v>
    <v>288.45999999999998</v>
    <v>166.97</v>
    <v>1.5148999999999999</v>
    <v>10.33</v>
    <v>1.3807E-2</v>
    <v>4.0666000000000001E-2</v>
    <v>3.65</v>
    <v>USD</v>
    <v>Pioneer Natural Resources Company is an oil and gas exploration and production company. The Company explores for, develops and produces oil, natural gas liquids (NGLs) and gas in the Midland Basin in West Texas. The Company conducts exploitation and exploration activities in the Spraberry/Wolfcamp oil field located in the Midland Basin in West Texas. The Company holds approximately 976,000 gross acres, of which 961,000 gross acres are located in the Spraberry/Wolfcamp field in the Midland Basin of West Texas. The oil produced from the Spraberry/Wolfcamp field in the Midland Basin is West Texas Intermediate Sweet, and the gas produced is casinghead gas with an average energy content of 1,400 British thermal unit (Btu). The oil and gas are produced primarily from six formations, the Spraberry, the Jo Mill, the Dean, the Wolfcamp, the Strawn and the Atoka. Its subsidiaries include Pioneer Natural Resources USA, Inc., Pioneer Sands LLC and Pioneer Uravan, Inc., among others.</v>
    <v>1932</v>
    <v>New York Stock Exchange</v>
    <v>XNYS</v>
    <v>XNYS</v>
    <v>777 Hidden Ridge, IRVING, TX, 75038 US</v>
    <v>264.75</v>
    <v>Oil &amp; Gas</v>
    <v>Stock</v>
    <v>44855.999995219529</v>
    <v>1212</v>
    <v>255.0301</v>
    <v>63091610000</v>
    <v>PIONEER NATURAL RESOURCES COMPANY</v>
    <v>PIONEER NATURAL RESOURCES COMPANY</v>
    <v>256.24</v>
    <v>10.509499999999999</v>
    <v>254.02</v>
    <v>264.35000000000002</v>
    <v>268</v>
    <v>238666900</v>
    <v>PXD</v>
    <v>PIONEER NATURAL RESOURCES COMPANY (XNYS:PXD)</v>
    <v>2531452</v>
    <v>2563773</v>
    <v>1997</v>
  </rv>
  <rv s="2">
    <v>1213</v>
  </rv>
  <rv s="0">
    <v>https://www.bing.com/financeapi/forcetrigger?t=a21icw&amp;q=XNAS%3aPYPL&amp;form=skydnc</v>
    <v>Learn more on Bing</v>
  </rv>
  <rv s="1">
    <v>en-US</v>
    <v>a21icw</v>
    <v>268435456</v>
    <v>1</v>
    <v>Powered by Refinitiv</v>
    <v>0</v>
    <v>PAYPAL HOLDINGS, INC. (XNAS:PYPL)</v>
    <v>2</v>
    <v>3</v>
    <v>Finance</v>
    <v>4</v>
    <v>258.95999999999998</v>
    <v>67.58</v>
    <v>1.3764000000000001</v>
    <v>-0.84</v>
    <v>1.1198E-2</v>
    <v>-9.9080000000000001E-3</v>
    <v>0.94</v>
    <v>USD</v>
    <v>PayPal Holdings, Inc. is a technology platform that enables digital payments and commerce experiences on behalf of merchants and consumers across the world. It operates a global, two-sided network at scale that connects merchants and consumers with 426 million active accounts across more than 200 markets. Its brands include PayPal, Braintree, Venmo, Xoom, Zettle, Hyperwallet, Honey, Happy Returns by PayPal, Chargehound, Paidy and Simility. The Company helps merchants and consumers connect, transact, and complete payments, whether they are online or in person. It enables consumers to exchange funds with merchants using a range of funding sources, which may include a bank account, a PayPal or Venmo account balance, PayPal and Venmo branded credit products, a credit card, a debit card, certain cryptocurrencies, or other stored value products, such as gift cards, and eligible credit card rewards. It also offers consumers person-to-person (P2P) payment solutions.</v>
    <v>30900</v>
    <v>Nasdaq Stock Market</v>
    <v>XNAS</v>
    <v>XNAS</v>
    <v>2211 N 1st St, SAN JOSE, CA, 95131 US</v>
    <v>85.13</v>
    <v>Software &amp; IT Services</v>
    <v>Stock</v>
    <v>44855.999999964843</v>
    <v>1215</v>
    <v>82.35</v>
    <v>97074590000</v>
    <v>PAYPAL HOLDINGS, INC.</v>
    <v>PAYPAL HOLDINGS, INC.</v>
    <v>83.623999999999995</v>
    <v>48.930300000000003</v>
    <v>84.78</v>
    <v>83.94</v>
    <v>84.88</v>
    <v>1156476000</v>
    <v>PYPL</v>
    <v>PAYPAL HOLDINGS, INC. (XNAS:PYPL)</v>
    <v>14423801</v>
    <v>12887508</v>
    <v>2015</v>
  </rv>
  <rv s="2">
    <v>1216</v>
  </rv>
  <rv s="0">
    <v>http://en.wikipedia.org/wiki/Qualcomm</v>
    <v>Wikipedia</v>
  </rv>
  <rv s="3">
    <v>27</v>
    <v>1218</v>
  </rv>
  <rv s="4">
    <v>9</v>
    <v>https://www.bing.com/th?id=AMMS_2b1c176dae370ecc0d55a1517537f595&amp;qlt=95</v>
    <v>1219</v>
    <v>0</v>
    <v>https://www.bing.com/images/search?form=xlimg&amp;q=qualcomm</v>
    <v>Image of QUALCOMM INCORPORATED</v>
  </rv>
  <rv s="0">
    <v>https://www.bing.com/financeapi/forcetrigger?t=a21k2w&amp;q=XNAS%3aQCOM&amp;form=skydnc</v>
    <v>Learn more on Bing</v>
  </rv>
  <rv s="5">
    <v>en-US</v>
    <v>a21k2w</v>
    <v>268435456</v>
    <v>1</v>
    <v>Powered by Refinitiv</v>
    <v>5</v>
    <v>QUALCOMM INCORPORATED (XNAS:QCOM)</v>
    <v>7</v>
    <v>8</v>
    <v>Finance</v>
    <v>4</v>
    <v>193.58</v>
    <v>104.66</v>
    <v>1.2721</v>
    <v>3.76</v>
    <v>2.2459999999999997E-3</v>
    <v>3.3576999999999996E-2</v>
    <v>0.26</v>
    <v>USD</v>
    <v>Qualcomm Incorporated is engaged in the development and commercialization of foundational technologies for the wireless industry. Its segments include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45000</v>
    <v>Nasdaq Stock Market</v>
    <v>XNAS</v>
    <v>XNAS</v>
    <v>5775 Morehouse Dr, SAN DIEGO, CA, 92121 US</v>
    <v>115.99</v>
    <v>1220</v>
    <v>Semiconductors &amp; Semiconductor Equipment</v>
    <v>Stock</v>
    <v>44855.999697904685</v>
    <v>1221</v>
    <v>111.02</v>
    <v>129976000000</v>
    <v>QUALCOMM INCORPORATED</v>
    <v>QUALCOMM INCORPORATED</v>
    <v>111.75</v>
    <v>9.9209999999999994</v>
    <v>111.98</v>
    <v>115.74</v>
    <v>116</v>
    <v>1123000000</v>
    <v>QCOM</v>
    <v>QUALCOMM INCORPORATED (XNAS:QCOM)</v>
    <v>7490087</v>
    <v>8314651</v>
    <v>1991</v>
  </rv>
  <rv s="2">
    <v>1222</v>
  </rv>
  <rv s="0">
    <v>https://www.bing.com/financeapi/forcetrigger?t=a21mzr&amp;q=XNAS%3aQRVO&amp;form=skydnc</v>
    <v>Learn more on Bing</v>
  </rv>
  <rv s="1">
    <v>en-US</v>
    <v>a21mzr</v>
    <v>268435456</v>
    <v>1</v>
    <v>Powered by Refinitiv</v>
    <v>0</v>
    <v>QORVO, INC. (XNAS:QRVO)</v>
    <v>2</v>
    <v>3</v>
    <v>Finance</v>
    <v>4</v>
    <v>178.5</v>
    <v>75.38</v>
    <v>1.3702000000000001</v>
    <v>3.37</v>
    <v>1.17E-4</v>
    <v>4.1037999999999998E-2</v>
    <v>0.01</v>
    <v>USD</v>
    <v>Qorvo, Inc. is engaged in the development and commercialization of technologies and products for the wireless, wired and power markets. The Company operates through two segments: Mobile Products (MP) and Infrastructure and Defense Products (IDP). MP is a supplier of cellular, ultra-wideband 802.15.4z (UWB), and wireless fidelity (Wi-Fi) solutions for a variety of applications, including smartphones, wearables, laptops, tablets, and the Internet of Things (IoT). IDP is a supplier of radio frequency (RF), system-on-a-chip (SoC), and power management solutions for applications in wireless infrastructure, defense, Wi-Fi, smart home, automotive, and IoT. Its MP segment supplies RF solutions to global consumer product companies. The IDP segment supplies a diverse portfolio of products with generally longer life cycles to a range of customers. It operates design, sales, and manufacturing facilities located throughout Asia, Europe and North America.</v>
    <v>8900</v>
    <v>Nasdaq Stock Market</v>
    <v>XNAS</v>
    <v>XNAS</v>
    <v>7628 Thorndike Rd, GREENSBORO, NC, 27409 US</v>
    <v>85.64</v>
    <v>Semiconductors &amp; Semiconductor Equipment</v>
    <v>Stock</v>
    <v>44855.999296435155</v>
    <v>1224</v>
    <v>81.28</v>
    <v>8822912000</v>
    <v>QORVO, INC.</v>
    <v>QORVO, INC.</v>
    <v>82.03</v>
    <v>11.1137</v>
    <v>82.12</v>
    <v>85.49</v>
    <v>85.5</v>
    <v>103204000</v>
    <v>QRVO</v>
    <v>QORVO, INC. (XNAS:QRVO)</v>
    <v>1036688</v>
    <v>1416950</v>
    <v>2013</v>
  </rv>
  <rv s="2">
    <v>1225</v>
  </rv>
  <rv s="0">
    <v>https://www.bing.com/financeapi/forcetrigger?t=a21rw7&amp;q=XNYS%3aRCL&amp;form=skydnc</v>
    <v>Learn more on Bing</v>
  </rv>
  <rv s="1">
    <v>en-US</v>
    <v>a21rw7</v>
    <v>268435456</v>
    <v>1</v>
    <v>Powered by Refinitiv</v>
    <v>0</v>
    <v>ROYAL CARIBBEAN CRUISES LTD. (XNYS:RCL)</v>
    <v>2</v>
    <v>3</v>
    <v>Finance</v>
    <v>4</v>
    <v>98.27</v>
    <v>31.09</v>
    <v>2.3578999999999999</v>
    <v>1.68</v>
    <v>6.0980000000000001E-3</v>
    <v>3.5354000000000003E-2</v>
    <v>0.3</v>
    <v>USD</v>
    <v>Royal Caribbean Cruises Ltd. is a cruise company that owns and operates three global cruise vacation brands, including Royal Caribbean International, Celebrity Cruises and Silversea Cruises. The Company also own joint venture interest in the TUI Cruises and Hapag-Lloyd Cruises. The Company's brands operate approximately 61 ships in the cruise vacation industry. Royal Caribbean International offers a range of itineraries to the destinations, including Alaska, Asia, Australia, Bahamas, Bermuda, Canada, the Caribbean, Europe, the Panama Canal and New Zealand, with cruise lengths ranging from one to 25 nights. Celebrity Cruises include two approximately Edge-class ships, Celebrity Beyond and Celebrity Ascent. Silversea Cruises operates the Silver Dawn under a finance lease. The Company offers to handle virtually all travel aspects related to guest reservations and transportation, including arranging guest pre and post hotel stay arrangements and air transportation.</v>
    <v>85000</v>
    <v>New York Stock Exchange</v>
    <v>XNYS</v>
    <v>XNYS</v>
    <v>1050 Caribbean Way, MIAMI, FL, 33132 US</v>
    <v>49.35</v>
    <v>Hotels &amp; Entertainment Services</v>
    <v>Stock</v>
    <v>44855.999976666404</v>
    <v>1227</v>
    <v>46.5</v>
    <v>12548910000</v>
    <v>ROYAL CARIBBEAN CRUISES LTD.</v>
    <v>ROYAL CARIBBEAN CRUISES LTD.</v>
    <v>47.16</v>
    <v>0</v>
    <v>47.52</v>
    <v>49.2</v>
    <v>49.5</v>
    <v>255059200</v>
    <v>RCL</v>
    <v>ROYAL CARIBBEAN CRUISES LTD. (XNYS:RCL)</v>
    <v>5793149</v>
    <v>8880634</v>
    <v>1985</v>
  </rv>
  <rv s="2">
    <v>1228</v>
  </rv>
  <rv s="0">
    <v>https://www.bing.com/financeapi/forcetrigger?t=a21tm7&amp;q=XNYS%3aRE&amp;form=skydnc</v>
    <v>Learn more on Bing</v>
  </rv>
  <rv s="1">
    <v>en-US</v>
    <v>a21tm7</v>
    <v>268435456</v>
    <v>1</v>
    <v>Powered by Refinitiv</v>
    <v>0</v>
    <v>EVEREST RE GROUP, LTD. (XNYS:RE)</v>
    <v>2</v>
    <v>3</v>
    <v>Finance</v>
    <v>4</v>
    <v>308.2</v>
    <v>244.57499999999999</v>
    <v>0.52100000000000002</v>
    <v>9.8699999999999992</v>
    <v>0</v>
    <v>3.6554000000000003E-2</v>
    <v>0</v>
    <v>USD</v>
    <v>Everest Re Group, Ltd. through its subsidiaries, is engaged in the underwriting of reinsurance and insurance in the United States, Bermuda and international markets. The Company’s segments include Reinsurance and Insurance. The Reinsurance operation writes worldwide property and casualty reinsurance and specialty lines of business, on both a treaty and facultative basis, through reinsurance brokers, as well as directly with ceding companies. Its products include a range of property and casualty reinsurance and insurance coverages, including marine, aviation, surety, errors and omissions liability (E&amp;O), directors’ and officers’ liability (D&amp;O), medical malpractice, mortgage reinsurance, other specialty lines, accident and health (A&amp;H) and workers’ compensation. The Insurance operation writes property and casualty insurance directly and through brokers, surplus lines brokers and general agents within the United States, Bermuda, Canada, Europe and South America.</v>
    <v>1947</v>
    <v>New York Stock Exchange</v>
    <v>XNYS</v>
    <v>XNYS</v>
    <v>Seon Place, 4Th Floor, 141 Front Street, P.O. Box HM 845, HAMILTON, HM 19 BM</v>
    <v>282.39999999999998</v>
    <v>Insurance</v>
    <v>Stock</v>
    <v>44855.958333344533</v>
    <v>1230</v>
    <v>270.33999999999997</v>
    <v>11030200000</v>
    <v>EVEREST RE GROUP, LTD.</v>
    <v>EVEREST RE GROUP, LTD.</v>
    <v>271.16000000000003</v>
    <v>13.677300000000001</v>
    <v>270.01</v>
    <v>279.88</v>
    <v>279.88</v>
    <v>39410460</v>
    <v>RE</v>
    <v>EVEREST RE GROUP, LTD. (XNYS:RE)</v>
    <v>398976</v>
    <v>355868</v>
    <v>1999</v>
  </rv>
  <rv s="2">
    <v>1231</v>
  </rv>
  <rv s="0">
    <v>https://www.bing.com/financeapi/forcetrigger?t=a21ua2&amp;q=XNAS%3aREG&amp;form=skydnc</v>
    <v>Learn more on Bing</v>
  </rv>
  <rv s="1">
    <v>en-US</v>
    <v>a21ua2</v>
    <v>268435456</v>
    <v>1</v>
    <v>Powered by Refinitiv</v>
    <v>0</v>
    <v>REGENCY CENTERS CORPORATION (XNAS:REG)</v>
    <v>2</v>
    <v>3</v>
    <v>Finance</v>
    <v>4</v>
    <v>78.78</v>
    <v>51.97</v>
    <v>1.1019000000000001</v>
    <v>1.36</v>
    <v>0</v>
    <v>2.5041000000000001E-2</v>
    <v>0</v>
    <v>USD</v>
    <v>Regency Centers Corporation is a fully integrated real estate company and self-administered and self-managed real estate investment trust. The Company conducts all its operations through Regency Centers, L.P. (the Operating Partnership). It is engaged in the ownership, management, leasing, acquisition, development, and redevelopment of shopping centers through the Operating Partnership. It owns approximately 302 properties and holds partial interests in an additional 103 properties through investments in real estate partnerships. The Company's properties include Friars Mission Center, Navajo Shopping Center, Point Loma Plaza, Rancho San Diego Village, Scripps Ranch Marketplace, The Hub Hillcrest Market, Twin Peaks, 200 Potrero, Bayhill Shopping Center, Clayton Valley Shopping Center, Diablo Plaza, Encina Grande, Plaza Escuela, Pleasant Hill Shopping Center, Potrero Center, Tassajara Crossing, Woodside Central, Mariposa Shopping Center, Shoppes at Homestead, and Snell &amp; Branham Plaza.</v>
    <v>432</v>
    <v>Nasdaq Stock Market</v>
    <v>XNAS</v>
    <v>XNAS</v>
    <v>SUITE 114, ONE INDEPENDENT DRIVE, JACKSONVILLE, FL, 32202 US</v>
    <v>55.84</v>
    <v>Residential &amp; Commercial REIT</v>
    <v>Stock</v>
    <v>44855.86791318281</v>
    <v>1233</v>
    <v>53.8</v>
    <v>9526028000</v>
    <v>REGENCY CENTERS CORPORATION</v>
    <v>REGENCY CENTERS CORPORATION</v>
    <v>54.2</v>
    <v>19.203399999999998</v>
    <v>54.31</v>
    <v>55.67</v>
    <v>55.67</v>
    <v>171116000</v>
    <v>REG</v>
    <v>REGENCY CENTERS CORPORATION (XNAS:REG)</v>
    <v>2520533</v>
    <v>1093924</v>
    <v>1993</v>
  </rv>
  <rv s="2">
    <v>1234</v>
  </rv>
  <rv s="0">
    <v>https://www.bing.com/financeapi/forcetrigger?t=a21uim&amp;q=XNAS%3aREGN&amp;form=skydnc</v>
    <v>Learn more on Bing</v>
  </rv>
  <rv s="1">
    <v>en-US</v>
    <v>a21uim</v>
    <v>268435456</v>
    <v>1</v>
    <v>Powered by Refinitiv</v>
    <v>0</v>
    <v>REGENERON PHARMACEUTICALS, INC. (XNAS:REGN)</v>
    <v>2</v>
    <v>3</v>
    <v>Finance</v>
    <v>4</v>
    <v>761.04499999999996</v>
    <v>538.01</v>
    <v>0.17510000000000001</v>
    <v>8.02</v>
    <v>1.261E-4</v>
    <v>1.1362000000000001E-2</v>
    <v>0.09</v>
    <v>USD</v>
    <v>Regeneron Pharmaceuticals, Inc. is an integrated biotechnology company that discovers, invents, develops, manufactures, and commercializes medicines for serious diseases. Its commercialized medicines and product candidates in development are designed to help patients with eye diseases, allergic and inflammatory diseases, cancer, cardiovascular and metabolic diseases, pain, hematologic conditions, infectious diseases, and rare diseases. Its marketed products include EYLEA (aflibercept) Injection, Dupixent (dupilumab) Injection, Libtayo (cemiplimab) Injection, Praluent (alirocumab) Injection, REGEN-COV, Kevzara (sarilumab) Solution for Subcutaneous Injection, Evkeeza (evinacumab) Injection, Inmazeb (atoltivimab, maftivimab, and odesivimab-ebgn) Injection, ARCALYST (rilonacept) Injection for Subcutaneous Use and ZALTRAP (ziv-aflibercept) Injection for Intravenous Infusion. It also provides Expresse service assurance and CloudCheck WiFi experience management solutions.</v>
    <v>10368</v>
    <v>Nasdaq Stock Market</v>
    <v>XNAS</v>
    <v>XNAS</v>
    <v>777 Old Saw Mill River Road, TARRYTOWN, NY, 10591 US</v>
    <v>718.18</v>
    <v>Biotechnology &amp; Medical Research</v>
    <v>Stock</v>
    <v>44855.967881921097</v>
    <v>1236</v>
    <v>697.48</v>
    <v>77822130000</v>
    <v>REGENERON PHARMACEUTICALS, INC.</v>
    <v>REGENERON PHARMACEUTICALS, INC.</v>
    <v>705.89</v>
    <v>14.097899999999999</v>
    <v>705.89</v>
    <v>713.91</v>
    <v>714</v>
    <v>109008300</v>
    <v>REGN</v>
    <v>REGENERON PHARMACEUTICALS, INC. (XNAS:REGN)</v>
    <v>1224090</v>
    <v>753618</v>
    <v>1988</v>
  </rv>
  <rv s="2">
    <v>1237</v>
  </rv>
  <rv s="0">
    <v>https://www.bing.com/financeapi/forcetrigger?t=a21wsm&amp;q=XNYS%3aRF&amp;form=skydnc</v>
    <v>Learn more on Bing</v>
  </rv>
  <rv s="1">
    <v>en-US</v>
    <v>a21wsm</v>
    <v>268435456</v>
    <v>1</v>
    <v>Powered by Refinitiv</v>
    <v>0</v>
    <v>REGIONS FINANCIAL CORPORATION (XNYS:RF)</v>
    <v>2</v>
    <v>3</v>
    <v>Finance</v>
    <v>4</v>
    <v>25.57</v>
    <v>18.010000000000002</v>
    <v>1.2263999999999999</v>
    <v>-0.22</v>
    <v>1.5880999999999999E-2</v>
    <v>-1.1145E-2</v>
    <v>0.31</v>
    <v>USD</v>
    <v>Regions Financial Corporation is a financial holding company. The Company provides traditional commercial, retail and mortgage banking services, as well as other financial services in the fields of asset management, wealth management, securities brokerage, trust services, merger and acquisition advisory services, and other specialty financing. The Company's business segments include Corporate Bank, Consumer Bank, and Wealth Management. The Corporate Bank segment includes commercial and industrial, commercial real estate and investor real estate lending. It also includes equipment lease financing, and capital markets activities. The Consumer Bank segment includes consumer banking products and services related to residential first mortgages, home equity lines and loans, branch small business loans, and indirect loans. The Wealth Management segment includes credit related products, trust and investment management, asset management, retirement and savings solutions, and estate planning.</v>
    <v>19673</v>
    <v>New York Stock Exchange</v>
    <v>XNYS</v>
    <v>XNYS</v>
    <v>1900 Fifth Avenue North, BIRMINGHAM, AL, 35203 US</v>
    <v>20.69</v>
    <v>Banking Services</v>
    <v>Stock</v>
    <v>44855.958333344533</v>
    <v>1239</v>
    <v>19.094999999999999</v>
    <v>18239420000</v>
    <v>REGIONS FINANCIAL CORPORATION</v>
    <v>REGIONS FINANCIAL CORPORATION</v>
    <v>19.850000000000001</v>
    <v>9.8404000000000007</v>
    <v>19.739999999999998</v>
    <v>19.52</v>
    <v>19.829999999999998</v>
    <v>934396300</v>
    <v>RF</v>
    <v>REGIONS FINANCIAL CORPORATION (XNYS:RF)</v>
    <v>24905226</v>
    <v>9351743</v>
    <v>2004</v>
  </rv>
  <rv s="2">
    <v>1240</v>
  </rv>
  <rv s="0">
    <v>https://www.bing.com/financeapi/forcetrigger?t=a21zf2&amp;q=XNYS%3aRHI&amp;form=skydnc</v>
    <v>Learn more on Bing</v>
  </rv>
  <rv s="1">
    <v>en-US</v>
    <v>a21zf2</v>
    <v>268435456</v>
    <v>1</v>
    <v>Powered by Refinitiv</v>
    <v>0</v>
    <v>ROBERT HALF INTERNATIONAL INC. (XNYS:RHI)</v>
    <v>2</v>
    <v>3</v>
    <v>Finance</v>
    <v>4</v>
    <v>125.77</v>
    <v>65.400000000000006</v>
    <v>1.3252999999999999</v>
    <v>-6.83</v>
    <v>-1.5339999999999999E-2</v>
    <v>-8.5546000000000011E-2</v>
    <v>-1.1200000000000001</v>
    <v>USD</v>
    <v>Robert Half International Inc. provides specialized staffing and risk consulting services. The Company provides these services through its divisions, including Accountemps, Robert Half Finance &amp; Accounting, OfficeTeam, Robert Half Technology, Robert Half Management Resources, Robert Half Legal, The Creative Group and Protiviti. The Company's segments include temporary and consultant staffing, permanent placement staffing, and risk consulting and internal audit services. The temporary and consultant staffing segment provides specialized staffing in the accounting and finance, administrative and office, information technology, legal, advertising, marketing and Web design fields. The permanent placement staffing segment provides full-time personnel in the accounting, finance, administrative and office and information technology fields. The risk consulting and internal audit services segment provides business and technology risk consulting and internal audit services.</v>
    <v>14600</v>
    <v>New York Stock Exchange</v>
    <v>XNYS</v>
    <v>XNYS</v>
    <v>STE 200, 2884 SAND HILL RD, MENLO PARK, CA, 94025 US</v>
    <v>73.36</v>
    <v>Professional &amp; Commercial Services</v>
    <v>Stock</v>
    <v>44855.958333344533</v>
    <v>1242</v>
    <v>65.400000000000006</v>
    <v>7999550000</v>
    <v>ROBERT HALF INTERNATIONAL INC.</v>
    <v>ROBERT HALF INTERNATIONAL INC.</v>
    <v>65.400000000000006</v>
    <v>12.946099999999999</v>
    <v>79.84</v>
    <v>73.010000000000005</v>
    <v>71.89</v>
    <v>109567900</v>
    <v>RHI</v>
    <v>ROBERT HALF INTERNATIONAL INC. (XNYS:RHI)</v>
    <v>5676372</v>
    <v>1128318</v>
    <v>1979</v>
  </rv>
  <rv s="2">
    <v>1243</v>
  </rv>
  <rv s="0">
    <v>https://www.bing.com/financeapi/forcetrigger?t=a22227&amp;q=XNYS%3aRJF&amp;form=skydnc</v>
    <v>Learn more on Bing</v>
  </rv>
  <rv s="1">
    <v>en-US</v>
    <v>a22227</v>
    <v>268435456</v>
    <v>1</v>
    <v>Powered by Refinitiv</v>
    <v>0</v>
    <v>RAYMOND JAMES FINANCIAL, INC. (XNYS:RJF)</v>
    <v>2</v>
    <v>3</v>
    <v>Finance</v>
    <v>4</v>
    <v>117.37</v>
    <v>84.86</v>
    <v>1.0265</v>
    <v>2.93</v>
    <v>0</v>
    <v>2.988E-2</v>
    <v>0</v>
    <v>USD</v>
    <v>Raymond James Financial, Inc. is a financial holding company. The Company together with its subsidiaries, is engaged in various financial services activities, including providing investment management services to retail and institutional clients, merger &amp; acquisition and advisory services, the underwriting, distribution, trading and brokerage of equity and debt securities, and the sale of mutual funds and other investment products. It also provides corporate and retail banking services, and trust services. The Company operates through five segments: Private Client Group (PCG); Capital Markets; Asset Management; Raymond James Bank; and Other. Its loan portfolio into six loan portfolio segments: C&amp;I, commercial real estate (CRE), REIT, tax-exempt, residential mortgage, and SBL and other. PCG segment provides financial planning, investment advisory and securities transaction services. The Capital Markets segment conducts institutional sales, securities trading, equity research, others.</v>
    <v>15000</v>
    <v>New York Stock Exchange</v>
    <v>XNYS</v>
    <v>XNYS</v>
    <v>880 Carillon Pkwy, ST PETERSBURG, FL, 33716 US</v>
    <v>101.05</v>
    <v>Investment Banking &amp; Investment Services</v>
    <v>Stock</v>
    <v>44855.958333344533</v>
    <v>1245</v>
    <v>97.24</v>
    <v>21796170000</v>
    <v>RAYMOND JAMES FINANCIAL, INC.</v>
    <v>RAYMOND JAMES FINANCIAL, INC.</v>
    <v>97.81</v>
    <v>13.9587</v>
    <v>98.06</v>
    <v>100.99</v>
    <v>100.99</v>
    <v>215825000</v>
    <v>RJF</v>
    <v>RAYMOND JAMES FINANCIAL, INC. (XNYS:RJF)</v>
    <v>4017876</v>
    <v>1283888</v>
    <v>1974</v>
  </rv>
  <rv s="2">
    <v>1246</v>
  </rv>
  <rv s="0">
    <v>https://www.bing.com/financeapi/forcetrigger?t=a222gh&amp;q=XNYS%3aRL&amp;form=skydnc</v>
    <v>Learn more on Bing</v>
  </rv>
  <rv s="1">
    <v>en-US</v>
    <v>a222gh</v>
    <v>268435456</v>
    <v>1</v>
    <v>Powered by Refinitiv</v>
    <v>0</v>
    <v>RALPH LAUREN CORPORATION (XNYS:RL)</v>
    <v>2</v>
    <v>3</v>
    <v>Finance</v>
    <v>4</v>
    <v>135.99</v>
    <v>82.231099999999998</v>
    <v>1.3535999999999999</v>
    <v>1.01</v>
    <v>0</v>
    <v>1.1259999999999999E-2</v>
    <v>0</v>
    <v>USD</v>
    <v>Ralph Lauren Corporation is engaged in the designing, marketing and distribution of lifestyle products in five categories: apparel, footwear and accessories, home, fragrances, and hospitality. Its apparel products include men's, women's, and children's clothing, which are sold under various brand names, including Ralph Lauren Collection, Ralph Lauren Purple Label, Polo Ralph Lauren and other. Its range of footwear and accessories encompasses men's, women's, and children's, including casual shoes, watches, fashion and fine jewelry, scarves, hats, gloves, umbrellas, leather goods and other. Its fragrance category includes the Company's men's and women's brands with numerous labels. Its range of home products includes bed and bath lines, furniture, fabric and wallcoverings, lighting, tabletop, kitchen linens, floor coverings, and giftware. Its hospitality collection is comprised of restaurants, including The Polo Bar, RL Restaurant, Ralph's, The Bar at Ralph Lauren and Ralph's Coffee.</v>
    <v>13500</v>
    <v>New York Stock Exchange</v>
    <v>XNYS</v>
    <v>XNYS</v>
    <v>650 Madison Ave, NEW YORK, NY, 10022 US</v>
    <v>91.474999999999994</v>
    <v>Textiles &amp; Apparel</v>
    <v>Stock</v>
    <v>44855.958333378905</v>
    <v>1248</v>
    <v>88.68</v>
    <v>6148240000</v>
    <v>RALPH LAUREN CORPORATION</v>
    <v>RALPH LAUREN CORPORATION</v>
    <v>89.49</v>
    <v>11.771699999999999</v>
    <v>89.7</v>
    <v>90.71</v>
    <v>90.71</v>
    <v>67779070</v>
    <v>RL</v>
    <v>RALPH LAUREN CORPORATION (XNYS:RL)</v>
    <v>1223434</v>
    <v>1075561</v>
    <v>1997</v>
  </rv>
  <rv s="2">
    <v>1249</v>
  </rv>
  <rv s="0">
    <v>https://www.bing.com/financeapi/forcetrigger?t=a223r7&amp;q=XNYS%3aRMD&amp;form=skydnc</v>
    <v>Learn more on Bing</v>
  </rv>
  <rv s="1">
    <v>en-US</v>
    <v>a223r7</v>
    <v>268435456</v>
    <v>1</v>
    <v>Powered by Refinitiv</v>
    <v>0</v>
    <v>RESMED INC. (XNYS:RMD)</v>
    <v>2</v>
    <v>3</v>
    <v>Finance</v>
    <v>4</v>
    <v>275.66000000000003</v>
    <v>189.4</v>
    <v>0.47449999999999998</v>
    <v>4.8600000000000003</v>
    <v>-2.4339E-2</v>
    <v>2.2353000000000001E-2</v>
    <v>-5.41</v>
    <v>USD</v>
    <v>ResMed Inc. is a holding company. The Company, through its subsidiaries, is engaged in the development, manufacturing, distribution and marketing of medical devices and cloud-based software applications that diagnose, treat and manage respiratory disorders, including sleep-disordered breathing (SDB), chronic obstructive pulmonary disease (COPD), neuromuscular disease and other chronic diseases. The Company operates through two segments: Sleep and Respiratory Care segment, and the Software-as-a-Service (SaaS) segment. Sleep apnea includes obstructive sleep apnea and other respiratory disorders that occur during sleep. Its cloud-based digital health applications, along with its devices, are designed to provide connected care to improve patient outcomes. The Company's portfolio of products includes ventilation devices, diagnostic products, mask systems, headgear and other accessories, dental devices and cloud-based software informatics solutions.</v>
    <v>8160</v>
    <v>New York Stock Exchange</v>
    <v>XNYS</v>
    <v>XNYS</v>
    <v>9001 Spectrum Center Blvd, SAN DIEGO, CA, 92123 US</v>
    <v>223.46</v>
    <v>Healthcare Equipment &amp; Supplies</v>
    <v>Stock</v>
    <v>44855.958333356248</v>
    <v>1251</v>
    <v>213.5</v>
    <v>32554920000</v>
    <v>RESMED INC.</v>
    <v>RESMED INC.</v>
    <v>217.94</v>
    <v>41.000100000000003</v>
    <v>217.42</v>
    <v>222.28</v>
    <v>216.87</v>
    <v>146459000</v>
    <v>RMD</v>
    <v>RESMED INC. (XNYS:RMD)</v>
    <v>506848</v>
    <v>455204</v>
    <v>1994</v>
  </rv>
  <rv s="2">
    <v>1252</v>
  </rv>
  <rv s="0">
    <v>https://www.bing.com/financeapi/forcetrigger?t=a226jc&amp;q=XNYS%3aROK&amp;form=skydnc</v>
    <v>Learn more on Bing</v>
  </rv>
  <rv s="1">
    <v>en-US</v>
    <v>a226jc</v>
    <v>268435456</v>
    <v>1</v>
    <v>Powered by Refinitiv</v>
    <v>0</v>
    <v>ROCKWELL AUTOMATION, INC. (XNYS:ROK)</v>
    <v>2</v>
    <v>3</v>
    <v>Finance</v>
    <v>4</v>
    <v>354.99</v>
    <v>190.08</v>
    <v>1.4359999999999999</v>
    <v>6.66</v>
    <v>6.5120000000000004E-3</v>
    <v>2.9571999999999998E-2</v>
    <v>1.51</v>
    <v>USD</v>
    <v>Rockwell Automation, Inc. is a provider of industrial automation and digital transformation. The Company’s segments include Intelligent Devices, Software &amp; Control, and Lifecycle Services. The Intelligent Devices segment includes drives, motion, safety, sensing, industrial components, and configured-to-order products. The Software &amp; Control segment includes control and visualization software and hardware, information software, and network and security infrastructure. The Lifecycle Services segment includes consulting, professional services, and solutions, connected services, and maintenance services, as well as the Sensia joint venture. The Company's products include hardware, software, and configured-to-order products. Its solutions include custom-engineered systems and software. Its services include customer technical support and repair, asset management and optimization consulting, and training. It serves various industries, such as aerospace, cement, chemical, and entertainment.</v>
    <v>24500</v>
    <v>New York Stock Exchange</v>
    <v>XNYS</v>
    <v>XNYS</v>
    <v>1201 S 2nd St, MILWAUKEE, WI, 53204 US</v>
    <v>232.49</v>
    <v>Machinery, Equipment &amp; Components</v>
    <v>Stock</v>
    <v>44855.985440532029</v>
    <v>1254</v>
    <v>221.83</v>
    <v>26766000000</v>
    <v>ROCKWELL AUTOMATION, INC.</v>
    <v>ROCKWELL AUTOMATION, INC.</v>
    <v>225.2</v>
    <v>39.2956</v>
    <v>225.21</v>
    <v>231.87</v>
    <v>233.38</v>
    <v>115435400</v>
    <v>ROK</v>
    <v>ROCKWELL AUTOMATION, INC. (XNYS:ROK)</v>
    <v>1030273</v>
    <v>727499</v>
    <v>1996</v>
  </rv>
  <rv s="2">
    <v>1255</v>
  </rv>
  <rv s="0">
    <v>https://www.bing.com/financeapi/forcetrigger?t=a226rw&amp;q=XNYS%3aROL&amp;form=skydnc</v>
    <v>Learn more on Bing</v>
  </rv>
  <rv s="1">
    <v>en-US</v>
    <v>a226rw</v>
    <v>268435456</v>
    <v>1</v>
    <v>Powered by Refinitiv</v>
    <v>0</v>
    <v>ROLLINS, INC. (XNYS:ROL)</v>
    <v>2</v>
    <v>3</v>
    <v>Finance</v>
    <v>4</v>
    <v>39.611199999999997</v>
    <v>28.504999999999999</v>
    <v>0.58799999999999997</v>
    <v>0.44</v>
    <v>0</v>
    <v>1.2225999999999999E-2</v>
    <v>0</v>
    <v>USD</v>
    <v>Rollins, Inc. (Rollins) is an international services company. It provides pest and wildlife control services and protection against termite damage, rodents and insects to both residential and commercial customers through its wholly owned subsidiaries and independent franchises located in approximately 70 countries, including United States, Canada, Australia, Europe, and Asia with international franchises in Canada, Central and South America, the Caribbean, Europe, the Middle East, Asia, Africa, and Australia. Rollins operates under three business lines, namely Residential, which includes pest control services protecting residential properties from common pests, including rodents, insects and wildlife; Commercial, which consist of workplace pest control solutions for customers across diverse end markets such as healthcare, foodservice, logistics, and Termite, which consist of traditional and baiting termite protection services and ancillary services for customers.</v>
    <v>16482</v>
    <v>New York Stock Exchange</v>
    <v>XNYS</v>
    <v>XNYS</v>
    <v>2170 PIEDMONT RD NE, ATLANTA, GA, 30324 US</v>
    <v>36.54</v>
    <v>Professional &amp; Commercial Services</v>
    <v>Stock</v>
    <v>44855.958333356248</v>
    <v>1257</v>
    <v>35.659999999999997</v>
    <v>17938760000</v>
    <v>ROLLINS, INC.</v>
    <v>ROLLINS, INC.</v>
    <v>36.03</v>
    <v>53.369900000000001</v>
    <v>35.99</v>
    <v>36.43</v>
    <v>36.43</v>
    <v>492417300</v>
    <v>ROL</v>
    <v>ROLLINS, INC. (XNYS:ROL)</v>
    <v>1169571</v>
    <v>1141434</v>
    <v>1948</v>
  </rv>
  <rv s="2">
    <v>1258</v>
  </rv>
  <rv s="0">
    <v>https://www.bing.com/financeapi/forcetrigger?t=a22777&amp;q=XNYS%3aROP&amp;form=skydnc</v>
    <v>Learn more on Bing</v>
  </rv>
  <rv s="1">
    <v>en-US</v>
    <v>a22777</v>
    <v>268435456</v>
    <v>1</v>
    <v>Powered by Refinitiv</v>
    <v>0</v>
    <v>ROPER TECHNOLOGIES, INC. (XNYS:ROP)</v>
    <v>2</v>
    <v>3</v>
    <v>Finance</v>
    <v>4</v>
    <v>505</v>
    <v>356.21499999999997</v>
    <v>1.0426</v>
    <v>3.32</v>
    <v>0</v>
    <v>9.0359999999999989E-3</v>
    <v>0</v>
    <v>USD</v>
    <v>Roper Technologies, Inc. is a technology company. The Company operate businesses that design and develop software, including both license and software-as-a-service (SaaS) and engineered products and solutions for a variety of markets. It operates through four segments: Application software, Network Software &amp; Systems, Measurement &amp; Analytical solutions and Process Technologies. It provides a broad portfolio of products, solutions and services, including campus card and cashless systems, laboratory information management solutions, enterprise software and information solutions, preconstruction software, wireless sensor networks, SaaS-based trading network and business intelligence solutions, precision rubber and polymer laboratory instrumentation, data acquisition, data analysis software systems, valves and controls for industrial refrigeration systems, control, safety and hazardous area solutions, and rotary positive displacement technology based fluid handling solutions.</v>
    <v>19300</v>
    <v>New York Stock Exchange</v>
    <v>XNYS</v>
    <v>XNYS</v>
    <v>6901 Professional Pkwy East, Suite 200, SARASOTA, FL, 34240-8473 US</v>
    <v>372.58</v>
    <v>Software &amp; IT Services</v>
    <v>Stock</v>
    <v>44855.958333344533</v>
    <v>1260</v>
    <v>365.10500000000002</v>
    <v>39300950000</v>
    <v>ROPER TECHNOLOGIES, INC.</v>
    <v>ROPER TECHNOLOGIES, INC.</v>
    <v>367</v>
    <v>42.589399999999998</v>
    <v>367.41</v>
    <v>370.73</v>
    <v>370.73</v>
    <v>106009600</v>
    <v>ROP</v>
    <v>ROPER TECHNOLOGIES, INC. (XNYS:ROP)</v>
    <v>744370</v>
    <v>549555</v>
    <v>1981</v>
  </rv>
  <rv s="2">
    <v>1261</v>
  </rv>
  <rv s="0">
    <v>https://www.bing.com/financeapi/forcetrigger?t=a227lh&amp;q=XNAS%3aROST&amp;form=skydnc</v>
    <v>Learn more on Bing</v>
  </rv>
  <rv s="1">
    <v>en-US</v>
    <v>a227lh</v>
    <v>268435456</v>
    <v>1</v>
    <v>Powered by Refinitiv</v>
    <v>0</v>
    <v>ROSS STORES, INC. (XNAS:ROST)</v>
    <v>2</v>
    <v>3</v>
    <v>Finance</v>
    <v>4</v>
    <v>123.36</v>
    <v>69.239999999999995</v>
    <v>0.94510000000000005</v>
    <v>2.58</v>
    <v>-1.7985000000000001E-2</v>
    <v>3.1276999999999999E-2</v>
    <v>-1.53</v>
    <v>USD</v>
    <v>Ross Stores, Inc. is engaged in operating two brands of off-price retail apparel and home fashion stores-Ross Dress for Less (Ross) and dd's DISCOUNTS. Ross is an off-price apparel and home fashion chain in the United States, the District of Columbia and Guam. Ross offers in-season, name brand and designer apparel, accessories, footwear, and home fashions for the entire family at savings of 20% to 60% off department and specialty store regular prices every day. The Company also operates dd's DISCOUNTS stores in 21 states, which offers name brand apparel, accessories, footwear, and home fashions for the entire family at savings of 20% to 70% off department and discount store regular prices every day. The Company operated a total of 1,951 stores comprised of 1,648 Ross stores and 303 dd’s DISCOUNTS stores. The Company owns and operates distribution processing facilities.</v>
    <v>100000</v>
    <v>Nasdaq Stock Market</v>
    <v>XNAS</v>
    <v>XNAS</v>
    <v>5130 Hacienda Drive, DUBLIN, CA, 94568 US</v>
    <v>85.34</v>
    <v>Specialty Retailers</v>
    <v>Stock</v>
    <v>44855.991607568751</v>
    <v>1263</v>
    <v>82.14</v>
    <v>29524630000</v>
    <v>ROSS STORES, INC.</v>
    <v>ROSS STORES, INC.</v>
    <v>82.4</v>
    <v>19.569099999999999</v>
    <v>82.49</v>
    <v>85.07</v>
    <v>83.54</v>
    <v>347062800</v>
    <v>ROST</v>
    <v>ROSS STORES, INC. (XNAS:ROST)</v>
    <v>2193967</v>
    <v>2383442</v>
    <v>1989</v>
  </rv>
  <rv s="2">
    <v>1264</v>
  </rv>
  <rv s="0">
    <v>https://www.bing.com/financeapi/forcetrigger?t=a229ec&amp;q=XNYS%3aRSG&amp;form=skydnc</v>
    <v>Learn more on Bing</v>
  </rv>
  <rv s="1">
    <v>en-US</v>
    <v>a229ec</v>
    <v>268435456</v>
    <v>1</v>
    <v>Powered by Refinitiv</v>
    <v>0</v>
    <v>REPUBLIC SERVICES, INC. (XNYS:RSG)</v>
    <v>2</v>
    <v>3</v>
    <v>Finance</v>
    <v>4</v>
    <v>149.16999999999999</v>
    <v>113.57340000000001</v>
    <v>0.69289999999999996</v>
    <v>1.25</v>
    <v>-9.7350000000000008E-4</v>
    <v>9.4489999999999991E-3</v>
    <v>-0.13</v>
    <v>USD</v>
    <v>Republic Services, Inc. is a provider of environmental services in the United States. Through its subsidiaries, transfer stations, recycling centers and landfills, it focuses on providing effective and reliable environmental services and solutions to make proper recycling and waste disposal for its customers. The Company operates through three segments Group 1, Group 2 and Environmental Solutions. Group 1 segment primarily consists of geographic areas located in the western United States. Group 2 segment primarily consists of geographic areas located in the southeastern and mid-western United States, and the eastern seaboard of the United States. Its Environmental Solutions segment provides environmental solutions for daily operations of industrial, petrochemical and refining facilities across the United States and Canada. The Company is engaged in 77 landfill gas-to-energy and other renewable energy projects and had post-closure responsibility for 124 closed landfills.</v>
    <v>35000</v>
    <v>New York Stock Exchange</v>
    <v>XNYS</v>
    <v>XNYS</v>
    <v>18500 N Allied Way, PHOENIX, AZ, 85054 US</v>
    <v>133.82499999999999</v>
    <v>Professional &amp; Commercial Services</v>
    <v>Stock</v>
    <v>44855.975208935153</v>
    <v>1266</v>
    <v>130.80500000000001</v>
    <v>42189730000</v>
    <v>REPUBLIC SERVICES, INC.</v>
    <v>REPUBLIC SERVICES, INC.</v>
    <v>131.94999999999999</v>
    <v>30.323</v>
    <v>132.29</v>
    <v>133.54</v>
    <v>133.41</v>
    <v>315933300</v>
    <v>RSG</v>
    <v>REPUBLIC SERVICES, INC. (XNYS:RSG)</v>
    <v>1114064</v>
    <v>1180948</v>
    <v>1996</v>
  </rv>
  <rv s="2">
    <v>1267</v>
  </rv>
  <rv s="0">
    <v>https://www.bing.com/financeapi/forcetrigger?t=a25552&amp;q=XNYS%3aRTX&amp;form=skydnc</v>
    <v>Learn more on Bing</v>
  </rv>
  <rv s="1">
    <v>en-US</v>
    <v>a25552</v>
    <v>268435456</v>
    <v>1</v>
    <v>Powered by Refinitiv</v>
    <v>0</v>
    <v>RAYTHEON TECHNOLOGIES CORPORATION (XNYS:RTX)</v>
    <v>2</v>
    <v>3</v>
    <v>Finance</v>
    <v>4</v>
    <v>106.02</v>
    <v>79</v>
    <v>1.115</v>
    <v>1.3</v>
    <v>1.1746000000000001E-2</v>
    <v>1.4900999999999999E-2</v>
    <v>1.04</v>
    <v>USD</v>
    <v>Raytheon Technologies Corporation is an aerospace and defense company that is engaged in providing advanced systems and services for commercial, military and government customers globally. The Company's operations are classified into four principal business segments: Collins Aerospace Systems, which is a global provider of aerospace and defense products and aftermarket service solutions for aircraft manufacturers, airlines, general aviation, as well as for defense and commercial space operations; Pratt &amp; Whitney is engaged in suppling aircraft engines for commercial, military, business jet and general aviation customers; Raytheon Intelligence &amp; Space is a developer and provider of integrated sensor and communication systems for advanced missions, advanced training, and cyber and software solutions to intelligence, defense, federal and commercial customers; and Raytheon Missiles &amp; Defense segment, which is a designer, developer and producer of integrated air and missile defense systems.</v>
    <v>174000</v>
    <v>New York Stock Exchange</v>
    <v>XNYS</v>
    <v>XNYS</v>
    <v>1000 Wilson Blvd., ARLINGTON, VA, 22209 US</v>
    <v>88.901600000000002</v>
    <v>Aerospace &amp; Defense</v>
    <v>Stock</v>
    <v>44855.999952615624</v>
    <v>1269</v>
    <v>86.47</v>
    <v>130730600000</v>
    <v>RAYTHEON TECHNOLOGIES CORPORATION</v>
    <v>RAYTHEON TECHNOLOGIES CORPORATION</v>
    <v>87.26</v>
    <v>29.169599999999999</v>
    <v>87.24</v>
    <v>88.54</v>
    <v>89.58</v>
    <v>1476514000</v>
    <v>RTX</v>
    <v>RAYTHEON TECHNOLOGIES CORPORATION (XNYS:RTX)</v>
    <v>5422889</v>
    <v>5150279</v>
    <v>1934</v>
  </rv>
  <rv s="2">
    <v>1270</v>
  </rv>
  <rv s="0">
    <v>https://www.bing.com/financeapi/forcetrigger?t=a22i27&amp;q=XNAS%3aSBAC&amp;form=skydnc</v>
    <v>Learn more on Bing</v>
  </rv>
  <rv s="1">
    <v>en-US</v>
    <v>a22i27</v>
    <v>268435456</v>
    <v>1</v>
    <v>Powered by Refinitiv</v>
    <v>0</v>
    <v>SBA Communications Corporation (XNAS:SBAC)</v>
    <v>2</v>
    <v>3</v>
    <v>Finance</v>
    <v>4</v>
    <v>391.15</v>
    <v>236.2</v>
    <v>0.46200000000000002</v>
    <v>0.24</v>
    <v>0</v>
    <v>9.6790000000000005E-4</v>
    <v>0</v>
    <v>USD</v>
    <v>SBA Communications Corporation is an independent owner and operator of wireless communications infrastructure, including tower structures, rooftops, and other structures that support antennas used for wireless communications, which it refers to as towers or sites. The Company's segments include site leasing and site development. The site leasing segment includes managed and sublease businesses. The site leasing business includes two segments, such as domestic site leasing and international site leasing. In its site leasing business, it leases antenna space to wireless service providers on towers that it owns or operates and manages rooftop and tower sites for property owners under various contractual arrangements. The site development segment includes both consulting and construction-related activities. In its site development business, it assists wireless service providers in developing and maintaining their own wireless service networks. The Company owns approximately 34,177 towers.</v>
    <v>1596</v>
    <v>Nasdaq Stock Market</v>
    <v>XNAS</v>
    <v>XNAS</v>
    <v>8051 Congress Avenue, BOCA RATON, FL, 33487 US</v>
    <v>249.61</v>
    <v>Residential &amp; Commercial REIT</v>
    <v>Stock</v>
    <v>44855.857077453125</v>
    <v>1272</v>
    <v>240.6</v>
    <v>26775400000</v>
    <v>SBA Communications Corporation</v>
    <v>SBA Communications Corporation</v>
    <v>249.61</v>
    <v>76.821299999999994</v>
    <v>247.96</v>
    <v>248.2</v>
    <v>248.2</v>
    <v>107878300</v>
    <v>SBAC</v>
    <v>SBA Communications Corporation (XNAS:SBAC)</v>
    <v>909784</v>
    <v>769305</v>
    <v>2016</v>
  </rv>
  <rv s="2">
    <v>1273</v>
  </rv>
  <rv s="0">
    <v>https://www.bing.com/financeapi/forcetrigger?t=a22ja2&amp;q=XNAS%3aSBNY&amp;form=skydnc</v>
    <v>Learn more on Bing</v>
  </rv>
  <rv s="6">
    <v>en-US</v>
    <v>a22ja2</v>
    <v>268435456</v>
    <v>1</v>
    <v>Powered by Refinitiv</v>
    <v>11</v>
    <v>Signature Bank (XNAS:SBNY)</v>
    <v>2</v>
    <v>12</v>
    <v>Finance</v>
    <v>4</v>
    <v>374.76</v>
    <v>135.1</v>
    <v>1.6748000000000001</v>
    <v>-0.35</v>
    <v>4.849E-3</v>
    <v>-2.4529999999999999E-3</v>
    <v>0.69</v>
    <v>USD</v>
    <v>Signature Bank is a full-service commercial bank with over 38 private client offices located throughout the metropolitan New York area, as well as those in Connecticut, California and North Carolina. The Company operates through two segments: Commercial Banking and Specialty Finance. The Commercial Banking segment consists of commercial real estate lending, commercial and industrial lending, fund banking, venture banking, and other commercial deposit gathering activities. The Specialty Finance segment consists of financing and leasing products, including equipment, transportation, commercial marine, municipal and national franchise financing and/or leasing. The Company, through its subsidiary, Signature Financial, LLC (Signature Financial), offers financing and leasing products. The Company provides brokerage, asset management and insurance products and services through its subsidiary, Signature Securities Group Corporation (Signature Securities).</v>
    <v>1854</v>
    <v>Nasdaq Stock Market</v>
    <v>XNAS</v>
    <v>XNAS</v>
    <v>565 Fifth Avenue, NEW YORK, NY, 10017 US</v>
    <v>143.9299</v>
    <v>Banking Services</v>
    <v>Stock</v>
    <v>44855.990612522655</v>
    <v>1275</v>
    <v>135.1</v>
    <v>8955376000</v>
    <v>Signature Bank</v>
    <v>Signature Bank</v>
    <v>142.54</v>
    <v>7.5955000000000004</v>
    <v>142.66</v>
    <v>142.31</v>
    <v>143</v>
    <v>62928650</v>
    <v>SBNY</v>
    <v>Signature Bank (XNAS:SBNY)</v>
    <v>1354708</v>
    <v>882462</v>
  </rv>
  <rv s="2">
    <v>1276</v>
  </rv>
  <rv s="0">
    <v>https://www.bing.com/financeapi/forcetrigger?t=a22k9c&amp;q=XNAS%3aSBUX&amp;form=skydnc</v>
    <v>Learn more on Bing</v>
  </rv>
  <rv s="1">
    <v>en-US</v>
    <v>a22k9c</v>
    <v>268435456</v>
    <v>1</v>
    <v>Powered by Refinitiv</v>
    <v>0</v>
    <v>STARBUCKS CORPORATION (XNAS:SBUX)</v>
    <v>2</v>
    <v>3</v>
    <v>Finance</v>
    <v>4</v>
    <v>117.8</v>
    <v>68.39</v>
    <v>0.8851</v>
    <v>1.82</v>
    <v>2.1440000000000001E-3</v>
    <v>2.0969999999999999E-2</v>
    <v>0.19</v>
    <v>USD</v>
    <v>Starbucks Corp is a roaster, marketer and retailer of specialty coffee with operations in approximately 84 markets around the world. The Company has over 34,300 Company-operated and licensed stores. It operates through three segments: North America, which includes the United States and Canada; International, which includes China, Japan, Asia Pacific, Europe, Middle East, Africa, Latin America and the Caribbean; and Channel Development. North America and International operations sell coffee and other beverages, complementary food, packaged coffees, single-serve coffee products and a focused selection of merchandise through Company-operated stores and licensed stores. The Channel Development segment is engaged in sale of packaged coffee, tea and ready-to-drink beverages to customers outside of its Company-operated and licensed stores. The Company also sells goods and services under various brands, including Teavana, Seattle’s Best Coffee, Ethos, Starbucks Reserve and Princi.</v>
    <v>383000</v>
    <v>Nasdaq Stock Market</v>
    <v>XNAS</v>
    <v>XNAS</v>
    <v>P O Box 34067, SEATTLE, WA, 98124-1067 US</v>
    <v>88.969399999999993</v>
    <v>Hotels &amp; Entertainment Services</v>
    <v>Stock</v>
    <v>44855.999164710156</v>
    <v>1278</v>
    <v>86.56</v>
    <v>101671100000</v>
    <v>STARBUCKS CORPORATION</v>
    <v>STARBUCKS CORPORATION</v>
    <v>87</v>
    <v>24.389600000000002</v>
    <v>86.79</v>
    <v>88.61</v>
    <v>88.8</v>
    <v>1147400000</v>
    <v>SBUX</v>
    <v>STARBUCKS CORPORATION (XNAS:SBUX)</v>
    <v>9088750</v>
    <v>7048202</v>
    <v>1985</v>
  </rv>
  <rv s="2">
    <v>1279</v>
  </rv>
  <rv s="0">
    <v>https://www.bing.com/financeapi/forcetrigger?t=a22n4c&amp;q=XNYS%3aSCHW&amp;form=skydnc</v>
    <v>Learn more on Bing</v>
  </rv>
  <rv s="1">
    <v>en-US</v>
    <v>a22n4c</v>
    <v>268435456</v>
    <v>1</v>
    <v>Powered by Refinitiv</v>
    <v>0</v>
    <v>THE CHARLES SCHWAB CORPORATION (XNYS:SCHW)</v>
    <v>2</v>
    <v>3</v>
    <v>Finance</v>
    <v>4</v>
    <v>96.24</v>
    <v>59.35</v>
    <v>0.97529999999999994</v>
    <v>2.3199999999999998</v>
    <v>1.4219999999999999E-4</v>
    <v>3.4118000000000002E-2</v>
    <v>0.01</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The Advisor Services segment provides custodial, trading, banking and trust, and support services, as well as retirement business services to independent registered investment advisors (RIAs), independent retirement advisors and recordkeepers. The Company’s product offerings include brokerage, mutual funds, exchange-traded funds (ETFs), advice solutions, banking and trust.</v>
    <v>35200</v>
    <v>New York Stock Exchange</v>
    <v>XNYS</v>
    <v>XNYS</v>
    <v>3000 Schwab Way, WESTLAKE, TX, 76262 US</v>
    <v>70.349999999999994</v>
    <v>Investment Banking &amp; Investment Services</v>
    <v>Stock</v>
    <v>44855.997124120309</v>
    <v>1281</v>
    <v>67.77</v>
    <v>133403200000</v>
    <v>THE CHARLES SCHWAB CORPORATION</v>
    <v>THE CHARLES SCHWAB CORPORATION</v>
    <v>68.260000000000005</v>
    <v>20.648099999999999</v>
    <v>68</v>
    <v>70.319999999999993</v>
    <v>70.33</v>
    <v>1897088000</v>
    <v>SCHW</v>
    <v>THE CHARLES SCHWAB CORPORATION (XNYS:SCHW)</v>
    <v>6621342</v>
    <v>8875282</v>
    <v>1986</v>
  </rv>
  <rv s="2">
    <v>1282</v>
  </rv>
  <rv s="0">
    <v>https://www.bing.com/financeapi/forcetrigger?t=a22ra2&amp;q=XNAS%3aSEDG&amp;form=skydnc</v>
    <v>Learn more on Bing</v>
  </rv>
  <rv s="1">
    <v>en-US</v>
    <v>a22ra2</v>
    <v>268435456</v>
    <v>1</v>
    <v>Powered by Refinitiv</v>
    <v>0</v>
    <v>SOLAREDGE TECHNOLOGIES, INC. (XNAS:SEDG)</v>
    <v>2</v>
    <v>3</v>
    <v>Finance</v>
    <v>4</v>
    <v>389.71</v>
    <v>190.15</v>
    <v>1.2274</v>
    <v>4.82</v>
    <v>6.5630000000000003E-3</v>
    <v>2.4363000000000003E-2</v>
    <v>1.33</v>
    <v>USD</v>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v>3964</v>
    <v>Nasdaq Stock Market</v>
    <v>XNAS</v>
    <v>XNAS</v>
    <v>1 HaMada St., POB 12001, HERZLIYA, 4672505 IL</v>
    <v>203.35</v>
    <v>Renewable Energy</v>
    <v>Stock</v>
    <v>44855.999512117967</v>
    <v>1284</v>
    <v>194</v>
    <v>11275010000</v>
    <v>SOLAREDGE TECHNOLOGIES, INC.</v>
    <v>SOLAREDGE TECHNOLOGIES, INC.</v>
    <v>197.33</v>
    <v>77.163399999999996</v>
    <v>197.84</v>
    <v>202.66</v>
    <v>203.99</v>
    <v>55635090</v>
    <v>SEDG</v>
    <v>SOLAREDGE TECHNOLOGIES, INC. (XNAS:SEDG)</v>
    <v>1677391</v>
    <v>1106440</v>
    <v>2006</v>
  </rv>
  <rv s="2">
    <v>1285</v>
  </rv>
  <rv s="0">
    <v>https://www.bing.com/financeapi/forcetrigger?t=a22rcw&amp;q=XNYS%3aSEE&amp;form=skydnc</v>
    <v>Learn more on Bing</v>
  </rv>
  <rv s="1">
    <v>en-US</v>
    <v>a22rcw</v>
    <v>268435456</v>
    <v>1</v>
    <v>Powered by Refinitiv</v>
    <v>0</v>
    <v>SEALED AIR CORPORATION (XNYS:SEE)</v>
    <v>2</v>
    <v>3</v>
    <v>Finance</v>
    <v>4</v>
    <v>70.724999999999994</v>
    <v>43.62</v>
    <v>1.2152000000000001</v>
    <v>0.93</v>
    <v>0</v>
    <v>2.0247999999999999E-2</v>
    <v>0</v>
    <v>USD</v>
    <v>Sealed Air Corporation is a provider of packaging materials, equipment and systems, and services. The Company operates through two segments: Food and Protective. The Food segment offers packaging materials to provide food safety, extend shelf life and automate processes. The Protective segment offers packaging solutions that are marketed under SEALED AIR brand, BUBBLE WRAP brand, AUTOBAG brand and other trade names and product families, including BUBBLE WRAP brand inflatable packaging, SEALED AIR brand performance shrink films, AUTOBAG brand bagging systems, Instapak polyurethane foam packaging solutions and Korrvu suspension and retention packaging. It also provides temperature assurance packaging solutions under the Kevothermal and TempGuard brands. Its packaging solutions are sold to an array of end markets including protein, foods, fluids, medical and life sciences, pet care, ecommerce and logistics, and industrials. It serves customers across 114 countries/territories.</v>
    <v>16500</v>
    <v>New York Stock Exchange</v>
    <v>XNYS</v>
    <v>XNYS</v>
    <v>2415 Cascade Pointe Boulevard, CHARLOTTE, NC, 28208 US</v>
    <v>47.204999999999998</v>
    <v>Containers &amp; Packaging</v>
    <v>Stock</v>
    <v>44855.958333367969</v>
    <v>1287</v>
    <v>45.79</v>
    <v>6805343000</v>
    <v>SEALED AIR CORPORATION</v>
    <v>SEALED AIR CORPORATION</v>
    <v>46.2</v>
    <v>12.7056</v>
    <v>45.93</v>
    <v>46.86</v>
    <v>46.86</v>
    <v>145227100</v>
    <v>SEE</v>
    <v>SEALED AIR CORPORATION (XNYS:SEE)</v>
    <v>1369524</v>
    <v>1116811</v>
    <v>1996</v>
  </rv>
  <rv s="2">
    <v>1288</v>
  </rv>
  <rv s="0">
    <v>https://www.bing.com/financeapi/forcetrigger?t=a22xk2&amp;q=XNYS%3aSHW&amp;form=skydnc</v>
    <v>Learn more on Bing</v>
  </rv>
  <rv s="1">
    <v>en-US</v>
    <v>a22xk2</v>
    <v>268435456</v>
    <v>1</v>
    <v>Powered by Refinitiv</v>
    <v>0</v>
    <v>THE SHERWIN-WILLIAMS COMPANY (XNYS:SHW)</v>
    <v>2</v>
    <v>3</v>
    <v>Finance</v>
    <v>4</v>
    <v>354.15</v>
    <v>195.24</v>
    <v>1.0512999999999999</v>
    <v>6.6</v>
    <v>-1.5399999999999999E-3</v>
    <v>3.2799999999999996E-2</v>
    <v>-0.32</v>
    <v>USD</v>
    <v>The Sherwin-Williams Company is engaged in the development, manufacture, distribution and sale of paint, coatings and related products. The Company's Americas Group segment sells a range of architectural paints, coatings and related products through dealers, home centers, distributors, hardware stores and other retailers throughout Latin America. The Consumer Brands Group segment supplies a portfolio of branded and private-label architectural paint, stains, varnishes, industrial products, wood finishes products, wood preservatives, applicators, corrosion inhibitors, aerosols, caulks and adhesives to retailers and distributors throughout North America, as well as in China and Europe. The Performance Coatings Group segment develops and sells industrial coatings for wood finishing and general industrial (metal and plastic) applications, automotive refinish, protective and marine coatings, coil coatings, packaging coatings, and performance-based resins and colorants.</v>
    <v>61626</v>
    <v>New York Stock Exchange</v>
    <v>XNYS</v>
    <v>XNYS</v>
    <v>101 West Prospect Avenue, CLEVELAND, OH, 44115-1075 US</v>
    <v>207.93</v>
    <v>Chemicals</v>
    <v>Stock</v>
    <v>44855.99798078672</v>
    <v>1290</v>
    <v>199.01</v>
    <v>53863420000</v>
    <v>THE SHERWIN-WILLIAMS COMPANY</v>
    <v>THE SHERWIN-WILLIAMS COMPANY</v>
    <v>199.51</v>
    <v>30.2516</v>
    <v>201.22</v>
    <v>207.82</v>
    <v>207.5</v>
    <v>259183000</v>
    <v>SHW</v>
    <v>THE SHERWIN-WILLIAMS COMPANY (XNYS:SHW)</v>
    <v>2082612</v>
    <v>1475968</v>
    <v>1884</v>
  </rv>
  <rv s="2">
    <v>1291</v>
  </rv>
  <rv s="0">
    <v>https://www.bing.com/financeapi/forcetrigger?t=a22zlh&amp;q=XNAS%3aSIVB&amp;form=skydnc</v>
    <v>Learn more on Bing</v>
  </rv>
  <rv s="1">
    <v>en-US</v>
    <v>a22zlh</v>
    <v>268435456</v>
    <v>1</v>
    <v>Powered by Refinitiv</v>
    <v>0</v>
    <v>SVB FINANCIAL GROUP (XNAS:SIVB)</v>
    <v>2</v>
    <v>3</v>
    <v>Finance</v>
    <v>4</v>
    <v>763.22</v>
    <v>228.52</v>
    <v>1.6238999999999999</v>
    <v>-72.430000000000007</v>
    <v>-8.8249999999999995E-3</v>
    <v>-0.23946999999999999</v>
    <v>-2.0299999999999998</v>
    <v>USD</v>
    <v>SVB Financial Group is a financial services company, as well as a bank holding and a financial holding company. The Company offers commercial and private banking products and services through its principal subsidiary, Silicon Valley Bank (the Bank). The Company operates through four segments: Global Commercial Bank (GCB), SVB Private Bank, SVB Capital and SVB Securities. The GCB segment consists of the operations of its Commercial Bank, its Global Fund Banking Division and SVB Wine. The SVB Private Bank segment is the private banking and wealth management division of the Bank and provides an array of personal financial solutions for consumers. The SVB Capital segment is engaged in the venture capital and credit investment arm of SVB Financial Group, which focuses primarily on funds management. The SVB Securities segment is an investment bank that is focused on the economy and operates as a wholly owned subsidiary of SVB Financial Group.</v>
    <v>7743</v>
    <v>Nasdaq Stock Market</v>
    <v>XNAS</v>
    <v>XNAS</v>
    <v>3003 TASMAN DR, SANTA CLARA, CA, 95054 US</v>
    <v>261.51</v>
    <v>Banking Services</v>
    <v>Stock</v>
    <v>44855.999999756248</v>
    <v>1293</v>
    <v>228.52</v>
    <v>13595720000</v>
    <v>SVB FINANCIAL GROUP</v>
    <v>SVB FINANCIAL GROUP</v>
    <v>255</v>
    <v>11.227399999999999</v>
    <v>302.45999999999998</v>
    <v>230.03</v>
    <v>228</v>
    <v>59104120</v>
    <v>SIVB</v>
    <v>SVB FINANCIAL GROUP (XNAS:SIVB)</v>
    <v>5627532</v>
    <v>626617</v>
    <v>1999</v>
  </rv>
  <rv s="2">
    <v>1294</v>
  </rv>
  <rv s="0">
    <v>https://www.bing.com/financeapi/forcetrigger?t=a2319c&amp;q=XNYS%3aSJM&amp;form=skydnc</v>
    <v>Learn more on Bing</v>
  </rv>
  <rv s="1">
    <v>en-US</v>
    <v>a2319c</v>
    <v>268435456</v>
    <v>1</v>
    <v>Powered by Refinitiv</v>
    <v>0</v>
    <v>THE J. M. SMUCKER COMPANY (XNYS:SJM)</v>
    <v>2</v>
    <v>3</v>
    <v>Finance</v>
    <v>4</v>
    <v>146.74</v>
    <v>119.82</v>
    <v>0.22489999999999999</v>
    <v>1.76</v>
    <v>0</v>
    <v>1.2478E-2</v>
    <v>0</v>
    <v>USD</v>
    <v>The J. M. Smucker Company is engaged in manufacturing and marketing of food and beverage products. The Company's segments include U.S. Retail Pet Foods, U.S. Retail Coffee, and U.S. Retail Consumer Foods. The Company’s products include coffee, cat food, pet snacks, dog food, peanut butter, frozen handheld products, fruit spreads, portion control products, juices and beverages, as well as baking mixes and ingredients. The U.S. Retail Pet Foods segment includes Rachael Ray Nutrish, Meow Mix, Milk-Bone, 9Lives, Kibbles ’n Bits, Pup-Peroni, and Nature’s Recipe branded products. The U.S. Retail Coffee segment primarily includes the domestic sales of Folgers, Dunkin’, and Cafe Bustelo branded coffee. The U.S. Retail Consumer Foods segment primarily includes the domestic sales of Smucker’s and Jif branded products. Its distribution facilities are located across Pennsylvania, New York, Alabama, Washington, Kansas, Kentucky, Colorado, Tennessee, Louisiana, Ohio, California, Quebec and Virginia.</v>
    <v>6700</v>
    <v>New York Stock Exchange</v>
    <v>XNYS</v>
    <v>XNYS</v>
    <v>One Strawberry Lane, ORRVILLE, OH, 44667-1241 US</v>
    <v>143.31</v>
    <v>Food &amp; Tobacco</v>
    <v>Stock</v>
    <v>44855.958333344533</v>
    <v>1296</v>
    <v>140.53</v>
    <v>15217450000</v>
    <v>THE J. M. SMUCKER COMPANY</v>
    <v>THE J. M. SMUCKER COMPANY</v>
    <v>140.94999999999999</v>
    <v>25.874400000000001</v>
    <v>141.05000000000001</v>
    <v>142.81</v>
    <v>142.81</v>
    <v>106557300</v>
    <v>SJM</v>
    <v>THE J. M. SMUCKER COMPANY (XNYS:SJM)</v>
    <v>621275</v>
    <v>726145</v>
    <v>1921</v>
  </rv>
  <rv s="2">
    <v>1297</v>
  </rv>
  <rv s="0">
    <v>https://www.bing.com/financeapi/forcetrigger?t=a232mw&amp;q=XNYS%3aSLB&amp;form=skydnc</v>
    <v>Learn more on Bing</v>
  </rv>
  <rv s="1">
    <v>en-US</v>
    <v>a232mw</v>
    <v>268435456</v>
    <v>1</v>
    <v>Powered by Refinitiv</v>
    <v>0</v>
    <v>Schlumberger N.V. (XNYS:SLB)</v>
    <v>2</v>
    <v>3</v>
    <v>Finance</v>
    <v>4</v>
    <v>50.54</v>
    <v>27.65</v>
    <v>1.8301000000000001</v>
    <v>4.72</v>
    <v>3.7690000000000002E-3</v>
    <v>0.10330500000000001</v>
    <v>0.19</v>
    <v>USD</v>
    <v>Schlumberger N.V. is a technology company. The Company partners with customers to access energy by providing digital solutions and deploying technologies. The Company operates through four segments: Digital &amp; Integration, Reservoir Performance, Well Construction, and Production Systems. The Digital &amp; Integration combines the Company's digital workflow solutions and seismic data interpretation and management businesses with its integrated offering of Asset Performance Solutions. Reservoir Performance consists of reservoir-centric technologies and services that are critical to optimizing reservoir productivity and performance. Well Construction provides operators and drilling rig manufacturers with services and products related to designing and constructing a well. Production Systems develop technologies and provide the expertise that enhances production and recovery from subsurface reservoirs to the surface, into pipelines, and to refineries.</v>
    <v>92000</v>
    <v>New York Stock Exchange</v>
    <v>XNYS</v>
    <v>XNYS</v>
    <v>5599 San Felipe St Fl 17, HOUSTON, TX, 77056-2790 US</v>
    <v>50.54</v>
    <v>Oil &amp; Gas Related Equipment and Services</v>
    <v>Stock</v>
    <v>44855.999504270316</v>
    <v>1299</v>
    <v>46.79</v>
    <v>71299310000</v>
    <v>Schlumberger N.V.</v>
    <v>Schlumberger N.V.</v>
    <v>46.97</v>
    <v>22.066500000000001</v>
    <v>45.69</v>
    <v>50.41</v>
    <v>50.6</v>
    <v>1414388000</v>
    <v>SLB</v>
    <v>Schlumberger N.V. (XNYS:SLB)</v>
    <v>35351391</v>
    <v>13643357</v>
    <v>1956</v>
  </rv>
  <rv s="2">
    <v>1300</v>
  </rv>
  <rv s="0">
    <v>https://www.bing.com/financeapi/forcetrigger?t=a237gh&amp;q=XNYS%3aSNA&amp;form=skydnc</v>
    <v>Learn more on Bing</v>
  </rv>
  <rv s="1">
    <v>en-US</v>
    <v>a237gh</v>
    <v>268435456</v>
    <v>1</v>
    <v>Powered by Refinitiv</v>
    <v>0</v>
    <v>SNAP-ON INCORPORATED (XNYS:SNA)</v>
    <v>2</v>
    <v>3</v>
    <v>Finance</v>
    <v>4</v>
    <v>235.36</v>
    <v>190.08</v>
    <v>1.0810999999999999</v>
    <v>4.6100000000000003</v>
    <v>2.7917999999999998E-2</v>
    <v>2.2694000000000002E-2</v>
    <v>5.8</v>
    <v>USD</v>
    <v>Snap-on Incorporated is a manufacturer and marketer of tools, equipment, diagnostics, repair information and systems solutions. The Company’s segments include the Commercial and Industrial Group, which serves a range of industrial and commercial customers worldwide, including customers in the aerospace, natural resources, government, power generation, transportation and technical education market segments, through direct and distributor channels, and the Snap-on Tools Group, which provides vehicle service and repair technicians through its worldwide mobile tool distribution channel. Its segments also include the Repair Systems and Information Group, which consists of business operations serving other professional vehicle repair customers worldwide, owners and managers of independent repair shops and original equipment manufacturer dealerships, through direct and distributor channels, and Financial Services, which consists of the business operations of its finance subsidiaries.</v>
    <v>12800</v>
    <v>New York Stock Exchange</v>
    <v>XNYS</v>
    <v>XNYS</v>
    <v>2801 80th St, KENOSHA, WI, 53143 US</v>
    <v>208.4</v>
    <v>Machinery, Equipment &amp; Components</v>
    <v>Stock</v>
    <v>44855.994892187497</v>
    <v>1302</v>
    <v>201.8</v>
    <v>11042880000</v>
    <v>SNAP-ON INCORPORATED</v>
    <v>SNAP-ON INCORPORATED</v>
    <v>204.97</v>
    <v>12.309100000000001</v>
    <v>203.14</v>
    <v>207.75</v>
    <v>213.55</v>
    <v>53154640</v>
    <v>SNA</v>
    <v>SNAP-ON INCORPORATED (XNYS:SNA)</v>
    <v>517752</v>
    <v>307773</v>
    <v>1930</v>
  </rv>
  <rv s="2">
    <v>1303</v>
  </rv>
  <rv s="0">
    <v>https://www.bing.com/financeapi/forcetrigger?t=a239hw&amp;q=XNAS%3aSNPS&amp;form=skydnc</v>
    <v>Learn more on Bing</v>
  </rv>
  <rv s="1">
    <v>en-US</v>
    <v>a239hw</v>
    <v>268435456</v>
    <v>1</v>
    <v>Powered by Refinitiv</v>
    <v>0</v>
    <v>SYNOPSYS, INC. (XNAS:SNPS)</v>
    <v>2</v>
    <v>3</v>
    <v>Finance</v>
    <v>4</v>
    <v>391.17</v>
    <v>255.02</v>
    <v>1.2169000000000001</v>
    <v>6.79</v>
    <v>-7.7570000000000004E-4</v>
    <v>2.3436999999999999E-2</v>
    <v>-0.23</v>
    <v>USD</v>
    <v>Synopsys, Inc. provides products and services across the silicon to software spectrum. The Company operates through two segments: Semiconductor &amp; System Design and Software Integrity. The Semiconductor &amp; System Design segment includes its advanced silicon design, verification products and services, and semiconductor intellectual property (IP) portfolio that encompasses products and services that serve companies primarily in the semiconductor and electronics industries. This segment also supplies the electronic design automation (EDA) software that engineers use to design and test integrated circuits (ICs), also known as chips. The Software Integrity segment includes a portfolio of products and services to intelligently address software risks across the customer portfolio and at all stages of the application lifecycle. This segment offers software tools and services that include security and testing products. The Company also provides application security Software-as-a-Service (SaaS).</v>
    <v>16361</v>
    <v>Nasdaq Stock Market</v>
    <v>XNAS</v>
    <v>XNAS</v>
    <v>690 E Middlefield Rd, MOUNTAIN VIEW, CA, 94043 US</v>
    <v>298.58</v>
    <v>Software &amp; IT Services</v>
    <v>Stock</v>
    <v>44855.877062303123</v>
    <v>1305</v>
    <v>285.18</v>
    <v>45338210000</v>
    <v>SYNOPSYS, INC.</v>
    <v>SYNOPSYS, INC.</v>
    <v>288.8</v>
    <v>43.982700000000001</v>
    <v>289.70999999999998</v>
    <v>296.5</v>
    <v>296.27</v>
    <v>152911300</v>
    <v>SNPS</v>
    <v>SYNOPSYS, INC. (XNAS:SNPS)</v>
    <v>1290670</v>
    <v>1233083</v>
    <v>1987</v>
  </rv>
  <rv s="2">
    <v>1306</v>
  </rv>
  <rv s="0">
    <v>https://www.bing.com/financeapi/forcetrigger?t=a23a5r&amp;q=XNYS%3aSO&amp;form=skydnc</v>
    <v>Learn more on Bing</v>
  </rv>
  <rv s="1">
    <v>en-US</v>
    <v>a23a5r</v>
    <v>268435456</v>
    <v>1</v>
    <v>Powered by Refinitiv</v>
    <v>0</v>
    <v>THE SOUTHERN COMPANY (XNYS:SO)</v>
    <v>2</v>
    <v>3</v>
    <v>Finance</v>
    <v>4</v>
    <v>80.569999999999993</v>
    <v>60.71</v>
    <v>0.5222</v>
    <v>1</v>
    <v>-6.9769999999999997E-3</v>
    <v>1.5747999999999998E-2</v>
    <v>-0.45</v>
    <v>USD</v>
    <v>The Southern Company is a holding company that owns all of the outstanding common stock of three traditional electric operating companies, Southern Power Company, and Southern Company Gas. The traditional electric operating companies, such as Alabama Power, Georgia Power, and Mississippi Power are each operating public utility companies providing electric service to retail customers in three Southeastern states in addition to wholesale customers in the Southeast. The Southern Power Company develops, constructs, acquires, owns, and manages power generation assets, including renewable energy projects, and sells electricity at market-based rates in the wholesale market. The Southern Company Gas is an energy services holding company whose primary business is the distribution of natural gas in four states, such as Illinois, Georgia, Virginia, and Tennessee through the natural gas distribution utilities. The Southern Company Gas is also involved in several other businesses.</v>
    <v>27300</v>
    <v>New York Stock Exchange</v>
    <v>XNYS</v>
    <v>XNYS</v>
    <v>30 Ivan Allen Jr Blvd NW, ATLANTA, GA, 30308 US</v>
    <v>64.8</v>
    <v>Electrical Utilities &amp; IPPs</v>
    <v>Stock</v>
    <v>44855.958333344533</v>
    <v>1308</v>
    <v>63.36</v>
    <v>68563590000</v>
    <v>THE SOUTHERN COMPANY</v>
    <v>THE SOUTHERN COMPANY</v>
    <v>63.56</v>
    <v>22.463000000000001</v>
    <v>63.5</v>
    <v>64.5</v>
    <v>64.05</v>
    <v>1063001000</v>
    <v>SO</v>
    <v>THE SOUTHERN COMPANY (XNYS:SO)</v>
    <v>5225576</v>
    <v>4346124</v>
    <v>1945</v>
  </rv>
  <rv s="2">
    <v>1309</v>
  </rv>
  <rv s="0">
    <v>https://www.bing.com/financeapi/forcetrigger?t=a23d6h&amp;q=XNYS%3aSPG&amp;form=skydnc</v>
    <v>Learn more on Bing</v>
  </rv>
  <rv s="1">
    <v>en-US</v>
    <v>a23d6h</v>
    <v>268435456</v>
    <v>1</v>
    <v>Powered by Refinitiv</v>
    <v>0</v>
    <v>SIMON PROPERTY GROUP, INC. (XNYS:SPG)</v>
    <v>2</v>
    <v>3</v>
    <v>Finance</v>
    <v>4</v>
    <v>171.12</v>
    <v>86.02</v>
    <v>1.5025999999999999</v>
    <v>2.73</v>
    <v>-3.9590000000000003E-4</v>
    <v>2.7768999999999999E-2</v>
    <v>-0.04</v>
    <v>USD</v>
    <v>Simon Property Group, Inc. is a self-administered and self-managed real estate investment trust (REIT). The Company owns, develops and manages premier shopping, dining, entertainment and mixed-use destinations, which consist primarily of malls, Premium Outlets, and The Mills. The Company owns approximately 199 properties in the United States, which consist of 95 malls, 69 Premium Outlets, 14 Mills, six lifestyle centers, and 15 other retail properties in 37 states and Puerto Rico. Simon Property Group, L.P. (Operating Partnership), is the Company's partnership subsidiary that owns all of its real estate properties and other assets. In addition, the Company has redevelopment and expansion projects, including the addition of anchors, big box tenants, and restaurants, underway at several properties in North America, Europe and Asia. The Company owns an interest in approximately 33 Premium Outlets and Designer Outlet properties primarily located in Asia, Europe and Canada.</v>
    <v>2400</v>
    <v>New York Stock Exchange</v>
    <v>XNYS</v>
    <v>XNYS</v>
    <v>225 W Washington St, INDIANAPOLIS, IN, 46204-3438 US</v>
    <v>101.07</v>
    <v>Residential &amp; Commercial REIT</v>
    <v>Stock</v>
    <v>44855.997801816404</v>
    <v>1311</v>
    <v>97.28</v>
    <v>33076430000</v>
    <v>SIMON PROPERTY GROUP, INC.</v>
    <v>SIMON PROPERTY GROUP, INC.</v>
    <v>98.12</v>
    <v>15.3301</v>
    <v>98.31</v>
    <v>101.04</v>
    <v>101</v>
    <v>327359700</v>
    <v>SPG</v>
    <v>SIMON PROPERTY GROUP, INC. (XNYS:SPG)</v>
    <v>2364816</v>
    <v>2319130</v>
    <v>1998</v>
  </rv>
  <rv s="2">
    <v>1312</v>
  </rv>
  <rv s="0">
    <v>https://www.bing.com/financeapi/forcetrigger?t=a23d9c&amp;q=XNYS%3aSPGI&amp;form=skydnc</v>
    <v>Learn more on Bing</v>
  </rv>
  <rv s="1">
    <v>en-US</v>
    <v>a23d9c</v>
    <v>268435456</v>
    <v>1</v>
    <v>Powered by Refinitiv</v>
    <v>0</v>
    <v>S&amp;P Global Inc. (XNYS:SPGI)</v>
    <v>2</v>
    <v>3</v>
    <v>Finance</v>
    <v>4</v>
    <v>484.21</v>
    <v>279.32</v>
    <v>1.0543</v>
    <v>3.91</v>
    <v>1.8619E-2</v>
    <v>1.3389E-2</v>
    <v>5.51</v>
    <v>USD</v>
    <v>S&amp;P Global Inc. is a provider of credit ratings, benchmarks, analytics and workflow solutions in the global capital, commodity and automotive markets. The Company comprises six operating divisions: S&amp;P Global Market Intelligence (Market Intelligence), S&amp;P Global Ratings (Ratings), S&amp;P Global Commodity Insights (Commodity Insights), S&amp;P Global Mobility (Mobility), S&amp;P Dow Jones Indices (Indices), and S&amp;P Global Engineering Solutions (Engineering Solutions). Its Ratings provides credit ratings, research and analytics to investors and other market participants. Its Market Intelligence consists of three business line: desktop, data management solutions and credit risk solutions. Its Indices is an index provider that maintains a range of indices to meet various investor needs. Its Mobility provides insights, forecasts and advisory services to automotive value chain. Its Commodity Insights is an independent provider of information and benchmark prices for the commodity and energy markets.</v>
    <v>22850</v>
    <v>New York Stock Exchange</v>
    <v>XNYS</v>
    <v>XNYS</v>
    <v>55 Water St, NEW YORK, NY, 10041-0004 US</v>
    <v>296.36</v>
    <v>Professional &amp; Commercial Services</v>
    <v>Stock</v>
    <v>44855.988966527344</v>
    <v>1314</v>
    <v>287.31</v>
    <v>98695990000</v>
    <v>S&amp;P Global Inc.</v>
    <v>S&amp;P Global Inc.</v>
    <v>291.83</v>
    <v>21.7607</v>
    <v>292.02999999999997</v>
    <v>295.94</v>
    <v>301.45</v>
    <v>333500000</v>
    <v>SPGI</v>
    <v>S&amp;P Global Inc. (XNYS:SPGI)</v>
    <v>1740843</v>
    <v>1958081</v>
    <v>1925</v>
  </rv>
  <rv s="2">
    <v>1315</v>
  </rv>
  <rv s="0">
    <v>https://www.bing.com/financeapi/forcetrigger?t=a23jjc&amp;q=XNYS%3aSRE&amp;form=skydnc</v>
    <v>Learn more on Bing</v>
  </rv>
  <rv s="1">
    <v>en-US</v>
    <v>a23jjc</v>
    <v>268435456</v>
    <v>1</v>
    <v>Powered by Refinitiv</v>
    <v>0</v>
    <v>SEMPRA ENERGY (XNYS:SRE)</v>
    <v>2</v>
    <v>3</v>
    <v>Finance</v>
    <v>4</v>
    <v>176.47</v>
    <v>119.56</v>
    <v>0.67179999999999995</v>
    <v>2.54</v>
    <v>7.731E-3</v>
    <v>1.8177000000000002E-2</v>
    <v>1.1000000000000001</v>
    <v>USD</v>
    <v>Sempra Energy is a holding company with energy infrastructure investments in North America. The Company invests, develops and operates in energy infrastructure, and provides electric and gas services to customers through regulated public utilities. Its segments include San Diego Gas &amp; Electric Company (SDG&amp;E), Southern California Gas Company (SoCalGas), Sempra Texas Utilities and Sempra Infrastructure. Its SDG&amp;E segment provides electric service to San Diego and southern Orange counties and natural gas service to San Diego County. Its SoCalGas segment provides natural gas services throughout Southern California and some parts of central California. Its Sempra Texas Utilities segment provides electric transmission and distribution services in the north-central, eastern, western and panhandle regions of Texas. Its Sempra Infrastructure segment develops, builds, operates and invests in energy infrastructure to help enable the energy transition in North American markets and globally.</v>
    <v>15390</v>
    <v>New York Stock Exchange</v>
    <v>XNYS</v>
    <v>XNYS</v>
    <v>P O BOX 129400, 101 ASH STREET, SAN DIEGO, CA, 92101 US</v>
    <v>143.55000000000001</v>
    <v>Multiline Utilities</v>
    <v>Stock</v>
    <v>44855.991783784375</v>
    <v>1317</v>
    <v>139.46</v>
    <v>44720070000</v>
    <v>SEMPRA ENERGY</v>
    <v>SEMPRA ENERGY</v>
    <v>140.66</v>
    <v>39.2562</v>
    <v>139.74</v>
    <v>142.28</v>
    <v>143.38</v>
    <v>314310300</v>
    <v>SRE</v>
    <v>SEMPRA ENERGY (XNYS:SRE)</v>
    <v>1353631</v>
    <v>1553489</v>
    <v>1996</v>
  </rv>
  <rv s="2">
    <v>1318</v>
  </rv>
  <rv s="0">
    <v>https://www.bing.com/financeapi/forcetrigger?t=a23ocw&amp;q=XNYS%3aSTE&amp;form=skydnc</v>
    <v>Learn more on Bing</v>
  </rv>
  <rv s="1">
    <v>en-US</v>
    <v>a23ocw</v>
    <v>268435456</v>
    <v>1</v>
    <v>Powered by Refinitiv</v>
    <v>0</v>
    <v>STERIS PUBLIC LIMITED COMPANY (XNYS:STE)</v>
    <v>2</v>
    <v>3</v>
    <v>Finance</v>
    <v>4</v>
    <v>255.9325</v>
    <v>159.21</v>
    <v>0.80549999999999999</v>
    <v>1.37</v>
    <v>7.3560000000000006E-3</v>
    <v>8.26E-3</v>
    <v>1.23</v>
    <v>USD</v>
    <v>STERIS plc is a provider of infection prevention and other procedural products and services. The Company’s segments include Healthcare, Applied Sterilization Technologies, Life Sciences and Dental. The Healthcare segment focused on sterile processing departments and procedural centers, such as operating rooms and renal dialysis centers. The Company offers a mix of consumable products, such as detergents, gastrointestinal endoscopy accessories, barrier product solutions, and other products and services, including equipment installation and maintenance, microbial reduction of medical devices, dental instruments and tools, instrument and scope repair, laboratory testing services, outsourced reprocessing, and capital equipment products, such as sterilizers and surgical tables, automated endoscope reprocesses, and connectivity solutions such as operating room integration. It also offers sterility assurance and barrier products, biocontamination services and equipment maintenance services.</v>
    <v>16422</v>
    <v>New York Stock Exchange</v>
    <v>XNYS</v>
    <v>XNYS</v>
    <v>Block a Riverside IV, 70 Sir John Rogerson's Quay, DUBLIN, IRELAND-NA IE</v>
    <v>167.82</v>
    <v>Healthcare Equipment &amp; Supplies</v>
    <v>Stock</v>
    <v>44855.958333344533</v>
    <v>1320</v>
    <v>163.37</v>
    <v>16724450000</v>
    <v>STERIS PUBLIC LIMITED COMPANY</v>
    <v>STERIS PUBLIC LIMITED COMPANY</v>
    <v>165.6</v>
    <v>44.334299999999999</v>
    <v>165.85</v>
    <v>167.22</v>
    <v>168.45</v>
    <v>100014600</v>
    <v>STE</v>
    <v>STERIS PUBLIC LIMITED COMPANY (XNYS:STE)</v>
    <v>389920</v>
    <v>833742</v>
    <v>2016</v>
  </rv>
  <rv s="2">
    <v>1321</v>
  </rv>
  <rv s="0">
    <v>https://www.bing.com/financeapi/forcetrigger?t=a23r27&amp;q=XNYS%3aSTT&amp;form=skydnc</v>
    <v>Learn more on Bing</v>
  </rv>
  <rv s="1">
    <v>en-US</v>
    <v>a23r27</v>
    <v>268435456</v>
    <v>1</v>
    <v>Powered by Refinitiv</v>
    <v>0</v>
    <v>STATE STREET CORPORATION (XNYS:STT)</v>
    <v>2</v>
    <v>3</v>
    <v>Finance</v>
    <v>4</v>
    <v>104.87</v>
    <v>58.615000000000002</v>
    <v>1.5946</v>
    <v>4.26</v>
    <v>5.4979999999999994E-3</v>
    <v>6.5680000000000002E-2</v>
    <v>0.38</v>
    <v>USD</v>
    <v>State Street Corporation is a financial holding company. The Company, through its subsidiary, State Street Bank and Trust Company (State Street Bank), provides a range of financial products and services to institutional investors across the world. It operates through two lines of business: Investment Servicing and Investment Management. Its Investment Servicing line of business performs custody and related value-added functions, such as providing institutional investors with clearing, settlement and payment services. It operates through State Street Institutional Services, State Street Global Markets, State Street Digital and Charles River Development. Its Investment Management line of business, through State Street Global Advisors, provides a range of investment management strategies and products for its clients. Its clients include mutual funds, collective investment funds and other investment pools, corporate and public retirement plans, insurance companies and others.</v>
    <v>40354</v>
    <v>New York Stock Exchange</v>
    <v>XNYS</v>
    <v>XNYS</v>
    <v>One Lincoln Street, BOSTON, MA, 02111 US</v>
    <v>69.31</v>
    <v>Investment Banking &amp; Investment Services</v>
    <v>Stock</v>
    <v>44855.958333344533</v>
    <v>1323</v>
    <v>64.48</v>
    <v>25433910000</v>
    <v>STATE STREET CORPORATION</v>
    <v>STATE STREET CORPORATION</v>
    <v>64.89</v>
    <v>9.1860999999999997</v>
    <v>64.86</v>
    <v>69.12</v>
    <v>69.5</v>
    <v>367967500</v>
    <v>STT</v>
    <v>STATE STREET CORPORATION (XNYS:STT)</v>
    <v>3294813</v>
    <v>2349118</v>
    <v>1969</v>
  </rv>
  <rv s="2">
    <v>1324</v>
  </rv>
  <rv s="0">
    <v>https://www.bing.com/financeapi/forcetrigger?t=a23rjc&amp;q=XNAS%3aSTX&amp;form=skydnc</v>
    <v>Learn more on Bing</v>
  </rv>
  <rv s="1">
    <v>en-US</v>
    <v>a23rjc</v>
    <v>268435456</v>
    <v>1</v>
    <v>Powered by Refinitiv</v>
    <v>0</v>
    <v>SEAGATE TECHNOLOGY HOLDINGS PUBLIC LIMITED COMPANY (XNAS:STX)</v>
    <v>2</v>
    <v>3</v>
    <v>Finance</v>
    <v>4</v>
    <v>117.67</v>
    <v>49.62</v>
    <v>1.1843999999999999</v>
    <v>2.68</v>
    <v>-1.795E-4</v>
    <v>5.0536999999999999E-2</v>
    <v>-0.01</v>
    <v>USD</v>
    <v>Seagate Technology Holdings plc is a provider of data storage technology and solutions. The Company’s principal products are hard disk drives, including disk drives, hard drives or hard disk drives (HDDs). In addition to HDDs, the Company produces a range of data storage products, including solid state drives (SSDs), solid state hybrid drives (SSHDs), storage subsystems, as well as a scalable edge-to-cloud mass data platform, which includes data transfer shuttles and a storage-as-a-service cloud. The Company’s HDD products are designed for mass capacity storage and legacy markets. Mass capacity storage involves use cases, such as hyperscale data centers and public clouds, as well as emerging use cases. Legacy markets include markets the Company continues to serve. The Company’s HDD and SSD product portfolio includes Serial Advanced Technology Attachment, Serial Attached SCSI and Non-Volatile Memory Express-based designs to support a variety of mass capacity and legacy applications.</v>
    <v>40000</v>
    <v>Nasdaq Stock Market</v>
    <v>XNAS</v>
    <v>XNAS</v>
    <v>38/39 Fitzwilliam Square, Dublin 2, DUBLIN, DUBLIN, D02 NX53 IE</v>
    <v>55.77</v>
    <v>Computers, Phones &amp; Household Electronics</v>
    <v>Stock</v>
    <v>44855.999347314064</v>
    <v>1326</v>
    <v>52.82</v>
    <v>11522210000</v>
    <v>SEAGATE TECHNOLOGY HOLDINGS PUBLIC LIMITED COMPANY</v>
    <v>SEAGATE TECHNOLOGY HOLDINGS PUBLIC LIMITED COMPANY</v>
    <v>52.97</v>
    <v>7.2363</v>
    <v>53.03</v>
    <v>55.71</v>
    <v>55.7</v>
    <v>206824900</v>
    <v>STX</v>
    <v>SEAGATE TECHNOLOGY HOLDINGS PUBLIC LIMITED COMPANY (XNAS:STX)</v>
    <v>3434642</v>
    <v>2564363</v>
    <v>2021</v>
  </rv>
  <rv s="2">
    <v>1327</v>
  </rv>
  <rv s="0">
    <v>https://www.bing.com/financeapi/forcetrigger?t=a23rm7&amp;q=XNYS%3aSTZ&amp;form=skydnc</v>
    <v>Learn more on Bing</v>
  </rv>
  <rv s="1">
    <v>en-US</v>
    <v>a23rm7</v>
    <v>268435456</v>
    <v>1</v>
    <v>Powered by Refinitiv</v>
    <v>0</v>
    <v>CONSTELLATION BRANDS, INC. (XNYS:STZ)</v>
    <v>2</v>
    <v>3</v>
    <v>Finance</v>
    <v>4</v>
    <v>261.52499999999998</v>
    <v>207.5916</v>
    <v>0.96779999999999999</v>
    <v>2.62</v>
    <v>-9.5490000000000002E-3</v>
    <v>1.1774E-2</v>
    <v>-2.15</v>
    <v>USD</v>
    <v>Constellation Brands, Inc. is an international beverage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and others. It offers a portfolio of wine and spirits brands, which include 7 Moons, Cook’s California Champagne, Cooper &amp; Thief, Robert Mondavi Winery, Meiomi, High West, Casa Noble, The Prisoner Wine Company, Copper &amp; Kings, Casa Noble. The Canopy Equity Method Investment makes up the Canopy segment. It operates over four distilleries in the United States for the production of its spirits; two facilities for High West whiskey, one facility for Copper &amp; Kings American brandies, and one facility for Nelsons Green Brier bourbon and whiskey products.</v>
    <v>10000</v>
    <v>New York Stock Exchange</v>
    <v>XNYS</v>
    <v>XNYS</v>
    <v>BUILDING 100, 207 HIGH POINT DRIVE, VICTOR, NY, 14564 US</v>
    <v>225.41</v>
    <v>Beverages</v>
    <v>Stock</v>
    <v>44855.958333344533</v>
    <v>1329</v>
    <v>221.19839999999999</v>
    <v>42911290000</v>
    <v>CONSTELLATION BRANDS, INC.</v>
    <v>CONSTELLATION BRANDS, INC.</v>
    <v>222</v>
    <v>686.7998</v>
    <v>222.53</v>
    <v>225.15</v>
    <v>223</v>
    <v>184430400</v>
    <v>STZ</v>
    <v>CONSTELLATION BRANDS, INC. (XNYS:STZ)</v>
    <v>723705</v>
    <v>1113094</v>
    <v>1972</v>
  </rv>
  <rv s="2">
    <v>1330</v>
  </rv>
  <rv s="0">
    <v>https://www.bing.com/financeapi/forcetrigger?t=a23tw7&amp;q=XNYS%3aSWK&amp;form=skydnc</v>
    <v>Learn more on Bing</v>
  </rv>
  <rv s="1">
    <v>en-US</v>
    <v>a23tw7</v>
    <v>268435456</v>
    <v>1</v>
    <v>Powered by Refinitiv</v>
    <v>0</v>
    <v>STANLEY BLACK &amp; DECKER, INC. (XNYS:SWK)</v>
    <v>2</v>
    <v>3</v>
    <v>Finance</v>
    <v>4</v>
    <v>199.2</v>
    <v>70.239999999999995</v>
    <v>1.2606999999999999</v>
    <v>1.8</v>
    <v>6.7610000000000001E-4</v>
    <v>2.4948000000000001E-2</v>
    <v>0.05</v>
    <v>USD</v>
    <v>Stanley Black &amp; Decker, Inc. is a diversified global provider of hand tools, power tools, outdoor products and related accessories, engineered fastening systems and products, services and equipment for oil and gas and infrastructure applications, and automatic doors. The Company’s segments include Tools and Outdoor, and Industrial. The Tools and Outdoor segment are comprised of the power tools group, hand tools, accessories and storage, and outdoor power equipment businesses. Its Tools and Storage segment has its trademarks, including STANLEY, BLACK+DECKER, DEWALT, FLEXVOLT and IRWIN. The Industrial segment is comprised of the engineered fastening and infrastructure businesses. The engineered fastening business primarily sells engineered components, such as fasteners, fittings and various engineered products. The infrastructure business consists of attachment tools and oil and gas product lines. The Industrial segment has its trademarks, including CRC, NELSON, LaBounty and Dubuis.</v>
    <v>71300</v>
    <v>New York Stock Exchange</v>
    <v>XNYS</v>
    <v>XNYS</v>
    <v>1000 Stanley Dr, PO Box 7000, NEW BRITAIN, CT, 06053-1675 US</v>
    <v>74.12</v>
    <v>Machinery, Equipment &amp; Components</v>
    <v>Stock</v>
    <v>44855.999606365622</v>
    <v>1332</v>
    <v>71.594999999999999</v>
    <v>10930980000</v>
    <v>STANLEY BLACK &amp; DECKER, INC.</v>
    <v>STANLEY BLACK &amp; DECKER, INC.</v>
    <v>72.540000000000006</v>
    <v>12.6031</v>
    <v>72.150000000000006</v>
    <v>73.95</v>
    <v>74</v>
    <v>147815800</v>
    <v>SWK</v>
    <v>STANLEY BLACK &amp; DECKER, INC. (XNYS:SWK)</v>
    <v>1868132</v>
    <v>1806638</v>
    <v>1901</v>
  </rv>
  <rv s="2">
    <v>1333</v>
  </rv>
  <rv s="0">
    <v>https://www.bing.com/financeapi/forcetrigger?t=a23tz2&amp;q=XNAS%3aSWKS&amp;form=skydnc</v>
    <v>Learn more on Bing</v>
  </rv>
  <rv s="1">
    <v>en-US</v>
    <v>a23tz2</v>
    <v>268435456</v>
    <v>1</v>
    <v>Powered by Refinitiv</v>
    <v>0</v>
    <v>SKYWORKS SOLUTIONS, INC. (XNAS:SWKS)</v>
    <v>2</v>
    <v>3</v>
    <v>Finance</v>
    <v>4</v>
    <v>174.14099999999999</v>
    <v>76.16</v>
    <v>1.2021999999999999</v>
    <v>2.7</v>
    <v>-3.9220000000000001E-3</v>
    <v>3.3153000000000002E-2</v>
    <v>-0.33</v>
    <v>USD</v>
    <v>Skyworks Solutions, Inc. is engaged in designing, manufacturing, and marketing, semiconductor products, including intellectual property. The Company’s analog semiconductors are connecting people, places, and things, across new applications within the aerospace, automotive, broadband, cellular infrastructure, connected home, entertainment, and gaming, industrial, medical, military, smartphone, tablet, and wearable markets. It operates engineering, manufacturing, sales, and service facilities throughout Asia, Europe, and North America. Its system solutions include Sky5, diversity receive (DRx) and multi-input multi-output (MIMO), SkyOne, antenna management, and integrated infrastructure. It offers a range of products, such as Amplifiers, Antenna Tuners, Attenuators, Automotive Tuners and Digital Radios, Circulators/Isolators, Demodulators, Detectors, Digital Power Isolators, Diodes, Directional Couplers, Diversity Receive Modules, Filters, Mixers, Modulators, Receivers, and Switches.</v>
    <v>11000</v>
    <v>Nasdaq Stock Market</v>
    <v>XNAS</v>
    <v>XNAS</v>
    <v>5260 California Avenue, IRVINE, CA, 92617 US</v>
    <v>84.59</v>
    <v>Semiconductors &amp; Semiconductor Equipment</v>
    <v>Stock</v>
    <v>44855.996377580472</v>
    <v>1335</v>
    <v>80.87</v>
    <v>13499890000</v>
    <v>SKYWORKS SOLUTIONS, INC.</v>
    <v>SKYWORKS SOLUTIONS, INC.</v>
    <v>81.069999999999993</v>
    <v>10.3497</v>
    <v>81.44</v>
    <v>84.14</v>
    <v>83.81</v>
    <v>160445600</v>
    <v>SWKS</v>
    <v>SKYWORKS SOLUTIONS, INC. (XNAS:SWKS)</v>
    <v>1651655</v>
    <v>2196999</v>
    <v>2002</v>
  </rv>
  <rv s="2">
    <v>1336</v>
  </rv>
  <rv s="0">
    <v>https://www.bing.com/financeapi/forcetrigger?t=a23v7w&amp;q=XNYS%3aSYF&amp;form=skydnc</v>
    <v>Learn more on Bing</v>
  </rv>
  <rv s="1">
    <v>en-US</v>
    <v>a23v7w</v>
    <v>268435456</v>
    <v>1</v>
    <v>Powered by Refinitiv</v>
    <v>0</v>
    <v>SYNCHRONY FINANCIAL (XNYS:SYF)</v>
    <v>2</v>
    <v>3</v>
    <v>Finance</v>
    <v>4</v>
    <v>52.07</v>
    <v>27.215</v>
    <v>1.5658000000000001</v>
    <v>0.85</v>
    <v>0</v>
    <v>2.6932999999999999E-2</v>
    <v>0</v>
    <v>USD</v>
    <v>Synchrony Financial is a consumer financial services company. The Company provides a range of credit products through programs it has established with a group of national and regional retailers, local merchants, manufacturers, buying groups, industry associations and healthcare service providers. The Company's revenue activities are managed through three sales platforms: Retail Card, Payment Solutions and CareCredit. It offers its credit products through its subsidiary, Synchrony Bank (the Bank). Through the Bank, it offers a range of deposit products insured by the Federal Deposit Insurance Corporation (FDIC), including certificates of deposit, individual retirement accounts (IRAs), money market accounts and savings accounts. The Company offers three types of credit products: credit cards, commercial credit products and consumer installment loans. The Company also offers a debt cancellation product. It offers two types of credit cards: private label credit cards and Dual Cards.</v>
    <v>18000</v>
    <v>New York Stock Exchange</v>
    <v>XNYS</v>
    <v>XNYS</v>
    <v>777 Long Ridge Rd, STAMFORD, CT, 06902-1250 US</v>
    <v>32.44</v>
    <v>Banking Services</v>
    <v>Stock</v>
    <v>44855.958333356248</v>
    <v>1338</v>
    <v>31.03</v>
    <v>15613810000</v>
    <v>SYNCHRONY FINANCIAL</v>
    <v>SYNCHRONY FINANCIAL</v>
    <v>31.51</v>
    <v>4.6081000000000003</v>
    <v>31.56</v>
    <v>32.409999999999997</v>
    <v>32.409999999999997</v>
    <v>481759000</v>
    <v>SYF</v>
    <v>SYNCHRONY FINANCIAL (XNYS:SYF)</v>
    <v>6706612</v>
    <v>6024146</v>
    <v>2003</v>
  </rv>
  <rv s="2">
    <v>1339</v>
  </rv>
  <rv s="0">
    <v>https://www.bing.com/financeapi/forcetrigger?t=a23vdm&amp;q=XNYS%3aSYK&amp;form=skydnc</v>
    <v>Learn more on Bing</v>
  </rv>
  <rv s="1">
    <v>en-US</v>
    <v>a23vdm</v>
    <v>268435456</v>
    <v>1</v>
    <v>Powered by Refinitiv</v>
    <v>0</v>
    <v>STRYKER CORPORATION (XNYS:SYK)</v>
    <v>2</v>
    <v>3</v>
    <v>Finance</v>
    <v>4</v>
    <v>280.43</v>
    <v>188.84</v>
    <v>0.97889999999999999</v>
    <v>3.87</v>
    <v>9.1610000000000012E-5</v>
    <v>1.8047000000000001E-2</v>
    <v>0.02</v>
    <v>USD</v>
    <v>Stryker Corporation (Stryker) is a medical technology company. The Company offers products and services in Medical and Surgical, Neurotechnology, Orthopaedics, and Spine that help improve patient and hospital outcomes. Its products are sold in approximately 75 countries through Company-owned subsidiaries and branches, as well as, third-party dealers and distributors. Its products include surgical equipment and surgical navigation systems; endoscopic and communications systems; patient handling, emergency medical equipment and intensive care disposable products; neurosurgical and neurovascular devices; implants used in joint replacement and trauma surgeries; Mako Robotic-Arm Assisted technology; spinal devices; as well as other products used in a range of medical specialties. Its business segments include MedSurg and Neurotechnology and Orthopaedics and Spine. Its subsidiaries include Alcott Indemnity Company, Arrinex, Inc., Berchtold Corporation, and BioMimetic Therapeutics, LLC.</v>
    <v>46000</v>
    <v>New York Stock Exchange</v>
    <v>XNYS</v>
    <v>XNYS</v>
    <v>2825 Airview Blvd, KALAMAZOO, MI, 49002 US</v>
    <v>218.6</v>
    <v>Healthcare Equipment &amp; Supplies</v>
    <v>Stock</v>
    <v>44855.958333378905</v>
    <v>1341</v>
    <v>210.31</v>
    <v>82591200000</v>
    <v>STRYKER CORPORATION</v>
    <v>STRYKER CORPORATION</v>
    <v>213.7</v>
    <v>39.444499999999998</v>
    <v>214.44</v>
    <v>218.31</v>
    <v>218.33</v>
    <v>378320700</v>
    <v>SYK</v>
    <v>STRYKER CORPORATION (XNYS:SYK)</v>
    <v>1562839</v>
    <v>1341095</v>
    <v>1946</v>
  </rv>
  <rv s="2">
    <v>1342</v>
  </rv>
  <rv s="0">
    <v>https://www.bing.com/financeapi/forcetrigger?t=a23wlh&amp;q=XNYS%3aSYY&amp;form=skydnc</v>
    <v>Learn more on Bing</v>
  </rv>
  <rv s="1">
    <v>en-US</v>
    <v>a23wlh</v>
    <v>268435456</v>
    <v>1</v>
    <v>Powered by Refinitiv</v>
    <v>0</v>
    <v>SYSCO CORPORATION (XNYS:SYY)</v>
    <v>2</v>
    <v>3</v>
    <v>Finance</v>
    <v>4</v>
    <v>91.529600000000002</v>
    <v>68.05</v>
    <v>1.0558000000000001</v>
    <v>2.85</v>
    <v>8.4950000000000008E-3</v>
    <v>3.6916999999999998E-2</v>
    <v>0.68</v>
    <v>USD</v>
    <v>Sysco Corporation is engaged in selling, marketing and distributing food products to restaurants, healthcare and educational facilities, lodging establishments and other customers who prepare meals away from home. The Company operates in three reportable segments: U.S. Foodservice Operations, International Foodservice Operations and SYGMA. U.S. Foodservice Operations includes the Company’s US Broadline operations, which distribute a full line of food products, including custom-cut meat, seafood, produce, specialty Italian, specialty imports and a wide variety of non-food products. International Foodservice Operations includes operations outside of the United States, which distribute a full line of food products and a wide variety of non-food products, and its operations are held in Canada, Bahamas, Mexico, Costa Rica and Panama. The SYGMA segment includes the Company's United States customized distribution operations serving quick-service chain restaurant customer locations.</v>
    <v>71000</v>
    <v>New York Stock Exchange</v>
    <v>XNYS</v>
    <v>XNYS</v>
    <v>1390 Enclave Pkwy, HOUSTON, TX, 77077 US</v>
    <v>80.28</v>
    <v>Food &amp; Drug Retailing</v>
    <v>Stock</v>
    <v>44855.960805289062</v>
    <v>1344</v>
    <v>76.930000000000007</v>
    <v>40565970000</v>
    <v>SYSCO CORPORATION</v>
    <v>SYSCO CORPORATION</v>
    <v>77.45</v>
    <v>29.203800000000001</v>
    <v>77.2</v>
    <v>80.05</v>
    <v>80.73</v>
    <v>506757900</v>
    <v>SYY</v>
    <v>SYSCO CORPORATION (XNYS:SYY)</v>
    <v>2481843</v>
    <v>2492836</v>
    <v>1969</v>
  </rv>
  <rv s="2">
    <v>1345</v>
  </rv>
  <rv s="0">
    <v>https://www.bing.com/financeapi/forcetrigger?t=a23www&amp;q=XNYS%3aT&amp;form=skydnc</v>
    <v>Learn more on Bing</v>
  </rv>
  <rv s="1">
    <v>en-US</v>
    <v>a23www</v>
    <v>268435456</v>
    <v>1</v>
    <v>Powered by Refinitiv</v>
    <v>0</v>
    <v>AT&amp;T INC. (XNYS:T)</v>
    <v>2</v>
    <v>3</v>
    <v>Finance</v>
    <v>4</v>
    <v>21.53</v>
    <v>14.46</v>
    <v>0.52500000000000002</v>
    <v>0.36</v>
    <v>5.8480000000000001E-4</v>
    <v>2.1505E-2</v>
    <v>0.01</v>
    <v>USD</v>
    <v>AT&amp;T Inc. is a holding company. The Company is a provider of telecommunications, media,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203000</v>
    <v>New York Stock Exchange</v>
    <v>XNYS</v>
    <v>XNYS</v>
    <v>208 S. Akard St, DALLAS, TX, 75202 US</v>
    <v>17.399999999999999</v>
    <v>Telecommunications Services</v>
    <v>Stock</v>
    <v>44855.999879200783</v>
    <v>1347</v>
    <v>16.77</v>
    <v>121854600000</v>
    <v>AT&amp;T INC.</v>
    <v>AT&amp;T INC.</v>
    <v>16.829999999999998</v>
    <v>6.2034000000000002</v>
    <v>16.739999999999998</v>
    <v>17.100000000000001</v>
    <v>17.11</v>
    <v>7126000000</v>
    <v>T</v>
    <v>AT&amp;T INC. (XNYS:T)</v>
    <v>81050681</v>
    <v>50638745</v>
    <v>1983</v>
  </rv>
  <rv s="2">
    <v>1348</v>
  </rv>
  <rv s="0">
    <v>https://www.bing.com/financeapi/forcetrigger?t=a23xz2&amp;q=XNYS%3aTAP&amp;form=skydnc</v>
    <v>Learn more on Bing</v>
  </rv>
  <rv s="1">
    <v>en-US</v>
    <v>a23xz2</v>
    <v>268435456</v>
    <v>1</v>
    <v>Powered by Refinitiv</v>
    <v>0</v>
    <v>MOLSON COORS BEVERAGE COMPANY (XNYS:TAP)</v>
    <v>2</v>
    <v>3</v>
    <v>Finance</v>
    <v>4</v>
    <v>60.12</v>
    <v>42.46</v>
    <v>0.8609</v>
    <v>0.92</v>
    <v>-2.1562000000000001E-2</v>
    <v>1.9071000000000001E-2</v>
    <v>-1.06</v>
    <v>USD</v>
    <v>Molson Coors Beverage Company is a holding company. It is engaged in brewing beverages. The Company operates through two segments: Americas and EMEA&amp;APAC. The Americas segment consists of the production, marketing, and sales of its brands and other owned and licensed brands in the United States, Canada, and various countries in Latin and South America. It also has contract brewing agreements to brew, package and ship products. The EMEA&amp;APAC segment consists of the production, marketing, and sales of its brands as well as several smaller regional brands in the United Kingdom, Central Europe, and various other European countries, along with certain countries within the Middle East, Africa, and the Asia Pacific. It also has licensing agreements and distribution agreements with various other brewers. The Company's brands include Blue Moon, Carling, Coors Banquet, Coors Light, Miller Lite, Leinenkugel’s Summer Shandy, Creemore Springs, Hop Valley and more.</v>
    <v>16300</v>
    <v>New York Stock Exchange</v>
    <v>XNYS</v>
    <v>XNYS</v>
    <v>P.O. BOX 4030, NH353, GOLDEN, CO, 80401 US</v>
    <v>49.34</v>
    <v>Beverages</v>
    <v>Stock</v>
    <v>44855.958333344533</v>
    <v>1350</v>
    <v>48.2</v>
    <v>10665500000</v>
    <v>MOLSON COORS BEVERAGE COMPANY</v>
    <v>MOLSON COORS BEVERAGE COMPANY</v>
    <v>48.42</v>
    <v>14.326000000000001</v>
    <v>48.24</v>
    <v>49.16</v>
    <v>48.1</v>
    <v>216734400</v>
    <v>TAP</v>
    <v>MOLSON COORS BEVERAGE COMPANY (XNYS:TAP)</v>
    <v>954257</v>
    <v>1187196</v>
    <v>2003</v>
  </rv>
  <rv s="2">
    <v>1351</v>
  </rv>
  <rv s="0">
    <v>https://www.bing.com/financeapi/forcetrigger?t=a242qh&amp;q=XNYS%3aTDG&amp;form=skydnc</v>
    <v>Learn more on Bing</v>
  </rv>
  <rv s="1">
    <v>en-US</v>
    <v>a242qh</v>
    <v>268435456</v>
    <v>1</v>
    <v>Powered by Refinitiv</v>
    <v>0</v>
    <v>TRANSDIGM GROUP INCORPORATED (XNYS:TDG)</v>
    <v>2</v>
    <v>3</v>
    <v>Finance</v>
    <v>4</v>
    <v>667.08360000000005</v>
    <v>486.24779999999998</v>
    <v>1.411</v>
    <v>6.86</v>
    <v>0</v>
    <v>1.2919E-2</v>
    <v>0</v>
    <v>USD</v>
    <v>TransDigm Group Incorporated is a designer, producer, and supplier of engineered aircraft components for use on commercial and military aircraft in service. The Company’s segments include Power &amp; Control, Airframe and Non-aviation. The Power &amp; Control segment develops, produces, and markets systems and components that provide power to or control power of the aircraft utilizing electronic, fluid, power, and mechanical motion control technologies. Its product offerings include mechanical/electro-mechanical actuators and controls. The Airframe segment develops, produces, and markets systems and components that are used in non-power airframe applications utilizing airframe and cabin structure technologies. Its product offerings include engineered latching and locking devices, and engineered rods. The Non-aviation segment develops, produces, and markets products for non-aviation markets. Its product offerings include belts and safety restraints for ground transportation applications.</v>
    <v>13300</v>
    <v>New York Stock Exchange</v>
    <v>XNYS</v>
    <v>XNYS</v>
    <v>SUITE 3710, 1301 EAST 9TH STREET, CLEVELAND, OH, 44114 US</v>
    <v>539.55999999999995</v>
    <v>Aerospace &amp; Defense</v>
    <v>Stock</v>
    <v>44855.958333356248</v>
    <v>1353</v>
    <v>521.42999999999995</v>
    <v>29171740000</v>
    <v>TRANSDIGM GROUP INCORPORATED</v>
    <v>TRANSDIGM GROUP INCORPORATED</v>
    <v>528.79999999999995</v>
    <v>40.700699999999998</v>
    <v>531.02</v>
    <v>537.88</v>
    <v>537.88</v>
    <v>54234660</v>
    <v>TDG</v>
    <v>TRANSDIGM GROUP INCORPORATED (XNYS:TDG)</v>
    <v>293626</v>
    <v>278516</v>
    <v>2003</v>
  </rv>
  <rv s="2">
    <v>1354</v>
  </rv>
  <rv s="0">
    <v>https://www.bing.com/financeapi/forcetrigger?t=a243ec&amp;q=XNYS%3aTDY&amp;form=skydnc</v>
    <v>Learn more on Bing</v>
  </rv>
  <rv s="1">
    <v>en-US</v>
    <v>a243ec</v>
    <v>268435456</v>
    <v>1</v>
    <v>Powered by Refinitiv</v>
    <v>0</v>
    <v>TELEDYNE TECHNOLOGIES INCORPORATED (XNYS:TDY)</v>
    <v>2</v>
    <v>3</v>
    <v>Finance</v>
    <v>4</v>
    <v>493.97</v>
    <v>325</v>
    <v>1.0539000000000001</v>
    <v>9.99</v>
    <v>0</v>
    <v>2.9340000000000001E-2</v>
    <v>0</v>
    <v>USD</v>
    <v>Teledyne Technologies Incorporated provides enabling technologies for industrial growth markets. These markets include factory automation and condition monitoring, air and water quality environmental monitoring, and others. The Company has four segments. Digital Imaging segment includes sensors, cameras and systems, within the visible, infrared, ultraviolet and X-ray spectra for use in industrial, scientific, government, space, defense, security and others. Instrumentation segment provides monitoring and control instruments for marine, environmental, industrial and other applications, and electronic test and measurement equipment. Aerospace and Defense Electronics segment provides electronic components and subsystems, data acquisition and communications components and equipment, harsh environment interconnects, general aviation batteries and other components. Engineered Systems segment provides systems engineering, integration and technology development, and manufacturing solutions.</v>
    <v>14500</v>
    <v>New York Stock Exchange</v>
    <v>XNYS</v>
    <v>XNYS</v>
    <v>1049 Camino Dos Rios, THOUSAND OAKS, CA, 91360 US</v>
    <v>352</v>
    <v>Electronic Equipment &amp; Parts</v>
    <v>Stock</v>
    <v>44855.958333367969</v>
    <v>1356</v>
    <v>340.82</v>
    <v>16425120000</v>
    <v>TELEDYNE TECHNOLOGIES INCORPORATED</v>
    <v>TELEDYNE TECHNOLOGIES INCORPORATED</v>
    <v>341.65</v>
    <v>23.915199999999999</v>
    <v>340.49</v>
    <v>350.48</v>
    <v>350.48</v>
    <v>46864640</v>
    <v>TDY</v>
    <v>TELEDYNE TECHNOLOGIES INCORPORATED (XNYS:TDY)</v>
    <v>468644</v>
    <v>273163</v>
    <v>1999</v>
  </rv>
  <rv s="2">
    <v>1357</v>
  </rv>
  <rv s="0">
    <v>https://www.bing.com/financeapi/forcetrigger?t=a243pr&amp;q=XNAS%3aTECH&amp;form=skydnc</v>
    <v>Learn more on Bing</v>
  </rv>
  <rv s="1">
    <v>en-US</v>
    <v>a243pr</v>
    <v>268435456</v>
    <v>1</v>
    <v>Powered by Refinitiv</v>
    <v>0</v>
    <v>BIO-TECHNE CORPORATION (XNAS:TECH)</v>
    <v>2</v>
    <v>3</v>
    <v>Finance</v>
    <v>4</v>
    <v>531.79999999999995</v>
    <v>272.01</v>
    <v>1.2713000000000001</v>
    <v>1.1599999999999999</v>
    <v>0</v>
    <v>4.1120000000000002E-3</v>
    <v>0</v>
    <v>USD</v>
    <v>Bio-Techne Corporation is a developer, manufacturer, and seller of life science reagents, instruments and services for the research, diagnostics, and bioprocessing markets. The Company operates through two segments: Protein Sciences and Diagnostics and Genomics. The Protein Sciences segment is a developer and manufacturer of biological reagents used in all aspects of life science research, diagnostics and cell and gene therapy. This segment also includes proteomic analytical tools, both manual and automated, that offer researchers and pharmaceutical manufacturers efficient options for automated western blot and multiplexed ELISA workflow. The Diagnostics and Genomics segment develops and manufactures diagnostic products, including controls, calibrators, and diagnostic assays for the regulated diagnostics market, exosome-based molecular diagnostic assays, advanced tissue-based in-situ hybridization assays for spatial genomic and tissue biopsy analysis, and genetic and oncology kits.</v>
    <v>3000</v>
    <v>Nasdaq Stock Market</v>
    <v>XNAS</v>
    <v>XNAS</v>
    <v>614 MCKINLEY PL N E, MINNEAPOLIS, MN, 55413 US</v>
    <v>284.56</v>
    <v>Biotechnology &amp; Medical Research</v>
    <v>Stock</v>
    <v>44855.849694895311</v>
    <v>1359</v>
    <v>276.39</v>
    <v>11111380000</v>
    <v>BIO-TECHNE CORPORATION</v>
    <v>BIO-TECHNE CORPORATION</v>
    <v>282.92</v>
    <v>42.611400000000003</v>
    <v>282.13</v>
    <v>283.29000000000002</v>
    <v>283.29000000000002</v>
    <v>39222640</v>
    <v>TECH</v>
    <v>BIO-TECHNE CORPORATION (XNAS:TECH)</v>
    <v>318648</v>
    <v>322709</v>
    <v>1981</v>
  </rv>
  <rv s="2">
    <v>1360</v>
  </rv>
  <rv s="0">
    <v>http://fr.wikipedia.org/wiki/TE_Connectivity</v>
    <v>Wikipedia</v>
  </rv>
  <rv s="3">
    <v>27</v>
    <v>1362</v>
  </rv>
  <rv s="4">
    <v>9</v>
    <v>https://www.bing.com/th?id=AMMS_e83e68f97f5001b753ff93f8a5154da3&amp;qlt=95</v>
    <v>1363</v>
    <v>0</v>
    <v>https://www.bing.com/images/search?form=xlimg&amp;q=te+connectivity</v>
    <v>Image of TE Connectivity Ltd</v>
  </rv>
  <rv s="0">
    <v>https://www.bing.com/financeapi/forcetrigger?t=a244dm&amp;q=XNYS%3aTEL&amp;form=skydnc</v>
    <v>Learn more on Bing</v>
  </rv>
  <rv s="5">
    <v>en-US</v>
    <v>a244dm</v>
    <v>268435456</v>
    <v>1</v>
    <v>Powered by Refinitiv</v>
    <v>5</v>
    <v>TE Connectivity Ltd (XNYS:TEL)</v>
    <v>7</v>
    <v>8</v>
    <v>Finance</v>
    <v>4</v>
    <v>166.44</v>
    <v>104.76</v>
    <v>1.3038000000000001</v>
    <v>3.98</v>
    <v>0</v>
    <v>3.5885E-2</v>
    <v>0</v>
    <v>USD</v>
    <v>TE Connectivity Ltd. is a technology company. The Company designs and manufactures connectivity and sensors solutions. It operates through three segments: Transportation Solutions, Industrial Solutions and Communications Solutions. The Transportation Solutions segment offers connectivity and sensor technologies. Its products are used in the automotive, commercial transportation and sensors markets. It sells primary products, including terminals and connector systems and components, sensors, relays, application tooling, and wire and heat shrink tubing. The Industrial Solutions segment is a supplier of products that connect and distribute power, data and signals. The Industrial Solutions segment offers products, such as terminals and connector systems and components; heat shrink tubing; relays, and wire and cable. The Communications Solutions segment is a supplier of electronic components for the data and devices and appliances markets.</v>
    <v>89000</v>
    <v>New York Stock Exchange</v>
    <v>XNYS</v>
    <v>XNYS</v>
    <v>Muehlenstrasse 26, SCHAFFHAUSEN, SCHAFFHAUSEN, 8200 CH</v>
    <v>115.185</v>
    <v>1364</v>
    <v>Machinery, Equipment &amp; Components</v>
    <v>Stock</v>
    <v>44855.958333356248</v>
    <v>1365</v>
    <v>110.41</v>
    <v>36746300000</v>
    <v>TE Connectivity Ltd</v>
    <v>TE Connectivity Ltd</v>
    <v>110.71</v>
    <v>14.512700000000001</v>
    <v>110.91</v>
    <v>114.89</v>
    <v>114.89</v>
    <v>319839000</v>
    <v>TEL</v>
    <v>TE Connectivity Ltd (XNYS:TEL)</v>
    <v>1151549</v>
    <v>1407869</v>
    <v>2009</v>
  </rv>
  <rv s="2">
    <v>1366</v>
  </rv>
  <rv s="0">
    <v>https://www.bing.com/financeapi/forcetrigger?t=a244ur&amp;q=XNAS%3aTER&amp;form=skydnc</v>
    <v>Learn more on Bing</v>
  </rv>
  <rv s="1">
    <v>en-US</v>
    <v>a244ur</v>
    <v>268435456</v>
    <v>1</v>
    <v>Powered by Refinitiv</v>
    <v>0</v>
    <v>TERADYNE, INC. (XNAS:TER)</v>
    <v>2</v>
    <v>3</v>
    <v>Finance</v>
    <v>4</v>
    <v>168.91</v>
    <v>67.81</v>
    <v>1.5076000000000001</v>
    <v>3.32</v>
    <v>-9.9649999999999999E-3</v>
    <v>4.4894999999999997E-2</v>
    <v>-0.77</v>
    <v>USD</v>
    <v>Teradyne, Inc. is a global supplier of automation equipment for test and industrial applications. The Company designs, develops, manufactures and sells automatic test systems used to test semiconductors, wireless products, data storage and complex electronics systems. The Company’s segments include Semiconductor Test, which includes operations related to the design, manufacturing and marketing of semiconductor test products and services; System Test, which includes operations related to the design, manufacturing and marketing of products and services for storage and system level test, defense/aerospace instrumentation test, and circuit-board test; Wireless Test, which includes operations related to the design, manufacturing and marketing of wireless test products and services, and Industrial Automation, which includes operations related to the design, manufacturing and marketing of collaborative robotic arms, autonomous mobile robots and advanced robotic control software.</v>
    <v>5900</v>
    <v>Nasdaq Stock Market</v>
    <v>XNAS</v>
    <v>XNAS</v>
    <v>600 Riverpark Dr, NORTH READING, MA, 01864-2634 US</v>
    <v>77.44</v>
    <v>Semiconductors &amp; Semiconductor Equipment</v>
    <v>Stock</v>
    <v>44855.907749003905</v>
    <v>1368</v>
    <v>73.73</v>
    <v>12114520000</v>
    <v>TERADYNE, INC.</v>
    <v>TERADYNE, INC.</v>
    <v>74.180000000000007</v>
    <v>15.5784</v>
    <v>73.95</v>
    <v>77.27</v>
    <v>76.5</v>
    <v>156781700</v>
    <v>TER</v>
    <v>TERADYNE, INC. (XNAS:TER)</v>
    <v>2158530</v>
    <v>1871506</v>
    <v>1960</v>
  </rv>
  <rv s="2">
    <v>1369</v>
  </rv>
  <rv s="0">
    <v>https://www.bing.com/financeapi/forcetrigger?t=a1o8mw&amp;q=XNYS%3aTFC&amp;form=skydnc</v>
    <v>Learn more on Bing</v>
  </rv>
  <rv s="1">
    <v>en-US</v>
    <v>a1o8mw</v>
    <v>268435456</v>
    <v>1</v>
    <v>Powered by Refinitiv</v>
    <v>0</v>
    <v>Truist Financial Corporation (XNYS:TFC)</v>
    <v>2</v>
    <v>3</v>
    <v>Finance</v>
    <v>4</v>
    <v>68.95</v>
    <v>40.005000000000003</v>
    <v>1.0705</v>
    <v>1.0900000000000001</v>
    <v>0</v>
    <v>2.6966999999999998E-2</v>
    <v>0</v>
    <v>USD</v>
    <v>Truist Financial Corporation is a financial services company. The Company operates through its commercial bank subsidiary, Truist Bank (the Bank). The Bank provides a range of banking and trust services for clients and its digital platform. The Company’s segments include Consumer Banking and Wealth, Corporate and Commercial Banking, and Insurance Holdings. It provides a range of banking services to commercial and consumer clients, which includes asset management, automobile lending, credit card lending, consumer finance, home equity lending, insurance, investment brokerage services, mobile/online banking, payment solutions, retail deposit products, small business lending and student lending. Its services also include commercial deposit and treasury services, commercial finance, commercial lending, floor plan lending, leasing, investment banking and capital markets services, Institutional trust services, leasing, insurance premium finance and supply chain financing.</v>
    <v>50283</v>
    <v>New York Stock Exchange</v>
    <v>XNYS</v>
    <v>XNYS</v>
    <v>214 N. Tryon St., CHARLOTTE, NC, 28202 US</v>
    <v>41.66</v>
    <v>Banking Services</v>
    <v>Stock</v>
    <v>44855.964958378907</v>
    <v>1371</v>
    <v>40.005000000000003</v>
    <v>55074060000</v>
    <v>Truist Financial Corporation</v>
    <v>Truist Financial Corporation</v>
    <v>40.33</v>
    <v>9.2697000000000003</v>
    <v>40.42</v>
    <v>41.51</v>
    <v>41.51</v>
    <v>1326766000</v>
    <v>TFC</v>
    <v>Truist Financial Corporation (XNYS:TFC)</v>
    <v>11680171</v>
    <v>7347427</v>
    <v>1968</v>
  </rv>
  <rv s="2">
    <v>1372</v>
  </rv>
  <rv s="0">
    <v>https://www.bing.com/financeapi/forcetrigger?t=a245u2&amp;q=XNYS%3aTFX&amp;form=skydnc</v>
    <v>Learn more on Bing</v>
  </rv>
  <rv s="1">
    <v>en-US</v>
    <v>a245u2</v>
    <v>268435456</v>
    <v>1</v>
    <v>Powered by Refinitiv</v>
    <v>0</v>
    <v>TELEFLEX INCORPORATED (XNYS:TFX)</v>
    <v>2</v>
    <v>3</v>
    <v>Finance</v>
    <v>4</v>
    <v>381.97</v>
    <v>182.65</v>
    <v>1.0794999999999999</v>
    <v>4</v>
    <v>0</v>
    <v>2.0653999999999999E-2</v>
    <v>0</v>
    <v>USD</v>
    <v>Teleflex Incorporated is a provider of medical technology products. The Company primarily designs, develops, manufactures and supplies single-use medical devices used by hospitals and healthcare providers for common diagnostic and therapeutic procedures in critical care and surgical applications. The Company operates through four segments: Americas, Europe, the Middle East and Africa (EMEA), Asia Pacific (Asia) and Original Equipment Manufacturer and Development Services (OEM). OEM segment designs, manufactures and supplies devices and instruments for other medical device manufacturers. It includes the TFX Medical OEM, TFX OEM, Deknatel and HPC Medical brands, provides custom extrusions, micro-diameter film-cast tubing, diagnostic and interventional catheters, balloons and balloon catheters, film-insulated fine wire, coated mandrel wire, conductors, sheath/dilator introducers, specialized sutures and performance fibers, bioabsorbable sutures, yarns and resins.</v>
    <v>14000</v>
    <v>New York Stock Exchange</v>
    <v>XNYS</v>
    <v>XNYS</v>
    <v>550 E Swedesford Rd Ste 400, WAYNE, PA, 19087-1601 US</v>
    <v>199.47</v>
    <v>Healthcare Equipment &amp; Supplies</v>
    <v>Stock</v>
    <v>44855.958333344533</v>
    <v>1374</v>
    <v>190.02</v>
    <v>9271769000</v>
    <v>TELEFLEX INCORPORATED</v>
    <v>TELEFLEX INCORPORATED</v>
    <v>193.11</v>
    <v>18.008900000000001</v>
    <v>193.67</v>
    <v>197.67</v>
    <v>197.67</v>
    <v>46905290</v>
    <v>TFX</v>
    <v>TELEFLEX INCORPORATED (XNYS:TFX)</v>
    <v>463085</v>
    <v>423931</v>
    <v>1943</v>
  </rv>
  <rv s="2">
    <v>1375</v>
  </rv>
  <rv s="0">
    <v>https://www.bing.com/financeapi/forcetrigger?t=a246z2&amp;q=XNYS%3aTGT&amp;form=skydnc</v>
    <v>Learn more on Bing</v>
  </rv>
  <rv s="1">
    <v>en-US</v>
    <v>a246z2</v>
    <v>268435456</v>
    <v>1</v>
    <v>Powered by Refinitiv</v>
    <v>0</v>
    <v>TARGET CORPORATION (XNYS:TGT)</v>
    <v>2</v>
    <v>3</v>
    <v>Finance</v>
    <v>4</v>
    <v>268.98</v>
    <v>137.16</v>
    <v>1.0195000000000001</v>
    <v>4.79</v>
    <v>3.769E-4</v>
    <v>3.1023000000000002E-2</v>
    <v>0.06</v>
    <v>USD</v>
    <v>Target Corporation (Target) is a general merchandise retailer selling products through its stores and digital channels. The Company sells an assortment of general merchandise and food. The Company’s product category includes apparel and accessories, beauty and household essentials, food and beverage, hardlines, and home furnishing and decor. Its general merchandise stores offer an edited food assortment, including perishables, dry grocery, dairy and frozen items. The Company has stores of approximately 170,000 square feet offer a full line of food items comparable to traditional supermarkets. Its small-format stores have over 50,000 square feet that offer curated general merchandise and food assortments. Its brands include Art Class, Smartly, Auden, JoyLab, Smith &amp; Hawken, Ava &amp; Viv, Kindfull, Sonia Kashuk, Casaluna, Market Pantry, Threshold, Cat &amp; Jack, Mondo Llama, Universal Thread, Cloud Island, More Than Magic, up &amp; up, Colsie, Opalhouse, Wild Fable and Open Story, Wondershop.</v>
    <v>450000</v>
    <v>New York Stock Exchange</v>
    <v>XNYS</v>
    <v>XNYS</v>
    <v>1000 Nicollet Mall, MINNEAPOLIS, MN, 55403 US</v>
    <v>159.26</v>
    <v>Diversified Retail</v>
    <v>Stock</v>
    <v>44855.99958703672</v>
    <v>1377</v>
    <v>154.30000000000001</v>
    <v>73269210000</v>
    <v>TARGET CORPORATION</v>
    <v>TARGET CORPORATION</v>
    <v>154.54</v>
    <v>17.533300000000001</v>
    <v>154.4</v>
    <v>159.19</v>
    <v>159.25</v>
    <v>460262600</v>
    <v>TGT</v>
    <v>TARGET CORPORATION (XNYS:TGT)</v>
    <v>3508270</v>
    <v>3311551</v>
    <v>1902</v>
  </rv>
  <rv s="2">
    <v>1378</v>
  </rv>
  <rv s="0">
    <v>https://www.bing.com/financeapi/forcetrigger?t=a249r7&amp;q=XNYS%3aTJX&amp;form=skydnc</v>
    <v>Learn more on Bing</v>
  </rv>
  <rv s="1">
    <v>en-US</v>
    <v>a249r7</v>
    <v>268435456</v>
    <v>1</v>
    <v>Powered by Refinitiv</v>
    <v>0</v>
    <v>THE TJX COMPANIES, INC. (XNYS:TJX)</v>
    <v>2</v>
    <v>3</v>
    <v>Finance</v>
    <v>4</v>
    <v>77.349999999999994</v>
    <v>53.69</v>
    <v>0.873</v>
    <v>2.25</v>
    <v>1.3309999999999999E-3</v>
    <v>3.4424999999999997E-2</v>
    <v>0.09</v>
    <v>USD</v>
    <v>The TJX Companies, Inc. (TJX) is an off-price apparel and home fashions retailer in the United States and across the world. The Company operates through four segments: Marmaxx, HomeGoods, TJX Canada and TJX International. T.J. Maxx and Marshalls chains in the United States (Marmaxx) are collectively the off-price retailer in the United States with approximately 2,432 stores. The HomeGoods chain is an off-price retailer of home fashions in the United States with approximately 850 stores. The TJX Canada segment operates the Winners, HomeSense and Marshalls chains in Canada. Winners is the off-price apparel and home fashions retailer in Canada. HomeSense offers home fashions off-price concept in Canada. The TJX International segment operates the T.K. Maxx and HomeSense chains in Europe. Through its stores and its e-commerce site for the U.K., tkmaxx.com, T.K. Maxx offers a merchandise mix similar to T.J. Maxx.</v>
    <v>340000</v>
    <v>New York Stock Exchange</v>
    <v>XNYS</v>
    <v>XNYS</v>
    <v>770 Cochituate Rd, FRAMINGHAM, MA, 01701-4666 US</v>
    <v>68.06</v>
    <v>Diversified Retail</v>
    <v>Stock</v>
    <v>44855.985496492969</v>
    <v>1380</v>
    <v>65.27</v>
    <v>78498790000</v>
    <v>THE TJX COMPANIES, INC.</v>
    <v>THE TJX COMPANIES, INC.</v>
    <v>65.31</v>
    <v>23.3185</v>
    <v>65.36</v>
    <v>67.61</v>
    <v>67.7</v>
    <v>1161053000</v>
    <v>TJX</v>
    <v>THE TJX COMPANIES, INC. (XNYS:TJX)</v>
    <v>5865421</v>
    <v>4891063</v>
    <v>1962</v>
  </rv>
  <rv s="2">
    <v>1381</v>
  </rv>
  <rv s="0">
    <v>https://www.bing.com/financeapi/forcetrigger?t=a24bsm&amp;q=XNYS%3aTMO&amp;form=skydnc</v>
    <v>Learn more on Bing</v>
  </rv>
  <rv s="1">
    <v>en-US</v>
    <v>a24bsm</v>
    <v>268435456</v>
    <v>1</v>
    <v>Powered by Refinitiv</v>
    <v>0</v>
    <v>THERMO FISHER SCIENTIFIC INC. (XNYS:TMO)</v>
    <v>2</v>
    <v>3</v>
    <v>Finance</v>
    <v>4</v>
    <v>672.34</v>
    <v>478.31</v>
    <v>0.84150000000000003</v>
    <v>9.8800000000000008</v>
    <v>-4.5500000000000002E-3</v>
    <v>2.0293000000000002E-2</v>
    <v>-2.2599999999999998</v>
    <v>USD</v>
    <v>Thermo Fisher Scientific Inc. develops, manufactures and sells a range of products. The Company segments include Life Sciences Solutions, Analytical Instruments, Specialty Diagnostics, and Laboratory Products and Services. The Company offers its products and services through various brands, including Thermo Scientific, Applied Biosystems, Invitrogen, Fisher Scientific, Unity Lab Services, Patheon and PPD. Life Sciences Solutions segment provides a portfolio of reagents, instruments and consumables used in biological and medical research, discovery and production of new drugs and vaccines. Analytical Instruments segment provides a broad offering of instruments, consumables, software and services that are used for applications in the laboratory. Specialty Diagnostics segment offers a wide range of diagnostic test kits, reagents, culture media, instruments and associated products. Its Laboratory Products and Services segment offers products and solutions needed for the laboratory.</v>
    <v>130000</v>
    <v>New York Stock Exchange</v>
    <v>XNYS</v>
    <v>XNYS</v>
    <v>168 Third Avenue, WALTHAM, MA, 02451 US</v>
    <v>496.94</v>
    <v>Healthcare Equipment &amp; Supplies</v>
    <v>Stock</v>
    <v>44855.99723633047</v>
    <v>1383</v>
    <v>478.31</v>
    <v>194617300000</v>
    <v>THERMO FISHER SCIENTIFIC INC.</v>
    <v>THERMO FISHER SCIENTIFIC INC.</v>
    <v>486.16</v>
    <v>25.8993</v>
    <v>486.86</v>
    <v>496.74</v>
    <v>494.48</v>
    <v>391789000</v>
    <v>TMO</v>
    <v>THERMO FISHER SCIENTIFIC INC. (XNYS:TMO)</v>
    <v>2836880</v>
    <v>1411269</v>
    <v>1960</v>
  </rv>
  <rv s="2">
    <v>1384</v>
  </rv>
  <rv s="0">
    <v>https://www.bing.com/financeapi/forcetrigger?t=a24c52&amp;q=XNAS%3aTMUS&amp;form=skydnc</v>
    <v>Learn more on Bing</v>
  </rv>
  <rv s="1">
    <v>en-US</v>
    <v>a24c52</v>
    <v>268435456</v>
    <v>1</v>
    <v>Powered by Refinitiv</v>
    <v>0</v>
    <v>T-MOBILE US, INC. (XNAS:TMUS)</v>
    <v>2</v>
    <v>3</v>
    <v>Finance</v>
    <v>4</v>
    <v>148.04</v>
    <v>101.51</v>
    <v>0.50309999999999999</v>
    <v>0.44</v>
    <v>1.7589999999999999E-3</v>
    <v>3.235E-3</v>
    <v>0.24</v>
    <v>USD</v>
    <v>T-Mobile US, Inc. is a provider of mobile communications services, including voice, messaging and data, under its flagship brands, T-Mobile and Metro by T-Mobile, in the United States, Puerto Rico and the United States Virgin Islands. The Company provides mobile communications services primarily using its fourth generation (4G) long term evolution network and its fifth generation (5G) technology network. It also offers a selection of wireless devices, including handsets, tablets and other mobile communication devices, and accessories for sale, as well as financing through equipment installment plans and leasing through JUMP! On Demand. The Company’s primary service plan offers signature Magenta plan, which includes, among other benefits, unlimited talk, text and smartphone data on its network, 5G access at no extra cost. Customers can also choose additional features, such as unlimited premium data with its Ultra Capacity 5G service, for an additional cost on its Magenta Max plan.</v>
    <v>75000</v>
    <v>Nasdaq Stock Market</v>
    <v>XNAS</v>
    <v>XNAS</v>
    <v>12920 SE 38th St, BELLEVUE, WA, 98006 US</v>
    <v>136.68</v>
    <v>Telecommunications Services</v>
    <v>Stock</v>
    <v>44855.999476238285</v>
    <v>1386</v>
    <v>134.88</v>
    <v>171126500000</v>
    <v>T-MOBILE US, INC.</v>
    <v>T-MOBILE US, INC.</v>
    <v>135.02500000000001</v>
    <v>99.355000000000004</v>
    <v>136.02000000000001</v>
    <v>136.46</v>
    <v>136.69999999999999</v>
    <v>1254041000</v>
    <v>TMUS</v>
    <v>T-MOBILE US, INC. (XNAS:TMUS)</v>
    <v>4198749</v>
    <v>5208489</v>
    <v>2004</v>
  </rv>
  <rv s="2">
    <v>1387</v>
  </rv>
  <rv s="0">
    <v>https://www.bing.com/financeapi/forcetrigger?t=a24fmw&amp;q=XNYS%3aTPR&amp;form=skydnc</v>
    <v>Learn more on Bing</v>
  </rv>
  <rv s="1">
    <v>en-US</v>
    <v>a24fmw</v>
    <v>268435456</v>
    <v>1</v>
    <v>Powered by Refinitiv</v>
    <v>0</v>
    <v>TAPESTRY, INC. (XNYS:TPR)</v>
    <v>2</v>
    <v>3</v>
    <v>Finance</v>
    <v>4</v>
    <v>47.049799999999998</v>
    <v>26.39</v>
    <v>1.3919999999999999</v>
    <v>0.79</v>
    <v>-3.0699999999999998E-2</v>
    <v>2.5918999999999998E-2</v>
    <v>-0.96</v>
    <v>USD</v>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v>12600</v>
    <v>New York Stock Exchange</v>
    <v>XNYS</v>
    <v>XNYS</v>
    <v>10 Hudson Yards, NEW YORK, NY, 10001 US</v>
    <v>31.4</v>
    <v>Specialty Retailers</v>
    <v>Stock</v>
    <v>44855.958333356248</v>
    <v>1389</v>
    <v>30.18</v>
    <v>7568895000</v>
    <v>TAPESTRY, INC.</v>
    <v>TAPESTRY, INC.</v>
    <v>30.48</v>
    <v>9.6709999999999994</v>
    <v>30.48</v>
    <v>31.27</v>
    <v>30.31</v>
    <v>242049700</v>
    <v>TPR</v>
    <v>TAPESTRY, INC. (XNYS:TPR)</v>
    <v>2458480</v>
    <v>3567910</v>
    <v>2000</v>
  </rv>
  <rv s="2">
    <v>1390</v>
  </rv>
  <rv s="0">
    <v>https://www.bing.com/financeapi/forcetrigger?t=a24hfr&amp;q=XNAS%3aTRMB&amp;form=skydnc</v>
    <v>Learn more on Bing</v>
  </rv>
  <rv s="1">
    <v>en-US</v>
    <v>a24hfr</v>
    <v>268435456</v>
    <v>1</v>
    <v>Powered by Refinitiv</v>
    <v>0</v>
    <v>TRIMBLE INC. (XNAS:TRMB)</v>
    <v>2</v>
    <v>3</v>
    <v>Finance</v>
    <v>4</v>
    <v>91.96</v>
    <v>49.99</v>
    <v>1.5734999999999999</v>
    <v>2.39</v>
    <v>0</v>
    <v>4.4680999999999998E-2</v>
    <v>0</v>
    <v>USD</v>
    <v>Trimble Inc. is a provider of technology solutions. The Company enables professionals and field mobile workers to improve or transform their work processes. It operates through four segments: Buildings and Infrastructure, Geospatial, Resources and Utilities, and Transportation. The Buildings and Infrastructure segment serves customers working in architecture, engineering, construction, and operations and maintenance. The Geospatial segment primarily serves customers working in surveying, engineering, and government. The Company's product portfolios are focused on surveying and geospatial and geographic information systems (GIS). The Resources and Utilities segment serves customers working in agriculture, forestry and utilities. Its product portfolio addresses the agriculture market. Its transportation solutions provide capabilities for the long-haul trucking and freight shipper markets. The Company is also focused on operations solutions for the heavy civil construction industry.</v>
    <v>11931</v>
    <v>Nasdaq Stock Market</v>
    <v>XNAS</v>
    <v>XNAS</v>
    <v>10368 Westmoor Drive, WESTMINSTER, CO, 80021 US</v>
    <v>55.98</v>
    <v>Software &amp; IT Services</v>
    <v>Stock</v>
    <v>44855.849694560158</v>
    <v>1392</v>
    <v>53.38</v>
    <v>13839100000</v>
    <v>TRIMBLE INC.</v>
    <v>TRIMBLE INC.</v>
    <v>53.88</v>
    <v>26.130199999999999</v>
    <v>53.49</v>
    <v>55.88</v>
    <v>55.88</v>
    <v>247657400</v>
    <v>TRMB</v>
    <v>TRIMBLE INC. (XNAS:TRMB)</v>
    <v>832253</v>
    <v>1317545</v>
    <v>2016</v>
  </rv>
  <rv s="2">
    <v>1393</v>
  </rv>
  <rv s="0">
    <v>http://it.wikipedia.org/wiki/T._Rowe_Price</v>
    <v>Wikipedia</v>
  </rv>
  <rv s="3">
    <v>27</v>
    <v>1395</v>
  </rv>
  <rv s="4">
    <v>9</v>
    <v>https://www.bing.com/th?id=AMMS_4c600be848f66590834841f27e6f786d&amp;qlt=95</v>
    <v>1396</v>
    <v>0</v>
    <v>https://www.bing.com/images/search?form=xlimg&amp;q=t.+rowe+price</v>
    <v>Image of T. ROWE PRICE GROUP, INC.</v>
  </rv>
  <rv s="0">
    <v>https://www.bing.com/financeapi/forcetrigger?t=a24i3m&amp;q=XNAS%3aTROW&amp;form=skydnc</v>
    <v>Learn more on Bing</v>
  </rv>
  <rv s="5">
    <v>en-US</v>
    <v>a24i3m</v>
    <v>268435456</v>
    <v>1</v>
    <v>Powered by Refinitiv</v>
    <v>5</v>
    <v>T. ROWE PRICE GROUP, INC. (XNAS:TROW)</v>
    <v>7</v>
    <v>8</v>
    <v>Finance</v>
    <v>4</v>
    <v>223.36</v>
    <v>93.53</v>
    <v>1.2825</v>
    <v>2.8</v>
    <v>4.9750000000000003E-3</v>
    <v>2.8079E-2</v>
    <v>0.51</v>
    <v>USD</v>
    <v>T. Rowe Price Group, Inc. is a financial service holding company, which provides global investment management services through its subsidiaries to investors worldwide. It provides a range of United States mutual funds, sub advised funds, separately managed accounts, collective investment trusts and other products, which include open-ended investment products offered to investors outside the United States and products offered through variable annuity life insurance plans in the United States.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operates in Americas; Europe, Middle East and Africa; and Asia Pacific. It serves clients in approximately 50 countries across the world.</v>
    <v>7529</v>
    <v>Nasdaq Stock Market</v>
    <v>XNAS</v>
    <v>XNAS</v>
    <v>P.O. Box 89000, 100 East Pratt Street, BALTIMORE, MD, 21289-0320 US</v>
    <v>103.13</v>
    <v>1397</v>
    <v>Investment Banking &amp; Investment Services</v>
    <v>Stock</v>
    <v>44855.986139687499</v>
    <v>1398</v>
    <v>99.424999999999997</v>
    <v>23137910000</v>
    <v>T. ROWE PRICE GROUP, INC.</v>
    <v>T. ROWE PRICE GROUP, INC.</v>
    <v>99.87</v>
    <v>9.6264000000000003</v>
    <v>99.72</v>
    <v>102.52</v>
    <v>103.03</v>
    <v>225691600</v>
    <v>TROW</v>
    <v>T. ROWE PRICE GROUP, INC. (XNAS:TROW)</v>
    <v>2029314</v>
    <v>1807175</v>
    <v>2000</v>
  </rv>
  <rv s="2">
    <v>1399</v>
  </rv>
  <rv s="0">
    <v>https://www.bing.com/financeapi/forcetrigger?t=a24j8m&amp;q=XNYS%3aTRV&amp;form=skydnc</v>
    <v>Learn more on Bing</v>
  </rv>
  <rv s="1">
    <v>en-US</v>
    <v>a24j8m</v>
    <v>268435456</v>
    <v>1</v>
    <v>Powered by Refinitiv</v>
    <v>0</v>
    <v>The Travelers Companies, Inc. (XNYS:TRV)</v>
    <v>2</v>
    <v>3</v>
    <v>Finance</v>
    <v>4</v>
    <v>187.98</v>
    <v>145.4</v>
    <v>0.63639999999999997</v>
    <v>5.36</v>
    <v>-1.5717999999999999E-2</v>
    <v>3.1369000000000001E-2</v>
    <v>-2.77</v>
    <v>USD</v>
    <v>The Travelers Companies, Inc. is a holding company. The Company is engaged in providing a range of commercial and personal property and casualty insurance products and services to businesses, government units, associations and individuals. It operates through three segments: Business Insurance, Bond &amp; Specialty Insurance and Personal Insurance. The Business Insurance segment offers a range of property and casualty insurance and insurance-related services to its clients, in the United States and in Canada, as well as in the United Kingdom, the Republic of Ireland and throughout other parts of the world. The Bond &amp; Specialty Insurance segment provides surety, fidelity, management liability, professional liability, and other property and casualty coverages and related risk management services to its customers. Personal Insurance segment offers a range of property and casualty insurance products and services covering individuals’ personal risks.</v>
    <v>30800</v>
    <v>New York Stock Exchange</v>
    <v>XNYS</v>
    <v>XNYS</v>
    <v>385 WASHINGTON ST, SAINT PAUL, MN, 55102 US</v>
    <v>176.38</v>
    <v>Insurance</v>
    <v>Stock</v>
    <v>44855.958333367969</v>
    <v>1401</v>
    <v>171.1</v>
    <v>41299060000</v>
    <v>The Travelers Companies, Inc.</v>
    <v>The Travelers Companies, Inc.</v>
    <v>171.7</v>
    <v>12.4842</v>
    <v>170.87</v>
    <v>176.23</v>
    <v>173.46</v>
    <v>234347500</v>
    <v>TRV</v>
    <v>The Travelers Companies, Inc. (XNYS:TRV)</v>
    <v>1471728</v>
    <v>1355656</v>
    <v>1853</v>
  </rv>
  <rv s="2">
    <v>1402</v>
  </rv>
  <rv s="0">
    <v>https://www.bing.com/financeapi/forcetrigger?t=a24jvh&amp;q=XNAS%3aTSCO&amp;form=skydnc</v>
    <v>Learn more on Bing</v>
  </rv>
  <rv s="1">
    <v>en-US</v>
    <v>a24jvh</v>
    <v>268435456</v>
    <v>1</v>
    <v>Powered by Refinitiv</v>
    <v>0</v>
    <v>TRACTOR SUPPLY COMPANY (XNAS:TSCO)</v>
    <v>2</v>
    <v>3</v>
    <v>Finance</v>
    <v>4</v>
    <v>241.54</v>
    <v>166.49</v>
    <v>0.86529999999999996</v>
    <v>7.84</v>
    <v>2.1789999999999999E-3</v>
    <v>4.1364999999999999E-2</v>
    <v>0.43</v>
    <v>USD</v>
    <v>Tractor Supply Company is a rural lifestyle retailer in the United States. The Company is focused on supplying the needs of recreational farmers and ranchers. It operates retail stores under the names Tractor Supply Company, Petsense, and Del’s Feed &amp; Farm Supply. Its stores are located primarily in towns outlying various metropolitan markets and in rural communities. The Company also offer its products through the Tractor Supply mobile application and online at tractorsupply.com and petsense.com. The Company's selection of merchandise consists of various product categories, including livestock and pet; hardware, tools and trucks; seasonal, gift and toy products; clothing and footwear, and agriculture. Its brands include 4health, JobSmart, Bit &amp; Bridle, Paws &amp; Claws, Blue Mountain, Producer’s Pride, C.E. Schmidt, Redstone, Dumor, Untamed, Treeline, Countyline and Royal Wing. It operates approximately 2,181 retail stores in 49 states.</v>
    <v>22000</v>
    <v>Nasdaq Stock Market</v>
    <v>XNAS</v>
    <v>XNAS</v>
    <v>5401 Virginia Way, BRENTWOOD, TN, 37027 US</v>
    <v>199.46</v>
    <v>Specialty Retailers</v>
    <v>Stock</v>
    <v>44855.979333575779</v>
    <v>1404</v>
    <v>187.55</v>
    <v>21880630000</v>
    <v>TRACTOR SUPPLY COMPANY</v>
    <v>TRACTOR SUPPLY COMPANY</v>
    <v>188.02</v>
    <v>20.586500000000001</v>
    <v>189.53</v>
    <v>197.37</v>
    <v>197.8</v>
    <v>110861000</v>
    <v>TSCO</v>
    <v>TRACTOR SUPPLY COMPANY (XNAS:TSCO)</v>
    <v>1760873</v>
    <v>1300585</v>
    <v>1982</v>
  </rv>
  <rv s="2">
    <v>1405</v>
  </rv>
  <rv s="0">
    <v>https://www.bing.com/financeapi/forcetrigger?t=a24kar&amp;q=XNAS%3aTSLA&amp;form=skydnc</v>
    <v>Learn more on Bing</v>
  </rv>
  <rv s="1">
    <v>en-US</v>
    <v>a24kar</v>
    <v>268435456</v>
    <v>1</v>
    <v>Powered by Refinitiv</v>
    <v>0</v>
    <v>TESLA, INC. (XNAS:TSLA)</v>
    <v>2</v>
    <v>3</v>
    <v>Finance</v>
    <v>4</v>
    <v>414.49630000000002</v>
    <v>202</v>
    <v>2.0459000000000001</v>
    <v>7.16</v>
    <v>5.13E-4</v>
    <v>3.4542999999999997E-2</v>
    <v>0.11</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includes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99290</v>
    <v>Nasdaq Stock Market</v>
    <v>XNAS</v>
    <v>XNAS</v>
    <v>13101 Harold Green Road, AUSTIN, TX, 78725 US</v>
    <v>214.66</v>
    <v>Automobiles &amp; Auto Parts</v>
    <v>Stock</v>
    <v>44855.999991631252</v>
    <v>1407</v>
    <v>203.8</v>
    <v>671941300000</v>
    <v>TESLA, INC.</v>
    <v>TESLA, INC.</v>
    <v>206.41499999999999</v>
    <v>63.856099999999998</v>
    <v>207.28</v>
    <v>214.44</v>
    <v>214.55</v>
    <v>3133470000</v>
    <v>TSLA</v>
    <v>TESLA, INC. (XNAS:TSLA)</v>
    <v>75713754</v>
    <v>76442481</v>
    <v>2003</v>
  </rv>
  <rv s="2">
    <v>1408</v>
  </rv>
  <rv s="0">
    <v>https://www.bing.com/financeapi/forcetrigger?t=a24km7&amp;q=XNYS%3aTSN&amp;form=skydnc</v>
    <v>Learn more on Bing</v>
  </rv>
  <rv s="1">
    <v>en-US</v>
    <v>a24km7</v>
    <v>268435456</v>
    <v>1</v>
    <v>Powered by Refinitiv</v>
    <v>0</v>
    <v>TYSON FOODS, INC. (XNYS:TSN)</v>
    <v>2</v>
    <v>3</v>
    <v>Finance</v>
    <v>4</v>
    <v>100.72</v>
    <v>62.94</v>
    <v>0.71499999999999997</v>
    <v>0.52</v>
    <v>-3.0710000000000004E-4</v>
    <v>8.0499999999999999E-3</v>
    <v>-0.02</v>
    <v>USD</v>
    <v>Tyson Foods, Inc. is a protein-focused food company. Its segments include Beef, Pork, Chicken, and Prepared Foods. Beef segment includes its operations related to processing live fed cattle and fabricating dressed beef carcasses into primal and sub-primal cuts and case-ready products. It also includes sales from allied products such as hides and variety meats, as well as logistics operations to move products through the supply chain. Pork segment includes operations related to processing live market hogs and fabricating pork carcasses into primal and sub-primal cuts and case-ready products. Chicken segment includes domestic operations related to raising and processing live chickens into, and purchasing raw materials for, fresh, frozen, and value-added chicken products, as well as sales from allied products. Prepared Foods includes operations related to manufacturing and marketing, frozen and refrigerated food products and logistics operations to move products through the supply chain.</v>
    <v>137000</v>
    <v>New York Stock Exchange</v>
    <v>XNYS</v>
    <v>XNYS</v>
    <v>2200 DON TYSON PARKWAY, SPRINGDALE, AR, 72762-6999 US</v>
    <v>65.290000000000006</v>
    <v>Food &amp; Tobacco</v>
    <v>Stock</v>
    <v>44855.974564178126</v>
    <v>1410</v>
    <v>64.16</v>
    <v>23418930000</v>
    <v>TYSON FOODS, INC.</v>
    <v>TYSON FOODS, INC.</v>
    <v>64.459999999999994</v>
    <v>5.8075000000000001</v>
    <v>64.599999999999994</v>
    <v>65.12</v>
    <v>65.099999999999994</v>
    <v>359627300</v>
    <v>TSN</v>
    <v>TYSON FOODS, INC. (XNYS:TSN)</v>
    <v>2308555</v>
    <v>2329318</v>
    <v>1986</v>
  </rv>
  <rv s="2">
    <v>1411</v>
  </rv>
  <rv s="0">
    <v>https://www.bing.com/financeapi/forcetrigger?t=a1vqnm&amp;q=XNYS%3aTT&amp;form=skydnc</v>
    <v>Learn more on Bing</v>
  </rv>
  <rv s="1">
    <v>en-US</v>
    <v>a1vqnm</v>
    <v>268435456</v>
    <v>1</v>
    <v>Powered by Refinitiv</v>
    <v>0</v>
    <v>Trane Technologies plc (XNYS:TT)</v>
    <v>2</v>
    <v>3</v>
    <v>Finance</v>
    <v>4</v>
    <v>204.23</v>
    <v>120.64</v>
    <v>1.0275000000000001</v>
    <v>4.5999999999999996</v>
    <v>0</v>
    <v>3.2795999999999999E-2</v>
    <v>0</v>
    <v>USD</v>
    <v>Trane Technologies PLC is a global climate innovator. The Company through its brands, such as Trane and Thermo King, and its portfolio of products and services, brings climate solutions to buildings, homes, and transportation. Its segments include Americas segment, which innovates for customers in the North America and Latin America regions that includes commercial heating and cooling systems, building controls, and energy services and solutions; residential heating and cooling; and transport refrigeration systems and solutions; EMEA segment, which provides for customers in the Europe, Middle East and Africa region and includes heating and cooling systems, services and solutions for commercial buildings, and transport refrigeration systems and solutions, and Asia Pacific segment, which provides for customers throughout the Asia Pacific region and India that includes heating and cooling systems, services and solutions for commercial buildings and transport refrigeration solutions.</v>
    <v>37000</v>
    <v>New York Stock Exchange</v>
    <v>XNYS</v>
    <v>XNYS</v>
    <v>170/175 Lakeview Drive, Airside Business Park, Swords,, SWORDS, DUBLIN IE</v>
    <v>145.785</v>
    <v>Machinery, Equipment &amp; Components</v>
    <v>Stock</v>
    <v>44855.958333356248</v>
    <v>1413</v>
    <v>139.6</v>
    <v>33566580000</v>
    <v>Trane Technologies plc</v>
    <v>Trane Technologies plc</v>
    <v>140.82</v>
    <v>21.980599999999999</v>
    <v>140.26</v>
    <v>144.86000000000001</v>
    <v>144.86000000000001</v>
    <v>231717400</v>
    <v>TT</v>
    <v>Trane Technologies plc (XNYS:TT)</v>
    <v>1780064</v>
    <v>1274004</v>
    <v>2009</v>
  </rv>
  <rv s="2">
    <v>1414</v>
  </rv>
  <rv s="0">
    <v>https://www.bing.com/financeapi/forcetrigger?t=a24mnm&amp;q=XNAS%3aTTWO&amp;form=skydnc</v>
    <v>Learn more on Bing</v>
  </rv>
  <rv s="1">
    <v>en-US</v>
    <v>a24mnm</v>
    <v>268435456</v>
    <v>1</v>
    <v>Powered by Refinitiv</v>
    <v>0</v>
    <v>TAKE-TWO INTERACTIVE SOFTWARE, INC. (XNAS:TTWO)</v>
    <v>2</v>
    <v>3</v>
    <v>Finance</v>
    <v>4</v>
    <v>195.82499999999999</v>
    <v>101.85</v>
    <v>0.81110000000000004</v>
    <v>1.66</v>
    <v>3.9820000000000003E-4</v>
    <v>1.3399000000000001E-2</v>
    <v>0.05</v>
    <v>USD</v>
    <v>Take-Two Interactive Software, Inc. is a developer, publisher, and marketer of interactive entertainment for consumers around the globe. The Company develops and publishes products principally through Rockstar Games, 2K, Private Division, and T2 Mobile Games. Its products are designed for console gaming systems, including Sony's PlayStation 4 and PlayStation 5; Microsoft's Xbox One and Xbox Series XS; and Nintendo's Switch, as well as personal computers (PC), and mobile, including smartphones and tablets. The Company delivers its products through physical retail, digital download, online platforms, and cloud streaming services. The Company is focused on publishing a select number of titles based on internally owned and developed intellectual properties. In addition, it selectively develops titles based on licensed properties, including sports leagues, and also publishes externally developed titles.</v>
    <v>7799</v>
    <v>Nasdaq Stock Market</v>
    <v>XNAS</v>
    <v>XNAS</v>
    <v>110 West 44Th Street, NEW YORK, NY, 10036 US</v>
    <v>125.81</v>
    <v>Leisure Products</v>
    <v>Stock</v>
    <v>44855.992605358595</v>
    <v>1416</v>
    <v>121.74</v>
    <v>20928020000</v>
    <v>TAKE-TWO INTERACTIVE SOFTWARE, INC.</v>
    <v>TAKE-TWO INTERACTIVE SOFTWARE, INC.</v>
    <v>122.86</v>
    <v>81.747</v>
    <v>123.89</v>
    <v>125.55</v>
    <v>125.6</v>
    <v>166690700</v>
    <v>TTWO</v>
    <v>TAKE-TWO INTERACTIVE SOFTWARE, INC. (XNAS:TTWO)</v>
    <v>1005552</v>
    <v>1777457</v>
    <v>1993</v>
  </rv>
  <rv s="2">
    <v>1417</v>
  </rv>
  <rv s="0">
    <v>https://www.bing.com/financeapi/forcetrigger?t=a24op2&amp;q=XNYS%3aTWTR&amp;form=skydnc</v>
    <v>Learn more on Bing</v>
  </rv>
  <rv s="1">
    <v>en-US</v>
    <v>a24op2</v>
    <v>268435456</v>
    <v>1</v>
    <v>Powered by Refinitiv</v>
    <v>0</v>
    <v>TWITTER, INC. (XNYS:TWTR)</v>
    <v>2</v>
    <v>3</v>
    <v>Finance</v>
    <v>4</v>
    <v>65.98</v>
    <v>31.3</v>
    <v>0.54769999999999996</v>
    <v>-2.5499999999999998</v>
    <v>1.2030000000000001E-3</v>
    <v>-4.8627000000000004E-2</v>
    <v>0.06</v>
    <v>USD</v>
    <v>Twitter, Inc. offers products and services for users, advertisers, developers and data partners. The Company's products and services include Twitter, Promoted Ads and Twitter Amplify, Follower Ads and Twitter Takeover. Twitter is a platform for public self-expression and conversation in real time. Its Promoted Ads include objective-based features that allow advertisers to pay only for the types of engagement selected by the advertisers, such as Tweet engagements, Website clicks, mobile application installs or engagements, obtaining new followers, or video views. Follower Ads provide a way for its advertisers to build and grow an audience that is interested in their business, product or service. Its Follower Ads are pay-for-performance advertising priced through an auction. Twitter Takeover appear at the top of the list of trending topics or timeline for an entire day in a particular country or on a global basis. The Company sell its Twitter Takeover on a fixed-fee-per-day basis.</v>
    <v>7500</v>
    <v>New York Stock Exchange</v>
    <v>XNYS</v>
    <v>XNYS</v>
    <v>1355 Market St Ste 900, SAN FRANCISCO, CA, 94103 US</v>
    <v>50.75</v>
    <v>Software &amp; IT Services</v>
    <v>Stock</v>
    <v>44855.999986897659</v>
    <v>1419</v>
    <v>49.55</v>
    <v>38178130000</v>
    <v>TWITTER, INC.</v>
    <v>TWITTER, INC.</v>
    <v>50</v>
    <v>163.23830000000001</v>
    <v>52.44</v>
    <v>49.89</v>
    <v>49.95</v>
    <v>765246200</v>
    <v>TWTR</v>
    <v>TWITTER, INC. (XNYS:TWTR)</v>
    <v>51209029</v>
    <v>21091914</v>
    <v>2007</v>
  </rv>
  <rv s="2">
    <v>1420</v>
  </rv>
  <rv s="0">
    <v>https://www.bing.com/financeapi/forcetrigger?t=a24p1h&amp;q=XNAS%3aTXN&amp;form=skydnc</v>
    <v>Learn more on Bing</v>
  </rv>
  <rv s="1">
    <v>en-US</v>
    <v>a24p1h</v>
    <v>268435456</v>
    <v>1</v>
    <v>Powered by Refinitiv</v>
    <v>0</v>
    <v>TEXAS INSTRUMENTS INCORPORATED (XNAS:TXN)</v>
    <v>2</v>
    <v>3</v>
    <v>Finance</v>
    <v>4</v>
    <v>202.26</v>
    <v>144.4589</v>
    <v>0.99350000000000005</v>
    <v>6</v>
    <v>2.0660000000000001E-3</v>
    <v>3.9031999999999997E-2</v>
    <v>0.33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Signal Chain includes products that sense, condition and measure signals to allow information to be transferred or converted for further processing and control. The Embedded Processing segment includes microcontrollers, digital signal processors (DSPs), and applications processors. Microcontrollers are self-contained systems with a processor core, memory and peripherals that are designed to control a set of specific tasks for electronic equipment. DSPs perform mathematical computations to process or improve digital data. Applications processors are designed for specific computing activities.</v>
    <v>31000</v>
    <v>Nasdaq Stock Market</v>
    <v>XNAS</v>
    <v>XNAS</v>
    <v>12500 T I Blvd, DALLAS, TX, 75243-0592 US</v>
    <v>160.03</v>
    <v>Semiconductors &amp; Semiconductor Equipment</v>
    <v>Stock</v>
    <v>44855.997006585159</v>
    <v>1422</v>
    <v>153.94</v>
    <v>145937300000</v>
    <v>TEXAS INSTRUMENTS INCORPORATED</v>
    <v>TEXAS INSTRUMENTS INCORPORATED</v>
    <v>155.41</v>
    <v>16.809799999999999</v>
    <v>153.72</v>
    <v>159.72</v>
    <v>160.05000000000001</v>
    <v>913707300</v>
    <v>TXN</v>
    <v>TEXAS INSTRUMENTS INCORPORATED (XNAS:TXN)</v>
    <v>7706393</v>
    <v>6375377</v>
    <v>1938</v>
  </rv>
  <rv s="2">
    <v>1423</v>
  </rv>
  <rv s="0">
    <v>https://www.bing.com/financeapi/forcetrigger?t=a24p77&amp;q=XNYS%3aTXT&amp;form=skydnc</v>
    <v>Learn more on Bing</v>
  </rv>
  <rv s="1">
    <v>en-US</v>
    <v>a24p77</v>
    <v>268435456</v>
    <v>1</v>
    <v>Powered by Refinitiv</v>
    <v>0</v>
    <v>TEXTRON INC. (XNYS:TXT)</v>
    <v>2</v>
    <v>3</v>
    <v>Finance</v>
    <v>4</v>
    <v>79.45</v>
    <v>57.11</v>
    <v>1.5007999999999999</v>
    <v>2</v>
    <v>7.4670000000000005E-3</v>
    <v>3.2819000000000001E-2</v>
    <v>0.47</v>
    <v>USD</v>
    <v>Textron Inc. is a multi-industry company that leverages its global network of aircraft, defense, industrial and finance businesses to provide customers with various solutions and services. The Company operates through six segments: Textron Aviation, Bell, Textron Systems, Industrial, Finance, and eAviation. Textron Aviation segment manufactures, sells and services Beechcraft and Cessna aircraft, and services the Hawker brand of business jets. Bell segment supplies military and commercial helicopters, tiltrotor aircraft, and related spare parts and services. Textron Systems segment is a supplier to the defense, homeland security, aerospace, infrastructure protection and other customer missions. Industrial segment designs and manufactures a range of products within the fuel systems and functional components, and specialized vehicles product lines. Textron eAviation offers a family of sustainable aircraft for urban air mobility, general aviation, cargo, and special mission roles.</v>
    <v>33000</v>
    <v>New York Stock Exchange</v>
    <v>XNYS</v>
    <v>XNYS</v>
    <v>40 WESTMINSTER ST, PROVIDENCE, RI, 02903-2525 US</v>
    <v>63.109900000000003</v>
    <v>Aerospace &amp; Defense</v>
    <v>Stock</v>
    <v>44855.958333333336</v>
    <v>1425</v>
    <v>60.54</v>
    <v>13313800000</v>
    <v>TEXTRON INC.</v>
    <v>TEXTRON INC.</v>
    <v>60.95</v>
    <v>16.781600000000001</v>
    <v>60.94</v>
    <v>62.94</v>
    <v>63.41</v>
    <v>211531600</v>
    <v>TXT</v>
    <v>TEXTRON INC. (XNYS:TXT)</v>
    <v>1596290</v>
    <v>1461216</v>
    <v>1967</v>
  </rv>
  <rv s="2">
    <v>1426</v>
  </rv>
  <rv s="0">
    <v>https://www.bing.com/financeapi/forcetrigger?t=a24poc&amp;q=XNYS%3aTYL&amp;form=skydnc</v>
    <v>Learn more on Bing</v>
  </rv>
  <rv s="1">
    <v>en-US</v>
    <v>a24poc</v>
    <v>268435456</v>
    <v>1</v>
    <v>Powered by Refinitiv</v>
    <v>0</v>
    <v>TYLER TECHNOLOGIES, INC. (XNYS:TYL)</v>
    <v>2</v>
    <v>3</v>
    <v>Finance</v>
    <v>4</v>
    <v>557.54999999999995</v>
    <v>300.85000000000002</v>
    <v>0.88319999999999999</v>
    <v>1.39</v>
    <v>0</v>
    <v>4.1549999999999998E-3</v>
    <v>0</v>
    <v>USD</v>
    <v>Tyler Technologies, Inc. is a provider of information management solutions and services for the public sector. Its segments include Enterprise Software (ES) segment, which provides public sector entities with software systems and services to meet their information technology and automation needs for mission-critical back-office functions, such as financial management; courts and justice processes; public safety; planning, regulatory and maintenance; data analytics; and platform technologies; Appraisal and Tax (A&amp;T) segment, which provides systems and software that automate the appraisal and assessment of real and personal property, land and vital records management as well as provides property appraisal outsourcing services for local governments and taxing authorities, and NIC, Inc. (NIC) segment, which offers digital services, such as insurance, submitting business filings, renewing licenses, accessing information and making secure payments without visiting a government office.</v>
    <v>7143</v>
    <v>New York Stock Exchange</v>
    <v>XNYS</v>
    <v>XNYS</v>
    <v>5101 Tennyson Pkwy, PLANO, TX, 75024 US</v>
    <v>336.44</v>
    <v>Software &amp; IT Services</v>
    <v>Stock</v>
    <v>44855.958333344533</v>
    <v>1428</v>
    <v>328.79</v>
    <v>13969300000</v>
    <v>TYLER TECHNOLOGIES, INC.</v>
    <v>TYLER TECHNOLOGIES, INC.</v>
    <v>333.31</v>
    <v>79.309899999999999</v>
    <v>334.56</v>
    <v>335.95</v>
    <v>335.95</v>
    <v>41581470</v>
    <v>TYL</v>
    <v>TYLER TECHNOLOGIES, INC. (XNYS:TYL)</v>
    <v>227880</v>
    <v>218708</v>
    <v>1989</v>
  </rv>
  <rv s="2">
    <v>1429</v>
  </rv>
  <rv s="0">
    <v>https://www.bing.com/financeapi/forcetrigger?t=a24qnm&amp;q=XNAS%3aUAL&amp;form=skydnc</v>
    <v>Learn more on Bing</v>
  </rv>
  <rv s="1">
    <v>en-US</v>
    <v>a24qnm</v>
    <v>268435456</v>
    <v>1</v>
    <v>Powered by Refinitiv</v>
    <v>0</v>
    <v>UNITED AIRLINES HOLDINGS, INC. (XNAS:UAL)</v>
    <v>2</v>
    <v>3</v>
    <v>Finance</v>
    <v>4</v>
    <v>54.52</v>
    <v>30.54</v>
    <v>1.2914000000000001</v>
    <v>1.39</v>
    <v>2.7200000000000002E-3</v>
    <v>3.5595000000000002E-2</v>
    <v>0.11</v>
    <v>USD</v>
    <v>United Airlines Holdings, Inc. is a holding company and its principal, wholly owned subsidiary is United Airlines, Inc. (United). It transports people and cargo throughout North America and to destinations in Asia, Europe, Africa, the Pacific, the Middle East and Latin America. The Company, through its wholly owned subsidiary, United and its regional carriers, operates across six continents, with hubs at Newark Liberty International Airport (EWR), Chicago O'Hare International Airport (ORD), Denver International Airport (DEN), George Bush Intercontinental Airport (IAH), Los Angeles International Airport (LAX), A.B. Won Pat International Airport (GUM), San Francisco International Airport (SFO) and Washington Dulles International Airport (IAD). Its hub and spoke system allows it to transport passengers between several destinations with more frequent service. United has contractual relationships with various regional carriers to provide regional aircraft service branded as United Express.</v>
    <v>90800</v>
    <v>Nasdaq Stock Market</v>
    <v>XNAS</v>
    <v>XNAS</v>
    <v>E. Anna Ha - Whqld, 233 South Wacker Drive, CHICAGO, IL, 60606 US</v>
    <v>40.97</v>
    <v>Passenger Transportation Services</v>
    <v>Stock</v>
    <v>44855.999913633597</v>
    <v>1431</v>
    <v>38.6</v>
    <v>13220960000</v>
    <v>UNITED AIRLINES HOLDINGS, INC.</v>
    <v>UNITED AIRLINES HOLDINGS, INC.</v>
    <v>38.950000000000003</v>
    <v>8.7719000000000005</v>
    <v>39.049999999999997</v>
    <v>40.44</v>
    <v>40.549999999999997</v>
    <v>326927800</v>
    <v>UAL</v>
    <v>UNITED AIRLINES HOLDINGS, INC. (XNAS:UAL)</v>
    <v>13232541</v>
    <v>11556096</v>
    <v>1968</v>
  </rv>
  <rv s="2">
    <v>1432</v>
  </rv>
  <rv s="0">
    <v>https://www.bing.com/financeapi/forcetrigger?t=a24tfr&amp;q=XNYS%3aUDR&amp;form=skydnc</v>
    <v>Learn more on Bing</v>
  </rv>
  <rv s="1">
    <v>en-US</v>
    <v>a24tfr</v>
    <v>268435456</v>
    <v>1</v>
    <v>Powered by Refinitiv</v>
    <v>0</v>
    <v>UDR, INC. (XNYS:UDR)</v>
    <v>2</v>
    <v>3</v>
    <v>Finance</v>
    <v>4</v>
    <v>61.06</v>
    <v>37.22</v>
    <v>0.72289999999999999</v>
    <v>0.31</v>
    <v>0</v>
    <v>7.9710000000000007E-3</v>
    <v>0</v>
    <v>USD</v>
    <v>UDR, Inc. is a self-administered real estate investment trust (REIT). The Company owns, operates, acquires, renovates, develops, redevelops, disposes of, and manages multifamily apartment communities in targeted markets located in the United States. The Company's real estate portfolio consisted of approximately 160 communities located in 21 markets, consisting of 57,904 apartment homes including 1,564 homes under development. The Company operates through two segments: Same-Store Communities and Non-Mature Communities/Other. The Company’s properties are in various locations, such as Orange County, San Francisco, and Los Angeles in California; Seattle, Washington; Richmond, Virginia; Baltimore, Maryland; Orlando and Tampa in Florida; Nashville, Tennessee, and Dallas and Austin in Texas. The Company offers additional features and services, such as smart home package, relocation guarantee program, corporate housing program, penthouse apartments, package lockers, and short-term leasing.</v>
    <v>1219</v>
    <v>New York Stock Exchange</v>
    <v>XNYS</v>
    <v>XNYS</v>
    <v>Suite 200, 1745 Shea Center Drive, HIGHLANDS RANCH, CO, 80129 US</v>
    <v>39.424999999999997</v>
    <v>Residential &amp; Commercial REIT</v>
    <v>Stock</v>
    <v>44855.958333344533</v>
    <v>1434</v>
    <v>38.44</v>
    <v>12736990000</v>
    <v>UDR, INC.</v>
    <v>UDR, INC.</v>
    <v>38.99</v>
    <v>81.007300000000001</v>
    <v>38.89</v>
    <v>39.200000000000003</v>
    <v>39.200000000000003</v>
    <v>324923300</v>
    <v>UDR</v>
    <v>UDR, INC. (XNYS:UDR)</v>
    <v>2383048</v>
    <v>2871652</v>
    <v>2003</v>
  </rv>
  <rv s="2">
    <v>1435</v>
  </rv>
  <rv s="0">
    <v>https://www.bing.com/financeapi/forcetrigger?t=a24v8m&amp;q=XNYS%3aUHS&amp;form=skydnc</v>
    <v>Learn more on Bing</v>
  </rv>
  <rv s="1">
    <v>en-US</v>
    <v>a24v8m</v>
    <v>268435456</v>
    <v>1</v>
    <v>Powered by Refinitiv</v>
    <v>0</v>
    <v>UNIVERSAL HEALTH SERVICES, INC. (XNYS:UHS)</v>
    <v>2</v>
    <v>3</v>
    <v>Finance</v>
    <v>4</v>
    <v>158.28</v>
    <v>82.5</v>
    <v>1.19</v>
    <v>-4.05</v>
    <v>-2.7778000000000001E-2</v>
    <v>-4.3061999999999996E-2</v>
    <v>-2.5</v>
    <v>USD</v>
    <v>Universal Health Services, Inc. is a holding company. It operates through its subsidiaries including its management company. It is engaged in owning and operating acute care hospitals and outpatient facilities, and behavioral healthcare facilities. Its segments include acute care hospital services, behavioral health care services, and Other. It owns and operates approximately 363 inpatient facilities and 40 outpatient and other facilities located in 39 states, Washington, D.C., the United Kingdom, and Puerto Rico. It provides services, which include general, and specialty surgery, internal medicine, obstetrics, emergency room care, radiology, oncology, diagnostic care, coronary care, pediatric services, pharmacy services and/or behavioral health services. It also provides capital resources as well as a variety of management services to its facilities, including information services, finance and control systems, facilities planning, physician recruitment services, and public relations.</v>
    <v>68300</v>
    <v>New York Stock Exchange</v>
    <v>XNYS</v>
    <v>XNYS</v>
    <v>367 S GULPH RD, KING OF PRUSSIA, PA, 19406 US</v>
    <v>90.21</v>
    <v>Healthcare Providers &amp; Services</v>
    <v>Stock</v>
    <v>44855.963906642966</v>
    <v>1437</v>
    <v>82.5</v>
    <v>6568751000</v>
    <v>UNIVERSAL HEALTH SERVICES, INC.</v>
    <v>UNIVERSAL HEALTH SERVICES, INC.</v>
    <v>87.23</v>
    <v>9.5751000000000008</v>
    <v>94.05</v>
    <v>90</v>
    <v>87.5</v>
    <v>72984540</v>
    <v>UHS</v>
    <v>UNIVERSAL HEALTH SERVICES, INC. (XNYS:UHS)</v>
    <v>1726056</v>
    <v>633740</v>
    <v>1979</v>
  </rv>
  <rv s="2">
    <v>1438</v>
  </rv>
  <rv s="0">
    <v>https://www.bing.com/financeapi/forcetrigger?t=a24war&amp;q=XNAS%3aULTA&amp;form=skydnc</v>
    <v>Learn more on Bing</v>
  </rv>
  <rv s="1">
    <v>en-US</v>
    <v>a24war</v>
    <v>268435456</v>
    <v>1</v>
    <v>Powered by Refinitiv</v>
    <v>0</v>
    <v>ULTA BEAUTY, INC. (XNAS:ULTA)</v>
    <v>2</v>
    <v>3</v>
    <v>Finance</v>
    <v>4</v>
    <v>451.3</v>
    <v>330.79910000000001</v>
    <v>1.3254999999999999</v>
    <v>1.22</v>
    <v>2.0639999999999999E-3</v>
    <v>3.1969999999999998E-3</v>
    <v>0.79</v>
    <v>USD</v>
    <v>Ulta Beauty, Inc. (Ulta Beauty) is a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Ulta Beauty also offers a full-service salon in every store featuring hair, skin, makeup, and brow services. The Company operates approximately 1,300 stores across 50 states.</v>
    <v>16500</v>
    <v>Nasdaq Stock Market</v>
    <v>XNAS</v>
    <v>XNAS</v>
    <v>1000 Remington Blvd Ste 120, BOLINGBROOK, IL, 60440-4708 US</v>
    <v>385.96</v>
    <v>Specialty Retailers</v>
    <v>Stock</v>
    <v>44855.998197106252</v>
    <v>1440</v>
    <v>374.08499999999998</v>
    <v>19608100000</v>
    <v>ULTA BEAUTY, INC.</v>
    <v>ULTA BEAUTY, INC.</v>
    <v>382.64</v>
    <v>17.877700000000001</v>
    <v>381.59</v>
    <v>382.81</v>
    <v>383.6</v>
    <v>51221500</v>
    <v>ULTA</v>
    <v>ULTA BEAUTY, INC. (XNAS:ULTA)</v>
    <v>806098</v>
    <v>762189</v>
    <v>2016</v>
  </rv>
  <rv s="2">
    <v>1441</v>
  </rv>
  <rv s="0">
    <v>https://www.bing.com/financeapi/forcetrigger?t=a24xlh&amp;q=XNYS%3aUNH&amp;form=skydnc</v>
    <v>Learn more on Bing</v>
  </rv>
  <rv s="1">
    <v>en-US</v>
    <v>a24xlh</v>
    <v>268435456</v>
    <v>1</v>
    <v>Powered by Refinitiv</v>
    <v>0</v>
    <v>UNITEDHEALTH GROUP INCORPORATED (XNYS:UNH)</v>
    <v>2</v>
    <v>3</v>
    <v>Finance</v>
    <v>4</v>
    <v>553.29</v>
    <v>435.08</v>
    <v>0.74839999999999995</v>
    <v>12.85</v>
    <v>2.379E-3</v>
    <v>2.4670000000000001E-2</v>
    <v>1.27</v>
    <v>USD</v>
    <v>UnitedHealth Group Incorporated is a diversified health care company that operates Optum and UnitedHealthcare platforms. The Company’s segments include Optum Health, Optum Insight, Optum Rx and UnitedHealthcare. Optum Health provides health and wellness care, addressing the physical, emotional and health-related financial needs. Optum Health, through its national health care delivery platform, engages people in care settings, including clinical sites, in-home and virtual. Optum Insight serves the needs of health systems, such as physicians and hospital systems, health plans, state governments and life sciences companies. Optum Rx provides a range of pharmacy care services through retail pharmacies, specialty and community health pharmacies and provides in-home and community-based infusion services. UnitedHealthcare segment includes UnitedHealthcare Employer &amp; Individual, UnitedHealthcare Medicare &amp; Retirement, UnitedHealthcare Community &amp; State and UnitedHealthcare Global.</v>
    <v>350000</v>
    <v>New York Stock Exchange</v>
    <v>XNYS</v>
    <v>XNYS</v>
    <v>9900 Bren Rd E, HOPKINS, MN, 55343-9664 US</v>
    <v>536.53250000000003</v>
    <v>Healthcare Providers &amp; Services</v>
    <v>Stock</v>
    <v>44855.99971320547</v>
    <v>1443</v>
    <v>518.01</v>
    <v>499241800000</v>
    <v>UNITEDHEALTH GROUP INCORPORATED</v>
    <v>UNITEDHEALTH GROUP INCORPORATED</v>
    <v>518.05999999999995</v>
    <v>25.514299999999999</v>
    <v>520.88</v>
    <v>533.73</v>
    <v>535</v>
    <v>935382700</v>
    <v>UNH</v>
    <v>UNITEDHEALTH GROUP INCORPORATED (XNYS:UNH)</v>
    <v>2896214</v>
    <v>2838901</v>
    <v>2015</v>
  </rv>
  <rv s="2">
    <v>1444</v>
  </rv>
  <rv s="0">
    <v>https://www.bing.com/financeapi/forcetrigger?t=a24xww&amp;q=XNYS%3aUNP&amp;form=skydnc</v>
    <v>Learn more on Bing</v>
  </rv>
  <rv s="1">
    <v>en-US</v>
    <v>a24xww</v>
    <v>268435456</v>
    <v>1</v>
    <v>Powered by Refinitiv</v>
    <v>0</v>
    <v>UNION PACIFIC CORPORATION (XNYS:UNP)</v>
    <v>2</v>
    <v>3</v>
    <v>Finance</v>
    <v>4</v>
    <v>278.94</v>
    <v>183.7</v>
    <v>1.1354</v>
    <v>4.08</v>
    <v>3.5170000000000002E-3</v>
    <v>2.1883E-2</v>
    <v>0.67</v>
    <v>USD</v>
    <v>Union Pacific Corporation is a railroad operating company in the United States. The Company operates through its principal operating company, Union Pacific Railroad Company (UPRR). The Company connects approximately 23 states in the western two-thirds of the country by rail and maintains coordinated schedules with other rail carriers for the handling of freight to and from the Atlantic Coast, the Pacific Coast, the Southeast, the Southwest, Canada, and Mexico. The Company's Railroad's diversified business mix includes Bulk, Industrial, and Premium. The Company's Bulk shipments consist of grain and grain products, fertilizer, food and refrigerated, and coal and renewables. Its Industrial shipments consist of several categories, including construction, industrial chemicals, plastics, and forest products, among others. Its Premium shipments include finished automobiles, automotive parts, and merchandise in intermodal containers, both domestic and international.</v>
    <v>30582</v>
    <v>New York Stock Exchange</v>
    <v>XNYS</v>
    <v>XNYS</v>
    <v>1400 Douglas Street, OMAHA, NE, 68179 US</v>
    <v>191.18</v>
    <v>Freight &amp; Logistics Services</v>
    <v>Stock</v>
    <v>44855.992147140627</v>
    <v>1446</v>
    <v>183.7</v>
    <v>117138000000</v>
    <v>UNION PACIFIC CORPORATION</v>
    <v>UNION PACIFIC CORPORATION</v>
    <v>185.45</v>
    <v>16.625399999999999</v>
    <v>186.45</v>
    <v>190.53</v>
    <v>191.2</v>
    <v>614800800</v>
    <v>UNP</v>
    <v>UNION PACIFIC CORPORATION (XNYS:UNP)</v>
    <v>6711562</v>
    <v>3210030</v>
    <v>1969</v>
  </rv>
  <rv s="2">
    <v>1447</v>
  </rv>
  <rv s="0">
    <v>https://www.bing.com/financeapi/forcetrigger?t=a24ynm&amp;q=XNYS%3aUPS&amp;form=skydnc</v>
    <v>Learn more on Bing</v>
  </rv>
  <rv s="1">
    <v>en-US</v>
    <v>a24ynm</v>
    <v>268435456</v>
    <v>1</v>
    <v>Powered by Refinitiv</v>
    <v>0</v>
    <v>UNITED PARCEL SERVICE, INC. (XNYS:UPS)</v>
    <v>2</v>
    <v>3</v>
    <v>Finance</v>
    <v>4</v>
    <v>233.72</v>
    <v>154.87180000000001</v>
    <v>1.1096999999999999</v>
    <v>4.57</v>
    <v>0</v>
    <v>2.8389000000000001E-2</v>
    <v>0</v>
    <v>USD</v>
    <v>United Parcel Service, Inc. is a package delivery company and a provider of global supply chain management solutions. Its segments include U.S. Domestic Package and International Package.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remaining businesses include Supply Chain Solutions, which consists of its forwarding, truckload brokerage, logistics and distribution, and other businesses.</v>
    <v>534000</v>
    <v>New York Stock Exchange</v>
    <v>XNYS</v>
    <v>XNYS</v>
    <v>55 Glenlake Parkway Ne, ATLANTA, GA, 30328 US</v>
    <v>166.04</v>
    <v>Freight &amp; Logistics Services</v>
    <v>Stock</v>
    <v>44855.997582580472</v>
    <v>1449</v>
    <v>161.03</v>
    <v>143808000000</v>
    <v>UNITED PARCEL SERVICE, INC.</v>
    <v>UNITED PARCEL SERVICE, INC.</v>
    <v>161.63</v>
    <v>12.912699999999999</v>
    <v>160.97999999999999</v>
    <v>165.55</v>
    <v>165.55</v>
    <v>868668000</v>
    <v>UPS</v>
    <v>UNITED PARCEL SERVICE, INC. (XNYS:UPS)</v>
    <v>3161038</v>
    <v>3361087</v>
    <v>1999</v>
  </rv>
  <rv s="2">
    <v>1450</v>
  </rv>
  <rv s="0">
    <v>https://www.bing.com/financeapi/forcetrigger?t=a24zec&amp;q=XNYS%3aURI&amp;form=skydnc</v>
    <v>Learn more on Bing</v>
  </rv>
  <rv s="1">
    <v>en-US</v>
    <v>a24zec</v>
    <v>268435456</v>
    <v>1</v>
    <v>Powered by Refinitiv</v>
    <v>0</v>
    <v>UNITED RENTALS, INC. (XNYS:URI)</v>
    <v>2</v>
    <v>3</v>
    <v>Finance</v>
    <v>4</v>
    <v>414.99</v>
    <v>230.54</v>
    <v>1.845</v>
    <v>9.3000000000000007</v>
    <v>-5.901E-3</v>
    <v>3.3772000000000003E-2</v>
    <v>-1.68</v>
    <v>USD</v>
    <v>United Rentals, Inc. is an equipment rental company. The Company operates through two segments: general rentals and specialty. The general rentals segment includes the rental of construction, aerial and industrial equipment, general tools and light equipment, and related services and activities. The general rentals segment’s customers include construction and industrial companies, manufacturers, utilities, municipalities and homeowners. The specialty segment includes the rental of specialty construction products, such as trench safety equipment; power and heating, ventilation, and air conditioning (HVAC) equipment; fluid solutions equipment, and mobile storage equipment and modular office space. The specialty segment’s customers include construction companies engaged in infrastructure projects, municipalities and industrial companies. It operates throughout the United States, Canada, Europe, Australia and New Zealand. Its subsidiary is United Rentals (North America), Inc.</v>
    <v>20400</v>
    <v>New York Stock Exchange</v>
    <v>XNYS</v>
    <v>XNYS</v>
    <v>7TH FLOOR, 100 FIRST STAMFORD PLACE, STAMFORD, CT, 06902 US</v>
    <v>285.88</v>
    <v>Professional &amp; Commercial Services</v>
    <v>Stock</v>
    <v>44855.980106041403</v>
    <v>1452</v>
    <v>271.05</v>
    <v>19923430000</v>
    <v>UNITED RENTALS, INC.</v>
    <v>UNITED RENTALS, INC.</v>
    <v>274.33</v>
    <v>11.402200000000001</v>
    <v>275.38</v>
    <v>284.68</v>
    <v>283</v>
    <v>69985370</v>
    <v>URI</v>
    <v>UNITED RENTALS, INC. (XNYS:URI)</v>
    <v>661939</v>
    <v>727411</v>
    <v>1998</v>
  </rv>
  <rv s="2">
    <v>1453</v>
  </rv>
  <rv s="0">
    <v>https://www.bing.com/financeapi/forcetrigger?t=a251gh&amp;q=XNYS%3aUSB&amp;form=skydnc</v>
    <v>Learn more on Bing</v>
  </rv>
  <rv s="1">
    <v>en-US</v>
    <v>a251gh</v>
    <v>268435456</v>
    <v>1</v>
    <v>Powered by Refinitiv</v>
    <v>0</v>
    <v>U.S. BANCORP (XNYS:USB)</v>
    <v>2</v>
    <v>3</v>
    <v>Finance</v>
    <v>4</v>
    <v>63.57</v>
    <v>38.39</v>
    <v>0.9798</v>
    <v>0.5</v>
    <v>4.1960000000000001E-3</v>
    <v>1.2497000000000001E-2</v>
    <v>0.17</v>
    <v>USD</v>
    <v>U.S. Bancorp is a financial services holding company. The Company provides a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Its banking subsidiary, U.S. Bank National Association, is engaged in the general banking business and offers commercial and consumer lending, lending services, depository services and ancillary services. Its non-banking subsidiaries offer investment and insurance products to the Company's customers principally within its domestic markets, and fund administration services to a range of mutual and other funds. The Company's lines of business are corporate and commercial banking, consumer and business banking, wealth management and investment services, payment services, and treasury and corporate support.</v>
    <v>68796</v>
    <v>New York Stock Exchange</v>
    <v>XNYS</v>
    <v>XNYS</v>
    <v>800 Nicollet Mall, MINNEAPOLIS, MN, 55402-7000 US</v>
    <v>40.700000000000003</v>
    <v>Banking Services</v>
    <v>Stock</v>
    <v>44855.989246457815</v>
    <v>1455</v>
    <v>39.57</v>
    <v>60189110000</v>
    <v>U.S. BANCORP</v>
    <v>U.S. BANCORP</v>
    <v>39.86</v>
    <v>9.5336999999999996</v>
    <v>40.01</v>
    <v>40.51</v>
    <v>40.68</v>
    <v>1485784000</v>
    <v>USB</v>
    <v>U.S. BANCORP (XNYS:USB)</v>
    <v>12851566</v>
    <v>11305282</v>
    <v>1929</v>
  </rv>
  <rv s="2">
    <v>1456</v>
  </rv>
  <rv s="0">
    <v>https://www.bing.com/financeapi/forcetrigger?t=a256cw&amp;q=XNYS%3aV&amp;form=skydnc</v>
    <v>Learn more on Bing</v>
  </rv>
  <rv s="1">
    <v>en-US</v>
    <v>a256cw</v>
    <v>268435456</v>
    <v>1</v>
    <v>Powered by Refinitiv</v>
    <v>0</v>
    <v>VISA INC. (XNYS:V)</v>
    <v>2</v>
    <v>3</v>
    <v>Finance</v>
    <v>4</v>
    <v>236.96</v>
    <v>174.6</v>
    <v>0.92220000000000002</v>
    <v>3.15</v>
    <v>3.2040000000000003E-3</v>
    <v>1.6825E-2</v>
    <v>0.61</v>
    <v>USD</v>
    <v>Visa Inc. (Visa) is a payments technology company that provides digital payments across more than 200 countries and territories. The Company connects consumers, merchants, financial institutions, businesses, strategic partners and government entities to electronic payments. The Company operates through payment services segment. The Company's transaction processing network, VisaNet, facilitates authorization, clearing and settlement of payment transactions and enables to provide its financial institution and merchant clients a range of products, platforms and value-added services. Its products/services include transaction processing services and Visa-branded payment products. The Company also offers Tink, an open banking platform that enables financial institutions, fintech and merchants to build financial products and services and move money. Tink enables its customers to move money, access aggregated financial data, and use smart financial services such as risk insights, and others.</v>
    <v>21500</v>
    <v>New York Stock Exchange</v>
    <v>XNYS</v>
    <v>XNYS</v>
    <v>P.O. Box 8999, SAN FRANCISCO, CA, 94128-8999 US</v>
    <v>190.95</v>
    <v>Software &amp; IT Services</v>
    <v>Stock</v>
    <v>44855.999659872658</v>
    <v>1458</v>
    <v>185.05</v>
    <v>393843300000</v>
    <v>VISA INC.</v>
    <v>VISA INC.</v>
    <v>185.8</v>
    <v>28.7409</v>
    <v>187.22</v>
    <v>190.37</v>
    <v>190.98</v>
    <v>2068831000</v>
    <v>V</v>
    <v>VISA INC. (XNYS:V)</v>
    <v>7582542</v>
    <v>7533839</v>
    <v>2007</v>
  </rv>
  <rv s="2">
    <v>1459</v>
  </rv>
  <rv s="0">
    <v>https://www.bing.com/financeapi/forcetrigger?t=a25afr&amp;q=XNYS%3aVFC&amp;form=skydnc</v>
    <v>Learn more on Bing</v>
  </rv>
  <rv s="1">
    <v>en-US</v>
    <v>a25afr</v>
    <v>268435456</v>
    <v>1</v>
    <v>Powered by Refinitiv</v>
    <v>0</v>
    <v>V.F. CORPORATION (XNYS:VFC)</v>
    <v>2</v>
    <v>3</v>
    <v>Finance</v>
    <v>4</v>
    <v>78.91</v>
    <v>27.03</v>
    <v>1.4154</v>
    <v>0.11</v>
    <v>2.528E-2</v>
    <v>3.9880000000000002E-3</v>
    <v>0.7</v>
    <v>USD</v>
    <v>V.F. Corporation is an apparel, footwear and accessories company. It owns a range of brands in the outerwear, footwear, apparel, backpacks, luggage, and accessories categories. Its brands include Vans, The North Face, Timberland, and Dickies. Its segments include Outdoor, Active, and Work. The Outdoor segment includes various brands, including The North Face, Smartwool, Icebreaker, and Altra. The Active segment includes a range of brands, such as Vans, Supreme, Napapijri, Kipling, Eastpak, and JanSport. The Work segment includes Dickies and Timberland PRO. Its products are marketed to consumers through our wholesale channel, primarily in specialty stores, national chains, mass merchants, department stores, independently-operated partnership stores, and with digital partners. Its products are also marketed to consumers through its own direct-to-consumer operations, which include VF-operated stores, concession retail stores, brand e-commerce sites, and other digital platforms.</v>
    <v>35000</v>
    <v>New York Stock Exchange</v>
    <v>XNYS</v>
    <v>XNYS</v>
    <v>1551 Wewatta Street, DENVER, CO, 80202 US</v>
    <v>27.9</v>
    <v>Textiles &amp; Apparel</v>
    <v>Stock</v>
    <v>44855.993823865625</v>
    <v>1461</v>
    <v>27.03</v>
    <v>10757410000</v>
    <v>V.F. CORPORATION</v>
    <v>V.F. CORPORATION</v>
    <v>27.55</v>
    <v>10.7759</v>
    <v>27.58</v>
    <v>27.69</v>
    <v>28.39</v>
    <v>388494500</v>
    <v>VFC</v>
    <v>V.F. CORPORATION (XNYS:VFC)</v>
    <v>7670537</v>
    <v>6154843</v>
    <v>1899</v>
  </rv>
  <rv s="2">
    <v>1462</v>
  </rv>
  <rv s="0">
    <v>https://www.bing.com/financeapi/forcetrigger?t=aythxm&amp;q=XNYS%3aVICI&amp;form=skydnc</v>
    <v>Learn more on Bing</v>
  </rv>
  <rv s="1">
    <v>en-US</v>
    <v>aythxm</v>
    <v>268435456</v>
    <v>1</v>
    <v>Powered by Refinitiv</v>
    <v>0</v>
    <v>VICI PROPERTIES INC. (XNYS:VICI)</v>
    <v>2</v>
    <v>3</v>
    <v>Finance</v>
    <v>4</v>
    <v>35.69</v>
    <v>26.23</v>
    <v>1.0072000000000001</v>
    <v>0.36</v>
    <v>-6.6559999999999992E-4</v>
    <v>1.2124999999999999E-2</v>
    <v>-0.02</v>
    <v>USD</v>
    <v>VICI Properties Inc. is a real estate investment trust. The Company is primarily engaged in the business of owning and acquiring gaming, hospitality, and entertainment destinations, subject to long-term triple net leases. The Company segments include real property business and golf course business. The real property business segment consists of leased real property and real estate lending activities. The golf course business segment consists of approximately four golf courses. Its national, geographically diverse portfolio consists of approximately 28 properties, including Caesars Palace Las Vegas, Harrah’s Las Vegas, and the Venetian Resort, three of the entertainment facilities on the Las Vegas Strip. Across 62 million square feet and features approximately 25,000 hotel rooms and approximately 250 restaurants, bars, nightclubs, and sportsbooks. It owns approximately 34 acres of undeveloped or underdeveloped land on and adjacent to the Las Vegas Strip that is leased to Caesars.</v>
    <v>152</v>
    <v>New York Stock Exchange</v>
    <v>XNYS</v>
    <v>XNYS</v>
    <v>535 MADISON AVENUE, 20TH FLOOR, NEW YORK, NY, 10022 US</v>
    <v>30.085000000000001</v>
    <v>Residential &amp; Commercial REIT</v>
    <v>Stock</v>
    <v>44855.994577140627</v>
    <v>1464</v>
    <v>29.29</v>
    <v>28940960000</v>
    <v>VICI PROPERTIES INC.</v>
    <v>VICI PROPERTIES INC.</v>
    <v>29.7</v>
    <v>29.3949</v>
    <v>29.69</v>
    <v>30.05</v>
    <v>30.03</v>
    <v>963093400</v>
    <v>VICI</v>
    <v>VICI PROPERTIES INC. (XNYS:VICI)</v>
    <v>5383937</v>
    <v>6609278</v>
    <v>2017</v>
  </rv>
  <rv s="2">
    <v>1465</v>
  </rv>
  <rv s="0">
    <v>https://www.bing.com/financeapi/forcetrigger?t=a25e77&amp;q=XNYS%3aVLO&amp;form=skydnc</v>
    <v>Learn more on Bing</v>
  </rv>
  <rv s="1">
    <v>en-US</v>
    <v>a25e77</v>
    <v>268435456</v>
    <v>1</v>
    <v>Powered by Refinitiv</v>
    <v>0</v>
    <v>VALERO ENERGY CORPORATION (XNYS:VLO)</v>
    <v>2</v>
    <v>3</v>
    <v>Finance</v>
    <v>4</v>
    <v>146.80500000000001</v>
    <v>65.131399999999999</v>
    <v>1.6573</v>
    <v>3.3</v>
    <v>3.5230000000000001E-3</v>
    <v>2.6519000000000001E-2</v>
    <v>0.45</v>
    <v>USD</v>
    <v>Valero Energy Corporation (Valero) is an international manufacturer and marketer of petroleum-based and low-carbon liquid transportation fuels and petrochemical products. The Company’s segments include Refining, Renewable Diesel and Ethanol. The Refining segment includes the operations of its petroleum refineries, the associated marketing activities, and logistics assets that support its refining operations. The Renewable Diesel segment sells renewable diesel to the refining segment. The Ethanol segment includes the operations of its ethanol plants, the associated marketing activities, and logistics assets that support its ethanol operations. Valero owns 15 petroleum refineries located in the United States (U.S.), Canada and the United Kingdom (U.K.). The Company is also a joint venture partner in Diamond Green Diesel (DGD), which owns and operates a renewable diesel plant located in the Gulf Coast region of the United States.</v>
    <v>9813</v>
    <v>New York Stock Exchange</v>
    <v>XNYS</v>
    <v>XNYS</v>
    <v>1 Valero Way, SAN ANTONIO, TX, 78249 US</v>
    <v>128.30000000000001</v>
    <v>Oil &amp; Gas</v>
    <v>Stock</v>
    <v>44855.999894062501</v>
    <v>1467</v>
    <v>124.11</v>
    <v>50325770000</v>
    <v>VALERO ENERGY CORPORATION</v>
    <v>VALERO ENERGY CORPORATION</v>
    <v>125.16</v>
    <v>7.1379000000000001</v>
    <v>124.44</v>
    <v>127.74</v>
    <v>128.19</v>
    <v>393970300</v>
    <v>VLO</v>
    <v>VALERO ENERGY CORPORATION (XNYS:VLO)</v>
    <v>3401944</v>
    <v>4253774</v>
    <v>1981</v>
  </rv>
  <rv s="2">
    <v>1468</v>
  </rv>
  <rv s="0">
    <v>https://www.bing.com/financeapi/forcetrigger?t=a25f6h&amp;q=XNYS%3aVMC&amp;form=skydnc</v>
    <v>Learn more on Bing</v>
  </rv>
  <rv s="1">
    <v>en-US</v>
    <v>a25f6h</v>
    <v>268435456</v>
    <v>1</v>
    <v>Powered by Refinitiv</v>
    <v>0</v>
    <v>VULCAN MATERIALS COMPANY (XNYS:VMC)</v>
    <v>2</v>
    <v>3</v>
    <v>Finance</v>
    <v>4</v>
    <v>213.65</v>
    <v>137.54</v>
    <v>0.77049999999999996</v>
    <v>6.27</v>
    <v>0</v>
    <v>4.2035000000000003E-2</v>
    <v>0</v>
    <v>USD</v>
    <v>Vulcan Materials Company is a supplier of construction aggregates and a producer of asphalt mix and ready-mixed concrete. The Company operates through four segments: Aggregates, Asphalt, Concrete and Calcium. The Aggregates segment produces and sells aggregates, such as crushed stone, sand and gravel, sand, and other aggregates, and related products and services. The Asphalt segment produces and sells asphalt mix in Alabama, Arizona, California, New Mexico, Tennessee and Texas, and includes asphalt construction in Alabama, Tennessee and Texas. The Concrete segment produces and sells ready-mixed concrete in California, Maryland, New Jersey, New York, Oklahoma, Pennsylvania, Texas and Virginia. The Calcium segment consists of a Florida facility that mines, produces and sells calcium products for the animal feed, plastics and water treatment industries. It sells aggregates that are used as ballast for the construction and maintenance of railroad tracks.</v>
    <v>11437</v>
    <v>New York Stock Exchange</v>
    <v>XNYS</v>
    <v>XNYS</v>
    <v>1200 Urban Center Dr, BIRMINGHAM, AL, 35242 US</v>
    <v>155.88</v>
    <v>Construction Materials</v>
    <v>Stock</v>
    <v>44855.961560207812</v>
    <v>1470</v>
    <v>148.51</v>
    <v>20656800000</v>
    <v>VULCAN MATERIALS COMPANY</v>
    <v>VULCAN MATERIALS COMPANY</v>
    <v>149.24</v>
    <v>32.673000000000002</v>
    <v>149.16</v>
    <v>155.43</v>
    <v>155.43</v>
    <v>132901000</v>
    <v>VMC</v>
    <v>VULCAN MATERIALS COMPANY (XNYS:VMC)</v>
    <v>832006</v>
    <v>746162</v>
    <v>2007</v>
  </rv>
  <rv s="2">
    <v>1471</v>
  </rv>
  <rv s="0">
    <v>https://www.bing.com/financeapi/forcetrigger?t=a25g5r&amp;q=XNYS%3aVNO&amp;form=skydnc</v>
    <v>Learn more on Bing</v>
  </rv>
  <rv s="1">
    <v>en-US</v>
    <v>a25g5r</v>
    <v>268435456</v>
    <v>1</v>
    <v>Powered by Refinitiv</v>
    <v>0</v>
    <v>VORNADO REALTY TRUST (XNYS:VNO)</v>
    <v>2</v>
    <v>3</v>
    <v>Finance</v>
    <v>4</v>
    <v>47.26</v>
    <v>20.03</v>
    <v>1.2379</v>
    <v>0.55000000000000004</v>
    <v>1.3399000000000001E-2</v>
    <v>2.5183000000000001E-2</v>
    <v>0.3</v>
    <v>USD</v>
    <v>Vornado Realty Trust is a real estate investment trust. The Company conducts its business through, and its interests in properties are held by, Vornado Realty L.P (the Operating Partnership). It owns and operates office and retail properties with a concentration in the New York City metropolitan area. Its segments include New York and Other. The Company holds over 32.4% interest in Alexander’s, Inc., which owns six properties in the greater New York metropolitan area, as well as interests in other real estate and related investments. The New York segment consists of approximately 27.3 million square feet in 73 properties, which is comprised of 20.6 million square feet of Manhattan office and 2.7 million square feet of Manhattan street retail properties. The Other Real Estate and Investments consist of approximately 3.7 million square foot theMART in Chicago and 70% controlling interest in 555 California Street, a three-building office complex in San Francisco’s financial district.</v>
    <v>3224</v>
    <v>New York Stock Exchange</v>
    <v>XNYS</v>
    <v>XNYS</v>
    <v>888 7th Ave, NEW YORK, NY, 10106-0001 US</v>
    <v>22.46</v>
    <v>Residential &amp; Commercial REIT</v>
    <v>Stock</v>
    <v>44855.994917881253</v>
    <v>1473</v>
    <v>21.62</v>
    <v>4293844000</v>
    <v>VORNADO REALTY TRUST</v>
    <v>VORNADO REALTY TRUST</v>
    <v>21.97</v>
    <v>33.223799999999997</v>
    <v>21.84</v>
    <v>22.39</v>
    <v>22.69</v>
    <v>191775100</v>
    <v>VNO</v>
    <v>VORNADO REALTY TRUST (XNYS:VNO)</v>
    <v>3176281</v>
    <v>3019678</v>
    <v>1993</v>
  </rv>
  <rv s="2">
    <v>1474</v>
  </rv>
  <rv s="0">
    <v>https://www.bing.com/financeapi/forcetrigger?t=a25jnm&amp;q=XNAS%3aVRSK&amp;form=skydnc</v>
    <v>Learn more on Bing</v>
  </rv>
  <rv s="1">
    <v>en-US</v>
    <v>a25jnm</v>
    <v>268435456</v>
    <v>1</v>
    <v>Powered by Refinitiv</v>
    <v>0</v>
    <v>VERISK ANALYTICS, INC. (XNAS:VRSK)</v>
    <v>2</v>
    <v>3</v>
    <v>Finance</v>
    <v>4</v>
    <v>231.57</v>
    <v>156.05000000000001</v>
    <v>0.84619999999999995</v>
    <v>1.3</v>
    <v>0</v>
    <v>7.8459999999999988E-3</v>
    <v>0</v>
    <v>USD</v>
    <v>Verisk Analytics, Inc. is a data analytics provider that serves customers in insurance, energy and specialized markets, and financial services. The Company offers predictive analytics and decision support solutions to customers in rating, underwriting, claims, catastrophe and weather risk, natural resources intelligence, economic forecasting, commercial banking and finance, and many other fields. Its Insurance segment primarily serves its property and casualty (P&amp;C) insurance customers and focuses on the prediction of loss, the selection and pricing of risk, and compliance with their reporting requirements. Its Energy and Specialized Markets segment offers data analytics across the natural resources value chain, including the global energy, chemicals, metals and mining, and power and renewables sectors. Its Financial Services segment maintains the bank account consortia to provide benchmarking, decisioning algorithms, business intelligence, and customized analytic services.</v>
    <v>9367</v>
    <v>Nasdaq Stock Market</v>
    <v>XNAS</v>
    <v>XNAS</v>
    <v>545 Washington Blvd, JERSEY CITY, NJ, 07310-1607 US</v>
    <v>167.75</v>
    <v>Software &amp; IT Services</v>
    <v>Stock</v>
    <v>44855.849694988283</v>
    <v>1476</v>
    <v>163.79</v>
    <v>26210740000</v>
    <v>VERISK ANALYTICS, INC.</v>
    <v>VERISK ANALYTICS, INC.</v>
    <v>165.38</v>
    <v>25.568899999999999</v>
    <v>165.69</v>
    <v>166.99</v>
    <v>166.99</v>
    <v>156960000</v>
    <v>VRSK</v>
    <v>VERISK ANALYTICS, INC. (XNAS:VRSK)</v>
    <v>852794</v>
    <v>784184</v>
    <v>2008</v>
  </rv>
  <rv s="2">
    <v>1477</v>
  </rv>
  <rv s="0">
    <v>https://www.bing.com/financeapi/forcetrigger?t=a25jqh&amp;q=XNAS%3aVRSN&amp;form=skydnc</v>
    <v>Learn more on Bing</v>
  </rv>
  <rv s="1">
    <v>en-US</v>
    <v>a25jqh</v>
    <v>268435456</v>
    <v>1</v>
    <v>Powered by Refinitiv</v>
    <v>0</v>
    <v>VERISIGN, INC. (XNAS:VRSN)</v>
    <v>2</v>
    <v>3</v>
    <v>Finance</v>
    <v>4</v>
    <v>257.02999999999997</v>
    <v>155.25</v>
    <v>0.97529999999999994</v>
    <v>0.48</v>
    <v>0</v>
    <v>2.6870000000000002E-3</v>
    <v>0</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It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904</v>
    <v>Nasdaq Stock Market</v>
    <v>XNAS</v>
    <v>XNAS</v>
    <v>ATTN: GENERAL COUNSEL, 12061 BLUEMONT WAY, RESTON, VA, 20190 US</v>
    <v>179.67</v>
    <v>Software &amp; IT Services</v>
    <v>Stock</v>
    <v>44855.849694756253</v>
    <v>1479</v>
    <v>174.41</v>
    <v>19219790000</v>
    <v>VERISIGN, INC.</v>
    <v>VERISIGN, INC.</v>
    <v>177.06</v>
    <v>24.3475</v>
    <v>178.67</v>
    <v>179.15</v>
    <v>179.15</v>
    <v>107283200</v>
    <v>VRSN</v>
    <v>VERISIGN, INC. (XNAS:VRSN)</v>
    <v>820222</v>
    <v>756136</v>
    <v>1995</v>
  </rv>
  <rv s="2">
    <v>1480</v>
  </rv>
  <rv s="0">
    <v>https://www.bing.com/financeapi/forcetrigger?t=a25k5r&amp;q=XNAS%3aVRTX&amp;form=skydnc</v>
    <v>Learn more on Bing</v>
  </rv>
  <rv s="1">
    <v>en-US</v>
    <v>a25k5r</v>
    <v>268435456</v>
    <v>1</v>
    <v>Powered by Refinitiv</v>
    <v>0</v>
    <v>VERTEX PHARMACEUTICALS INCORPORATED (XNAS:VRTX)</v>
    <v>2</v>
    <v>3</v>
    <v>Finance</v>
    <v>4</v>
    <v>305.95</v>
    <v>179.96</v>
    <v>0.42099999999999999</v>
    <v>9.84</v>
    <v>1.1670000000000001E-3</v>
    <v>3.3911999999999998E-2</v>
    <v>0.35</v>
    <v>USD</v>
    <v>Vertex Pharmaceuticals Incorporated is a global biotechnology company. The Company is focused on developing medicines that treat the underlying cause of cystic fibrosis (CF) and it has several ongoing clinical and research programs to advance and extend treatment of CF. The Company's marketed medicines are TRIKAFTA/KAFTRIO (elexacaftor/tezacaftor/ivacaftor and ivacaftor), SYMDEKO/SYMKEVI (tezacaftor/ivacaftor and ivacaftor), ORKAMBI (lumacaftor/ivacaftor) and KALYDECO (ivacaftor). Its four medicines are being used to treat the people with CF in North America, Europe and Australia. The Company has a pipeline of investigational therapies in other serious diseases where it is leveraging insight into causal human biology, including sickle cell disease, beta thalassemia, APOL1-mediated kidney disease, type 1 diabetes, pain, alpha-1 antitrypsin deficiency, and muscular dystrophies. The Company’s other pipeline products include CTX001, VX-147, VX-121, VX-561, VX-548, and VX-880.</v>
    <v>3900</v>
    <v>Nasdaq Stock Market</v>
    <v>XNAS</v>
    <v>XNAS</v>
    <v>50 Northern Avenue, BOSTON, MA, 02210 US</v>
    <v>300.14</v>
    <v>Biotechnology &amp; Medical Research</v>
    <v>Stock</v>
    <v>44855.998838135936</v>
    <v>1482</v>
    <v>287.95999999999998</v>
    <v>76937840000</v>
    <v>VERTEX PHARMACEUTICALS INCORPORATED</v>
    <v>VERTEX PHARMACEUTICALS INCORPORATED</v>
    <v>289.69</v>
    <v>23.465800000000002</v>
    <v>290.16000000000003</v>
    <v>300</v>
    <v>300.35000000000002</v>
    <v>256459500</v>
    <v>VRTX</v>
    <v>VERTEX PHARMACEUTICALS INCORPORATED (XNAS:VRTX)</v>
    <v>1467340</v>
    <v>1327403</v>
    <v>1989</v>
  </rv>
  <rv s="2">
    <v>1483</v>
  </rv>
  <rv s="0">
    <v>https://www.bing.com/financeapi/forcetrigger?t=a25m77&amp;q=XNYS%3aVTR&amp;form=skydnc</v>
    <v>Learn more on Bing</v>
  </rv>
  <rv s="1">
    <v>en-US</v>
    <v>a25m77</v>
    <v>268435456</v>
    <v>1</v>
    <v>Powered by Refinitiv</v>
    <v>0</v>
    <v>VENTAS, INC. (XNYS:VTR)</v>
    <v>2</v>
    <v>3</v>
    <v>Finance</v>
    <v>4</v>
    <v>64.02</v>
    <v>35.33</v>
    <v>1.1705000000000001</v>
    <v>-0.31</v>
    <v>8.3490000000000005E-3</v>
    <v>-8.2799999999999992E-3</v>
    <v>0.31</v>
    <v>USD</v>
    <v>Ventas, Inc. is a real estate investment trust (REIT) operating at the intersection of healthcare and real estate. The Company segments include Triple-Net Leased Properties, Senior Living Operations and Office Operations. In Triple-Net Leased Properties segment, the Company invest in and own senior housing and healthcare properties throughout the United States and the United Kingdom and lease those properties to healthcare operating companies under triple-net or absolute-net leases. In Senior Living Operations segment, the Company invest in senior housing communities throughout the United States and Canada and engage independent managers, such as Atria and Sunrise, to operate and manage those communities. In Office Operations segment, the Company primarily acquires, owns, develops, leases and manages medical office buildings (MOBs), and life science, research and innovation centers throughout the United States. The Company owns or has investment in approximately 1,200 properties.</v>
    <v>434</v>
    <v>New York Stock Exchange</v>
    <v>XNYS</v>
    <v>XNYS</v>
    <v>SUITE 3300, 353 N. CLARK STREET, CHICAGO, IL, 60654 US</v>
    <v>37.6</v>
    <v>Residential &amp; Commercial REIT</v>
    <v>Stock</v>
    <v>44855.958333344533</v>
    <v>1485</v>
    <v>36.56</v>
    <v>14841330000</v>
    <v>VENTAS, INC.</v>
    <v>VENTAS, INC.</v>
    <v>37.369999999999997</v>
    <v>832.18489999999997</v>
    <v>37.44</v>
    <v>37.130000000000003</v>
    <v>37.44</v>
    <v>399712800</v>
    <v>VTR</v>
    <v>VENTAS, INC. (XNYS:VTR)</v>
    <v>2389163</v>
    <v>2336134</v>
    <v>1987</v>
  </rv>
  <rv s="2">
    <v>1486</v>
  </rv>
  <rv s="0">
    <v>https://www.bing.com/financeapi/forcetrigger?t=a1y7rw&amp;q=XNAS%3aVTRS&amp;form=skydnc</v>
    <v>Learn more on Bing</v>
  </rv>
  <rv s="1">
    <v>en-US</v>
    <v>a1y7rw</v>
    <v>268435456</v>
    <v>1</v>
    <v>Powered by Refinitiv</v>
    <v>0</v>
    <v>VIATRIS INC. (XNAS:VTRS)</v>
    <v>2</v>
    <v>3</v>
    <v>Finance</v>
    <v>4</v>
    <v>15.6</v>
    <v>8.42</v>
    <v>1.1559999999999999</v>
    <v>0.04</v>
    <v>-1.7058E-2</v>
    <v>4.2830000000000003E-3</v>
    <v>-0.16</v>
    <v>USD</v>
    <v>Viatris Inc. is a global healthcare company. The Company has four segments: Developed Markets, Greater China, JANZ and Emerging Markets. Developed Markets segment comprises its operations primarily in North America and Europe. Greater China segment includes its operations in China, Taiwan and Hong Kong. JANZ segment reflects its operations in Japan, Australia and New Zealand. Emerging Markets segment encompasses its presence in approximately 125 countries with developing markets and emerging economies including in Asia, Africa, Eastern Europe, Latin America and the Middle East, as well as its anti-retroviral franchise. Its portfolio comprises approximately 1,400 approved molecules across a range of key therapeutic areas, including globally recognized iconic and key brands, generics, complex generics, and biosimilars. It operates approximately 40 manufacturing sites worldwide, which produces oral solid doses, injectables, complex dosage forms and active pharmaceutical ingredients.</v>
    <v>37000</v>
    <v>Nasdaq Stock Market</v>
    <v>XNAS</v>
    <v>XNAS</v>
    <v>1000 Mylan Blvd., CANONSBURG, PA, 15317 US</v>
    <v>9.44</v>
    <v>Pharmaceuticals</v>
    <v>Stock</v>
    <v>44855.990393946093</v>
    <v>1488</v>
    <v>9.1349999999999998</v>
    <v>11374010000</v>
    <v>VIATRIS INC.</v>
    <v>VIATRIS INC.</v>
    <v>9.2799999999999994</v>
    <v>14.9261</v>
    <v>9.34</v>
    <v>9.3800000000000008</v>
    <v>9.2200000000000006</v>
    <v>1212581000</v>
    <v>VTRS</v>
    <v>VIATRIS INC. (XNAS:VTRS)</v>
    <v>5951014</v>
    <v>10198133</v>
    <v>2019</v>
  </rv>
  <rv s="2">
    <v>1489</v>
  </rv>
  <rv s="0">
    <v>https://www.bing.com/financeapi/forcetrigger?t=a25obh&amp;q=XNYS%3aVZ&amp;form=skydnc</v>
    <v>Learn more on Bing</v>
  </rv>
  <rv s="1">
    <v>en-US</v>
    <v>a25obh</v>
    <v>268435456</v>
    <v>1</v>
    <v>Powered by Refinitiv</v>
    <v>0</v>
    <v>VERIZON COMMUNICATIONS INC. (XNYS:VZ)</v>
    <v>2</v>
    <v>3</v>
    <v>Finance</v>
    <v>4</v>
    <v>55.51</v>
    <v>34.549999999999997</v>
    <v>0.3538</v>
    <v>-1.65</v>
    <v>1.4139999999999999E-3</v>
    <v>-4.4595000000000003E-2</v>
    <v>0.05</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118400</v>
    <v>New York Stock Exchange</v>
    <v>XNYS</v>
    <v>XNYS</v>
    <v>1095 Avenue Of The Americas, NEW YORK, NY, 10036 US</v>
    <v>35.700000000000003</v>
    <v>Telecommunications Services</v>
    <v>Stock</v>
    <v>44855.999991909375</v>
    <v>1491</v>
    <v>34.549999999999997</v>
    <v>148459900000</v>
    <v>VERIZON COMMUNICATIONS INC.</v>
    <v>VERIZON COMMUNICATIONS INC.</v>
    <v>35.520000000000003</v>
    <v>8.0456000000000003</v>
    <v>37</v>
    <v>35.35</v>
    <v>35.4</v>
    <v>4199715000</v>
    <v>VZ</v>
    <v>VERIZON COMMUNICATIONS INC. (XNYS:VZ)</v>
    <v>51671130</v>
    <v>25124784</v>
    <v>1983</v>
  </rv>
  <rv s="2">
    <v>1492</v>
  </rv>
  <rv s="0">
    <v>https://www.bing.com/financeapi/forcetrigger?t=a25omw&amp;q=XNYS%3aWAB&amp;form=skydnc</v>
    <v>Learn more on Bing</v>
  </rv>
  <rv s="1">
    <v>en-US</v>
    <v>a25omw</v>
    <v>268435456</v>
    <v>1</v>
    <v>Powered by Refinitiv</v>
    <v>0</v>
    <v>WESTINGHOUSE AIR BRAKE TECHNOLOGIES CORPORATION (XNYS:WAB)</v>
    <v>2</v>
    <v>3</v>
    <v>Finance</v>
    <v>4</v>
    <v>100.045</v>
    <v>78.260000000000005</v>
    <v>1.4726999999999999</v>
    <v>2.59</v>
    <v>2.7261000000000001E-2</v>
    <v>3.0840999999999997E-2</v>
    <v>2.36</v>
    <v>USD</v>
    <v>Westinghouse Air Brake Technologies Corporation, doing business as Wabtec Corporation, is a provider of technology-based equipment, systems and services for the global freight rail and passenger transit industries. It operates through two segments: Freight and Transit. The Freight Segment primarily manufactures and provides aftermarket parts and services for new locomotives; provides components for new and existing locomotives and freight cars; builds new commuter locomotives; supplies rail control and infrastructure products; overhauls locomotives and provides heat exchangers and cooling systems for rail and other industrial markets. The Transit segment manufactures and services components for new and existing passenger transit vehicles, typically regional trains, high speed trains, subway cars, light-rail vehicles and buses, supplies rail control and infrastructure products including electronics, signal design and engineering services, and refurbishes passenger transit vehicles.</v>
    <v>25000</v>
    <v>New York Stock Exchange</v>
    <v>XNYS</v>
    <v>XNYS</v>
    <v>30 Isabella Street, PITTSBURGH, PA, 15212 US</v>
    <v>86.62</v>
    <v>Machinery, Equipment &amp; Components</v>
    <v>Stock</v>
    <v>44855.958333333336</v>
    <v>1494</v>
    <v>83.93</v>
    <v>15744900000</v>
    <v>WESTINGHOUSE AIR BRAKE TECHNOLOGIES CORPORATION</v>
    <v>WESTINGHOUSE AIR BRAKE TECHNOLOGIES CORPORATION</v>
    <v>84.47</v>
    <v>24.6417</v>
    <v>83.98</v>
    <v>86.57</v>
    <v>88.93</v>
    <v>181874800</v>
    <v>WAB</v>
    <v>WESTINGHOUSE AIR BRAKE TECHNOLOGIES CORPORATION (XNYS:WAB)</v>
    <v>1023536</v>
    <v>894525</v>
    <v>1989</v>
  </rv>
  <rv s="2">
    <v>1495</v>
  </rv>
  <rv s="0">
    <v>https://www.bing.com/financeapi/forcetrigger?t=a25par&amp;q=XNYS%3aWAT&amp;form=skydnc</v>
    <v>Learn more on Bing</v>
  </rv>
  <rv s="1">
    <v>en-US</v>
    <v>a25par</v>
    <v>268435456</v>
    <v>1</v>
    <v>Powered by Refinitiv</v>
    <v>0</v>
    <v>WATERS CORPORATION (XNYS:WAT)</v>
    <v>2</v>
    <v>3</v>
    <v>Finance</v>
    <v>4</v>
    <v>375.24</v>
    <v>265.60500000000002</v>
    <v>0.88029999999999997</v>
    <v>7.11</v>
    <v>0</v>
    <v>2.5853999999999999E-2</v>
    <v>0</v>
    <v>USD</v>
    <v>Waters Corporation is a specialty measurement company that primarily designs, manufactures, sells and services high performance liquid chromatography (HPLC) ultra-performance liquid chromatography and mass spectrometry (MS) technology systems and support products, including chromatography columns, other consumable products and comprehensive post-warranty service plans. The Company’s segments include Waters and TA. The Waters operating segment is designing, manufacturing, selling and servicing liquid chromatography (LC) and MS instruments, columns and other precision chemistry consumables that can be integrated and used along with other analytical instruments. The TA operating segment designs, manufactures, sells and services thermal analysis, rheometry and calorimetry instruments. The Company's LC and LC-MS instruments are utilized in a range of industries to detect, identify, monitor and measure the chemical, physical and biological composition of materials, and to purify compounds.</v>
    <v>7800</v>
    <v>New York Stock Exchange</v>
    <v>XNYS</v>
    <v>XNYS</v>
    <v>34 MAPLE ST, MILFORD, MA, 01757-3604 US</v>
    <v>282.41000000000003</v>
    <v>Healthcare Equipment &amp; Supplies</v>
    <v>Stock</v>
    <v>44855.958333344533</v>
    <v>1497</v>
    <v>272.14</v>
    <v>16892190000</v>
    <v>WATERS CORPORATION</v>
    <v>WATERS CORPORATION</v>
    <v>275.14</v>
    <v>23.967600000000001</v>
    <v>275.01</v>
    <v>282.12</v>
    <v>282.12</v>
    <v>59875920</v>
    <v>WAT</v>
    <v>WATERS CORPORATION (XNYS:WAT)</v>
    <v>357158</v>
    <v>387079</v>
    <v>1991</v>
  </rv>
  <rv s="2">
    <v>1498</v>
  </rv>
  <rv s="0">
    <v>https://www.bing.com/financeapi/forcetrigger?t=a25pm7&amp;q=XNAS%3aWBA&amp;form=skydnc</v>
    <v>Learn more on Bing</v>
  </rv>
  <rv s="1">
    <v>en-US</v>
    <v>a25pm7</v>
    <v>268435456</v>
    <v>1</v>
    <v>Powered by Refinitiv</v>
    <v>0</v>
    <v>WALGREENS BOOTS ALLIANCE, INC. (XNAS:WBA)</v>
    <v>2</v>
    <v>3</v>
    <v>Finance</v>
    <v>4</v>
    <v>55</v>
    <v>30.39</v>
    <v>0.67269999999999996</v>
    <v>0.94</v>
    <v>0</v>
    <v>2.8176999999999997E-2</v>
    <v>0</v>
    <v>USD</v>
    <v>Walgreens Boots Alliance, Inc. is an integrated healthcare, pharmacy and retailing company. The Company operates through three segments: United States, International and Walgreens Health. The Company’s United States segment includes the Walgreens business, which includes the operations of retail drugstores, health and wellness services, and specialty and home delivery pharmacy services, and its equity method investment in AmerisourceBergen. Its International segment consists of pharmacy-led health and beauty retail businesses outside the United States and a pharmaceutical wholesaling and distribution business in Germany. Its portfolio of consumer brands include Walgreens, Boots, Duane Reade, the No7 Beauty Company, Benavides in Mexico and Ahumada in Chile. Its Walgreens Health segment is a consumer-centric, technology-enabled healthcare business that engages consumers through a personalized, omni-channel experience across the care journey.</v>
    <v>200000</v>
    <v>Nasdaq Stock Market</v>
    <v>XNAS</v>
    <v>XNAS</v>
    <v>108 Wilmot Rd, DEERFIELD, IL, 60015 US</v>
    <v>34.54</v>
    <v>Food &amp; Drug Retailing</v>
    <v>Stock</v>
    <v>44855.999378772656</v>
    <v>1500</v>
    <v>33.21</v>
    <v>29663090000</v>
    <v>WALGREENS BOOTS ALLIANCE, INC.</v>
    <v>WALGREENS BOOTS ALLIANCE, INC.</v>
    <v>33.4</v>
    <v>6.6708999999999996</v>
    <v>33.36</v>
    <v>34.299999999999997</v>
    <v>34.299999999999997</v>
    <v>864813100</v>
    <v>WBA</v>
    <v>WALGREENS BOOTS ALLIANCE, INC. (XNAS:WBA)</v>
    <v>9883826</v>
    <v>8384047</v>
    <v>2014</v>
  </rv>
  <rv s="2">
    <v>1501</v>
  </rv>
  <rv s="0">
    <v>https://www.bing.com/financeapi/forcetrigger?t=a1r32w&amp;q=XNAS%3aWBD&amp;form=skydnc</v>
    <v>Learn more on Bing</v>
  </rv>
  <rv s="1">
    <v>en-US</v>
    <v>a1r32w</v>
    <v>268435456</v>
    <v>1</v>
    <v>Powered by Refinitiv</v>
    <v>0</v>
    <v>WARNER BROS. DISCOVERY, INC. (XNAS:WBD)</v>
    <v>2</v>
    <v>3</v>
    <v>Finance</v>
    <v>4</v>
    <v>31.55</v>
    <v>11.2</v>
    <v>1.4106000000000001</v>
    <v>0.56999999999999995</v>
    <v>-7.4870000000000004E-4</v>
    <v>4.4118000000000004E-2</v>
    <v>-1.01E-2</v>
    <v>USD</v>
    <v>Warner Bros. Discovery, Inc., formerly Discovery, Inc., is a global media and entertainment company. The Company offers audiences the differentiated and complete portfolio of content, brands, and franchises across television, film, streaming, and gaming in approximately 220 countries and territories and 50 languages. The Company entertains audiences worldwide through its brands and products including Discovery Channel, discovery+, CNN, CNN+, DC, Eurosport, HBO, HBO Max, HGTV, Food Network, OWN, Investigation Discovery, TLC, TNT, TBS, truTV, Travel Channel, Magnolia Network, MotorTrend, Animal Planet, Science Channel, Warner Bros. Pictures, New Line Cinema, Cartoonito, Turner Classic Movies, Boomerang, OhK TV Asia, TABI Channel, Turner Sports, Tooncast, CNN Sans, Boing TV, Cooking Channel, TNT Rooster Teeth, CINEMAX GO, Bleacher Report, Cartoon Network, Adult Swim, Turner Classic vies and others.</v>
    <v>11000</v>
    <v>Nasdaq Stock Market</v>
    <v>XNAS</v>
    <v>XNAS</v>
    <v>230 PARK AVENUE SOUTH, NEW YORK, NY, 10003 US</v>
    <v>13.494999999999999</v>
    <v>Media &amp; Publishing</v>
    <v>Stock</v>
    <v>44855.999528865628</v>
    <v>1503</v>
    <v>12.835000000000001</v>
    <v>32748230000</v>
    <v>WARNER BROS. DISCOVERY, INC.</v>
    <v>WARNER BROS. DISCOVERY, INC.</v>
    <v>12.87</v>
    <v>7.2262000000000004</v>
    <v>12.92</v>
    <v>13.49</v>
    <v>13.479900000000001</v>
    <v>2427593000</v>
    <v>WBD</v>
    <v>WARNER BROS. DISCOVERY, INC. (XNAS:WBD)</v>
    <v>21454512</v>
    <v>22382063</v>
    <v>2008</v>
  </rv>
  <rv s="2">
    <v>1504</v>
  </rv>
  <rv s="0">
    <v>http://en.wikipedia.org/wiki/Western_Digital</v>
    <v>Wikipedia</v>
  </rv>
  <rv s="3">
    <v>27</v>
    <v>1506</v>
  </rv>
  <rv s="4">
    <v>9</v>
    <v>https://www.bing.com/th?id=AMMS_b9efb984265253a027f300c3dcbbcbc0&amp;qlt=95</v>
    <v>1507</v>
    <v>0</v>
    <v>https://www.bing.com/images/search?form=xlimg&amp;q=western+digital</v>
    <v>Image of WESTERN DIGITAL CORPORATION</v>
  </rv>
  <rv s="0">
    <v>https://www.bing.com/financeapi/forcetrigger?t=a25rnm&amp;q=XNAS%3aWDC&amp;form=skydnc</v>
    <v>Learn more on Bing</v>
  </rv>
  <rv s="5">
    <v>en-US</v>
    <v>a25rnm</v>
    <v>268435456</v>
    <v>1</v>
    <v>Powered by Refinitiv</v>
    <v>5</v>
    <v>WESTERN DIGITAL CORPORATION (XNAS:WDC)</v>
    <v>7</v>
    <v>8</v>
    <v>Finance</v>
    <v>4</v>
    <v>69.36</v>
    <v>31.561</v>
    <v>1.5553999999999999</v>
    <v>1.39</v>
    <v>1.147E-3</v>
    <v>4.1529999999999997E-2</v>
    <v>0.04</v>
    <v>USD</v>
    <v>Western Digital Corporation (Western Digital) is a developer, manufacturer, and provider of data storage devices based on both flash-based products (Flash) and hard disk drives (HDD) technologies. The Company sells data storage devices and solutions in the United States and in foreign countries through its sales personnel, dealers, distributors, retailers, and subsidiaries. It has two operating segments: flash-based products and hard disk drives. Flash products provide non-volatile data storage based on flash technology. It develops and manufactures solid state storage products for a variety of applications, including enterprise or cloud storage, client storage, automotive, mobile devices and removable memory devices. HDD products provide non-volatile data storage by recording magnetic information on a rotating disk. It develops and manufactures various recording heads and magnetic media used in its HDD products.</v>
    <v>65000</v>
    <v>Nasdaq Stock Market</v>
    <v>XNAS</v>
    <v>XNAS</v>
    <v>5601 Great Oaks Parkway, SAN JOSE, CA, 95119 US</v>
    <v>34.89</v>
    <v>1508</v>
    <v>Computers, Phones &amp; Household Electronics</v>
    <v>Stock</v>
    <v>44855.99295925859</v>
    <v>1509</v>
    <v>33.090000000000003</v>
    <v>11069950000</v>
    <v>WESTERN DIGITAL CORPORATION</v>
    <v>WESTERN DIGITAL CORPORATION</v>
    <v>33.32</v>
    <v>7.0426000000000002</v>
    <v>33.47</v>
    <v>34.86</v>
    <v>34.9</v>
    <v>317554600</v>
    <v>WDC</v>
    <v>WESTERN DIGITAL CORPORATION (XNAS:WDC)</v>
    <v>6230786</v>
    <v>5505789</v>
    <v>2000</v>
  </rv>
  <rv s="2">
    <v>1510</v>
  </rv>
  <rv s="0">
    <v>https://www.bing.com/financeapi/forcetrigger?t=a25sk2&amp;q=XNYS%3aWEC&amp;form=skydnc</v>
    <v>Learn more on Bing</v>
  </rv>
  <rv s="1">
    <v>en-US</v>
    <v>a25sk2</v>
    <v>268435456</v>
    <v>1</v>
    <v>Powered by Refinitiv</v>
    <v>0</v>
    <v>WEC ENERGY GROUP, INC. (XNYS:WEC)</v>
    <v>2</v>
    <v>3</v>
    <v>Finance</v>
    <v>4</v>
    <v>108.39</v>
    <v>80.819999999999993</v>
    <v>0.34139999999999998</v>
    <v>1.21</v>
    <v>-2.885E-3</v>
    <v>1.4161999999999999E-2</v>
    <v>-0.25</v>
    <v>USD</v>
    <v>WEC Energy Group, Inc. is a diversified holding company. The Company, through its wholly owned subsidiaries, provides or invests in regulated natural gas and electricity, and renewable energy, as well as non-regulated renewable energy. The Company’s segment includes Wisconsin; Illinois; Other States and Electric Transmission. Its non-utility energy infrastructure segment includes We Power, Bluewater, WECI; Corporate and Other. Wisconsin segment includes the electric and natural gas utility operations of Wisconsin Electric Power Company, Wisconsin Gas LLC, and Wisconsin Public Service Corporation. Illinois segment includes the natural gas utility operations of The Peoples Gas Light and Coke Company and North Shore Gas Company. Other states include the natural gas utility and non-utility operations of Minnesota Energy Resources Corporation and Michigan Gas Utilities Corporation. Its We Power segment owns and leases generating facilities to WE.</v>
    <v>6938</v>
    <v>New York Stock Exchange</v>
    <v>XNYS</v>
    <v>XNYS</v>
    <v>PO Box 1331, 231 W Michigan St, MILWAUKEE, WI, 53201-1331 US</v>
    <v>87.33</v>
    <v>Electrical Utilities &amp; IPPs</v>
    <v>Stock</v>
    <v>44855.973973066408</v>
    <v>1512</v>
    <v>85.25</v>
    <v>27332400000</v>
    <v>WEC ENERGY GROUP, INC.</v>
    <v>WEC ENERGY GROUP, INC.</v>
    <v>85.95</v>
    <v>19.756799999999998</v>
    <v>85.44</v>
    <v>86.65</v>
    <v>86.4</v>
    <v>315434500</v>
    <v>WEC</v>
    <v>WEC ENERGY GROUP, INC. (XNYS:WEC)</v>
    <v>1215817</v>
    <v>1604948</v>
    <v>1981</v>
  </rv>
  <rv s="2">
    <v>1513</v>
  </rv>
  <rv s="0">
    <v>https://www.bing.com/financeapi/forcetrigger?t=az6zf2&amp;q=XNYS%3aWELL&amp;form=skydnc</v>
    <v>Learn more on Bing</v>
  </rv>
  <rv s="1">
    <v>en-US</v>
    <v>az6zf2</v>
    <v>268435456</v>
    <v>1</v>
    <v>Powered by Refinitiv</v>
    <v>0</v>
    <v>WELLTOWER INC. (XNYS:WELL)</v>
    <v>2</v>
    <v>3</v>
    <v>Finance</v>
    <v>4</v>
    <v>99.43</v>
    <v>56.5</v>
    <v>0.99129999999999996</v>
    <v>-1.1000000000000001</v>
    <v>7.2560000000000003E-3</v>
    <v>-1.865E-2</v>
    <v>0.42</v>
    <v>USD</v>
    <v>Welltower Inc., formerly Well Merger Holdco Inc., is a real estate investment trust (REIT). It provides real estate capital to seniors housing operators, post-acute care providers and health systems. It owns interests in properties concentrated in markets in the United States, Canada and the United Kingdom, consisting of seniors housing and post-acute communities and outpatient medical properties. Its segments include Seniors Housing Operating, Triple-net and Outpatient Medical. The Seniors Housing Operating segment properties include assisted living, independent living/continuing care retirement communities, independent supportive living communities, care homes with and without nursing and combinations. The Triple-net segment invest in seniors housing and health care real estate through acquisition and financing of primarily single tenant properties. Properties acquired are primarily leased under triple-net leases. Outpatient Medical segment properties are leased to multiple tenants.</v>
    <v>464</v>
    <v>New York Stock Exchange</v>
    <v>XNYS</v>
    <v>XNYS</v>
    <v>4500 Dorr Street, TOLEDO, OH, 43615 US</v>
    <v>59.064999999999998</v>
    <v>Residential &amp; Commercial REIT</v>
    <v>Stock</v>
    <v>44855.958333344533</v>
    <v>1515</v>
    <v>57.21</v>
    <v>26819830000</v>
    <v>WELLTOWER INC.</v>
    <v>WELLTOWER INC.</v>
    <v>58.9</v>
    <v>110.4474</v>
    <v>58.98</v>
    <v>57.88</v>
    <v>58.3</v>
    <v>463369600</v>
    <v>WELL</v>
    <v>WELLTOWER INC. (XNYS:WELL)</v>
    <v>5553045</v>
    <v>2847689</v>
    <v>2022</v>
  </rv>
  <rv s="2">
    <v>1516</v>
  </rv>
  <rv s="0">
    <v>https://www.bing.com/financeapi/forcetrigger?t=a25tgh&amp;q=XNYS%3aWFC&amp;form=skydnc</v>
    <v>Learn more on Bing</v>
  </rv>
  <rv s="1">
    <v>en-US</v>
    <v>a25tgh</v>
    <v>268435456</v>
    <v>1</v>
    <v>Powered by Refinitiv</v>
    <v>0</v>
    <v>WELLS FARGO &amp; COMPANY (XNYS:WFC)</v>
    <v>2</v>
    <v>3</v>
    <v>Finance</v>
    <v>4</v>
    <v>60.3</v>
    <v>36.54</v>
    <v>1.1479999999999999</v>
    <v>1.18</v>
    <v>6.6919999999999989E-4</v>
    <v>2.7033000000000001E-2</v>
    <v>0.03</v>
    <v>USD</v>
    <v>Wells Fargo &amp; Company is a financial services company. The Company provides a diversified set of banking, investment and mortgage products and services, as well as consumer and commercial finance, through banking locations and offices, the Internet (www.wellsfargo.com) and other distribution channels to individuals, businesses and institutions in states, the District of Columbia and in countries outside the United States. The Company provides consumer financial products and services, including checking and savings accounts, credit and debit cards, and auto, mortgage and home equity, and small business lending. In addition, the Company offers financial planning, private banking, investment management, and fiduciary services. The Company also provides financial solutions to businesses through products and services including traditional commercial loans and lines of credit, letters of credit, asset-based lending, trade financing, treasury management, and investment banking services.</v>
    <v>243674</v>
    <v>New York Stock Exchange</v>
    <v>XNYS</v>
    <v>XNYS</v>
    <v>420 Montgomery St, SAN FRANCISCO, CA, 94104-1207 US</v>
    <v>44.88</v>
    <v>Banking Services</v>
    <v>Stock</v>
    <v>44855.999974050785</v>
    <v>1518</v>
    <v>43.57</v>
    <v>170042400000</v>
    <v>WELLS FARGO &amp; COMPANY</v>
    <v>WELLS FARGO &amp; COMPANY</v>
    <v>43.64</v>
    <v>11.3377</v>
    <v>43.65</v>
    <v>44.83</v>
    <v>44.86</v>
    <v>3793050000</v>
    <v>WFC</v>
    <v>WELLS FARGO &amp; COMPANY (XNYS:WFC)</v>
    <v>18632838</v>
    <v>18973345</v>
    <v>1929</v>
  </rv>
  <rv s="2">
    <v>1519</v>
  </rv>
  <rv s="0">
    <v>https://www.bing.com/financeapi/forcetrigger?t=a25vnm&amp;q=XNYS%3aWHR&amp;form=skydnc</v>
    <v>Learn more on Bing</v>
  </rv>
  <rv s="1">
    <v>en-US</v>
    <v>a25vnm</v>
    <v>268435456</v>
    <v>1</v>
    <v>Powered by Refinitiv</v>
    <v>0</v>
    <v>WHIRLPOOL CORPORATION (XNYS:WHR)</v>
    <v>2</v>
    <v>3</v>
    <v>Finance</v>
    <v>4</v>
    <v>245.44</v>
    <v>124.43</v>
    <v>1.5402</v>
    <v>-0.11</v>
    <v>2.134E-3</v>
    <v>-8.3759999999999998E-4</v>
    <v>0.28000000000000003</v>
    <v>USD</v>
    <v>Whirlpool Corporation is a kitchen and laundry company. The Company’s segments include North America, which markets and distributes home appliances and other consumer products primarily under the Whirlpool, KitchenAid, Maytag, Amana, JennAir, Roper, Affresh, Swash, everydrop and Gladiato brand names primarily to retailers, distributors and builders, as well as directly to consumers; Europe, Middle East and Africa (EMEA), which markets and distributes its home appliances to retailers, distributors and directly to consumers under the Whirlpool, Indesit, Hotpoint, Bauknecht, Ignis, Maytag and Privileg brand names; Latin America, which produces markets and distributes its home appliances, small domestic appliances and other consumer products primarily under the Consul, Brastemp, Whirlpool, KitchenAid, Acros, Maytag and Eslabon de Lujo brand names, and Asia, which markets and distributes products under the Whirlpool, Maytag, KitchenAid, Ariston, Indesit, Bauknecht and Elica brand names.</v>
    <v>69000</v>
    <v>New York Stock Exchange</v>
    <v>XNYS</v>
    <v>XNYS</v>
    <v>Whirlpool Ctr 2000 M 63, BENTON HARBOR, MI, 49022-2692 US</v>
    <v>134.35</v>
    <v>Household Goods</v>
    <v>Stock</v>
    <v>44855.992020381251</v>
    <v>1521</v>
    <v>124.43</v>
    <v>7085880000</v>
    <v>WHIRLPOOL CORPORATION</v>
    <v>WHIRLPOOL CORPORATION</v>
    <v>125.72</v>
    <v>22.305299999999999</v>
    <v>131.33000000000001</v>
    <v>131.22</v>
    <v>131.5</v>
    <v>54000000</v>
    <v>WHR</v>
    <v>WHIRLPOOL CORPORATION (XNYS:WHR)</v>
    <v>4107106</v>
    <v>754195</v>
    <v>1955</v>
  </rv>
  <rv s="2">
    <v>1522</v>
  </rv>
  <rv s="0">
    <v>https://www.bing.com/financeapi/forcetrigger?t=a25xjc&amp;q=XNYS%3aWM&amp;form=skydnc</v>
    <v>Learn more on Bing</v>
  </rv>
  <rv s="1">
    <v>en-US</v>
    <v>a25xjc</v>
    <v>268435456</v>
    <v>1</v>
    <v>Powered by Refinitiv</v>
    <v>0</v>
    <v>WASTE MANAGEMENT, INC. (XNYS:WM)</v>
    <v>2</v>
    <v>3</v>
    <v>Finance</v>
    <v>4</v>
    <v>175.98</v>
    <v>138.58000000000001</v>
    <v>0.74170000000000003</v>
    <v>0.55000000000000004</v>
    <v>-1.5020000000000001E-3</v>
    <v>3.4529999999999999E-3</v>
    <v>-0.24</v>
    <v>USD</v>
    <v>Waste Management, Inc. (WM) is a holding company. It provides waste management environmental services in North America, providing services throughout the United States and Canada. Through its subsidiaries, the Company provides collection, transfer, disposal services, and recycling and resource recovery. It also develops, operates and owns landfill gas-to-energy facilities in the United States. Its customers include residential, commercial, industrial, and municipal customers throughout North America. Its Solid Waste two operating segments: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It also offers construction and remediation services, services associated with the disposal of fly ash and in-plant services.</v>
    <v>48500</v>
    <v>New York Stock Exchange</v>
    <v>XNYS</v>
    <v>XNYS</v>
    <v>800 Capitol Street, Ste 3000, HOUSTON, TX, 77002 US</v>
    <v>160.68</v>
    <v>Professional &amp; Commercial Services</v>
    <v>Stock</v>
    <v>44855.958333333336</v>
    <v>1524</v>
    <v>157.245</v>
    <v>66063450000</v>
    <v>WASTE MANAGEMENT, INC.</v>
    <v>WASTE MANAGEMENT, INC.</v>
    <v>158.57</v>
    <v>31.1403</v>
    <v>159.28</v>
    <v>159.83000000000001</v>
    <v>159.59</v>
    <v>413335700</v>
    <v>WM</v>
    <v>WASTE MANAGEMENT, INC. (XNYS:WM)</v>
    <v>1486224</v>
    <v>1805366</v>
    <v>1995</v>
  </rv>
  <rv s="2">
    <v>1525</v>
  </rv>
  <rv s="0">
    <v>https://www.bing.com/financeapi/forcetrigger?t=a25xm7&amp;q=XNYS%3aWMB&amp;form=skydnc</v>
    <v>Learn more on Bing</v>
  </rv>
  <rv s="1">
    <v>en-US</v>
    <v>a25xm7</v>
    <v>268435456</v>
    <v>1</v>
    <v>Powered by Refinitiv</v>
    <v>0</v>
    <v>THE WILLIAMS COMPANIES, INC. (XNYS:WMB)</v>
    <v>2</v>
    <v>3</v>
    <v>Finance</v>
    <v>4</v>
    <v>37.97</v>
    <v>24.86</v>
    <v>1.2381</v>
    <v>0.62</v>
    <v>7.2970000000000005E-3</v>
    <v>2.0065E-2</v>
    <v>0.23</v>
    <v>USD</v>
    <v>The Williams Companies, Inc. is an energy company. The Company’s segments include Transmission &amp; Gulf of Mexico, Northeast G&amp;P, West, and Gas &amp; NGL Marketing Services. Transmission &amp; Gulf of Mexico segment comprised of its interstate natural gas pipelines, Transco and Northwest Pipeline, as well as natural gas gathering and processing and crude oil production handling and transportation assets in the Gulf Coast region. The Northeast G&amp;P segment comprised its midstream gathering, processing and fractionation businesses in the Marcellus Shale region, and the Utica Shale region of eastern Ohio. West segment comprised its gas gathering, processing, and treating operations in the Rocky Mountain region of Colorado and Wyoming, the Barnett Shale region of north-central Texas, the Eagle Ford Shale region of South Texas, the Haynesville Shale region, and the Mid-Continent region. The Gas &amp; NGL Marketing Services segment includes its natural gas liquids (NGL) and natural gas marketing services.</v>
    <v>4783</v>
    <v>New York Stock Exchange</v>
    <v>XNYS</v>
    <v>XNYS</v>
    <v>One Williams Ctr, TULSA, OK, 74172 US</v>
    <v>31.76</v>
    <v>Oil &amp; Gas Related Equipment and Services</v>
    <v>Stock</v>
    <v>44855.958333356248</v>
    <v>1527</v>
    <v>30.69</v>
    <v>38408070000</v>
    <v>THE WILLIAMS COMPANIES, INC.</v>
    <v>THE WILLIAMS COMPANIES, INC.</v>
    <v>30.97</v>
    <v>24.1205</v>
    <v>30.9</v>
    <v>31.52</v>
    <v>31.75</v>
    <v>1218530000</v>
    <v>WMB</v>
    <v>THE WILLIAMS COMPANIES, INC. (XNYS:WMB)</v>
    <v>8867495</v>
    <v>7777700</v>
    <v>1987</v>
  </rv>
  <rv s="2">
    <v>1528</v>
  </rv>
  <rv s="0">
    <v>https://www.bing.com/financeapi/forcetrigger?t=a25ya2&amp;q=XNYS%3aWMT&amp;form=skydnc</v>
    <v>Learn more on Bing</v>
  </rv>
  <rv s="1">
    <v>en-US</v>
    <v>a25ya2</v>
    <v>268435456</v>
    <v>1</v>
    <v>Powered by Refinitiv</v>
    <v>0</v>
    <v>WALMART INC. (XNYS:WMT)</v>
    <v>2</v>
    <v>3</v>
    <v>Finance</v>
    <v>4</v>
    <v>160.77000000000001</v>
    <v>117.27</v>
    <v>0.51290000000000002</v>
    <v>2.71</v>
    <v>7.3100000000000001E-5</v>
    <v>2.0209999999999999E-2</v>
    <v>0.01</v>
    <v>USD</v>
    <v>Walmart Inc. offers shopping opportunities in both retail stores and through e-commerce and provides access to its other service offerings. The Company offers an assortment of merchandise and services at everyday low prices (EDLP). The Company operates through three segments: Walmart U.S., Walmart International and Sam's Club. The Walmart U.S. segment is a merchandiser of consumer products, operating under the Walmart and Walmart Neighborhood Market brands, as well as walmart.com and other e-commerce brands, and it operates in the United States. The Walmart International segment includes various formats divided into two categories: retail and wholesale. These categories consist of various formats, including supercenters, supermarkets, hypermarkets, warehouse clubs (including Sam's Clubs) and cash &amp; carry, as well as e-commerce through walmart.com.mx, walmart.ca, flipkart.com and other sites. The Sam's Club segment is a membership-only warehouse club that also operates samsclub.com.</v>
    <v>2300000</v>
    <v>New York Stock Exchange</v>
    <v>XNYS</v>
    <v>XNYS</v>
    <v>702 SW 8th St, BENTONVILLE, AR, 72716-6209 US</v>
    <v>137.41</v>
    <v>Food &amp; Drug Retailing</v>
    <v>Stock</v>
    <v>44855.999664385934</v>
    <v>1530</v>
    <v>134</v>
    <v>371307800000</v>
    <v>WALMART INC.</v>
    <v>WALMART INC.</v>
    <v>134.81</v>
    <v>26.7667</v>
    <v>134.09</v>
    <v>136.80000000000001</v>
    <v>136.81</v>
    <v>2714238000</v>
    <v>WMT</v>
    <v>WALMART INC. (XNYS:WMT)</v>
    <v>6044897</v>
    <v>6110978</v>
    <v>1969</v>
  </rv>
  <rv s="2">
    <v>1531</v>
  </rv>
  <rv s="0">
    <v>https://www.bing.com/financeapi/forcetrigger?t=a25zz2&amp;q=XNYS%3aWRB&amp;form=skydnc</v>
    <v>Learn more on Bing</v>
  </rv>
  <rv s="1">
    <v>en-US</v>
    <v>a25zz2</v>
    <v>268435456</v>
    <v>1</v>
    <v>Powered by Refinitiv</v>
    <v>0</v>
    <v>W. R. BERKLEY CORPORATION (XNYS:WRB)</v>
    <v>2</v>
    <v>3</v>
    <v>Finance</v>
    <v>4</v>
    <v>72.665000000000006</v>
    <v>49.413499999999999</v>
    <v>0.61439999999999995</v>
    <v>1.0900000000000001</v>
    <v>0</v>
    <v>1.5513999999999998E-2</v>
    <v>0</v>
    <v>USD</v>
    <v>W. R. Berkley Corporation is an insurance holding company, which is a commercial lines writer in the United States. The Company operates in two segments of the property casualty insurance business. Insurance segment is engaged in a predominantly commercial insurance business, including excess and surplus lines, admitted lines and specialty personal lines throughout the United States, as well as insurance business in the United Kingdom, Continental Europe, South America, Canada, Mexico, Scandinavia, Asia and Australia. Reinsurance &amp; Monoline Excess segment is engaged in reinsurance business on a facultative and treaty basis, primarily in the United States, the United Kingdom, Continental Europe, Australia, the Asia-Pacific region and South Africa, as well as operations that solely retain risk on an excess basis. The segment consists of business units, including Berkley Re America, Berkley Re Asia Pacific, Berkley Re Solutions, Berkley Re UK and Midwest Employers Casualty.</v>
    <v>7681</v>
    <v>New York Stock Exchange</v>
    <v>XNYS</v>
    <v>XNYS</v>
    <v>475 Steamboat Rd, GREENWICH, CT, 06830-7144 US</v>
    <v>71.599999999999994</v>
    <v>Insurance</v>
    <v>Stock</v>
    <v>44855.958333356248</v>
    <v>1533</v>
    <v>70.209999999999994</v>
    <v>18927230000</v>
    <v>W. R. BERKLEY CORPORATION</v>
    <v>W. R. BERKLEY CORPORATION</v>
    <v>70.66</v>
    <v>17.190100000000001</v>
    <v>70.260000000000005</v>
    <v>71.349999999999994</v>
    <v>71.349999999999994</v>
    <v>265273000</v>
    <v>WRB</v>
    <v>W. R. BERKLEY CORPORATION (XNYS:WRB)</v>
    <v>2128239</v>
    <v>1206730</v>
    <v>1970</v>
  </rv>
  <rv s="2">
    <v>1534</v>
  </rv>
  <rv s="0">
    <v>https://www.bing.com/financeapi/forcetrigger?t=a261ec&amp;q=XNYS%3aWRK&amp;form=skydnc</v>
    <v>Learn more on Bing</v>
  </rv>
  <rv s="1">
    <v>en-US</v>
    <v>a261ec</v>
    <v>268435456</v>
    <v>1</v>
    <v>Powered by Refinitiv</v>
    <v>0</v>
    <v>WESTROCK COMPANY (XNYS:WRK)</v>
    <v>2</v>
    <v>3</v>
    <v>Finance</v>
    <v>4</v>
    <v>54.78</v>
    <v>30.08</v>
    <v>1.1226</v>
    <v>0.87</v>
    <v>6.0859999999999994E-4</v>
    <v>2.7195999999999998E-2</v>
    <v>0.02</v>
    <v>USD</v>
    <v>WestRock Company is a multinational provider of fiber-based paper and packaging solutions. The Company operates through four segments: Corrugated Packaging, Consumer Packaging, Global Paper and Distribution. Its Corrugated Packaging segment consists of its integrated corrugated converting operations and is engaged in the sale of corrugated containers and other corrugated products. Its Consumer Packaging segment consists of its integrated consumer converting operations and is engaged in the sale of consumer packaging products, such as folding cartons and interior partitions. Its Global Paper segment consists of its commercial paper operations and is engaged in the sale of containerboard and paperboard to external customers. Its Distribution segment is primarily engaged in the distribution of packaging products and assembly of display products. The Company supports customers around the world from locations spanning across North America, South America, Europe, Asia and Australia.</v>
    <v>49900</v>
    <v>New York Stock Exchange</v>
    <v>XNYS</v>
    <v>XNYS</v>
    <v>1000 Abernathy Rd, ATLANTA, GA, 30328-5606 US</v>
    <v>32.979999999999997</v>
    <v>Containers &amp; Packaging</v>
    <v>Stock</v>
    <v>44855.998274837497</v>
    <v>1536</v>
    <v>32.03</v>
    <v>8356234000</v>
    <v>WESTROCK COMPANY</v>
    <v>WESTROCK COMPANY</v>
    <v>32.119999999999997</v>
    <v>9.1281999999999996</v>
    <v>31.99</v>
    <v>32.86</v>
    <v>32.880000000000003</v>
    <v>254298000</v>
    <v>WRK</v>
    <v>WESTROCK COMPANY (XNYS:WRK)</v>
    <v>2177065</v>
    <v>2396862</v>
    <v>2018</v>
  </rv>
  <rv s="2">
    <v>1537</v>
  </rv>
  <rv s="0">
    <v>https://www.bing.com/financeapi/forcetrigger?t=a262jc&amp;q=XNYS%3aWST&amp;form=skydnc</v>
    <v>Learn more on Bing</v>
  </rv>
  <rv s="1">
    <v>en-US</v>
    <v>a262jc</v>
    <v>268435456</v>
    <v>1</v>
    <v>Powered by Refinitiv</v>
    <v>0</v>
    <v>WEST PHARMACEUTICAL SERVICES, INC. (XNYS:WST)</v>
    <v>2</v>
    <v>3</v>
    <v>Finance</v>
    <v>4</v>
    <v>475</v>
    <v>227.21</v>
    <v>1.1937</v>
    <v>1.58</v>
    <v>0</v>
    <v>6.8310000000000003E-3</v>
    <v>0</v>
    <v>USD</v>
    <v>West Pharmaceutical Services, Inc. is a global manufacturer that is engaged in the design and production of technologically advanced, integrated containment and delivery systems for injectable drugs and healthcare products. The Company operates through two segments: Proprietary Products and Contract-Manufactured Products. The Proprietary Products segment offers proprietary packaging, containment, and drug delivery products, along with analytical lab services and other integrated services and solutions, primarily to biologic, generic and pharmaceutical drug customers. The Contract-Manufactured Products segment serves as a fully integrated business, focused on the design, manufacture, and automated assembly of complex devices, primarily for pharmaceutical, diagnostic, and medical device customers. This segment manufactures customer-owned components and devices used in surgical, diagnostic, ophthalmic, injectable, and other drug delivery systems, as well as consumer products.</v>
    <v>10065</v>
    <v>New York Stock Exchange</v>
    <v>XNYS</v>
    <v>XNYS</v>
    <v>530 Herman O. West Drive, EXTON, PA, 19341 US</v>
    <v>237.81</v>
    <v>Healthcare Equipment &amp; Supplies</v>
    <v>Stock</v>
    <v>44855.958333356248</v>
    <v>1539</v>
    <v>227.21</v>
    <v>17244290000</v>
    <v>WEST PHARMACEUTICAL SERVICES, INC.</v>
    <v>WEST PHARMACEUTICAL SERVICES, INC.</v>
    <v>232.88</v>
    <v>25.749700000000001</v>
    <v>231.3</v>
    <v>232.88</v>
    <v>232.88</v>
    <v>74047990</v>
    <v>WST</v>
    <v>WEST PHARMACEUTICAL SERVICES, INC. (XNYS:WST)</v>
    <v>862140</v>
    <v>576309</v>
    <v>1923</v>
  </rv>
  <rv s="2">
    <v>1540</v>
  </rv>
  <rv s="0">
    <v>https://www.bing.com/financeapi/forcetrigger?t=a25xgh&amp;q=XNAS%3aWTW&amp;form=skydnc</v>
    <v>Learn more on Bing</v>
  </rv>
  <rv s="1">
    <v>en-US</v>
    <v>a25xgh</v>
    <v>268435456</v>
    <v>1</v>
    <v>Powered by Refinitiv</v>
    <v>0</v>
    <v>Willis Towers Watson Public Limited Company (XNAS:WTW)</v>
    <v>2</v>
    <v>3</v>
    <v>Finance</v>
    <v>4</v>
    <v>249.45</v>
    <v>187.89</v>
    <v>0.74260000000000004</v>
    <v>5.24</v>
    <v>0</v>
    <v>2.5500999999999999E-2</v>
    <v>0</v>
    <v>USD</v>
    <v>Willis Towers Watson Public Limited Company is a global advisory, broking and solutions company that provides data-driven, insight-led solutions in the areas of people, risk, and capital. The Company operates through two segments: Health, Wealth &amp; Career (HWC), and Risk &amp; Broking (R&amp;B). The HWC segment includes businesses aligned under the Human Capital and Benefits segment, the Benefits Delivery and Administration segment, and the Investment business under the Investment, Risk and Reinsurance segment. The R&amp;B segment includes businesses aligned under the Corporate Risk and Broking segment, as well as the Insurance Consulting and Technology business under the Investment, Risk and Reinsurance segment. The Company's risk management services include strategic risk consulting, a range of due diligence services, the provision of practical on-site risk control services, advisory services, technology solutions, and analytical and modeling capabilities, such as hazard modeling.</v>
    <v>44000</v>
    <v>Nasdaq Stock Market</v>
    <v>XNAS</v>
    <v>XNAS</v>
    <v>51 Lime Street, LONDON, UNITED KINGDOM-NA, EC3M 7DQ GB</v>
    <v>211.13</v>
    <v>Insurance</v>
    <v>Stock</v>
    <v>44855.867913193753</v>
    <v>1542</v>
    <v>203.60499999999999</v>
    <v>23171940000</v>
    <v>Willis Towers Watson Public Limited Company</v>
    <v>Willis Towers Watson Public Limited Company</v>
    <v>205.35</v>
    <v>14.747199999999999</v>
    <v>205.48</v>
    <v>210.72</v>
    <v>210.72</v>
    <v>109965600</v>
    <v>WTW</v>
    <v>Willis Towers Watson Public Limited Company (XNAS:WTW)</v>
    <v>710879</v>
    <v>621980</v>
    <v>2009</v>
  </rv>
  <rv s="2">
    <v>1543</v>
  </rv>
  <rv s="0">
    <v>https://www.bing.com/financeapi/forcetrigger?t=a264qh&amp;q=XNYS%3aWY&amp;form=skydnc</v>
    <v>Learn more on Bing</v>
  </rv>
  <rv s="1">
    <v>en-US</v>
    <v>a264qh</v>
    <v>268435456</v>
    <v>1</v>
    <v>Powered by Refinitiv</v>
    <v>0</v>
    <v>WEYERHAEUSER COMPANY (XNYS:WY)</v>
    <v>2</v>
    <v>3</v>
    <v>Finance</v>
    <v>4</v>
    <v>42.86</v>
    <v>27.364999999999998</v>
    <v>1.4939</v>
    <v>1.02</v>
    <v>0</v>
    <v>3.5244999999999999E-2</v>
    <v>0</v>
    <v>USD</v>
    <v>Weyerhaeuser Company is a timber, land and forest products company. The Company owns or controls approximately 11 million acres of timberlands in the United States and manages an additional 14.1 million acres of timberlands under long-term licenses in Canada. The Company's segments include Timberlands; Real Estate, Energy and Natural Resources (Real Estate &amp; ENR), and Wood Products. The Timberlands segment offers logs, timber, recreational leases, and other products. The Real Estate &amp; ENR segment includes sales of timberlands; rights to explore for and extract hard minerals, construction materials, natural gas production, wind and solar. The Wood Products segment consists of structural lumber, oriented strand board, engineered wood products and building materials distribution. The Company also transfers raw materials, semi-finished materials, and end products among its business segments. It operates approximately 35 manufacturing facilities in the United States and Canada.</v>
    <v>9214</v>
    <v>New York Stock Exchange</v>
    <v>XNYS</v>
    <v>XNYS</v>
    <v>220 Occidental Avenue South, SEATTLE, WA, 98104 US</v>
    <v>30.01</v>
    <v>Residential &amp; Commercial REIT</v>
    <v>Stock</v>
    <v>44855.985859710156</v>
    <v>1545</v>
    <v>28.8</v>
    <v>22179840000</v>
    <v>WEYERHAEUSER COMPANY</v>
    <v>WEYERHAEUSER COMPANY</v>
    <v>28.94</v>
    <v>8.8179999999999996</v>
    <v>28.94</v>
    <v>29.96</v>
    <v>29.96</v>
    <v>740315000</v>
    <v>WY</v>
    <v>WEYERHAEUSER COMPANY (XNYS:WY)</v>
    <v>5677583</v>
    <v>5070075</v>
    <v>1900</v>
  </rv>
  <rv s="2">
    <v>1546</v>
  </rv>
  <rv s="0">
    <v>https://www.bing.com/financeapi/forcetrigger?t=a2655r&amp;q=XNAS%3aWYNN&amp;form=skydnc</v>
    <v>Learn more on Bing</v>
  </rv>
  <rv s="1">
    <v>en-US</v>
    <v>a2655r</v>
    <v>268435456</v>
    <v>1</v>
    <v>Powered by Refinitiv</v>
    <v>0</v>
    <v>WYNN RESORTS, LIMITED (XNAS:WYNN)</v>
    <v>2</v>
    <v>3</v>
    <v>Finance</v>
    <v>4</v>
    <v>99</v>
    <v>50.2</v>
    <v>1.9371</v>
    <v>2.67</v>
    <v>2.3809999999999999E-3</v>
    <v>4.7567999999999999E-2</v>
    <v>0.14000000000000001</v>
    <v>USD</v>
    <v>Wynn Resorts, Limited (Wynn Resorts) is a designer, developer, and operator of integrated resorts featuring luxury hotel rooms, high-end retail space, dining and entertainment options and gaming. Its segments include Wynn Palace, Wynn Macau, Las Vegas Operations, and Encore Boston. Wynn Palace is a luxury integrated resort on the Cotai Strip in Macau, with approximately 1,706 exquisite rooms, suites and villas, 14 food and beverage outlets and meeting and convention space. Wynn Macau is a luxury resort located in the Macau Special Administrative Region of the People's Republic of China with approximately 1,010 spacious rooms and suites, approximately 12 dining and bar, convention space, and two opulent spas such as salon and rotunda show. Encore Boston Harbor is a luxury resort with approximately 671 hotel rooms, an ultra-premium spa, specialty shopping, 16 dining and lounge venues, ballroom and meeting spaces, a six-acre public park and Harborwalk.</v>
    <v>26950</v>
    <v>Nasdaq Stock Market</v>
    <v>XNAS</v>
    <v>XNAS</v>
    <v>3131 Las Vegas Blvd S, LAS VEGAS, NV, 89109 US</v>
    <v>58.935000000000002</v>
    <v>Hotels &amp; Entertainment Services</v>
    <v>Stock</v>
    <v>44855.999845566403</v>
    <v>1548</v>
    <v>55.39</v>
    <v>6687302000</v>
    <v>WYNN RESORTS, LIMITED</v>
    <v>WYNN RESORTS, LIMITED</v>
    <v>55.82</v>
    <v>69.583200000000005</v>
    <v>56.13</v>
    <v>58.8</v>
    <v>58.94</v>
    <v>113729600</v>
    <v>WYNN</v>
    <v>WYNN RESORTS, LIMITED (XNAS:WYNN)</v>
    <v>4224680</v>
    <v>4801148</v>
    <v>2002</v>
  </rv>
  <rv s="2">
    <v>1549</v>
  </rv>
  <rv s="0">
    <v>https://www.bing.com/financeapi/forcetrigger?t=ay4lu2&amp;q=XNAS%3aXEL&amp;form=skydnc</v>
    <v>Learn more on Bing</v>
  </rv>
  <rv s="1">
    <v>en-US</v>
    <v>ay4lu2</v>
    <v>268435456</v>
    <v>1</v>
    <v>Powered by Refinitiv</v>
    <v>0</v>
    <v>Xcel Energy Inc. (XNAS:XEL)</v>
    <v>2</v>
    <v>3</v>
    <v>Finance</v>
    <v>4</v>
    <v>77.66</v>
    <v>56.89</v>
    <v>0.40100000000000002</v>
    <v>1.175</v>
    <v>-4.9259999999999994E-4</v>
    <v>1.9674000000000001E-2</v>
    <v>-0.03</v>
    <v>USD</v>
    <v>Xcel Energy Inc. is an electric and natural gas delivery company. The Company provides a portfolio of energy-related products and services through its four utility subsidiaries. Its segments include Regulated Electric and Regulated Natural Gas. The Regulated Electric utility segment generates, transmits, and distributes electricity in Minnesota, Wisconsin, Michigan, North Dakota, South Dakota, Colorado, Texas and New Mexico. In addition, it also engaged in the sales for resale and provides wholesale transmission service to various entities in the United States. The Regulated Natural Gas segment transports, stores and distributes natural gas primarily in portions of Minnesota, Wisconsin, North Dakota, Michigan and Colorado. Its utility subsidiaries include NSP-Minnesota, NSP-Wisconsin, Public Service Company of Colorado, and Southwestern Public Service Co. (SPS). The Company also offers residential services, such as heating and cooling solutions and home services.</v>
    <v>11321</v>
    <v>Nasdaq Stock Market</v>
    <v>XNAS</v>
    <v>XNAS</v>
    <v>414 Nicollet Mall, MINNEAPOLIS, MN, 55401 US</v>
    <v>61.24</v>
    <v>Electrical Utilities &amp; IPPs</v>
    <v>Stock</v>
    <v>44855.981464467186</v>
    <v>1551</v>
    <v>59.43</v>
    <v>33311770000</v>
    <v>Xcel Energy Inc.</v>
    <v>Xcel Energy Inc.</v>
    <v>59.84</v>
    <v>19.855599999999999</v>
    <v>59.725000000000001</v>
    <v>60.9</v>
    <v>60.87</v>
    <v>546991300</v>
    <v>XEL</v>
    <v>Xcel Energy Inc. (XNAS:XEL)</v>
    <v>3776031</v>
    <v>3842182</v>
    <v>1909</v>
  </rv>
  <rv s="2">
    <v>1552</v>
  </rv>
  <rv s="0">
    <v>https://www.bing.com/financeapi/forcetrigger?t=a269ec&amp;q=XNYS%3aXOM&amp;form=skydnc</v>
    <v>Learn more on Bing</v>
  </rv>
  <rv s="1">
    <v>en-US</v>
    <v>a269ec</v>
    <v>268435456</v>
    <v>1</v>
    <v>Powered by Refinitiv</v>
    <v>0</v>
    <v>EXXON MOBIL CORPORATION (XNYS:XOM)</v>
    <v>2</v>
    <v>3</v>
    <v>Finance</v>
    <v>4</v>
    <v>106.4</v>
    <v>57.96</v>
    <v>1.0883</v>
    <v>1.93</v>
    <v>1.4169999999999999E-3</v>
    <v>1.857E-2</v>
    <v>0.15</v>
    <v>USD</v>
    <v>Exxon Mobil Corporation is engaged in energy business. The Company’s principal business involves exploration for, and production of, crude oil and natural gas, and the manufacture, trade, transport and sale of crude oil, natural gas, petroleum products, petrochemicals and a range of specialty products. The Company's segments include Upstream, Downstream and Chemical. The Upstream segment is organized and operates to explore for and produce crude oil and natural gas. The Downstream segment manufactures, trades and sells petroleum products. The refining and supply operations encompass a global network of manufacturing plants, transportation systems, and distribution centers that provide a range of fuels, lubricants and other products and feedstocks to its customers around the world. The Chemical segment is organized and operates to manufacture and sell petrochemicals. The Chemical business supplies olefins, polyolefins, aromatics, and a variety of other petrochemicals.</v>
    <v>63000</v>
    <v>New York Stock Exchange</v>
    <v>XNYS</v>
    <v>XNYS</v>
    <v>5959 LAS COLINAS BLVD, IRVING, TX, 75039-2298 US</v>
    <v>106.4</v>
    <v>Oil &amp; Gas</v>
    <v>Stock</v>
    <v>44855.99992104141</v>
    <v>1554</v>
    <v>103.905</v>
    <v>441186000000</v>
    <v>EXXON MOBIL CORPORATION</v>
    <v>EXXON MOBIL CORPORATION</v>
    <v>104.45</v>
    <v>11.367800000000001</v>
    <v>103.93</v>
    <v>105.86</v>
    <v>106.01</v>
    <v>4167636000</v>
    <v>XOM</v>
    <v>EXXON MOBIL CORPORATION (XNYS:XOM)</v>
    <v>22814149</v>
    <v>20527470</v>
    <v>1882</v>
  </rv>
  <rv s="2">
    <v>1555</v>
  </rv>
  <rv s="0">
    <v>https://www.bing.com/financeapi/forcetrigger?t=a26adm&amp;q=XNAS%3aXRAY&amp;form=skydnc</v>
    <v>Learn more on Bing</v>
  </rv>
  <rv s="1">
    <v>en-US</v>
    <v>a26adm</v>
    <v>268435456</v>
    <v>1</v>
    <v>Powered by Refinitiv</v>
    <v>0</v>
    <v>DENTSPLY SIRONA INC. (XNAS:XRAY)</v>
    <v>2</v>
    <v>3</v>
    <v>Finance</v>
    <v>4</v>
    <v>59.46</v>
    <v>27.28</v>
    <v>0.94450000000000001</v>
    <v>0.42</v>
    <v>0</v>
    <v>1.4664999999999999E-2</v>
    <v>0</v>
    <v>USD</v>
    <v>DENTSPLY SIRONA Inc. is a manufacturer of professional dental products and technologies. The Company develops, manufactures and markets solutions, including dental equipment and dental consumable products. The Company’s segments include Technologies &amp; Equipment (T&amp;E) and Consumables. The T&amp;E segment is engaged in designing, manufacturing, sales and distribution of its Dental Technology and Equipment Products and Healthcare Consumable Products. Its products include dental implants, computer-aided design/computer-aided manufacturing systems, orthodontic clear aligner products, imaging systems, treatment centers, instruments, as well as consumable medical device products. The Consumables segment is engaged in designing, manufacturing, sales and distribution of the Company's Dental Consumable Products, which include preventive, restorative, endodontic and dental laboratory products. It also offers treatment planning and a clear aligner solution delivered directly to a consumer's home.</v>
    <v>15000</v>
    <v>Nasdaq Stock Market</v>
    <v>XNAS</v>
    <v>XNAS</v>
    <v>Suite 60W, 221 West Philadelphia Street, YORK, PA, 28277-3607 US</v>
    <v>29.09</v>
    <v>Healthcare Equipment &amp; Supplies</v>
    <v>Stock</v>
    <v>44855.849694756253</v>
    <v>1557</v>
    <v>27.98</v>
    <v>6261022000</v>
    <v>DENTSPLY SIRONA INC.</v>
    <v>DENTSPLY SIRONA INC.</v>
    <v>28.54</v>
    <v>17.042300000000001</v>
    <v>28.64</v>
    <v>29.06</v>
    <v>29.06</v>
    <v>215451600</v>
    <v>XRAY</v>
    <v>DENTSPLY SIRONA INC. (XNAS:XRAY)</v>
    <v>2024599</v>
    <v>2597632</v>
    <v>1983</v>
  </rv>
  <rv s="2">
    <v>1558</v>
  </rv>
  <rv s="0">
    <v>https://www.bing.com/financeapi/forcetrigger?t=a26c9c&amp;q=XNYS%3aXYL&amp;form=skydnc</v>
    <v>Learn more on Bing</v>
  </rv>
  <rv s="1">
    <v>en-US</v>
    <v>a26c9c</v>
    <v>268435456</v>
    <v>1</v>
    <v>Powered by Refinitiv</v>
    <v>0</v>
    <v>XYLEM INC. (XNYS:XYL)</v>
    <v>2</v>
    <v>3</v>
    <v>Finance</v>
    <v>4</v>
    <v>134.29</v>
    <v>72.08</v>
    <v>1.0685</v>
    <v>2.82</v>
    <v>0</v>
    <v>3.0975000000000003E-2</v>
    <v>0</v>
    <v>USD</v>
    <v>Xylem Inc. is a water technology company, which designs, manufactures and services engineered solutions across a range of critical applications in the water sector and energy. It is an equipment and service provider for water and wastewater applications with a portfolio of products and services addressing the cycle of water, from collection, distribution and use to the return of water to the environment. Its segments include Water Infrastructure, Applied Water, and Measurement &amp; Control Solutions. The Water Infrastructure segment focuses on the transportation and treatment of water, offering a range of products including water, wastewater and storm water pumps, treatment equipment, and controls and systems. The Applied Water segment serves the uses of water and focuses on the residential, commercial and industrial markets. The Measurement &amp; Control Solutions segment develops advanced technology solutions that enables the use and conservation of critical water and energy resources.</v>
    <v>17300</v>
    <v>New York Stock Exchange</v>
    <v>XNYS</v>
    <v>XNYS</v>
    <v>301 Water Street Se, WASHINGTON, DC, 20003 US</v>
    <v>94.09</v>
    <v>Machinery, Equipment &amp; Components</v>
    <v>Stock</v>
    <v>44855.958333367969</v>
    <v>1560</v>
    <v>90.46</v>
    <v>16911860000</v>
    <v>XYLEM INC.</v>
    <v>XYLEM INC.</v>
    <v>91.53</v>
    <v>39.181600000000003</v>
    <v>91.04</v>
    <v>93.86</v>
    <v>93.86</v>
    <v>180181800</v>
    <v>XYL</v>
    <v>XYLEM INC. (XNYS:XYL)</v>
    <v>911350</v>
    <v>1052883</v>
    <v>2011</v>
  </rv>
  <rv s="2">
    <v>1561</v>
  </rv>
  <rv s="0">
    <v>https://www.bing.com/financeapi/forcetrigger?t=a26em7&amp;q=XNYS%3aYUM&amp;form=skydnc</v>
    <v>Learn more on Bing</v>
  </rv>
  <rv s="1">
    <v>en-US</v>
    <v>a26em7</v>
    <v>268435456</v>
    <v>1</v>
    <v>Powered by Refinitiv</v>
    <v>0</v>
    <v>YUM! BRANDS, INC. (XNYS:YUM)</v>
    <v>2</v>
    <v>3</v>
    <v>Finance</v>
    <v>4</v>
    <v>139.85</v>
    <v>103.965</v>
    <v>1</v>
    <v>1.37</v>
    <v>4.2329999999999998E-3</v>
    <v>1.2493000000000001E-2</v>
    <v>0.47</v>
    <v>USD</v>
    <v>YUM! Brands, Inc. franchises or operates a system of approximately 53,000 restaurants in 157 countries and territories under the concepts of KFC, Taco Bell, Pizza Hut and The Habit Burger Grill. Its segments include The KFC Division, which includes its worldwide operations of the KFC concept; The Taco Bell Division, which includes its worldwide operations of the Taco Bell concept; The Pizza Hut Division, which includes its worldwide operations of the Pizza Hut concept, and The Habit Burger Grill Division, which includes its worldwide operations of the Habit Burger Grill concept. It develops, operates or franchises a system of both traditional and non-traditional restaurants. KFC offer fried and non-fried chicken products. Taco Bell specializes in Mexican-style food products. Pizza Hut specializes in the sale of ready-to-eat pizza products. The Habit Burger Grill specializes in chargrilled burgers and sandwiches made-to-order over an open flame and topped with fresh ingredients.</v>
    <v>36000</v>
    <v>New York Stock Exchange</v>
    <v>XNYS</v>
    <v>XNYS</v>
    <v>1441 Gardiner Ln, LOUISVILLE, KY, 40213 US</v>
    <v>111.4</v>
    <v>Hotels &amp; Entertainment Services</v>
    <v>Stock</v>
    <v>44855.958333378905</v>
    <v>1563</v>
    <v>108.77</v>
    <v>31592750000</v>
    <v>YUM! BRANDS, INC.</v>
    <v>YUM! BRANDS, INC.</v>
    <v>109.44</v>
    <v>21.963799999999999</v>
    <v>109.66</v>
    <v>111.03</v>
    <v>111.5</v>
    <v>284542500</v>
    <v>YUM</v>
    <v>YUM! BRANDS, INC. (XNYS:YUM)</v>
    <v>1735748</v>
    <v>1594056</v>
    <v>1997</v>
  </rv>
  <rv s="2">
    <v>1564</v>
  </rv>
  <rv s="0">
    <v>https://www.bing.com/financeapi/forcetrigger?t=a26fim&amp;q=XNYS%3aZBH&amp;form=skydnc</v>
    <v>Learn more on Bing</v>
  </rv>
  <rv s="1">
    <v>en-US</v>
    <v>a26fim</v>
    <v>268435456</v>
    <v>1</v>
    <v>Powered by Refinitiv</v>
    <v>0</v>
    <v>ZIMMER BIOMET HOLDINGS, INC. (XNYS:ZBH)</v>
    <v>2</v>
    <v>3</v>
    <v>Finance</v>
    <v>4</v>
    <v>147.31319999999999</v>
    <v>100.39</v>
    <v>1.0772999999999999</v>
    <v>1.06</v>
    <v>-1.583E-3</v>
    <v>9.9690000000000004E-3</v>
    <v>-0.17</v>
    <v>USD</v>
    <v>Zimmer Biomet Holdings, Inc. is a musculoskeletal healthcare company. The Company is engaged in the design, manufacture and marketing of orthopedic reconstructive products; sports medicine, biologics, extremities and trauma products; spine, craniomaxillofacial and thoracic (CMFT) products; dental implants, and related surgical products. The Company's products and solutions help treat patients suffering from disorders of, or injuries to, bones, joints or supporting soft tissues. It operates through four segments: Americas Orthopedics, Europe, Middle East and Africa (EMEA), Asia Pacific, and Americas Spine and Global Dental. Its knee brands include Persona Knee, NexGen Knee Implants, Vanguard Knee and Oxford Partial Knee. Its hip brands include Taperloc Hip System, Avenir Complete Hip System, Arcos Modular Hip System and G7 Acetabular System. Its S.E.T. brands include JuggerKnot Soft Anchor System, Gel-One1 Cross-linked Hyaluronate, Comprehensive Shoulder and others.</v>
    <v>19500</v>
    <v>New York Stock Exchange</v>
    <v>XNYS</v>
    <v>XNYS</v>
    <v>345 E Main St, WARSAW, IN, 46580-2746 US</v>
    <v>107.7</v>
    <v>Healthcare Equipment &amp; Supplies</v>
    <v>Stock</v>
    <v>44855.958333356248</v>
    <v>1566</v>
    <v>102.6</v>
    <v>22532520000</v>
    <v>ZIMMER BIOMET HOLDINGS, INC.</v>
    <v>ZIMMER BIOMET HOLDINGS, INC.</v>
    <v>105.93</v>
    <v>74.812799999999996</v>
    <v>106.33</v>
    <v>107.39</v>
    <v>107.22</v>
    <v>209819500</v>
    <v>ZBH</v>
    <v>ZIMMER BIOMET HOLDINGS, INC. (XNYS:ZBH)</v>
    <v>1116829</v>
    <v>1107749</v>
    <v>2001</v>
  </rv>
  <rv s="2">
    <v>1567</v>
  </rv>
  <rv s="0">
    <v>https://www.bing.com/financeapi/forcetrigger?t=a26fww&amp;q=XNAS%3aZBRA&amp;form=skydnc</v>
    <v>Learn more on Bing</v>
  </rv>
  <rv s="1">
    <v>en-US</v>
    <v>a26fww</v>
    <v>268435456</v>
    <v>1</v>
    <v>Powered by Refinitiv</v>
    <v>0</v>
    <v>ZEBRA TECHNOLOGIES CORPORATION (XNAS:ZBRA)</v>
    <v>2</v>
    <v>3</v>
    <v>Finance</v>
    <v>4</v>
    <v>615</v>
    <v>248.17</v>
    <v>1.6425000000000001</v>
    <v>6.81</v>
    <v>-2.1821999999999998E-2</v>
    <v>2.6578000000000001E-2</v>
    <v>-5.74</v>
    <v>USD</v>
    <v>Zebra Technologies Corporation is engaged in providing enterprise asset intelligence solutions in the automatic identification and data capture (AIDC) industry. It designs, manufactures, and sells a range of products and solutions, including cloud-based subscriptions. Its segments include Asset Intelligence &amp; Tracking (AIT) and Enterprise Visibility &amp; Mobility (EVM). The AIT segment is engaged in barcode printing and asset tracking technologies. Its product lines include barcode and card printers, supplies, including temperature-monitoring labels, services, and location solutions. The EVM segment is engaged in providing automatic information and data capture solutions. Its product lines include mobile computing, data capture, radio frequency identification (RFID), fixed industrial scanning and machine vision, services, and workflow optimization solutions. Its workflow optimization solutions include cloud-based software subscriptions, retail solutions, and robotic automation solutions.</v>
    <v>9800</v>
    <v>Nasdaq Stock Market</v>
    <v>XNAS</v>
    <v>XNAS</v>
    <v>3 Overlook Point, LINCOLNSHIRE, IL, 60069 US</v>
    <v>263.91000000000003</v>
    <v>Electronic Equipment &amp; Parts</v>
    <v>Stock</v>
    <v>44855.932134582814</v>
    <v>1569</v>
    <v>252.39</v>
    <v>13622830000</v>
    <v>ZEBRA TECHNOLOGIES CORPORATION</v>
    <v>ZEBRA TECHNOLOGIES CORPORATION</v>
    <v>255.92</v>
    <v>27.8645</v>
    <v>256.23</v>
    <v>263.04000000000002</v>
    <v>257.3</v>
    <v>51789940</v>
    <v>ZBRA</v>
    <v>ZEBRA TECHNOLOGIES CORPORATION (XNAS:ZBRA)</v>
    <v>348797</v>
    <v>373250</v>
    <v>1991</v>
  </rv>
  <rv s="2">
    <v>1570</v>
  </rv>
  <rv s="0">
    <v>https://www.bing.com/financeapi/forcetrigger?t=a26gnm&amp;q=XNAS%3aZION&amp;form=skydnc</v>
    <v>Learn more on Bing</v>
  </rv>
  <rv s="6">
    <v>en-US</v>
    <v>a26gnm</v>
    <v>268435456</v>
    <v>1</v>
    <v>Powered by Refinitiv</v>
    <v>11</v>
    <v>ZIONS BANCORPORATION, NATIONAL ASSOCIATION (XNAS:ZION)</v>
    <v>2</v>
    <v>12</v>
    <v>Finance</v>
    <v>4</v>
    <v>75.44</v>
    <v>46.58</v>
    <v>1.1795</v>
    <v>0.69</v>
    <v>3.346E-3</v>
    <v>1.464E-2</v>
    <v>0.16</v>
    <v>USD</v>
    <v>Zions Bancorporation, National Association is a bank holding company. The Company conducts its banking operations primarily through seven separately managed affiliate banks, each with its own local branding, including Zions Bank, Amegy Bank, California Bank &amp; Trust (CB&amp;T), National Bank of Arizona (NBAZ), Nevada State Bank (NSB), Vectra Bank Colorado (Vectra), The Commerce Bank of Washington (TCBW). It provides various banking products and services, which includes corporate banking, commercial banking, including a focus on small- and medium-sized businesses, commercial real estate banking, municipal and public finance services, retail banking, including residential mortgages, trust services, wealth management and private client banking, and capital markets products and services. It provides banking products and related services through its approximately 418 branches in the states of Arizona, California, Colorado, Idaho, Nevada, New Mexico, Oregon, Texas, Utah, Washington, and Wyoming.</v>
    <v>9685</v>
    <v>Nasdaq Stock Market</v>
    <v>XNAS</v>
    <v>XNAS</v>
    <v>One South Main St, 17Th Fl, SALT LAKE CITY, UT, 84133 US</v>
    <v>48.5045</v>
    <v>Banking Services</v>
    <v>Stock</v>
    <v>44855.921842638279</v>
    <v>1572</v>
    <v>46.58</v>
    <v>7195541000</v>
    <v>ZIONS BANCORPORATION, NATIONAL ASSOCIATION</v>
    <v>ZIONS BANCORPORATION, NATIONAL ASSOCIATION</v>
    <v>47.18</v>
    <v>8.8313000000000006</v>
    <v>47.13</v>
    <v>47.82</v>
    <v>47.98</v>
    <v>150471400</v>
    <v>ZION</v>
    <v>ZIONS BANCORPORATION, NATIONAL ASSOCIATION (XNAS:ZION)</v>
    <v>2381129</v>
    <v>1410948</v>
  </rv>
  <rv s="2">
    <v>1573</v>
  </rv>
  <rv s="0">
    <v>https://www.bing.com/financeapi/forcetrigger?t=a26hyc&amp;q=XNYS%3aZTS&amp;form=skydnc</v>
    <v>Learn more on Bing</v>
  </rv>
  <rv s="1">
    <v>en-US</v>
    <v>a26hyc</v>
    <v>268435456</v>
    <v>1</v>
    <v>Powered by Refinitiv</v>
    <v>0</v>
    <v>ZOETIS INC. (XNYS:ZTS)</v>
    <v>2</v>
    <v>3</v>
    <v>Finance</v>
    <v>4</v>
    <v>249.27</v>
    <v>141.87</v>
    <v>0.74780000000000002</v>
    <v>2.78</v>
    <v>-4.0759999999999999E-4</v>
    <v>1.9248000000000001E-2</v>
    <v>-0.06</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It operates through two segments: the United States and International. Within each of these operating segments, it offers a product portfolio for both companion animal and livestock customers, including Alfaxan. The Company market its products in approximately 45 countries across North America, Europe, Africa, Asia, Australia and South America, and its products are sold in more than 100 countries.</v>
    <v>12100</v>
    <v>New York Stock Exchange</v>
    <v>XNYS</v>
    <v>XNYS</v>
    <v>10 Sylvan Way, PARSIPPANY, NJ, 07054 US</v>
    <v>147.69</v>
    <v>Pharmaceuticals</v>
    <v>Stock</v>
    <v>44855.958333390627</v>
    <v>1575</v>
    <v>142.12</v>
    <v>68914680000</v>
    <v>ZOETIS INC.</v>
    <v>ZOETIS INC.</v>
    <v>143.94</v>
    <v>32.777099999999997</v>
    <v>144.43</v>
    <v>147.21</v>
    <v>147.15</v>
    <v>468138600</v>
    <v>ZTS</v>
    <v>ZOETIS INC. (XNYS:ZTS)</v>
    <v>2354139</v>
    <v>1880529</v>
    <v>2012</v>
  </rv>
  <rv s="2">
    <v>1576</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13">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8">
      <v>Powered by Refinitiv</v>
    </spb>
    <spb s="9">
      <v>at close</v>
      <v>from previous close</v>
      <v>from previous close</v>
      <v>GMT</v>
      <v>BATS BZX Real-Time Last Price</v>
      <v>from close</v>
      <v>from close</v>
    </spb>
    <spb s="0">
      <v>2</v>
      <v>Name</v>
      <v>LearnMoreOnLink</v>
    </spb>
    <spb s="10">
      <v>1</v>
      <v>2</v>
      <v>2</v>
      <v>1</v>
      <v>3</v>
      <v>1</v>
      <v>1</v>
      <v>1</v>
      <v>4</v>
      <v>4</v>
      <v>5</v>
      <v>6</v>
      <v>1</v>
      <v>1</v>
      <v>1</v>
      <v>4</v>
      <v>7</v>
      <v>9</v>
      <v>4</v>
      <v>1</v>
      <v>1</v>
      <v>5</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Price" t="s"/>
    <k n="Change" t="s"/>
    <k n="Change (%)"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Pr n="IsHero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986F5-8CD4-45A1-9C10-DAEDD4BD6E06}">
  <sheetPr codeName="Sheet1"/>
  <dimension ref="A1:FX505"/>
  <sheetViews>
    <sheetView tabSelected="1" zoomScale="85" zoomScaleNormal="85" workbookViewId="0">
      <pane xSplit="1" topLeftCell="D1" activePane="topRight" state="frozen"/>
      <selection pane="topRight" activeCell="L4" sqref="L4"/>
    </sheetView>
  </sheetViews>
  <sheetFormatPr defaultRowHeight="15" x14ac:dyDescent="0.25"/>
  <cols>
    <col min="1" max="1" width="8.5703125" customWidth="1"/>
    <col min="2" max="2" width="53.7109375" customWidth="1"/>
    <col min="3" max="3" width="12" customWidth="1"/>
    <col min="4" max="4" width="10.42578125" customWidth="1"/>
    <col min="5" max="6" width="10.7109375" customWidth="1"/>
    <col min="7" max="7" width="8.7109375" customWidth="1"/>
    <col min="8" max="8" width="8.42578125" customWidth="1"/>
    <col min="9" max="9" width="15.7109375" customWidth="1"/>
    <col min="10" max="10" width="15.85546875" customWidth="1"/>
    <col min="11" max="11" width="20" customWidth="1"/>
    <col min="12" max="12" width="10.85546875" style="5" customWidth="1"/>
    <col min="13" max="13" width="8.28515625" style="6" customWidth="1"/>
    <col min="14" max="14" width="12" style="6" customWidth="1"/>
    <col min="15" max="15" width="11.140625" style="7" customWidth="1"/>
    <col min="16" max="16" width="12.42578125" style="7" customWidth="1"/>
    <col min="17" max="17" width="11.140625" style="7" customWidth="1"/>
    <col min="18" max="18" width="12.140625" customWidth="1"/>
    <col min="19" max="19" width="12.42578125" style="7" customWidth="1"/>
    <col min="20" max="20" width="9.140625" customWidth="1"/>
    <col min="21" max="22" width="9" customWidth="1"/>
    <col min="23" max="23" width="11.28515625" customWidth="1"/>
    <col min="24" max="24" width="9.85546875" customWidth="1"/>
    <col min="25" max="25" width="10.7109375" customWidth="1"/>
    <col min="26" max="26" width="9.140625" customWidth="1"/>
    <col min="27" max="28" width="9.42578125" style="8" customWidth="1"/>
    <col min="29" max="29" width="38.28515625" customWidth="1"/>
    <col min="30" max="30" width="19.140625" style="8" bestFit="1" customWidth="1"/>
    <col min="31" max="31" width="35.28515625" style="8" bestFit="1" customWidth="1"/>
    <col min="32" max="175" width="9.42578125" style="8" customWidth="1"/>
  </cols>
  <sheetData>
    <row r="1" spans="1:180" s="1" customFormat="1" ht="15.75" thickBot="1" x14ac:dyDescent="0.3">
      <c r="A1" s="41">
        <v>1</v>
      </c>
      <c r="B1" s="1">
        <v>2</v>
      </c>
      <c r="C1" s="1">
        <v>3</v>
      </c>
      <c r="D1" s="41">
        <v>4</v>
      </c>
      <c r="E1" s="1">
        <v>5</v>
      </c>
      <c r="F1" s="1">
        <v>6</v>
      </c>
      <c r="G1" s="41">
        <v>7</v>
      </c>
      <c r="H1" s="1">
        <v>8</v>
      </c>
      <c r="I1" s="1">
        <v>9</v>
      </c>
      <c r="J1" s="41">
        <v>10</v>
      </c>
      <c r="K1" s="1">
        <v>11</v>
      </c>
      <c r="L1" s="1">
        <v>12</v>
      </c>
      <c r="M1" s="41">
        <v>13</v>
      </c>
      <c r="N1" s="1">
        <v>14</v>
      </c>
      <c r="O1" s="1">
        <v>15</v>
      </c>
      <c r="P1" s="41">
        <v>16</v>
      </c>
      <c r="Q1" s="1">
        <v>17</v>
      </c>
      <c r="R1" s="1">
        <v>18</v>
      </c>
      <c r="S1" s="41">
        <v>19</v>
      </c>
      <c r="T1" s="1">
        <v>20</v>
      </c>
      <c r="U1" s="1">
        <v>21</v>
      </c>
      <c r="V1" s="41">
        <v>22</v>
      </c>
      <c r="W1" s="1">
        <v>23</v>
      </c>
      <c r="X1" s="1">
        <v>24</v>
      </c>
      <c r="Y1" s="41">
        <v>25</v>
      </c>
      <c r="Z1" s="1">
        <v>26</v>
      </c>
      <c r="AA1" s="1">
        <v>27</v>
      </c>
      <c r="AB1" s="41">
        <v>28</v>
      </c>
      <c r="AC1" s="1">
        <v>29</v>
      </c>
      <c r="AD1" s="1">
        <v>30</v>
      </c>
      <c r="AE1" s="41">
        <v>31</v>
      </c>
      <c r="AF1" s="1">
        <v>32</v>
      </c>
      <c r="AG1" s="1">
        <v>33</v>
      </c>
      <c r="AH1" s="41">
        <v>34</v>
      </c>
    </row>
    <row r="2" spans="1:180" ht="15.75" thickBot="1" x14ac:dyDescent="0.3">
      <c r="A2" s="38"/>
      <c r="C2" s="2"/>
      <c r="D2" s="3" t="str">
        <f ca="1">IF(AND(OR(HOUR(NOW()) &gt;= 9,AND(HOUR(NOW()) &gt;= 8,MINUTE(NOW()) &gt;= 30)),HOUR(NOW()) &lt; 15,WEEKDAY(TODAY(),3) &lt; 5),"MRKT OPEN","MRKT CLOSED")</f>
        <v>MRKT CLOSED</v>
      </c>
      <c r="I2" s="5"/>
      <c r="J2" s="4"/>
      <c r="K2" s="4"/>
      <c r="O2" s="50"/>
      <c r="U2" s="48"/>
      <c r="V2" s="6"/>
      <c r="Z2" s="11"/>
      <c r="AA2" s="13"/>
      <c r="AB2" s="43"/>
      <c r="AC2" s="12"/>
      <c r="AD2" s="9"/>
      <c r="AE2" s="9"/>
      <c r="AF2" s="9"/>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row>
    <row r="3" spans="1:180" s="16" customFormat="1" ht="76.5" customHeight="1" thickBot="1" x14ac:dyDescent="0.3">
      <c r="A3" s="39" t="s">
        <v>0</v>
      </c>
      <c r="B3" s="39" t="s">
        <v>1</v>
      </c>
      <c r="C3" s="39" t="s">
        <v>2</v>
      </c>
      <c r="D3" s="39" t="s">
        <v>3</v>
      </c>
      <c r="E3" s="39" t="s">
        <v>4</v>
      </c>
      <c r="F3" s="39" t="s">
        <v>5</v>
      </c>
      <c r="G3" s="39" t="s">
        <v>6</v>
      </c>
      <c r="H3" s="39" t="s">
        <v>7</v>
      </c>
      <c r="I3" s="39" t="s">
        <v>8</v>
      </c>
      <c r="J3" s="39" t="s">
        <v>9</v>
      </c>
      <c r="K3" s="39" t="s">
        <v>10</v>
      </c>
      <c r="L3" s="14" t="s">
        <v>11</v>
      </c>
      <c r="M3" s="14" t="s">
        <v>12</v>
      </c>
      <c r="N3" s="14" t="s">
        <v>13</v>
      </c>
      <c r="O3" s="14" t="s">
        <v>14</v>
      </c>
      <c r="P3" s="14" t="s">
        <v>15</v>
      </c>
      <c r="Q3" s="14" t="s">
        <v>16</v>
      </c>
      <c r="R3" s="15" t="s">
        <v>17</v>
      </c>
      <c r="S3" s="14" t="s">
        <v>18</v>
      </c>
      <c r="T3" s="14" t="s">
        <v>19</v>
      </c>
      <c r="U3" s="14" t="s">
        <v>29</v>
      </c>
      <c r="V3" s="14" t="s">
        <v>28</v>
      </c>
      <c r="W3" s="14" t="s">
        <v>21</v>
      </c>
      <c r="X3" s="14" t="s">
        <v>22</v>
      </c>
      <c r="Y3" s="15" t="s">
        <v>23</v>
      </c>
      <c r="Z3" s="15" t="s">
        <v>24</v>
      </c>
      <c r="AA3" s="15" t="s">
        <v>712</v>
      </c>
      <c r="AB3" s="15" t="s">
        <v>711</v>
      </c>
      <c r="AC3" s="15" t="s">
        <v>25</v>
      </c>
      <c r="AD3" s="15" t="s">
        <v>26</v>
      </c>
      <c r="AE3" s="15" t="s">
        <v>586</v>
      </c>
      <c r="AF3" s="15" t="s">
        <v>27</v>
      </c>
      <c r="AG3" s="15" t="s">
        <v>31</v>
      </c>
      <c r="AH3" s="15" t="s">
        <v>30</v>
      </c>
    </row>
    <row r="4" spans="1:180" x14ac:dyDescent="0.25">
      <c r="A4" s="38" t="s">
        <v>20</v>
      </c>
      <c r="B4" t="e" vm="1">
        <v>#VALUE!</v>
      </c>
      <c r="C4" s="10" cm="1">
        <f t="array" ref="C4">_FV(B4,"Previous close",TRUE)</f>
        <v>125.94</v>
      </c>
      <c r="D4" s="10" cm="1">
        <f t="array" aca="1" ref="D4" ca="1">IF(OR(ISERROR(_FV($B4,"Price (Extended hours)",TRUE))=TRUE,$D$2="MKT CLOSED"),_FV($B4,"Price"),_FV($B4,"Price (Extended hours)",TRUE))</f>
        <v>129.88</v>
      </c>
      <c r="E4" s="17" cm="1">
        <f t="array" ref="E4">_FV(B4,"Low")</f>
        <v>124.82</v>
      </c>
      <c r="F4" s="17" cm="1">
        <f t="array" ref="F4">_FV(B4,"High")</f>
        <v>130.125</v>
      </c>
      <c r="G4" s="18" cm="1">
        <f t="array" ref="G4">_FV(B4,"Change")</f>
        <v>3.94</v>
      </c>
      <c r="H4" s="19" cm="1">
        <f t="array" ref="H4">_FV(B4,"Change (%)",TRUE)</f>
        <v>3.1285E-2</v>
      </c>
      <c r="I4" s="37" t="str" cm="1">
        <f t="array" ref="I4">_FV(B4,"Name")</f>
        <v>AGILENT TECHNOLOGIES, INC.</v>
      </c>
      <c r="J4" s="20" cm="1">
        <f t="array" ref="J4">_FV(B4,"Shares outstanding",TRUE)</f>
        <v>296040600</v>
      </c>
      <c r="K4" s="21" cm="1">
        <f t="array" ref="K4">IFERROR(_FV(B4,"Market cap",TRUE),0)</f>
        <v>38449750000</v>
      </c>
      <c r="L4" s="22">
        <f>VLOOKUP($A4,[1]TargetPriceData!$A$2:$AB$4993,11,FALSE)</f>
        <v>1.04</v>
      </c>
      <c r="M4" s="23">
        <f>VLOOKUP($A4,[1]TargetPriceData!$A$2:$AB$4993,4,FALSE)</f>
        <v>1</v>
      </c>
      <c r="N4" s="23" t="b">
        <f>VLOOKUP($A4,[1]TargetPriceData!$A$2:$AB$4993,3,FALSE)</f>
        <v>1</v>
      </c>
      <c r="O4" s="24">
        <f>VLOOKUP($A4,[1]TargetPriceData!$A$2:$AB$4993,5,FALSE)</f>
        <v>151.35</v>
      </c>
      <c r="P4" s="24">
        <f>VLOOKUP($A4,[1]TargetPriceData!$A$2:$AB$1048576,7,FALSE)</f>
        <v>151.35</v>
      </c>
      <c r="Q4" s="24">
        <f>VLOOKUP($A4,[1]TargetPriceData!$A$2:$AB$4993,6,FALSE)</f>
        <v>151.35</v>
      </c>
      <c r="R4" s="25">
        <f t="shared" ref="R4:R67" ca="1" si="0">IF(Q4&gt;0,(Q4-D4)/D4,0)</f>
        <v>0.16530643671080997</v>
      </c>
      <c r="S4" s="24">
        <f>VLOOKUP($A4,[1]TargetPriceData!$A$2:$AB$4993,8,FALSE)</f>
        <v>151.35</v>
      </c>
      <c r="T4" s="26">
        <f>VLOOKUP($A4,[1]TargetPriceData!$A$2:$AB$4993,10,FALSE)</f>
        <v>3</v>
      </c>
      <c r="U4" s="42">
        <f>VLOOKUP($A4,[1]TargetPriceData!$A$2:$P$4996,16,FALSE)</f>
        <v>1.27</v>
      </c>
      <c r="V4" s="42">
        <f>VLOOKUP($A4,[1]TargetPriceData!$A$2:$Q$4996,17,FALSE)</f>
        <v>1.94</v>
      </c>
      <c r="W4" s="27" t="str">
        <f>VLOOKUP($A4,[1]TargetPriceData!$A$2:$O$4996,15,FALSE)</f>
        <v>2022-10-03</v>
      </c>
      <c r="X4" s="28">
        <f>VLOOKUP($A4,[1]TargetPriceData!$A$2:$N$4996,14,FALSE)</f>
        <v>0.84</v>
      </c>
      <c r="Y4" s="29">
        <f t="shared" ref="Y4:Y67" si="1">X4/C4</f>
        <v>6.6698427822772747E-3</v>
      </c>
      <c r="Z4" s="11" t="str" cm="1">
        <f t="array" ref="Z4">_FV(B4,"Exchange abbreviation",TRUE)</f>
        <v>XNYS</v>
      </c>
      <c r="AA4" s="44" t="s">
        <v>589</v>
      </c>
      <c r="AB4" s="44" t="s">
        <v>711</v>
      </c>
      <c r="AC4" s="12" t="str" cm="1">
        <f t="array" ref="AC4">_FV(B4,"Industry")</f>
        <v>Healthcare Equipment &amp; Supplies</v>
      </c>
      <c r="AD4" s="31" t="s">
        <v>587</v>
      </c>
      <c r="AE4" s="46" t="s">
        <v>588</v>
      </c>
      <c r="AF4" s="9" t="str" cm="1">
        <f t="array" ref="AF4">RIGHT(_FV(B4,"Headquarters"),2)</f>
        <v>US</v>
      </c>
      <c r="AG4" s="33" cm="1">
        <f t="array" ref="AG4">IF(AH4=0,0,IF(ISERR(AH4),0,ROUNDDOWN(C4/_FV(B4,"P/E",TRUE),2)))</f>
        <v>4.38</v>
      </c>
      <c r="AH4" s="30" cm="1">
        <f t="array" ref="AH4">IFERROR(_FV(B4,"P/E",TRUE),0)</f>
        <v>28.724799999999998</v>
      </c>
      <c r="FT4" s="8"/>
      <c r="FU4" s="8"/>
      <c r="FV4" s="8"/>
      <c r="FW4" s="8"/>
      <c r="FX4" s="8"/>
    </row>
    <row r="5" spans="1:180" x14ac:dyDescent="0.25">
      <c r="A5" s="38" t="s">
        <v>36</v>
      </c>
      <c r="B5" t="e" vm="2">
        <v>#VALUE!</v>
      </c>
      <c r="C5" s="10" cm="1">
        <f t="array" ref="C5">_FV(B5,"Previous close",TRUE)</f>
        <v>13.46</v>
      </c>
      <c r="D5" s="10" cm="1">
        <f t="array" aca="1" ref="D5" ca="1">IF(OR(ISERROR(_FV($B5,"Price (Extended hours)",TRUE))=TRUE,$D$2="MKT CLOSED"),_FV($B5,"Price"),_FV($B5,"Price (Extended hours)",TRUE))</f>
        <v>13.72</v>
      </c>
      <c r="E5" s="17" cm="1">
        <f t="array" ref="E5">_FV(B5,"Low")</f>
        <v>13.21</v>
      </c>
      <c r="F5" s="17" cm="1">
        <f t="array" ref="F5">_FV(B5,"High")</f>
        <v>13.865</v>
      </c>
      <c r="G5" s="18" cm="1">
        <f t="array" ref="G5">_FV(B5,"Change")</f>
        <v>0.25</v>
      </c>
      <c r="H5" s="19" cm="1">
        <f t="array" ref="H5">_FV(B5,"Change (%)",TRUE)</f>
        <v>1.8574E-2</v>
      </c>
      <c r="I5" s="37" t="str" cm="1">
        <f t="array" ref="I5">_FV(B5,"Name")</f>
        <v>AMERICAN AIRLINES GROUP INC.</v>
      </c>
      <c r="J5" s="20" cm="1">
        <f t="array" ref="J5">_FV(B5,"Shares outstanding",TRUE)</f>
        <v>649900900</v>
      </c>
      <c r="K5" s="21" cm="1">
        <f t="array" ref="K5">IFERROR(_FV(B5,"Market cap",TRUE),0)</f>
        <v>8910142000</v>
      </c>
      <c r="L5" s="22">
        <f>VLOOKUP($A5,[1]TargetPriceData!$A$2:$AB$4993,11,FALSE)</f>
        <v>1.45</v>
      </c>
      <c r="M5" s="23">
        <f>VLOOKUP($A5,[1]TargetPriceData!$A$2:$AB$4993,4,FALSE)</f>
        <v>14</v>
      </c>
      <c r="N5" s="23" t="b">
        <f>VLOOKUP($A5,[1]TargetPriceData!$A$2:$AB$4993,3,FALSE)</f>
        <v>1</v>
      </c>
      <c r="O5" s="24">
        <f>VLOOKUP($A5,[1]TargetPriceData!$A$2:$AB$4993,5,FALSE)</f>
        <v>7</v>
      </c>
      <c r="P5" s="24">
        <f>VLOOKUP($A5,[1]TargetPriceData!$A$2:$AB$1048576,7,FALSE)</f>
        <v>14.25</v>
      </c>
      <c r="Q5" s="24">
        <f>VLOOKUP($A5,[1]TargetPriceData!$A$2:$AB$4993,6,FALSE)</f>
        <v>16.04</v>
      </c>
      <c r="R5" s="34">
        <f t="shared" ca="1" si="0"/>
        <v>0.16909620991253632</v>
      </c>
      <c r="S5" s="24">
        <f>VLOOKUP($A5,[1]TargetPriceData!$A$2:$AB$4993,8,FALSE)</f>
        <v>26</v>
      </c>
      <c r="T5" s="26">
        <f>VLOOKUP($A5,[1]TargetPriceData!$A$2:$AB$4993,10,FALSE)</f>
        <v>3</v>
      </c>
      <c r="U5" s="42">
        <f>VLOOKUP($A5,[1]TargetPriceData!$A$2:$P$4996,16,FALSE)</f>
        <v>0.6</v>
      </c>
      <c r="V5" s="42">
        <f>VLOOKUP($A5,[1]TargetPriceData!$A$2:$Q$4996,17,FALSE)</f>
        <v>0.79</v>
      </c>
      <c r="W5" s="27" t="str">
        <f>VLOOKUP($A5,[1]TargetPriceData!$A$2:$O$4996,15,FALSE)</f>
        <v>2020-02-04</v>
      </c>
      <c r="X5" s="28">
        <f>VLOOKUP($A5,[1]TargetPriceData!$A$2:$N$4996,14,FALSE)</f>
        <v>0</v>
      </c>
      <c r="Y5" s="29">
        <f t="shared" si="1"/>
        <v>0</v>
      </c>
      <c r="Z5" s="11" t="str" cm="1">
        <f t="array" ref="Z5">_FV(B5,"Exchange abbreviation",TRUE)</f>
        <v>XNAS</v>
      </c>
      <c r="AA5" s="44" t="s">
        <v>589</v>
      </c>
      <c r="AB5" s="44" t="s">
        <v>711</v>
      </c>
      <c r="AC5" s="12" t="str" cm="1">
        <f t="array" ref="AC5">_FV(B5,"Industry")</f>
        <v>Passenger Transportation Services</v>
      </c>
      <c r="AD5" s="31" t="s">
        <v>337</v>
      </c>
      <c r="AE5" s="46" t="s">
        <v>590</v>
      </c>
      <c r="AF5" s="9" t="str" cm="1">
        <f t="array" ref="AF5">RIGHT(_FV(B5,"Headquarters"),2)</f>
        <v>US</v>
      </c>
      <c r="AG5" s="33" cm="1">
        <f t="array" ref="AG5">IF(AH5=0,0,IF(ISERR(AH5),0,ROUNDDOWN(C5/_FV(B5,"P/E",TRUE),2)))</f>
        <v>4.05</v>
      </c>
      <c r="AH5" s="30" cm="1">
        <f t="array" ref="AH5">IFERROR(_FV(B5,"P/E",TRUE),0)</f>
        <v>3.3195999999999999</v>
      </c>
      <c r="FT5" s="8"/>
      <c r="FU5" s="8"/>
      <c r="FV5" s="8"/>
      <c r="FW5" s="8"/>
      <c r="FX5" s="8"/>
    </row>
    <row r="6" spans="1:180" x14ac:dyDescent="0.25">
      <c r="A6" s="38" t="s">
        <v>40</v>
      </c>
      <c r="B6" t="e" vm="3">
        <v>#VALUE!</v>
      </c>
      <c r="C6" s="10" cm="1">
        <f t="array" ref="C6">_FV(B6,"Previous close",TRUE)</f>
        <v>170.28</v>
      </c>
      <c r="D6" s="10" cm="1">
        <f t="array" aca="1" ref="D6" ca="1">IF(OR(ISERROR(_FV($B6,"Price (Extended hours)",TRUE))=TRUE,$D$2="MKT CLOSED"),_FV($B6,"Price"),_FV($B6,"Price (Extended hours)",TRUE))</f>
        <v>171.34</v>
      </c>
      <c r="E6" s="17" cm="1">
        <f t="array" ref="E6">_FV(B6,"Low")</f>
        <v>169.5</v>
      </c>
      <c r="F6" s="17" cm="1">
        <f t="array" ref="F6">_FV(B6,"High")</f>
        <v>172.78</v>
      </c>
      <c r="G6" s="18" cm="1">
        <f t="array" ref="G6">_FV(B6,"Change")</f>
        <v>1.06</v>
      </c>
      <c r="H6" s="19" cm="1">
        <f t="array" ref="H6">_FV(B6,"Change (%)",TRUE)</f>
        <v>6.2250000000000005E-3</v>
      </c>
      <c r="I6" s="37" t="str" cm="1">
        <f t="array" ref="I6">_FV(B6,"Name")</f>
        <v>ADVANCE AUTO PARTS, INC.</v>
      </c>
      <c r="J6" s="20" cm="1">
        <f t="array" ref="J6">_FV(B6,"Shares outstanding",TRUE)</f>
        <v>60118240</v>
      </c>
      <c r="K6" s="21" cm="1">
        <f t="array" ref="K6">IFERROR(_FV(B6,"Market cap",TRUE),0)</f>
        <v>10300660000</v>
      </c>
      <c r="L6" s="22">
        <f>VLOOKUP($A6,[1]TargetPriceData!$A$2:$AB$4993,11,FALSE)</f>
        <v>1.24</v>
      </c>
      <c r="M6" s="23">
        <f>VLOOKUP($A6,[1]TargetPriceData!$A$2:$AB$4993,4,FALSE)</f>
        <v>18</v>
      </c>
      <c r="N6" s="23" t="b">
        <f>VLOOKUP($A6,[1]TargetPriceData!$A$2:$AB$4993,3,FALSE)</f>
        <v>1</v>
      </c>
      <c r="O6" s="24">
        <f>VLOOKUP($A6,[1]TargetPriceData!$A$2:$AB$4993,5,FALSE)</f>
        <v>132</v>
      </c>
      <c r="P6" s="24">
        <f>VLOOKUP($A6,[1]TargetPriceData!$A$2:$AB$1048576,7,FALSE)</f>
        <v>202.5</v>
      </c>
      <c r="Q6" s="24">
        <f>VLOOKUP($A6,[1]TargetPriceData!$A$2:$AB$4993,6,FALSE)</f>
        <v>205.22</v>
      </c>
      <c r="R6" s="34">
        <f t="shared" ca="1" si="0"/>
        <v>0.19773549667328116</v>
      </c>
      <c r="S6" s="24">
        <f>VLOOKUP($A6,[1]TargetPriceData!$A$2:$AB$4993,8,FALSE)</f>
        <v>252</v>
      </c>
      <c r="T6" s="26">
        <f>VLOOKUP($A6,[1]TargetPriceData!$A$2:$AB$4993,10,FALSE)</f>
        <v>2.2999999999999998</v>
      </c>
      <c r="U6" s="42">
        <f>VLOOKUP($A6,[1]TargetPriceData!$A$2:$P$4996,16,FALSE)</f>
        <v>0.22</v>
      </c>
      <c r="V6" s="42">
        <f>VLOOKUP($A6,[1]TargetPriceData!$A$2:$Q$4996,17,FALSE)</f>
        <v>1.1599999999999999</v>
      </c>
      <c r="W6" s="27" t="str">
        <f>VLOOKUP($A6,[1]TargetPriceData!$A$2:$O$4996,15,FALSE)</f>
        <v>2022-09-15</v>
      </c>
      <c r="X6" s="28">
        <f>VLOOKUP($A6,[1]TargetPriceData!$A$2:$N$4996,14,FALSE)</f>
        <v>6</v>
      </c>
      <c r="Y6" s="29">
        <f t="shared" si="1"/>
        <v>3.5236081747709654E-2</v>
      </c>
      <c r="Z6" s="11" t="str" cm="1">
        <f t="array" ref="Z6">_FV(B6,"Exchange abbreviation",TRUE)</f>
        <v>XNYS</v>
      </c>
      <c r="AA6" s="44" t="s">
        <v>589</v>
      </c>
      <c r="AB6" s="44" t="s">
        <v>711</v>
      </c>
      <c r="AC6" s="12" t="str" cm="1">
        <f t="array" ref="AC6">_FV(B6,"Industry")</f>
        <v>Specialty Retailers</v>
      </c>
      <c r="AD6" s="31" t="s">
        <v>278</v>
      </c>
      <c r="AE6" s="46" t="s">
        <v>591</v>
      </c>
      <c r="AF6" s="9" t="str" cm="1">
        <f t="array" ref="AF6">RIGHT(_FV(B6,"Headquarters"),2)</f>
        <v>US</v>
      </c>
      <c r="AG6" s="33" cm="1">
        <f t="array" ref="AG6">IF(AH6=0,0,IF(ISERR(AH6),0,ROUNDDOWN(C6/_FV(B6,"P/E",TRUE),2)))</f>
        <v>8.6300000000000008</v>
      </c>
      <c r="AH6" s="30" cm="1">
        <f t="array" ref="AH6">IFERROR(_FV(B6,"P/E",TRUE),0)</f>
        <v>19.713200000000001</v>
      </c>
      <c r="FT6" s="8"/>
      <c r="FU6" s="8"/>
      <c r="FV6" s="8"/>
      <c r="FW6" s="8"/>
      <c r="FX6" s="8"/>
    </row>
    <row r="7" spans="1:180" x14ac:dyDescent="0.25">
      <c r="A7" s="38" t="s">
        <v>42</v>
      </c>
      <c r="B7" t="e" vm="4">
        <v>#VALUE!</v>
      </c>
      <c r="C7" s="10" cm="1">
        <f t="array" ref="C7">_FV(B7,"Previous close",TRUE)</f>
        <v>143.38999999999999</v>
      </c>
      <c r="D7" s="10" cm="1">
        <f t="array" aca="1" ref="D7" ca="1">IF(OR(ISERROR(_FV($B7,"Price (Extended hours)",TRUE))=TRUE,$D$2="MKT CLOSED"),_FV($B7,"Price"),_FV($B7,"Price (Extended hours)",TRUE))</f>
        <v>147.62</v>
      </c>
      <c r="E7" s="17" cm="1">
        <f t="array" ref="E7">_FV(B7,"Low")</f>
        <v>142.649</v>
      </c>
      <c r="F7" s="17" cm="1">
        <f t="array" ref="F7">_FV(B7,"High")</f>
        <v>147.84790000000001</v>
      </c>
      <c r="G7" s="18" cm="1">
        <f t="array" ref="G7">_FV(B7,"Change")</f>
        <v>3.88</v>
      </c>
      <c r="H7" s="19" cm="1">
        <f t="array" ref="H7">_FV(B7,"Change (%)",TRUE)</f>
        <v>2.7059000000000003E-2</v>
      </c>
      <c r="I7" s="37" t="str" cm="1">
        <f t="array" ref="I7">_FV(B7,"Name")</f>
        <v>APPLE INC.</v>
      </c>
      <c r="J7" s="20" cm="1">
        <f t="array" ref="J7">_FV(B7,"Shares outstanding",TRUE)</f>
        <v>16070750000</v>
      </c>
      <c r="K7" s="21" cm="1">
        <f t="array" ref="K7">IFERROR(_FV(B7,"Market cap",TRUE),0)</f>
        <v>2366740000000</v>
      </c>
      <c r="L7" s="22">
        <f>VLOOKUP($A7,[1]TargetPriceData!$A$2:$AB$4993,11,FALSE)</f>
        <v>1.25</v>
      </c>
      <c r="M7" s="23">
        <f>VLOOKUP($A7,[1]TargetPriceData!$A$2:$AB$4993,4,FALSE)</f>
        <v>40</v>
      </c>
      <c r="N7" s="23" t="b">
        <f>VLOOKUP($A7,[1]TargetPriceData!$A$2:$AB$4993,3,FALSE)</f>
        <v>1</v>
      </c>
      <c r="O7" s="24">
        <f>VLOOKUP($A7,[1]TargetPriceData!$A$2:$AB$4993,5,FALSE)</f>
        <v>122</v>
      </c>
      <c r="P7" s="24">
        <f>VLOOKUP($A7,[1]TargetPriceData!$A$2:$AB$1048576,7,FALSE)</f>
        <v>185</v>
      </c>
      <c r="Q7" s="24">
        <f>VLOOKUP($A7,[1]TargetPriceData!$A$2:$AB$4993,6,FALSE)</f>
        <v>183.59</v>
      </c>
      <c r="R7" s="34">
        <f t="shared" ca="1" si="0"/>
        <v>0.24366616989567808</v>
      </c>
      <c r="S7" s="24">
        <f>VLOOKUP($A7,[1]TargetPriceData!$A$2:$AB$4993,8,FALSE)</f>
        <v>220</v>
      </c>
      <c r="T7" s="26">
        <f>VLOOKUP($A7,[1]TargetPriceData!$A$2:$AB$4993,10,FALSE)</f>
        <v>1.9</v>
      </c>
      <c r="U7" s="42">
        <f>VLOOKUP($A7,[1]TargetPriceData!$A$2:$P$4996,16,FALSE)</f>
        <v>0.7</v>
      </c>
      <c r="V7" s="42">
        <f>VLOOKUP($A7,[1]TargetPriceData!$A$2:$Q$4996,17,FALSE)</f>
        <v>0.87</v>
      </c>
      <c r="W7" s="27" t="str">
        <f>VLOOKUP($A7,[1]TargetPriceData!$A$2:$O$4996,15,FALSE)</f>
        <v>2022-08-05</v>
      </c>
      <c r="X7" s="28">
        <f>VLOOKUP($A7,[1]TargetPriceData!$A$2:$N$4996,14,FALSE)</f>
        <v>0.92</v>
      </c>
      <c r="Y7" s="29">
        <f t="shared" si="1"/>
        <v>6.4160680661133982E-3</v>
      </c>
      <c r="Z7" s="11" t="str" cm="1">
        <f t="array" ref="Z7">_FV(B7,"Exchange abbreviation",TRUE)</f>
        <v>XNAS</v>
      </c>
      <c r="AA7" s="44" t="s">
        <v>712</v>
      </c>
      <c r="AB7" s="44" t="s">
        <v>711</v>
      </c>
      <c r="AC7" s="12" t="str" cm="1">
        <f t="array" ref="AC7">_FV(B7,"Industry")</f>
        <v>Computers, Phones &amp; Household Electronics</v>
      </c>
      <c r="AD7" s="31" t="s">
        <v>592</v>
      </c>
      <c r="AE7" s="46" t="s">
        <v>593</v>
      </c>
      <c r="AF7" s="9" t="str" cm="1">
        <f t="array" ref="AF7">RIGHT(_FV(B7,"Headquarters"),2)</f>
        <v>US</v>
      </c>
      <c r="AG7" s="33" cm="1">
        <f t="array" ref="AG7">IF(AH7=0,0,IF(ISERR(AH7),0,ROUNDDOWN(C7/_FV(B7,"P/E",TRUE),2)))</f>
        <v>6.05</v>
      </c>
      <c r="AH7" s="30" cm="1">
        <f t="array" ref="AH7">IFERROR(_FV(B7,"P/E",TRUE),0)</f>
        <v>23.693200000000001</v>
      </c>
      <c r="FT7" s="8"/>
      <c r="FU7" s="8"/>
      <c r="FV7" s="8"/>
      <c r="FW7" s="8"/>
      <c r="FX7" s="8"/>
    </row>
    <row r="8" spans="1:180" x14ac:dyDescent="0.25">
      <c r="A8" s="38" t="s">
        <v>47</v>
      </c>
      <c r="B8" t="e" vm="5">
        <v>#VALUE!</v>
      </c>
      <c r="C8" s="10" cm="1">
        <f t="array" ref="C8">_FV(B8,"Previous close",TRUE)</f>
        <v>142.93</v>
      </c>
      <c r="D8" s="10" cm="1">
        <f t="array" aca="1" ref="D8" ca="1">IF(OR(ISERROR(_FV($B8,"Price (Extended hours)",TRUE))=TRUE,$D$2="MKT CLOSED"),_FV($B8,"Price"),_FV($B8,"Price (Extended hours)",TRUE))</f>
        <v>146</v>
      </c>
      <c r="E8" s="17" cm="1">
        <f t="array" ref="E8">_FV(B8,"Low")</f>
        <v>142.42500000000001</v>
      </c>
      <c r="F8" s="17" cm="1">
        <f t="array" ref="F8">_FV(B8,"High")</f>
        <v>147.755</v>
      </c>
      <c r="G8" s="18" cm="1">
        <f t="array" ref="G8">_FV(B8,"Change")</f>
        <v>4.13</v>
      </c>
      <c r="H8" s="19" cm="1">
        <f t="array" ref="H8">_FV(B8,"Change (%)",TRUE)</f>
        <v>2.8895000000000001E-2</v>
      </c>
      <c r="I8" s="37" t="str" cm="1">
        <f t="array" ref="I8">_FV(B8,"Name")</f>
        <v>ABBVIE INC.</v>
      </c>
      <c r="J8" s="20" cm="1">
        <f t="array" ref="J8">_FV(B8,"Shares outstanding",TRUE)</f>
        <v>1768097000</v>
      </c>
      <c r="K8" s="21" cm="1">
        <f t="array" ref="K8">IFERROR(_FV(B8,"Market cap",TRUE),0)</f>
        <v>260016300000</v>
      </c>
      <c r="L8" s="22">
        <f>VLOOKUP($A8,[1]TargetPriceData!$A$2:$AB$4993,11,FALSE)</f>
        <v>0.65</v>
      </c>
      <c r="M8" s="23">
        <f>VLOOKUP($A8,[1]TargetPriceData!$A$2:$AB$4993,4,FALSE)</f>
        <v>21</v>
      </c>
      <c r="N8" s="23" t="b">
        <f>VLOOKUP($A8,[1]TargetPriceData!$A$2:$AB$4993,3,FALSE)</f>
        <v>1</v>
      </c>
      <c r="O8" s="24">
        <f>VLOOKUP($A8,[1]TargetPriceData!$A$2:$AB$4993,5,FALSE)</f>
        <v>135</v>
      </c>
      <c r="P8" s="24">
        <f>VLOOKUP($A8,[1]TargetPriceData!$A$2:$AB$1048576,7,FALSE)</f>
        <v>160</v>
      </c>
      <c r="Q8" s="24">
        <f>VLOOKUP($A8,[1]TargetPriceData!$A$2:$AB$4993,6,FALSE)</f>
        <v>158.66</v>
      </c>
      <c r="R8" s="34">
        <f t="shared" ca="1" si="0"/>
        <v>8.6712328767123259E-2</v>
      </c>
      <c r="S8" s="24">
        <f>VLOOKUP($A8,[1]TargetPriceData!$A$2:$AB$4993,8,FALSE)</f>
        <v>200</v>
      </c>
      <c r="T8" s="26">
        <f>VLOOKUP($A8,[1]TargetPriceData!$A$2:$AB$4993,10,FALSE)</f>
        <v>2.2000000000000002</v>
      </c>
      <c r="U8" s="42">
        <f>VLOOKUP($A8,[1]TargetPriceData!$A$2:$P$4996,16,FALSE)</f>
        <v>0.62</v>
      </c>
      <c r="V8" s="42">
        <f>VLOOKUP($A8,[1]TargetPriceData!$A$2:$Q$4996,17,FALSE)</f>
        <v>0.84</v>
      </c>
      <c r="W8" s="27" t="str">
        <f>VLOOKUP($A8,[1]TargetPriceData!$A$2:$O$4996,15,FALSE)</f>
        <v>2022-10-13</v>
      </c>
      <c r="X8" s="28">
        <f>VLOOKUP($A8,[1]TargetPriceData!$A$2:$N$4996,14,FALSE)</f>
        <v>5.64</v>
      </c>
      <c r="Y8" s="29">
        <f t="shared" si="1"/>
        <v>3.9459875463513601E-2</v>
      </c>
      <c r="Z8" s="11" t="str" cm="1">
        <f t="array" ref="Z8">_FV(B8,"Exchange abbreviation",TRUE)</f>
        <v>XNYS</v>
      </c>
      <c r="AA8" s="44" t="s">
        <v>589</v>
      </c>
      <c r="AB8" s="44" t="s">
        <v>711</v>
      </c>
      <c r="AC8" s="12" t="str" cm="1">
        <f t="array" ref="AC8">_FV(B8,"Industry")</f>
        <v>Pharmaceuticals</v>
      </c>
      <c r="AD8" s="31" t="s">
        <v>587</v>
      </c>
      <c r="AE8" s="46" t="s">
        <v>35</v>
      </c>
      <c r="AF8" s="9" t="str" cm="1">
        <f t="array" ref="AF8">RIGHT(_FV(B8,"Headquarters"),2)</f>
        <v>US</v>
      </c>
      <c r="AG8" s="33" cm="1">
        <f t="array" ref="AG8">IF(AH8=0,0,IF(ISERR(AH8),0,ROUNDDOWN(C8/_FV(B8,"P/E",TRUE),2)))</f>
        <v>7.07</v>
      </c>
      <c r="AH8" s="30" cm="1">
        <f t="array" ref="AH8">IFERROR(_FV(B8,"P/E",TRUE),0)</f>
        <v>20.215399999999999</v>
      </c>
      <c r="FT8" s="8"/>
      <c r="FU8" s="8"/>
      <c r="FV8" s="8"/>
      <c r="FW8" s="8"/>
      <c r="FX8" s="8"/>
    </row>
    <row r="9" spans="1:180" x14ac:dyDescent="0.25">
      <c r="A9" s="38" t="s">
        <v>48</v>
      </c>
      <c r="B9" t="e" vm="6">
        <v>#VALUE!</v>
      </c>
      <c r="C9" s="10" cm="1">
        <f t="array" ref="C9">_FV(B9,"Previous close",TRUE)</f>
        <v>142.77000000000001</v>
      </c>
      <c r="D9" s="10" cm="1">
        <f t="array" aca="1" ref="D9" ca="1">IF(OR(ISERROR(_FV($B9,"Price (Extended hours)",TRUE))=TRUE,$D$2="MKT CLOSED"),_FV($B9,"Price"),_FV($B9,"Price (Extended hours)",TRUE))</f>
        <v>147.72999999999999</v>
      </c>
      <c r="E9" s="17" cm="1">
        <f t="array" ref="E9">_FV(B9,"Low")</f>
        <v>142.47</v>
      </c>
      <c r="F9" s="17" cm="1">
        <f t="array" ref="F9">_FV(B9,"High")</f>
        <v>148.38999999999999</v>
      </c>
      <c r="G9" s="18" cm="1">
        <f t="array" ref="G9">_FV(B9,"Change")</f>
        <v>4.96</v>
      </c>
      <c r="H9" s="19" cm="1">
        <f t="array" ref="H9">_FV(B9,"Change (%)",TRUE)</f>
        <v>3.4741000000000001E-2</v>
      </c>
      <c r="I9" s="37" t="str" cm="1">
        <f t="array" ref="I9">_FV(B9,"Name")</f>
        <v>AMERISOURCEBERGEN CORPORATION</v>
      </c>
      <c r="J9" s="20" cm="1">
        <f t="array" ref="J9">_FV(B9,"Shares outstanding",TRUE)</f>
        <v>207258100</v>
      </c>
      <c r="K9" s="21" cm="1">
        <f t="array" ref="K9">IFERROR(_FV(B9,"Market cap",TRUE),0)</f>
        <v>30618240000</v>
      </c>
      <c r="L9" s="22">
        <f>VLOOKUP($A9,[1]TargetPriceData!$A$2:$AB$4993,11,FALSE)</f>
        <v>0.5</v>
      </c>
      <c r="M9" s="23">
        <f>VLOOKUP($A9,[1]TargetPriceData!$A$2:$AB$4993,4,FALSE)</f>
        <v>12</v>
      </c>
      <c r="N9" s="23" t="b">
        <f>VLOOKUP($A9,[1]TargetPriceData!$A$2:$AB$4993,3,FALSE)</f>
        <v>1</v>
      </c>
      <c r="O9" s="24">
        <f>VLOOKUP($A9,[1]TargetPriceData!$A$2:$AB$4993,5,FALSE)</f>
        <v>155</v>
      </c>
      <c r="P9" s="24">
        <f>VLOOKUP($A9,[1]TargetPriceData!$A$2:$AB$1048576,7,FALSE)</f>
        <v>175</v>
      </c>
      <c r="Q9" s="24">
        <f>VLOOKUP($A9,[1]TargetPriceData!$A$2:$AB$4993,6,FALSE)</f>
        <v>174.17</v>
      </c>
      <c r="R9" s="34">
        <f t="shared" ca="1" si="0"/>
        <v>0.17897515738170988</v>
      </c>
      <c r="S9" s="24">
        <f>VLOOKUP($A9,[1]TargetPriceData!$A$2:$AB$4993,8,FALSE)</f>
        <v>191</v>
      </c>
      <c r="T9" s="26">
        <f>VLOOKUP($A9,[1]TargetPriceData!$A$2:$AB$4993,10,FALSE)</f>
        <v>2.1</v>
      </c>
      <c r="U9" s="42">
        <f>VLOOKUP($A9,[1]TargetPriceData!$A$2:$P$4996,16,FALSE)</f>
        <v>0.5</v>
      </c>
      <c r="V9" s="42">
        <f>VLOOKUP($A9,[1]TargetPriceData!$A$2:$Q$4996,17,FALSE)</f>
        <v>0.92</v>
      </c>
      <c r="W9" s="27" t="str">
        <f>VLOOKUP($A9,[1]TargetPriceData!$A$2:$O$4996,15,FALSE)</f>
        <v>2022-08-12</v>
      </c>
      <c r="X9" s="28">
        <f>VLOOKUP($A9,[1]TargetPriceData!$A$2:$N$4996,14,FALSE)</f>
        <v>1.84</v>
      </c>
      <c r="Y9" s="29">
        <f t="shared" si="1"/>
        <v>1.2887861595573299E-2</v>
      </c>
      <c r="Z9" s="11" t="str" cm="1">
        <f t="array" ref="Z9">_FV(B9,"Exchange abbreviation",TRUE)</f>
        <v>XNYS</v>
      </c>
      <c r="AA9" s="44" t="s">
        <v>589</v>
      </c>
      <c r="AB9" s="44" t="s">
        <v>711</v>
      </c>
      <c r="AC9" s="12" t="str" cm="1">
        <f t="array" ref="AC9">_FV(B9,"Industry")</f>
        <v>Healthcare Equipment &amp; Supplies</v>
      </c>
      <c r="AD9" s="31" t="s">
        <v>587</v>
      </c>
      <c r="AE9" s="46" t="s">
        <v>594</v>
      </c>
      <c r="AF9" s="9" t="str" cm="1">
        <f t="array" ref="AF9">RIGHT(_FV(B9,"Headquarters"),2)</f>
        <v>US</v>
      </c>
      <c r="AG9" s="33" cm="1">
        <f t="array" ref="AG9">IF(AH9=0,0,IF(ISERR(AH9),0,ROUNDDOWN(C9/_FV(B9,"P/E",TRUE),2)))</f>
        <v>8.7100000000000009</v>
      </c>
      <c r="AH9" s="30" cm="1">
        <f t="array" ref="AH9">IFERROR(_FV(B9,"P/E",TRUE),0)</f>
        <v>16.391500000000001</v>
      </c>
      <c r="FT9" s="8"/>
      <c r="FU9" s="8"/>
      <c r="FV9" s="8"/>
      <c r="FW9" s="8"/>
      <c r="FX9" s="8"/>
    </row>
    <row r="10" spans="1:180" x14ac:dyDescent="0.25">
      <c r="A10" s="38" t="s">
        <v>51</v>
      </c>
      <c r="B10" t="e" vm="7">
        <v>#VALUE!</v>
      </c>
      <c r="C10" s="10" cm="1">
        <f t="array" ref="C10">_FV(B10,"Previous close",TRUE)</f>
        <v>252.51</v>
      </c>
      <c r="D10" s="10" cm="1">
        <f t="array" aca="1" ref="D10" ca="1">IF(OR(ISERROR(_FV($B10,"Price (Extended hours)",TRUE))=TRUE,$D$2="MKT CLOSED"),_FV($B10,"Price"),_FV($B10,"Price (Extended hours)",TRUE))</f>
        <v>256.22000000000003</v>
      </c>
      <c r="E10" s="17" cm="1">
        <f t="array" ref="E10">_FV(B10,"Low")</f>
        <v>247.18</v>
      </c>
      <c r="F10" s="17" cm="1">
        <f t="array" ref="F10">_FV(B10,"High")</f>
        <v>256.95999999999998</v>
      </c>
      <c r="G10" s="18" cm="1">
        <f t="array" ref="G10">_FV(B10,"Change")</f>
        <v>3.71</v>
      </c>
      <c r="H10" s="19" cm="1">
        <f t="array" ref="H10">_FV(B10,"Change (%)",TRUE)</f>
        <v>1.4692E-2</v>
      </c>
      <c r="I10" s="37" t="str" cm="1">
        <f t="array" ref="I10">_FV(B10,"Name")</f>
        <v>ABIOMED, INC.</v>
      </c>
      <c r="J10" s="20" cm="1">
        <f t="array" ref="J10">_FV(B10,"Shares outstanding",TRUE)</f>
        <v>45460880</v>
      </c>
      <c r="K10" s="21" cm="1">
        <f t="array" ref="K10">IFERROR(_FV(B10,"Market cap",TRUE),0)</f>
        <v>11647990000</v>
      </c>
      <c r="L10" s="22">
        <f>VLOOKUP($A10,[1]TargetPriceData!$A$2:$AB$4993,11,FALSE)</f>
        <v>1.31</v>
      </c>
      <c r="M10" s="23">
        <f>VLOOKUP($A10,[1]TargetPriceData!$A$2:$AB$4993,4,FALSE)</f>
        <v>5</v>
      </c>
      <c r="N10" s="23" t="b">
        <f>VLOOKUP($A10,[1]TargetPriceData!$A$2:$AB$4993,3,FALSE)</f>
        <v>1</v>
      </c>
      <c r="O10" s="24">
        <f>VLOOKUP($A10,[1]TargetPriceData!$A$2:$AB$4993,5,FALSE)</f>
        <v>235</v>
      </c>
      <c r="P10" s="24">
        <f>VLOOKUP($A10,[1]TargetPriceData!$A$2:$AB$1048576,7,FALSE)</f>
        <v>305</v>
      </c>
      <c r="Q10" s="24">
        <f>VLOOKUP($A10,[1]TargetPriceData!$A$2:$AB$4993,6,FALSE)</f>
        <v>309</v>
      </c>
      <c r="R10" s="34">
        <f t="shared" ca="1" si="0"/>
        <v>0.20599484817734745</v>
      </c>
      <c r="S10" s="24">
        <f>VLOOKUP($A10,[1]TargetPriceData!$A$2:$AB$4993,8,FALSE)</f>
        <v>355</v>
      </c>
      <c r="T10" s="26">
        <f>VLOOKUP($A10,[1]TargetPriceData!$A$2:$AB$4993,10,FALSE)</f>
        <v>2.6</v>
      </c>
      <c r="U10" s="42">
        <f>VLOOKUP($A10,[1]TargetPriceData!$A$2:$P$4996,16,FALSE)</f>
        <v>6.64</v>
      </c>
      <c r="V10" s="42">
        <f>VLOOKUP($A10,[1]TargetPriceData!$A$2:$Q$4996,17,FALSE)</f>
        <v>7.53</v>
      </c>
      <c r="W10" s="27" t="str">
        <f>VLOOKUP($A10,[1]TargetPriceData!$A$2:$O$4996,15,FALSE)</f>
        <v/>
      </c>
      <c r="X10" s="28">
        <f>VLOOKUP($A10,[1]TargetPriceData!$A$2:$N$4996,14,FALSE)</f>
        <v>0</v>
      </c>
      <c r="Y10" s="29">
        <f t="shared" si="1"/>
        <v>0</v>
      </c>
      <c r="Z10" s="11" t="str" cm="1">
        <f t="array" ref="Z10">_FV(B10,"Exchange abbreviation",TRUE)</f>
        <v>XNAS</v>
      </c>
      <c r="AA10" s="44" t="s">
        <v>589</v>
      </c>
      <c r="AB10" s="44" t="s">
        <v>711</v>
      </c>
      <c r="AC10" s="12" t="str" cm="1">
        <f t="array" ref="AC10">_FV(B10,"Industry")</f>
        <v>Healthcare Equipment &amp; Supplies</v>
      </c>
      <c r="AD10" s="31" t="s">
        <v>587</v>
      </c>
      <c r="AE10" s="46" t="s">
        <v>588</v>
      </c>
      <c r="AF10" s="9" t="str" cm="1">
        <f t="array" ref="AF10">RIGHT(_FV(B10,"Headquarters"),2)</f>
        <v>US</v>
      </c>
      <c r="AG10" s="33" cm="1">
        <f t="array" ref="AG10">IF(AH10=0,0,IF(ISERR(AH10),0,ROUNDDOWN(C10/_FV(B10,"P/E",TRUE),2)))</f>
        <v>4.7300000000000004</v>
      </c>
      <c r="AH10" s="30" cm="1">
        <f t="array" ref="AH10">IFERROR(_FV(B10,"P/E",TRUE),0)</f>
        <v>53.299900000000001</v>
      </c>
      <c r="FT10" s="8"/>
      <c r="FU10" s="8"/>
      <c r="FV10" s="8"/>
      <c r="FW10" s="8"/>
      <c r="FX10" s="8"/>
    </row>
    <row r="11" spans="1:180" x14ac:dyDescent="0.25">
      <c r="A11" s="38" t="s">
        <v>53</v>
      </c>
      <c r="B11" t="e" vm="8">
        <v>#VALUE!</v>
      </c>
      <c r="C11" s="10" cm="1">
        <f t="array" ref="C11">_FV(B11,"Previous close",TRUE)</f>
        <v>95.21</v>
      </c>
      <c r="D11" s="10" cm="1">
        <f t="array" aca="1" ref="D11" ca="1">IF(OR(ISERROR(_FV($B11,"Price (Extended hours)",TRUE))=TRUE,$D$2="MKT CLOSED"),_FV($B11,"Price"),_FV($B11,"Price (Extended hours)",TRUE))</f>
        <v>95.6</v>
      </c>
      <c r="E11" s="17" cm="1">
        <f t="array" ref="E11">_FV(B11,"Low")</f>
        <v>93.25</v>
      </c>
      <c r="F11" s="17" cm="1">
        <f t="array" ref="F11">_FV(B11,"High")</f>
        <v>95.52</v>
      </c>
      <c r="G11" s="18" cm="1">
        <f t="array" ref="G11">_FV(B11,"Change")</f>
        <v>-0.15</v>
      </c>
      <c r="H11" s="19" cm="1">
        <f t="array" ref="H11">_FV(B11,"Change (%)",TRUE)</f>
        <v>-1.575E-3</v>
      </c>
      <c r="I11" s="37" t="str" cm="1">
        <f t="array" ref="I11">_FV(B11,"Name")</f>
        <v>ABBOTT LABORATORIES</v>
      </c>
      <c r="J11" s="20" cm="1">
        <f t="array" ref="J11">_FV(B11,"Shares outstanding",TRUE)</f>
        <v>1751220000</v>
      </c>
      <c r="K11" s="21" cm="1">
        <f t="array" ref="K11">IFERROR(_FV(B11,"Market cap",TRUE),0)</f>
        <v>166471000000</v>
      </c>
      <c r="L11" s="22">
        <f>VLOOKUP($A11,[1]TargetPriceData!$A$2:$AB$4993,11,FALSE)</f>
        <v>0.71</v>
      </c>
      <c r="M11" s="23">
        <f>VLOOKUP($A11,[1]TargetPriceData!$A$2:$AB$4993,4,FALSE)</f>
        <v>21</v>
      </c>
      <c r="N11" s="23" t="b">
        <f>VLOOKUP($A11,[1]TargetPriceData!$A$2:$AB$4993,3,FALSE)</f>
        <v>1</v>
      </c>
      <c r="O11" s="24">
        <f>VLOOKUP($A11,[1]TargetPriceData!$A$2:$AB$4993,5,FALSE)</f>
        <v>90</v>
      </c>
      <c r="P11" s="24">
        <f>VLOOKUP($A11,[1]TargetPriceData!$A$2:$AB$1048576,7,FALSE)</f>
        <v>118</v>
      </c>
      <c r="Q11" s="24">
        <f>VLOOKUP($A11,[1]TargetPriceData!$A$2:$AB$4993,6,FALSE)</f>
        <v>118.86</v>
      </c>
      <c r="R11" s="34">
        <f t="shared" ca="1" si="0"/>
        <v>0.24330543933054399</v>
      </c>
      <c r="S11" s="24">
        <f>VLOOKUP($A11,[1]TargetPriceData!$A$2:$AB$4993,8,FALSE)</f>
        <v>145</v>
      </c>
      <c r="T11" s="26">
        <f>VLOOKUP($A11,[1]TargetPriceData!$A$2:$AB$4993,10,FALSE)</f>
        <v>2.1</v>
      </c>
      <c r="U11" s="42">
        <f>VLOOKUP($A11,[1]TargetPriceData!$A$2:$P$4996,16,FALSE)</f>
        <v>0</v>
      </c>
      <c r="V11" s="42">
        <f>VLOOKUP($A11,[1]TargetPriceData!$A$2:$Q$4996,17,FALSE)</f>
        <v>0</v>
      </c>
      <c r="W11" s="27" t="str">
        <f>VLOOKUP($A11,[1]TargetPriceData!$A$2:$O$4996,15,FALSE)</f>
        <v>2022-10-13</v>
      </c>
      <c r="X11" s="28">
        <f>VLOOKUP($A11,[1]TargetPriceData!$A$2:$N$4996,14,FALSE)</f>
        <v>1.88</v>
      </c>
      <c r="Y11" s="29">
        <f t="shared" si="1"/>
        <v>1.9745825018380424E-2</v>
      </c>
      <c r="Z11" s="11" t="str" cm="1">
        <f t="array" ref="Z11">_FV(B11,"Exchange abbreviation",TRUE)</f>
        <v>XNYS</v>
      </c>
      <c r="AA11" s="44" t="s">
        <v>589</v>
      </c>
      <c r="AB11" s="44" t="s">
        <v>711</v>
      </c>
      <c r="AC11" s="12" t="str" cm="1">
        <f t="array" ref="AC11">_FV(B11,"Industry")</f>
        <v>Healthcare Equipment &amp; Supplies</v>
      </c>
      <c r="AD11" s="31" t="s">
        <v>587</v>
      </c>
      <c r="AE11" s="46" t="s">
        <v>588</v>
      </c>
      <c r="AF11" s="9" t="str" cm="1">
        <f t="array" ref="AF11">RIGHT(_FV(B11,"Headquarters"),2)</f>
        <v>US</v>
      </c>
      <c r="AG11" s="33" cm="1">
        <f t="array" ref="AG11">IF(AH11=0,0,IF(ISERR(AH11),0,ROUNDDOWN(C11/_FV(B11,"P/E",TRUE),2)))</f>
        <v>4.45</v>
      </c>
      <c r="AH11" s="30" cm="1">
        <f t="array" ref="AH11">IFERROR(_FV(B11,"P/E",TRUE),0)</f>
        <v>21.388100000000001</v>
      </c>
      <c r="FT11" s="8"/>
      <c r="FU11" s="8"/>
      <c r="FV11" s="8"/>
      <c r="FW11" s="8"/>
      <c r="FX11" s="8"/>
    </row>
    <row r="12" spans="1:180" x14ac:dyDescent="0.25">
      <c r="A12" s="38" t="s">
        <v>61</v>
      </c>
      <c r="B12" t="e" vm="9">
        <v>#VALUE!</v>
      </c>
      <c r="C12" s="10" cm="1">
        <f t="array" ref="C12">_FV(B12,"Previous close",TRUE)</f>
        <v>261.77999999999997</v>
      </c>
      <c r="D12" s="10" cm="1">
        <f t="array" aca="1" ref="D12" ca="1">IF(OR(ISERROR(_FV($B12,"Price (Extended hours)",TRUE))=TRUE,$D$2="MKT CLOSED"),_FV($B12,"Price"),_FV($B12,"Price (Extended hours)",TRUE))</f>
        <v>269.57</v>
      </c>
      <c r="E12" s="17" cm="1">
        <f t="array" ref="E12">_FV(B12,"Low")</f>
        <v>260.68</v>
      </c>
      <c r="F12" s="17" cm="1">
        <f t="array" ref="F12">_FV(B12,"High")</f>
        <v>269.89</v>
      </c>
      <c r="G12" s="18" cm="1">
        <f t="array" ref="G12">_FV(B12,"Change")</f>
        <v>7.79</v>
      </c>
      <c r="H12" s="19" cm="1">
        <f t="array" ref="H12">_FV(B12,"Change (%)",TRUE)</f>
        <v>2.9758E-2</v>
      </c>
      <c r="I12" s="37" t="str" cm="1">
        <f t="array" ref="I12">_FV(B12,"Name")</f>
        <v>ACCENTURE PUBLIC LIMITED COMPANY</v>
      </c>
      <c r="J12" s="20" cm="1">
        <f t="array" ref="J12">_FV(B12,"Shares outstanding",TRUE)</f>
        <v>664783100</v>
      </c>
      <c r="K12" s="21" cm="1">
        <f t="array" ref="K12">IFERROR(_FV(B12,"Market cap",TRUE),0)</f>
        <v>179205600000</v>
      </c>
      <c r="L12" s="22">
        <f>VLOOKUP($A12,[1]TargetPriceData!$A$2:$AB$4993,11,FALSE)</f>
        <v>1.21</v>
      </c>
      <c r="M12" s="23">
        <f>VLOOKUP($A12,[1]TargetPriceData!$A$2:$AB$4993,4,FALSE)</f>
        <v>1</v>
      </c>
      <c r="N12" s="23" t="b">
        <f>VLOOKUP($A12,[1]TargetPriceData!$A$2:$AB$4993,3,FALSE)</f>
        <v>1</v>
      </c>
      <c r="O12" s="24">
        <f>VLOOKUP($A12,[1]TargetPriceData!$A$2:$AB$4993,5,FALSE)</f>
        <v>317.01</v>
      </c>
      <c r="P12" s="24">
        <f>VLOOKUP($A12,[1]TargetPriceData!$A$2:$AB$1048576,7,FALSE)</f>
        <v>317.01</v>
      </c>
      <c r="Q12" s="24">
        <f>VLOOKUP($A12,[1]TargetPriceData!$A$2:$AB$4993,6,FALSE)</f>
        <v>317.01</v>
      </c>
      <c r="R12" s="34">
        <f t="shared" ca="1" si="0"/>
        <v>0.17598397447787217</v>
      </c>
      <c r="S12" s="24">
        <f>VLOOKUP($A12,[1]TargetPriceData!$A$2:$AB$4993,8,FALSE)</f>
        <v>317.01</v>
      </c>
      <c r="T12" s="26">
        <f>VLOOKUP($A12,[1]TargetPriceData!$A$2:$AB$4993,10,FALSE)</f>
        <v>2</v>
      </c>
      <c r="U12" s="42">
        <f>VLOOKUP($A12,[1]TargetPriceData!$A$2:$P$4996,16,FALSE)</f>
        <v>1.1200000000000001</v>
      </c>
      <c r="V12" s="42">
        <f>VLOOKUP($A12,[1]TargetPriceData!$A$2:$Q$4996,17,FALSE)</f>
        <v>1.23</v>
      </c>
      <c r="W12" s="27" t="str">
        <f>VLOOKUP($A12,[1]TargetPriceData!$A$2:$O$4996,15,FALSE)</f>
        <v>2022-10-12</v>
      </c>
      <c r="X12" s="28">
        <f>VLOOKUP($A12,[1]TargetPriceData!$A$2:$N$4996,14,FALSE)</f>
        <v>4.4800000000000004</v>
      </c>
      <c r="Y12" s="29">
        <f t="shared" si="1"/>
        <v>1.711360684544274E-2</v>
      </c>
      <c r="Z12" s="11" t="str" cm="1">
        <f t="array" ref="Z12">_FV(B12,"Exchange abbreviation",TRUE)</f>
        <v>XNYS</v>
      </c>
      <c r="AA12" s="44" t="s">
        <v>589</v>
      </c>
      <c r="AB12" s="44" t="s">
        <v>711</v>
      </c>
      <c r="AC12" s="12" t="str" cm="1">
        <f t="array" ref="AC12">_FV(B12,"Industry")</f>
        <v>Software &amp; IT Services</v>
      </c>
      <c r="AD12" s="31" t="s">
        <v>592</v>
      </c>
      <c r="AE12" s="46" t="s">
        <v>595</v>
      </c>
      <c r="AF12" s="9" t="str" cm="1">
        <f t="array" ref="AF12">RIGHT(_FV(B12,"Headquarters"),2)</f>
        <v>IE</v>
      </c>
      <c r="AG12" s="33" cm="1">
        <f t="array" ref="AG12">IF(AH12=0,0,IF(ISERR(AH12),0,ROUNDDOWN(C12/_FV(B12,"P/E",TRUE),2)))</f>
        <v>10.71</v>
      </c>
      <c r="AH12" s="30" cm="1">
        <f t="array" ref="AH12">IFERROR(_FV(B12,"P/E",TRUE),0)</f>
        <v>24.434200000000001</v>
      </c>
      <c r="FT12" s="8"/>
      <c r="FU12" s="8"/>
      <c r="FV12" s="8"/>
      <c r="FW12" s="8"/>
      <c r="FX12" s="8"/>
    </row>
    <row r="13" spans="1:180" x14ac:dyDescent="0.25">
      <c r="A13" s="38" t="s">
        <v>63</v>
      </c>
      <c r="B13" t="e" vm="10">
        <v>#VALUE!</v>
      </c>
      <c r="C13" s="10" cm="1">
        <f t="array" ref="C13">_FV(B13,"Previous close",TRUE)</f>
        <v>302.38</v>
      </c>
      <c r="D13" s="10" cm="1">
        <f t="array" aca="1" ref="D13" ca="1">IF(OR(ISERROR(_FV($B13,"Price (Extended hours)",TRUE))=TRUE,$D$2="MKT CLOSED"),_FV($B13,"Price"),_FV($B13,"Price (Extended hours)",TRUE))</f>
        <v>306.37</v>
      </c>
      <c r="E13" s="17" cm="1">
        <f t="array" ref="E13">_FV(B13,"Low")</f>
        <v>298.23</v>
      </c>
      <c r="F13" s="17" cm="1">
        <f t="array" ref="F13">_FV(B13,"High")</f>
        <v>307.43</v>
      </c>
      <c r="G13" s="18" cm="1">
        <f t="array" ref="G13">_FV(B13,"Change")</f>
        <v>3.99</v>
      </c>
      <c r="H13" s="19" cm="1">
        <f t="array" ref="H13">_FV(B13,"Change (%)",TRUE)</f>
        <v>1.3194999999999998E-2</v>
      </c>
      <c r="I13" s="37" t="str" cm="1">
        <f t="array" ref="I13">_FV(B13,"Name")</f>
        <v>ADOBE INC.</v>
      </c>
      <c r="J13" s="20" cm="1">
        <f t="array" ref="J13">_FV(B13,"Shares outstanding",TRUE)</f>
        <v>464900000</v>
      </c>
      <c r="K13" s="21" cm="1">
        <f t="array" ref="K13">IFERROR(_FV(B13,"Market cap",TRUE),0)</f>
        <v>142431400000</v>
      </c>
      <c r="L13" s="22">
        <f>VLOOKUP($A13,[1]TargetPriceData!$A$2:$AB$4993,11,FALSE)</f>
        <v>1.23</v>
      </c>
      <c r="M13" s="23">
        <f>VLOOKUP($A13,[1]TargetPriceData!$A$2:$AB$4993,4,FALSE)</f>
        <v>30</v>
      </c>
      <c r="N13" s="23" t="b">
        <f>VLOOKUP($A13,[1]TargetPriceData!$A$2:$AB$4993,3,FALSE)</f>
        <v>1</v>
      </c>
      <c r="O13" s="24">
        <f>VLOOKUP($A13,[1]TargetPriceData!$A$2:$AB$4993,5,FALSE)</f>
        <v>310</v>
      </c>
      <c r="P13" s="24">
        <f>VLOOKUP($A13,[1]TargetPriceData!$A$2:$AB$1048576,7,FALSE)</f>
        <v>352</v>
      </c>
      <c r="Q13" s="24">
        <f>VLOOKUP($A13,[1]TargetPriceData!$A$2:$AB$4993,6,FALSE)</f>
        <v>368.77</v>
      </c>
      <c r="R13" s="34">
        <f t="shared" ca="1" si="0"/>
        <v>0.20367529457845082</v>
      </c>
      <c r="S13" s="24">
        <f>VLOOKUP($A13,[1]TargetPriceData!$A$2:$AB$4993,8,FALSE)</f>
        <v>475</v>
      </c>
      <c r="T13" s="26">
        <f>VLOOKUP($A13,[1]TargetPriceData!$A$2:$AB$4993,10,FALSE)</f>
        <v>2.2000000000000002</v>
      </c>
      <c r="U13" s="42">
        <f>VLOOKUP($A13,[1]TargetPriceData!$A$2:$P$4996,16,FALSE)</f>
        <v>1.01</v>
      </c>
      <c r="V13" s="42">
        <f>VLOOKUP($A13,[1]TargetPriceData!$A$2:$Q$4996,17,FALSE)</f>
        <v>1.1399999999999999</v>
      </c>
      <c r="W13" s="27" t="str">
        <f>VLOOKUP($A13,[1]TargetPriceData!$A$2:$O$4996,15,FALSE)</f>
        <v>2005-03-24</v>
      </c>
      <c r="X13" s="28">
        <f>VLOOKUP($A13,[1]TargetPriceData!$A$2:$N$4996,14,FALSE)</f>
        <v>0</v>
      </c>
      <c r="Y13" s="29">
        <f t="shared" si="1"/>
        <v>0</v>
      </c>
      <c r="Z13" s="11" t="str" cm="1">
        <f t="array" ref="Z13">_FV(B13,"Exchange abbreviation",TRUE)</f>
        <v>XNAS</v>
      </c>
      <c r="AA13" s="44" t="s">
        <v>712</v>
      </c>
      <c r="AB13" s="44" t="s">
        <v>711</v>
      </c>
      <c r="AC13" s="12" t="str" cm="1">
        <f t="array" ref="AC13">_FV(B13,"Industry")</f>
        <v>Software &amp; IT Services</v>
      </c>
      <c r="AD13" s="31" t="s">
        <v>592</v>
      </c>
      <c r="AE13" s="46" t="s">
        <v>596</v>
      </c>
      <c r="AF13" s="9" t="str" cm="1">
        <f t="array" ref="AF13">RIGHT(_FV(B13,"Headquarters"),2)</f>
        <v>US</v>
      </c>
      <c r="AG13" s="33" cm="1">
        <f t="array" ref="AG13">IF(AH13=0,0,IF(ISERR(AH13),0,ROUNDDOWN(C13/_FV(B13,"P/E",TRUE),2)))</f>
        <v>10.14</v>
      </c>
      <c r="AH13" s="30" cm="1">
        <f t="array" ref="AH13">IFERROR(_FV(B13,"P/E",TRUE),0)</f>
        <v>29.816600000000001</v>
      </c>
      <c r="FT13" s="8"/>
      <c r="FU13" s="8"/>
      <c r="FV13" s="8"/>
      <c r="FW13" s="8"/>
      <c r="FX13" s="8"/>
    </row>
    <row r="14" spans="1:180" x14ac:dyDescent="0.25">
      <c r="A14" s="38" t="s">
        <v>64</v>
      </c>
      <c r="B14" t="e" vm="11">
        <v>#VALUE!</v>
      </c>
      <c r="C14" s="10" cm="1">
        <f t="array" ref="C14">_FV(B14,"Previous close",TRUE)</f>
        <v>142.08000000000001</v>
      </c>
      <c r="D14" s="10" cm="1">
        <f t="array" aca="1" ref="D14" ca="1">IF(OR(ISERROR(_FV($B14,"Price (Extended hours)",TRUE))=TRUE,$D$2="MKT CLOSED"),_FV($B14,"Price"),_FV($B14,"Price (Extended hours)",TRUE))</f>
        <v>146.59</v>
      </c>
      <c r="E14" s="17" cm="1">
        <f t="array" ref="E14">_FV(B14,"Low")</f>
        <v>140.94999999999999</v>
      </c>
      <c r="F14" s="17" cm="1">
        <f t="array" ref="F14">_FV(B14,"High")</f>
        <v>147.41999999999999</v>
      </c>
      <c r="G14" s="18" cm="1">
        <f t="array" ref="G14">_FV(B14,"Change")</f>
        <v>4.51</v>
      </c>
      <c r="H14" s="19" cm="1">
        <f t="array" ref="H14">_FV(B14,"Change (%)",TRUE)</f>
        <v>3.1743E-2</v>
      </c>
      <c r="I14" s="37" t="str" cm="1">
        <f t="array" ref="I14">_FV(B14,"Name")</f>
        <v>ANALOG DEVICES, INC.</v>
      </c>
      <c r="J14" s="20" cm="1">
        <f t="array" ref="J14">_FV(B14,"Shares outstanding",TRUE)</f>
        <v>514341600</v>
      </c>
      <c r="K14" s="21" cm="1">
        <f t="array" ref="K14">IFERROR(_FV(B14,"Market cap",TRUE),0)</f>
        <v>75397330000</v>
      </c>
      <c r="L14" s="22">
        <f>VLOOKUP($A14,[1]TargetPriceData!$A$2:$AB$4993,11,FALSE)</f>
        <v>1.1399999999999999</v>
      </c>
      <c r="M14" s="23">
        <f>VLOOKUP($A14,[1]TargetPriceData!$A$2:$AB$4993,4,FALSE)</f>
        <v>25</v>
      </c>
      <c r="N14" s="23" t="b">
        <f>VLOOKUP($A14,[1]TargetPriceData!$A$2:$AB$4993,3,FALSE)</f>
        <v>1</v>
      </c>
      <c r="O14" s="24">
        <f>VLOOKUP($A14,[1]TargetPriceData!$A$2:$AB$4993,5,FALSE)</f>
        <v>155</v>
      </c>
      <c r="P14" s="24">
        <f>VLOOKUP($A14,[1]TargetPriceData!$A$2:$AB$1048576,7,FALSE)</f>
        <v>190</v>
      </c>
      <c r="Q14" s="24">
        <f>VLOOKUP($A14,[1]TargetPriceData!$A$2:$AB$4993,6,FALSE)</f>
        <v>189.51</v>
      </c>
      <c r="R14" s="34">
        <f t="shared" ca="1" si="0"/>
        <v>0.29278941264752018</v>
      </c>
      <c r="S14" s="24">
        <f>VLOOKUP($A14,[1]TargetPriceData!$A$2:$AB$4993,8,FALSE)</f>
        <v>220</v>
      </c>
      <c r="T14" s="26">
        <f>VLOOKUP($A14,[1]TargetPriceData!$A$2:$AB$4993,10,FALSE)</f>
        <v>1.9</v>
      </c>
      <c r="U14" s="42">
        <f>VLOOKUP($A14,[1]TargetPriceData!$A$2:$P$4996,16,FALSE)</f>
        <v>1.34</v>
      </c>
      <c r="V14" s="42">
        <f>VLOOKUP($A14,[1]TargetPriceData!$A$2:$Q$4996,17,FALSE)</f>
        <v>1.92</v>
      </c>
      <c r="W14" s="27" t="str">
        <f>VLOOKUP($A14,[1]TargetPriceData!$A$2:$O$4996,15,FALSE)</f>
        <v>2022-08-29</v>
      </c>
      <c r="X14" s="28">
        <f>VLOOKUP($A14,[1]TargetPriceData!$A$2:$N$4996,14,FALSE)</f>
        <v>3.04</v>
      </c>
      <c r="Y14" s="29">
        <f t="shared" si="1"/>
        <v>2.1396396396396396E-2</v>
      </c>
      <c r="Z14" s="11" t="str" cm="1">
        <f t="array" ref="Z14">_FV(B14,"Exchange abbreviation",TRUE)</f>
        <v>XNAS</v>
      </c>
      <c r="AA14" s="44" t="s">
        <v>712</v>
      </c>
      <c r="AB14" s="44" t="s">
        <v>711</v>
      </c>
      <c r="AC14" s="12" t="str" cm="1">
        <f t="array" ref="AC14">_FV(B14,"Industry")</f>
        <v>Semiconductors &amp; Semiconductor Equipment</v>
      </c>
      <c r="AD14" s="31" t="s">
        <v>592</v>
      </c>
      <c r="AE14" s="46" t="s">
        <v>597</v>
      </c>
      <c r="AF14" s="9" t="str" cm="1">
        <f t="array" ref="AF14">RIGHT(_FV(B14,"Headquarters"),2)</f>
        <v>US</v>
      </c>
      <c r="AG14" s="33" cm="1">
        <f t="array" ref="AG14">IF(AH14=0,0,IF(ISERR(AH14),0,ROUNDDOWN(C14/_FV(B14,"P/E",TRUE),2)))</f>
        <v>3.61</v>
      </c>
      <c r="AH14" s="30" cm="1">
        <f t="array" ref="AH14">IFERROR(_FV(B14,"P/E",TRUE),0)</f>
        <v>39.349899999999998</v>
      </c>
      <c r="FT14" s="8"/>
      <c r="FU14" s="8"/>
      <c r="FV14" s="8"/>
      <c r="FW14" s="8"/>
      <c r="FX14" s="8"/>
    </row>
    <row r="15" spans="1:180" x14ac:dyDescent="0.25">
      <c r="A15" s="38" t="s">
        <v>65</v>
      </c>
      <c r="B15" t="e" vm="12">
        <v>#VALUE!</v>
      </c>
      <c r="C15" s="10" cm="1">
        <f t="array" ref="C15">_FV(B15,"Previous close",TRUE)</f>
        <v>88.33</v>
      </c>
      <c r="D15" s="10" cm="1">
        <f t="array" aca="1" ref="D15" ca="1">IF(OR(ISERROR(_FV($B15,"Price (Extended hours)",TRUE))=TRUE,$D$2="MKT CLOSED"),_FV($B15,"Price"),_FV($B15,"Price (Extended hours)",TRUE))</f>
        <v>89.69</v>
      </c>
      <c r="E15" s="17" cm="1">
        <f t="array" ref="E15">_FV(B15,"Low")</f>
        <v>87.24</v>
      </c>
      <c r="F15" s="17" cm="1">
        <f t="array" ref="F15">_FV(B15,"High")</f>
        <v>90.06</v>
      </c>
      <c r="G15" s="18" cm="1">
        <f t="array" ref="G15">_FV(B15,"Change")</f>
        <v>1.36</v>
      </c>
      <c r="H15" s="19" cm="1">
        <f t="array" ref="H15">_FV(B15,"Change (%)",TRUE)</f>
        <v>1.5397000000000001E-2</v>
      </c>
      <c r="I15" s="37" t="str" cm="1">
        <f t="array" ref="I15">_FV(B15,"Name")</f>
        <v>ARCHER-DANIELS-MIDLAND COMPANY</v>
      </c>
      <c r="J15" s="20" cm="1">
        <f t="array" ref="J15">_FV(B15,"Shares outstanding",TRUE)</f>
        <v>560561600</v>
      </c>
      <c r="K15" s="21" cm="1">
        <f t="array" ref="K15">IFERROR(_FV(B15,"Market cap",TRUE),0)</f>
        <v>50276770000</v>
      </c>
      <c r="L15" s="22">
        <f>VLOOKUP($A15,[1]TargetPriceData!$A$2:$AB$4993,11,FALSE)</f>
        <v>0.79</v>
      </c>
      <c r="M15" s="23">
        <f>VLOOKUP($A15,[1]TargetPriceData!$A$2:$AB$4993,4,FALSE)</f>
        <v>13</v>
      </c>
      <c r="N15" s="23" t="b">
        <f>VLOOKUP($A15,[1]TargetPriceData!$A$2:$AB$4993,3,FALSE)</f>
        <v>1</v>
      </c>
      <c r="O15" s="24">
        <f>VLOOKUP($A15,[1]TargetPriceData!$A$2:$AB$4993,5,FALSE)</f>
        <v>80</v>
      </c>
      <c r="P15" s="24">
        <f>VLOOKUP($A15,[1]TargetPriceData!$A$2:$AB$1048576,7,FALSE)</f>
        <v>95</v>
      </c>
      <c r="Q15" s="24">
        <f>VLOOKUP($A15,[1]TargetPriceData!$A$2:$AB$4993,6,FALSE)</f>
        <v>98.31</v>
      </c>
      <c r="R15" s="34">
        <f t="shared" ca="1" si="0"/>
        <v>9.6108819266361972E-2</v>
      </c>
      <c r="S15" s="24">
        <f>VLOOKUP($A15,[1]TargetPriceData!$A$2:$AB$4993,8,FALSE)</f>
        <v>117</v>
      </c>
      <c r="T15" s="26">
        <f>VLOOKUP($A15,[1]TargetPriceData!$A$2:$AB$4993,10,FALSE)</f>
        <v>2.2999999999999998</v>
      </c>
      <c r="U15" s="42">
        <f>VLOOKUP($A15,[1]TargetPriceData!$A$2:$P$4996,16,FALSE)</f>
        <v>0.36</v>
      </c>
      <c r="V15" s="42">
        <f>VLOOKUP($A15,[1]TargetPriceData!$A$2:$Q$4996,17,FALSE)</f>
        <v>1.47</v>
      </c>
      <c r="W15" s="27" t="str">
        <f>VLOOKUP($A15,[1]TargetPriceData!$A$2:$O$4996,15,FALSE)</f>
        <v>2022-08-16</v>
      </c>
      <c r="X15" s="28">
        <f>VLOOKUP($A15,[1]TargetPriceData!$A$2:$N$4996,14,FALSE)</f>
        <v>1.6</v>
      </c>
      <c r="Y15" s="29">
        <f t="shared" si="1"/>
        <v>1.811389109022982E-2</v>
      </c>
      <c r="Z15" s="11" t="str" cm="1">
        <f t="array" ref="Z15">_FV(B15,"Exchange abbreviation",TRUE)</f>
        <v>XNYS</v>
      </c>
      <c r="AA15" s="44" t="s">
        <v>589</v>
      </c>
      <c r="AB15" s="44" t="s">
        <v>711</v>
      </c>
      <c r="AC15" s="12" t="str" cm="1">
        <f t="array" ref="AC15">_FV(B15,"Industry")</f>
        <v>Food &amp; Tobacco</v>
      </c>
      <c r="AD15" s="31" t="s">
        <v>301</v>
      </c>
      <c r="AE15" s="46" t="s">
        <v>598</v>
      </c>
      <c r="AF15" s="9" t="str" cm="1">
        <f t="array" ref="AF15">RIGHT(_FV(B15,"Headquarters"),2)</f>
        <v>US</v>
      </c>
      <c r="AG15" s="33" cm="1">
        <f t="array" ref="AG15">IF(AH15=0,0,IF(ISERR(AH15),0,ROUNDDOWN(C15/_FV(B15,"P/E",TRUE),2)))</f>
        <v>6.33</v>
      </c>
      <c r="AH15" s="30" cm="1">
        <f t="array" ref="AH15">IFERROR(_FV(B15,"P/E",TRUE),0)</f>
        <v>13.938000000000001</v>
      </c>
      <c r="FT15" s="8"/>
      <c r="FU15" s="8"/>
      <c r="FV15" s="8"/>
      <c r="FW15" s="8"/>
      <c r="FX15" s="8"/>
    </row>
    <row r="16" spans="1:180" x14ac:dyDescent="0.25">
      <c r="A16" s="38" t="s">
        <v>68</v>
      </c>
      <c r="B16" t="e" vm="13">
        <v>#VALUE!</v>
      </c>
      <c r="C16" s="10" cm="1">
        <f t="array" ref="C16">_FV(B16,"Previous close",TRUE)</f>
        <v>229.48</v>
      </c>
      <c r="D16" s="10" cm="1">
        <f t="array" aca="1" ref="D16" ca="1">IF(OR(ISERROR(_FV($B16,"Price (Extended hours)",TRUE))=TRUE,$D$2="MKT CLOSED"),_FV($B16,"Price"),_FV($B16,"Price (Extended hours)",TRUE))</f>
        <v>232.17</v>
      </c>
      <c r="E16" s="17" cm="1">
        <f t="array" ref="E16">_FV(B16,"Low")</f>
        <v>227.42</v>
      </c>
      <c r="F16" s="17" cm="1">
        <f t="array" ref="F16">_FV(B16,"High")</f>
        <v>233.17</v>
      </c>
      <c r="G16" s="18" cm="1">
        <f t="array" ref="G16">_FV(B16,"Change")</f>
        <v>3.26</v>
      </c>
      <c r="H16" s="19" cm="1">
        <f t="array" ref="H16">_FV(B16,"Change (%)",TRUE)</f>
        <v>1.4206000000000002E-2</v>
      </c>
      <c r="I16" s="37" t="str" cm="1">
        <f t="array" ref="I16">_FV(B16,"Name")</f>
        <v>AUTOMATIC DATA PROCESSING, INC.</v>
      </c>
      <c r="J16" s="20" cm="1">
        <f t="array" ref="J16">_FV(B16,"Shares outstanding",TRUE)</f>
        <v>415291700</v>
      </c>
      <c r="K16" s="21" cm="1">
        <f t="array" ref="K16">IFERROR(_FV(B16,"Market cap",TRUE),0)</f>
        <v>96654980000</v>
      </c>
      <c r="L16" s="22">
        <f>VLOOKUP($A16,[1]TargetPriceData!$A$2:$AB$4993,11,FALSE)</f>
        <v>0.83</v>
      </c>
      <c r="M16" s="23">
        <f>VLOOKUP($A16,[1]TargetPriceData!$A$2:$AB$4993,4,FALSE)</f>
        <v>17</v>
      </c>
      <c r="N16" s="23" t="b">
        <f>VLOOKUP($A16,[1]TargetPriceData!$A$2:$AB$4993,3,FALSE)</f>
        <v>1</v>
      </c>
      <c r="O16" s="24">
        <f>VLOOKUP($A16,[1]TargetPriceData!$A$2:$AB$4993,5,FALSE)</f>
        <v>208</v>
      </c>
      <c r="P16" s="24">
        <f>VLOOKUP($A16,[1]TargetPriceData!$A$2:$AB$1048576,7,FALSE)</f>
        <v>248</v>
      </c>
      <c r="Q16" s="24">
        <f>VLOOKUP($A16,[1]TargetPriceData!$A$2:$AB$4993,6,FALSE)</f>
        <v>246.76</v>
      </c>
      <c r="R16" s="34">
        <f t="shared" ca="1" si="0"/>
        <v>6.284188310289876E-2</v>
      </c>
      <c r="S16" s="24">
        <f>VLOOKUP($A16,[1]TargetPriceData!$A$2:$AB$4993,8,FALSE)</f>
        <v>280</v>
      </c>
      <c r="T16" s="26">
        <f>VLOOKUP($A16,[1]TargetPriceData!$A$2:$AB$4993,10,FALSE)</f>
        <v>3</v>
      </c>
      <c r="U16" s="42">
        <f>VLOOKUP($A16,[1]TargetPriceData!$A$2:$P$4996,16,FALSE)</f>
        <v>0.08</v>
      </c>
      <c r="V16" s="42">
        <f>VLOOKUP($A16,[1]TargetPriceData!$A$2:$Q$4996,17,FALSE)</f>
        <v>0.99</v>
      </c>
      <c r="W16" s="27" t="str">
        <f>VLOOKUP($A16,[1]TargetPriceData!$A$2:$O$4996,15,FALSE)</f>
        <v>2022-09-08</v>
      </c>
      <c r="X16" s="28">
        <f>VLOOKUP($A16,[1]TargetPriceData!$A$2:$N$4996,14,FALSE)</f>
        <v>4.16</v>
      </c>
      <c r="Y16" s="29">
        <f t="shared" si="1"/>
        <v>1.8127941432804603E-2</v>
      </c>
      <c r="Z16" s="11" t="str" cm="1">
        <f t="array" ref="Z16">_FV(B16,"Exchange abbreviation",TRUE)</f>
        <v>XNAS</v>
      </c>
      <c r="AA16" s="44" t="s">
        <v>712</v>
      </c>
      <c r="AB16" s="44" t="s">
        <v>711</v>
      </c>
      <c r="AC16" s="12" t="str" cm="1">
        <f t="array" ref="AC16">_FV(B16,"Industry")</f>
        <v>Software &amp; IT Services</v>
      </c>
      <c r="AD16" s="31" t="s">
        <v>592</v>
      </c>
      <c r="AE16" s="46" t="s">
        <v>599</v>
      </c>
      <c r="AF16" s="9" t="str" cm="1">
        <f t="array" ref="AF16">RIGHT(_FV(B16,"Headquarters"),2)</f>
        <v>US</v>
      </c>
      <c r="AG16" s="33" cm="1">
        <f t="array" ref="AG16">IF(AH16=0,0,IF(ISERR(AH16),0,ROUNDDOWN(C16/_FV(B16,"P/E",TRUE),2)))</f>
        <v>7</v>
      </c>
      <c r="AH16" s="30" cm="1">
        <f t="array" ref="AH16">IFERROR(_FV(B16,"P/E",TRUE),0)</f>
        <v>32.768599999999999</v>
      </c>
      <c r="FT16" s="8"/>
      <c r="FU16" s="8"/>
      <c r="FV16" s="8"/>
      <c r="FW16" s="8"/>
      <c r="FX16" s="8"/>
    </row>
    <row r="17" spans="1:180" x14ac:dyDescent="0.25">
      <c r="A17" s="38" t="s">
        <v>69</v>
      </c>
      <c r="B17" t="e" vm="14">
        <v>#VALUE!</v>
      </c>
      <c r="C17" s="10" cm="1">
        <f t="array" ref="C17">_FV(B17,"Previous close",TRUE)</f>
        <v>197.83</v>
      </c>
      <c r="D17" s="10" cm="1">
        <f t="array" aca="1" ref="D17" ca="1">IF(OR(ISERROR(_FV($B17,"Price (Extended hours)",TRUE))=TRUE,$D$2="MKT CLOSED"),_FV($B17,"Price"),_FV($B17,"Price (Extended hours)",TRUE))</f>
        <v>201.39</v>
      </c>
      <c r="E17" s="17" cm="1">
        <f t="array" ref="E17">_FV(B17,"Low")</f>
        <v>193.73</v>
      </c>
      <c r="F17" s="17" cm="1">
        <f t="array" ref="F17">_FV(B17,"High")</f>
        <v>202.21</v>
      </c>
      <c r="G17" s="18" cm="1">
        <f t="array" ref="G17">_FV(B17,"Change")</f>
        <v>3.56</v>
      </c>
      <c r="H17" s="19" cm="1">
        <f t="array" ref="H17">_FV(B17,"Change (%)",TRUE)</f>
        <v>1.7995000000000001E-2</v>
      </c>
      <c r="I17" s="37" t="str" cm="1">
        <f t="array" ref="I17">_FV(B17,"Name")</f>
        <v>AUTODESK, INC.</v>
      </c>
      <c r="J17" s="20" cm="1">
        <f t="array" ref="J17">_FV(B17,"Shares outstanding",TRUE)</f>
        <v>215859100</v>
      </c>
      <c r="K17" s="21" cm="1">
        <f t="array" ref="K17">IFERROR(_FV(B17,"Market cap",TRUE),0)</f>
        <v>43471860000</v>
      </c>
      <c r="L17" s="22">
        <f>VLOOKUP($A17,[1]TargetPriceData!$A$2:$AB$4993,11,FALSE)</f>
        <v>1.48</v>
      </c>
      <c r="M17" s="23">
        <f>VLOOKUP($A17,[1]TargetPriceData!$A$2:$AB$4993,4,FALSE)</f>
        <v>22</v>
      </c>
      <c r="N17" s="23" t="b">
        <f>VLOOKUP($A17,[1]TargetPriceData!$A$2:$AB$4993,3,FALSE)</f>
        <v>1</v>
      </c>
      <c r="O17" s="24">
        <f>VLOOKUP($A17,[1]TargetPriceData!$A$2:$AB$4993,5,FALSE)</f>
        <v>180</v>
      </c>
      <c r="P17" s="24">
        <f>VLOOKUP($A17,[1]TargetPriceData!$A$2:$AB$1048576,7,FALSE)</f>
        <v>256</v>
      </c>
      <c r="Q17" s="24">
        <f>VLOOKUP($A17,[1]TargetPriceData!$A$2:$AB$4993,6,FALSE)</f>
        <v>252</v>
      </c>
      <c r="R17" s="34">
        <f t="shared" ca="1" si="0"/>
        <v>0.25130344108446306</v>
      </c>
      <c r="S17" s="24">
        <f>VLOOKUP($A17,[1]TargetPriceData!$A$2:$AB$4993,8,FALSE)</f>
        <v>355</v>
      </c>
      <c r="T17" s="26">
        <f>VLOOKUP($A17,[1]TargetPriceData!$A$2:$AB$4993,10,FALSE)</f>
        <v>2.1</v>
      </c>
      <c r="U17" s="42">
        <f>VLOOKUP($A17,[1]TargetPriceData!$A$2:$P$4996,16,FALSE)</f>
        <v>0.54</v>
      </c>
      <c r="V17" s="42">
        <f>VLOOKUP($A17,[1]TargetPriceData!$A$2:$Q$4996,17,FALSE)</f>
        <v>0.64</v>
      </c>
      <c r="W17" s="27" t="str">
        <f>VLOOKUP($A17,[1]TargetPriceData!$A$2:$O$4996,15,FALSE)</f>
        <v>2005-03-22</v>
      </c>
      <c r="X17" s="28">
        <f>VLOOKUP($A17,[1]TargetPriceData!$A$2:$N$4996,14,FALSE)</f>
        <v>0</v>
      </c>
      <c r="Y17" s="29">
        <f t="shared" si="1"/>
        <v>0</v>
      </c>
      <c r="Z17" s="11" t="str" cm="1">
        <f t="array" ref="Z17">_FV(B17,"Exchange abbreviation",TRUE)</f>
        <v>XNAS</v>
      </c>
      <c r="AA17" s="44" t="s">
        <v>712</v>
      </c>
      <c r="AB17" s="44" t="s">
        <v>711</v>
      </c>
      <c r="AC17" s="12" t="str" cm="1">
        <f t="array" ref="AC17">_FV(B17,"Industry")</f>
        <v>Software &amp; IT Services</v>
      </c>
      <c r="AD17" s="31" t="s">
        <v>592</v>
      </c>
      <c r="AE17" s="46" t="s">
        <v>596</v>
      </c>
      <c r="AF17" s="9" t="str" cm="1">
        <f t="array" ref="AF17">RIGHT(_FV(B17,"Headquarters"),2)</f>
        <v>US</v>
      </c>
      <c r="AG17" s="33" cm="1">
        <f t="array" ref="AG17">IF(AH17=0,0,IF(ISERR(AH17),0,ROUNDDOWN(C17/_FV(B17,"P/E",TRUE),2)))</f>
        <v>2.5299999999999998</v>
      </c>
      <c r="AH17" s="30" cm="1">
        <f t="array" ref="AH17">IFERROR(_FV(B17,"P/E",TRUE),0)</f>
        <v>77.970200000000006</v>
      </c>
      <c r="FT17" s="8"/>
      <c r="FU17" s="8"/>
      <c r="FV17" s="8"/>
      <c r="FW17" s="8"/>
      <c r="FX17" s="8"/>
    </row>
    <row r="18" spans="1:180" x14ac:dyDescent="0.25">
      <c r="A18" s="38" t="s">
        <v>72</v>
      </c>
      <c r="B18" t="e" vm="15">
        <v>#VALUE!</v>
      </c>
      <c r="C18" s="10" cm="1">
        <f t="array" ref="C18">_FV(B18,"Previous close",TRUE)</f>
        <v>76.62</v>
      </c>
      <c r="D18" s="10" cm="1">
        <f t="array" aca="1" ref="D18" ca="1">IF(OR(ISERROR(_FV($B18,"Price (Extended hours)",TRUE))=TRUE,$D$2="MKT CLOSED"),_FV($B18,"Price"),_FV($B18,"Price (Extended hours)",TRUE))</f>
        <v>77.58</v>
      </c>
      <c r="E18" s="17" cm="1">
        <f t="array" ref="E18">_FV(B18,"Low")</f>
        <v>76.17</v>
      </c>
      <c r="F18" s="17" cm="1">
        <f t="array" ref="F18">_FV(B18,"High")</f>
        <v>78.23</v>
      </c>
      <c r="G18" s="18" cm="1">
        <f t="array" ref="G18">_FV(B18,"Change")</f>
        <v>0.96</v>
      </c>
      <c r="H18" s="19" cm="1">
        <f t="array" ref="H18">_FV(B18,"Change (%)",TRUE)</f>
        <v>1.2528999999999998E-2</v>
      </c>
      <c r="I18" s="37" t="str" cm="1">
        <f t="array" ref="I18">_FV(B18,"Name")</f>
        <v>AMEREN CORPORATION</v>
      </c>
      <c r="J18" s="20" cm="1">
        <f t="array" ref="J18">_FV(B18,"Shares outstanding",TRUE)</f>
        <v>258370600</v>
      </c>
      <c r="K18" s="21" cm="1">
        <f t="array" ref="K18">IFERROR(_FV(B18,"Market cap",TRUE),0)</f>
        <v>20044390000</v>
      </c>
      <c r="L18" s="22">
        <f>VLOOKUP($A18,[1]TargetPriceData!$A$2:$AB$4993,11,FALSE)</f>
        <v>0.43</v>
      </c>
      <c r="M18" s="23">
        <f>VLOOKUP($A18,[1]TargetPriceData!$A$2:$AB$4993,4,FALSE)</f>
        <v>13</v>
      </c>
      <c r="N18" s="23" t="b">
        <f>VLOOKUP($A18,[1]TargetPriceData!$A$2:$AB$4993,3,FALSE)</f>
        <v>1</v>
      </c>
      <c r="O18" s="24">
        <f>VLOOKUP($A18,[1]TargetPriceData!$A$2:$AB$4993,5,FALSE)</f>
        <v>80</v>
      </c>
      <c r="P18" s="24">
        <f>VLOOKUP($A18,[1]TargetPriceData!$A$2:$AB$1048576,7,FALSE)</f>
        <v>95</v>
      </c>
      <c r="Q18" s="24">
        <f>VLOOKUP($A18,[1]TargetPriceData!$A$2:$AB$4993,6,FALSE)</f>
        <v>94</v>
      </c>
      <c r="R18" s="34">
        <f t="shared" ca="1" si="0"/>
        <v>0.21165248775457596</v>
      </c>
      <c r="S18" s="24">
        <f>VLOOKUP($A18,[1]TargetPriceData!$A$2:$AB$4993,8,FALSE)</f>
        <v>103</v>
      </c>
      <c r="T18" s="26">
        <f>VLOOKUP($A18,[1]TargetPriceData!$A$2:$AB$4993,10,FALSE)</f>
        <v>2.1</v>
      </c>
      <c r="U18" s="42">
        <f>VLOOKUP($A18,[1]TargetPriceData!$A$2:$P$4996,16,FALSE)</f>
        <v>0.28000000000000003</v>
      </c>
      <c r="V18" s="42">
        <f>VLOOKUP($A18,[1]TargetPriceData!$A$2:$Q$4996,17,FALSE)</f>
        <v>0.67</v>
      </c>
      <c r="W18" s="27" t="str">
        <f>VLOOKUP($A18,[1]TargetPriceData!$A$2:$O$4996,15,FALSE)</f>
        <v>2022-12-06</v>
      </c>
      <c r="X18" s="28">
        <f>VLOOKUP($A18,[1]TargetPriceData!$A$2:$N$4996,14,FALSE)</f>
        <v>2.36</v>
      </c>
      <c r="Y18" s="29">
        <f t="shared" si="1"/>
        <v>3.0801357347950923E-2</v>
      </c>
      <c r="Z18" s="11" t="str" cm="1">
        <f t="array" ref="Z18">_FV(B18,"Exchange abbreviation",TRUE)</f>
        <v>XNYS</v>
      </c>
      <c r="AA18" s="44" t="s">
        <v>589</v>
      </c>
      <c r="AB18" s="44" t="s">
        <v>711</v>
      </c>
      <c r="AC18" s="12" t="str" cm="1">
        <f t="array" ref="AC18">_FV(B18,"Industry")</f>
        <v>Multiline Utilities</v>
      </c>
      <c r="AD18" s="31" t="s">
        <v>600</v>
      </c>
      <c r="AE18" s="46" t="s">
        <v>601</v>
      </c>
      <c r="AF18" s="9" t="str" cm="1">
        <f t="array" ref="AF18">RIGHT(_FV(B18,"Headquarters"),2)</f>
        <v>US</v>
      </c>
      <c r="AG18" s="33" cm="1">
        <f t="array" ref="AG18">IF(AH18=0,0,IF(ISERR(AH18),0,ROUNDDOWN(C18/_FV(B18,"P/E",TRUE),2)))</f>
        <v>3.89</v>
      </c>
      <c r="AH18" s="30" cm="1">
        <f t="array" ref="AH18">IFERROR(_FV(B18,"P/E",TRUE),0)</f>
        <v>19.659099999999999</v>
      </c>
      <c r="FT18" s="8"/>
      <c r="FU18" s="8"/>
      <c r="FV18" s="8"/>
      <c r="FW18" s="8"/>
      <c r="FX18" s="8"/>
    </row>
    <row r="19" spans="1:180" x14ac:dyDescent="0.25">
      <c r="A19" s="38" t="s">
        <v>75</v>
      </c>
      <c r="B19" t="e" vm="16">
        <v>#VALUE!</v>
      </c>
      <c r="C19" s="10" cm="1">
        <f t="array" ref="C19">_FV(B19,"Previous close",TRUE)</f>
        <v>83.93</v>
      </c>
      <c r="D19" s="10" cm="1">
        <f t="array" aca="1" ref="D19" ca="1">IF(OR(ISERROR(_FV($B19,"Price (Extended hours)",TRUE))=TRUE,$D$2="MKT CLOSED"),_FV($B19,"Price"),_FV($B19,"Price (Extended hours)",TRUE))</f>
        <v>86.32</v>
      </c>
      <c r="E19" s="17" cm="1">
        <f t="array" ref="E19">_FV(B19,"Low")</f>
        <v>83.41</v>
      </c>
      <c r="F19" s="17" cm="1">
        <f t="array" ref="F19">_FV(B19,"High")</f>
        <v>86.16</v>
      </c>
      <c r="G19" s="18" cm="1">
        <f t="array" ref="G19">_FV(B19,"Change")</f>
        <v>1.7</v>
      </c>
      <c r="H19" s="19" cm="1">
        <f t="array" ref="H19">_FV(B19,"Change (%)",TRUE)</f>
        <v>2.0255000000000002E-2</v>
      </c>
      <c r="I19" s="37" t="str" cm="1">
        <f t="array" ref="I19">_FV(B19,"Name")</f>
        <v>AMERICAN ELECTRIC POWER COMPANY, INC.</v>
      </c>
      <c r="J19" s="20" cm="1">
        <f t="array" ref="J19">_FV(B19,"Shares outstanding",TRUE)</f>
        <v>513734000</v>
      </c>
      <c r="K19" s="21" cm="1">
        <f t="array" ref="K19">IFERROR(_FV(B19,"Market cap",TRUE),0)</f>
        <v>43991040000</v>
      </c>
      <c r="L19" s="22">
        <f>VLOOKUP($A19,[1]TargetPriceData!$A$2:$AB$4993,11,FALSE)</f>
        <v>0.41</v>
      </c>
      <c r="M19" s="23">
        <f>VLOOKUP($A19,[1]TargetPriceData!$A$2:$AB$4993,4,FALSE)</f>
        <v>16</v>
      </c>
      <c r="N19" s="23" t="b">
        <f>VLOOKUP($A19,[1]TargetPriceData!$A$2:$AB$4993,3,FALSE)</f>
        <v>1</v>
      </c>
      <c r="O19" s="24">
        <f>VLOOKUP($A19,[1]TargetPriceData!$A$2:$AB$4993,5,FALSE)</f>
        <v>80</v>
      </c>
      <c r="P19" s="24">
        <f>VLOOKUP($A19,[1]TargetPriceData!$A$2:$AB$1048576,7,FALSE)</f>
        <v>101</v>
      </c>
      <c r="Q19" s="24">
        <f>VLOOKUP($A19,[1]TargetPriceData!$A$2:$AB$4993,6,FALSE)</f>
        <v>100.69</v>
      </c>
      <c r="R19" s="34">
        <f t="shared" ca="1" si="0"/>
        <v>0.16647358665430961</v>
      </c>
      <c r="S19" s="24">
        <f>VLOOKUP($A19,[1]TargetPriceData!$A$2:$AB$4993,8,FALSE)</f>
        <v>109</v>
      </c>
      <c r="T19" s="26">
        <f>VLOOKUP($A19,[1]TargetPriceData!$A$2:$AB$4993,10,FALSE)</f>
        <v>2.2000000000000002</v>
      </c>
      <c r="U19" s="42">
        <f>VLOOKUP($A19,[1]TargetPriceData!$A$2:$P$4996,16,FALSE)</f>
        <v>0.26</v>
      </c>
      <c r="V19" s="42">
        <f>VLOOKUP($A19,[1]TargetPriceData!$A$2:$Q$4996,17,FALSE)</f>
        <v>0.75</v>
      </c>
      <c r="W19" s="27" t="str">
        <f>VLOOKUP($A19,[1]TargetPriceData!$A$2:$O$4996,15,FALSE)</f>
        <v>2022-08-09</v>
      </c>
      <c r="X19" s="28">
        <f>VLOOKUP($A19,[1]TargetPriceData!$A$2:$N$4996,14,FALSE)</f>
        <v>3.12</v>
      </c>
      <c r="Y19" s="29">
        <f t="shared" si="1"/>
        <v>3.7173835338972949E-2</v>
      </c>
      <c r="Z19" s="11" t="str" cm="1">
        <f t="array" ref="Z19">_FV(B19,"Exchange abbreviation",TRUE)</f>
        <v>XNAS</v>
      </c>
      <c r="AA19" s="44" t="s">
        <v>712</v>
      </c>
      <c r="AB19" s="44" t="s">
        <v>711</v>
      </c>
      <c r="AC19" s="12" t="str" cm="1">
        <f t="array" ref="AC19">_FV(B19,"Industry")</f>
        <v>Electrical Utilities &amp; IPPs</v>
      </c>
      <c r="AD19" s="31" t="s">
        <v>600</v>
      </c>
      <c r="AE19" s="46" t="s">
        <v>602</v>
      </c>
      <c r="AF19" s="9" t="str" cm="1">
        <f t="array" ref="AF19">RIGHT(_FV(B19,"Headquarters"),2)</f>
        <v>US</v>
      </c>
      <c r="AG19" s="33" cm="1">
        <f t="array" ref="AG19">IF(AH19=0,0,IF(ISERR(AH19),0,ROUNDDOWN(C19/_FV(B19,"P/E",TRUE),2)))</f>
        <v>5.07</v>
      </c>
      <c r="AH19" s="30" cm="1">
        <f t="array" ref="AH19">IFERROR(_FV(B19,"P/E",TRUE),0)</f>
        <v>16.5243</v>
      </c>
      <c r="FT19" s="8"/>
      <c r="FU19" s="8"/>
      <c r="FV19" s="8"/>
      <c r="FW19" s="8"/>
      <c r="FX19" s="8"/>
    </row>
    <row r="20" spans="1:180" x14ac:dyDescent="0.25">
      <c r="A20" s="38" t="s">
        <v>77</v>
      </c>
      <c r="B20" t="e" vm="17">
        <v>#VALUE!</v>
      </c>
      <c r="C20" s="10" cm="1">
        <f t="array" ref="C20">_FV(B20,"Previous close",TRUE)</f>
        <v>23.48</v>
      </c>
      <c r="D20" s="10" cm="1">
        <f t="array" aca="1" ref="D20" ca="1">IF(OR(ISERROR(_FV($B20,"Price (Extended hours)",TRUE))=TRUE,$D$2="MKT CLOSED"),_FV($B20,"Price"),_FV($B20,"Price (Extended hours)",TRUE))</f>
        <v>25.21</v>
      </c>
      <c r="E20" s="17" cm="1">
        <f t="array" ref="E20">_FV(B20,"Low")</f>
        <v>23.504999999999999</v>
      </c>
      <c r="F20" s="17" cm="1">
        <f t="array" ref="F20">_FV(B20,"High")</f>
        <v>24.49</v>
      </c>
      <c r="G20" s="18" cm="1">
        <f t="array" ref="G20">_FV(B20,"Change")</f>
        <v>1</v>
      </c>
      <c r="H20" s="19" cm="1">
        <f t="array" ref="H20">_FV(B20,"Change (%)",TRUE)</f>
        <v>4.2588999999999995E-2</v>
      </c>
      <c r="I20" s="37" t="str" cm="1">
        <f t="array" ref="I20">_FV(B20,"Name")</f>
        <v>THE AES CORPORATION</v>
      </c>
      <c r="J20" s="20" cm="1">
        <f t="array" ref="J20">_FV(B20,"Shares outstanding",TRUE)</f>
        <v>667933600</v>
      </c>
      <c r="K20" s="21" cm="1">
        <f t="array" ref="K20">IFERROR(_FV(B20,"Market cap",TRUE),0)</f>
        <v>16351010000</v>
      </c>
      <c r="L20" s="22">
        <f>VLOOKUP($A20,[1]TargetPriceData!$A$2:$AB$4993,11,FALSE)</f>
        <v>0.92</v>
      </c>
      <c r="M20" s="23">
        <f>VLOOKUP($A20,[1]TargetPriceData!$A$2:$AB$4993,4,FALSE)</f>
        <v>12</v>
      </c>
      <c r="N20" s="23" t="b">
        <f>VLOOKUP($A20,[1]TargetPriceData!$A$2:$AB$4993,3,FALSE)</f>
        <v>1</v>
      </c>
      <c r="O20" s="24">
        <f>VLOOKUP($A20,[1]TargetPriceData!$A$2:$AB$4993,5,FALSE)</f>
        <v>26</v>
      </c>
      <c r="P20" s="24">
        <f>VLOOKUP($A20,[1]TargetPriceData!$A$2:$AB$1048576,7,FALSE)</f>
        <v>29.5</v>
      </c>
      <c r="Q20" s="24">
        <f>VLOOKUP($A20,[1]TargetPriceData!$A$2:$AB$4993,6,FALSE)</f>
        <v>29</v>
      </c>
      <c r="R20" s="34">
        <f t="shared" ca="1" si="0"/>
        <v>0.15033716779055925</v>
      </c>
      <c r="S20" s="24">
        <f>VLOOKUP($A20,[1]TargetPriceData!$A$2:$AB$4993,8,FALSE)</f>
        <v>31</v>
      </c>
      <c r="T20" s="26">
        <f>VLOOKUP($A20,[1]TargetPriceData!$A$2:$AB$4993,10,FALSE)</f>
        <v>1.8</v>
      </c>
      <c r="U20" s="42">
        <f>VLOOKUP($A20,[1]TargetPriceData!$A$2:$P$4996,16,FALSE)</f>
        <v>0.56000000000000005</v>
      </c>
      <c r="V20" s="42">
        <f>VLOOKUP($A20,[1]TargetPriceData!$A$2:$Q$4996,17,FALSE)</f>
        <v>1.1599999999999999</v>
      </c>
      <c r="W20" s="27" t="str">
        <f>VLOOKUP($A20,[1]TargetPriceData!$A$2:$O$4996,15,FALSE)</f>
        <v>2022-10-31</v>
      </c>
      <c r="X20" s="28">
        <f>VLOOKUP($A20,[1]TargetPriceData!$A$2:$N$4996,14,FALSE)</f>
        <v>0.63</v>
      </c>
      <c r="Y20" s="29">
        <f t="shared" si="1"/>
        <v>2.6831345826235094E-2</v>
      </c>
      <c r="Z20" s="11" t="str" cm="1">
        <f t="array" ref="Z20">_FV(B20,"Exchange abbreviation",TRUE)</f>
        <v>XNYS</v>
      </c>
      <c r="AA20" s="44" t="s">
        <v>589</v>
      </c>
      <c r="AB20" s="44" t="s">
        <v>711</v>
      </c>
      <c r="AC20" s="12" t="str" cm="1">
        <f t="array" ref="AC20">_FV(B20,"Industry")</f>
        <v>Electrical Utilities &amp; IPPs</v>
      </c>
      <c r="AD20" s="31" t="s">
        <v>600</v>
      </c>
      <c r="AE20" s="46" t="s">
        <v>603</v>
      </c>
      <c r="AF20" s="9" t="str" cm="1">
        <f t="array" ref="AF20">RIGHT(_FV(B20,"Headquarters"),2)</f>
        <v>US</v>
      </c>
      <c r="AG20" s="33" cm="1">
        <f t="array" ref="AG20">IF(AH20=0,0,IF(ISERR(AH20),0,ROUNDDOWN(C20/_FV(B20,"P/E",TRUE),2)))</f>
        <v>0</v>
      </c>
      <c r="AH20" s="30" cm="1">
        <f t="array" ref="AH20">IFERROR(_FV(B20,"P/E",TRUE),0)</f>
        <v>0</v>
      </c>
      <c r="FT20" s="8"/>
      <c r="FU20" s="8"/>
      <c r="FV20" s="8"/>
      <c r="FW20" s="8"/>
      <c r="FX20" s="8"/>
    </row>
    <row r="21" spans="1:180" x14ac:dyDescent="0.25">
      <c r="A21" s="38" t="s">
        <v>78</v>
      </c>
      <c r="B21" t="e" vm="18">
        <v>#VALUE!</v>
      </c>
      <c r="C21" s="10" cm="1">
        <f t="array" ref="C21">_FV(B21,"Previous close",TRUE)</f>
        <v>59.15</v>
      </c>
      <c r="D21" s="10" cm="1">
        <f t="array" aca="1" ref="D21" ca="1">IF(OR(ISERROR(_FV($B21,"Price (Extended hours)",TRUE))=TRUE,$D$2="MKT CLOSED"),_FV($B21,"Price"),_FV($B21,"Price (Extended hours)",TRUE))</f>
        <v>60.97</v>
      </c>
      <c r="E21" s="17" cm="1">
        <f t="array" ref="E21">_FV(B21,"Low")</f>
        <v>59.18</v>
      </c>
      <c r="F21" s="17" cm="1">
        <f t="array" ref="F21">_FV(B21,"High")</f>
        <v>61.06</v>
      </c>
      <c r="G21" s="18" cm="1">
        <f t="array" ref="G21">_FV(B21,"Change")</f>
        <v>1.82</v>
      </c>
      <c r="H21" s="19" cm="1">
        <f t="array" ref="H21">_FV(B21,"Change (%)",TRUE)</f>
        <v>3.0769000000000001E-2</v>
      </c>
      <c r="I21" s="37" t="str" cm="1">
        <f t="array" ref="I21">_FV(B21,"Name")</f>
        <v>AFLAC INCORPORATED</v>
      </c>
      <c r="J21" s="20" cm="1">
        <f t="array" ref="J21">_FV(B21,"Shares outstanding",TRUE)</f>
        <v>631916500</v>
      </c>
      <c r="K21" s="21" cm="1">
        <f t="array" ref="K21">IFERROR(_FV(B21,"Market cap",TRUE),0)</f>
        <v>38527950000</v>
      </c>
      <c r="L21" s="22">
        <f>VLOOKUP($A21,[1]TargetPriceData!$A$2:$AB$4993,11,FALSE)</f>
        <v>0.89</v>
      </c>
      <c r="M21" s="23">
        <f>VLOOKUP($A21,[1]TargetPriceData!$A$2:$AB$4993,4,FALSE)</f>
        <v>13</v>
      </c>
      <c r="N21" s="23" t="b">
        <f>VLOOKUP($A21,[1]TargetPriceData!$A$2:$AB$4993,3,FALSE)</f>
        <v>1</v>
      </c>
      <c r="O21" s="24">
        <f>VLOOKUP($A21,[1]TargetPriceData!$A$2:$AB$4993,5,FALSE)</f>
        <v>54</v>
      </c>
      <c r="P21" s="24">
        <f>VLOOKUP($A21,[1]TargetPriceData!$A$2:$AB$1048576,7,FALSE)</f>
        <v>62</v>
      </c>
      <c r="Q21" s="24">
        <f>VLOOKUP($A21,[1]TargetPriceData!$A$2:$AB$4993,6,FALSE)</f>
        <v>62.15</v>
      </c>
      <c r="R21" s="34">
        <f t="shared" ca="1" si="0"/>
        <v>1.9353780547810395E-2</v>
      </c>
      <c r="S21" s="24">
        <f>VLOOKUP($A21,[1]TargetPriceData!$A$2:$AB$4993,8,FALSE)</f>
        <v>67</v>
      </c>
      <c r="T21" s="26">
        <f>VLOOKUP($A21,[1]TargetPriceData!$A$2:$AB$4993,10,FALSE)</f>
        <v>2.9</v>
      </c>
      <c r="U21" s="42">
        <f>VLOOKUP($A21,[1]TargetPriceData!$A$2:$P$4996,16,FALSE)</f>
        <v>0.54</v>
      </c>
      <c r="V21" s="42">
        <f>VLOOKUP($A21,[1]TargetPriceData!$A$2:$Q$4996,17,FALSE)</f>
        <v>0.75</v>
      </c>
      <c r="W21" s="27" t="str">
        <f>VLOOKUP($A21,[1]TargetPriceData!$A$2:$O$4996,15,FALSE)</f>
        <v>2022-08-23</v>
      </c>
      <c r="X21" s="28">
        <f>VLOOKUP($A21,[1]TargetPriceData!$A$2:$N$4996,14,FALSE)</f>
        <v>1.6</v>
      </c>
      <c r="Y21" s="29">
        <f t="shared" si="1"/>
        <v>2.7049873203719359E-2</v>
      </c>
      <c r="Z21" s="11" t="str" cm="1">
        <f t="array" ref="Z21">_FV(B21,"Exchange abbreviation",TRUE)</f>
        <v>XNYS</v>
      </c>
      <c r="AA21" s="44" t="s">
        <v>589</v>
      </c>
      <c r="AB21" s="44" t="s">
        <v>711</v>
      </c>
      <c r="AC21" s="12" t="str" cm="1">
        <f t="array" ref="AC21">_FV(B21,"Industry")</f>
        <v>Insurance</v>
      </c>
      <c r="AD21" s="31" t="s">
        <v>604</v>
      </c>
      <c r="AE21" s="46" t="s">
        <v>605</v>
      </c>
      <c r="AF21" s="9" t="str" cm="1">
        <f t="array" ref="AF21">RIGHT(_FV(B21,"Headquarters"),2)</f>
        <v>US</v>
      </c>
      <c r="AG21" s="33" cm="1">
        <f t="array" ref="AG21">IF(AH21=0,0,IF(ISERR(AH21),0,ROUNDDOWN(C21/_FV(B21,"P/E",TRUE),2)))</f>
        <v>6.62</v>
      </c>
      <c r="AH21" s="30" cm="1">
        <f t="array" ref="AH21">IFERROR(_FV(B21,"P/E",TRUE),0)</f>
        <v>8.9230999999999998</v>
      </c>
      <c r="FT21" s="8"/>
      <c r="FU21" s="8"/>
      <c r="FV21" s="8"/>
      <c r="FW21" s="8"/>
      <c r="FX21" s="8"/>
    </row>
    <row r="22" spans="1:180" x14ac:dyDescent="0.25">
      <c r="A22" s="38" t="s">
        <v>80</v>
      </c>
      <c r="B22" t="e" vm="19">
        <v>#VALUE!</v>
      </c>
      <c r="C22" s="10" cm="1">
        <f t="array" ref="C22">_FV(B22,"Previous close",TRUE)</f>
        <v>51.85</v>
      </c>
      <c r="D22" s="10" cm="1">
        <f t="array" aca="1" ref="D22" ca="1">IF(OR(ISERROR(_FV($B22,"Price (Extended hours)",TRUE))=TRUE,$D$2="MKT CLOSED"),_FV($B22,"Price"),_FV($B22,"Price (Extended hours)",TRUE))</f>
        <v>53.23</v>
      </c>
      <c r="E22" s="17" cm="1">
        <f t="array" ref="E22">_FV(B22,"Low")</f>
        <v>51.66</v>
      </c>
      <c r="F22" s="17" cm="1">
        <f t="array" ref="F22">_FV(B22,"High")</f>
        <v>53.3</v>
      </c>
      <c r="G22" s="18" cm="1">
        <f t="array" ref="G22">_FV(B22,"Change")</f>
        <v>1.4</v>
      </c>
      <c r="H22" s="19" cm="1">
        <f t="array" ref="H22">_FV(B22,"Change (%)",TRUE)</f>
        <v>2.7001000000000001E-2</v>
      </c>
      <c r="I22" s="37" t="str" cm="1">
        <f t="array" ref="I22">_FV(B22,"Name")</f>
        <v>AMERICAN INTERNATIONAL GROUP, INC.</v>
      </c>
      <c r="J22" s="20" cm="1">
        <f t="array" ref="J22">_FV(B22,"Shares outstanding",TRUE)</f>
        <v>760416100</v>
      </c>
      <c r="K22" s="21" cm="1">
        <f t="array" ref="K22">IFERROR(_FV(B22,"Market cap",TRUE),0)</f>
        <v>40492160000</v>
      </c>
      <c r="L22" s="22">
        <f>VLOOKUP($A22,[1]TargetPriceData!$A$2:$AB$4993,11,FALSE)</f>
        <v>1.1599999999999999</v>
      </c>
      <c r="M22" s="23">
        <f>VLOOKUP($A22,[1]TargetPriceData!$A$2:$AB$4993,4,FALSE)</f>
        <v>12</v>
      </c>
      <c r="N22" s="23" t="b">
        <f>VLOOKUP($A22,[1]TargetPriceData!$A$2:$AB$4993,3,FALSE)</f>
        <v>1</v>
      </c>
      <c r="O22" s="24">
        <f>VLOOKUP($A22,[1]TargetPriceData!$A$2:$AB$4993,5,FALSE)</f>
        <v>53</v>
      </c>
      <c r="P22" s="24">
        <f>VLOOKUP($A22,[1]TargetPriceData!$A$2:$AB$1048576,7,FALSE)</f>
        <v>63</v>
      </c>
      <c r="Q22" s="24">
        <f>VLOOKUP($A22,[1]TargetPriceData!$A$2:$AB$4993,6,FALSE)</f>
        <v>64.75</v>
      </c>
      <c r="R22" s="34">
        <f t="shared" ca="1" si="0"/>
        <v>0.21641931241780957</v>
      </c>
      <c r="S22" s="24">
        <f>VLOOKUP($A22,[1]TargetPriceData!$A$2:$AB$4993,8,FALSE)</f>
        <v>83</v>
      </c>
      <c r="T22" s="26">
        <f>VLOOKUP($A22,[1]TargetPriceData!$A$2:$AB$4993,10,FALSE)</f>
        <v>2.2000000000000002</v>
      </c>
      <c r="U22" s="42">
        <f>VLOOKUP($A22,[1]TargetPriceData!$A$2:$P$4996,16,FALSE)</f>
        <v>0.19</v>
      </c>
      <c r="V22" s="42">
        <f>VLOOKUP($A22,[1]TargetPriceData!$A$2:$Q$4996,17,FALSE)</f>
        <v>0.75</v>
      </c>
      <c r="W22" s="27" t="str">
        <f>VLOOKUP($A22,[1]TargetPriceData!$A$2:$O$4996,15,FALSE)</f>
        <v>2022-09-15</v>
      </c>
      <c r="X22" s="28">
        <f>VLOOKUP($A22,[1]TargetPriceData!$A$2:$N$4996,14,FALSE)</f>
        <v>1.28</v>
      </c>
      <c r="Y22" s="29">
        <f t="shared" si="1"/>
        <v>2.4686595949855353E-2</v>
      </c>
      <c r="Z22" s="11" t="str" cm="1">
        <f t="array" ref="Z22">_FV(B22,"Exchange abbreviation",TRUE)</f>
        <v>XNYS</v>
      </c>
      <c r="AA22" s="44" t="s">
        <v>589</v>
      </c>
      <c r="AB22" s="44" t="s">
        <v>711</v>
      </c>
      <c r="AC22" s="12" t="str" cm="1">
        <f t="array" ref="AC22">_FV(B22,"Industry")</f>
        <v>Insurance</v>
      </c>
      <c r="AD22" s="31" t="s">
        <v>604</v>
      </c>
      <c r="AE22" s="46" t="s">
        <v>606</v>
      </c>
      <c r="AF22" s="9" t="str" cm="1">
        <f t="array" ref="AF22">RIGHT(_FV(B22,"Headquarters"),2)</f>
        <v>US</v>
      </c>
      <c r="AG22" s="33" cm="1">
        <f t="array" ref="AG22">IF(AH22=0,0,IF(ISERR(AH22),0,ROUNDDOWN(C22/_FV(B22,"P/E",TRUE),2)))</f>
        <v>15.27</v>
      </c>
      <c r="AH22" s="30" cm="1">
        <f t="array" ref="AH22">IFERROR(_FV(B22,"P/E",TRUE),0)</f>
        <v>3.3954</v>
      </c>
      <c r="FT22" s="8"/>
      <c r="FU22" s="8"/>
      <c r="FV22" s="8"/>
      <c r="FW22" s="8"/>
      <c r="FX22" s="8"/>
    </row>
    <row r="23" spans="1:180" x14ac:dyDescent="0.25">
      <c r="A23" s="38" t="s">
        <v>82</v>
      </c>
      <c r="B23" t="e" vm="20">
        <v>#VALUE!</v>
      </c>
      <c r="C23" s="10" cm="1">
        <f t="array" ref="C23">_FV(B23,"Previous close",TRUE)</f>
        <v>145.30000000000001</v>
      </c>
      <c r="D23" s="10" cm="1">
        <f t="array" aca="1" ref="D23" ca="1">IF(OR(ISERROR(_FV($B23,"Price (Extended hours)",TRUE))=TRUE,$D$2="MKT CLOSED"),_FV($B23,"Price"),_FV($B23,"Price (Extended hours)",TRUE))</f>
        <v>149</v>
      </c>
      <c r="E23" s="17" cm="1">
        <f t="array" ref="E23">_FV(B23,"Low")</f>
        <v>145.06</v>
      </c>
      <c r="F23" s="17" cm="1">
        <f t="array" ref="F23">_FV(B23,"High")</f>
        <v>147.63</v>
      </c>
      <c r="G23" s="18" cm="1">
        <f t="array" ref="G23">_FV(B23,"Change")</f>
        <v>1.61</v>
      </c>
      <c r="H23" s="19" cm="1">
        <f t="array" ref="H23">_FV(B23,"Change (%)",TRUE)</f>
        <v>1.1081000000000001E-2</v>
      </c>
      <c r="I23" s="37" t="str" cm="1">
        <f t="array" ref="I23">_FV(B23,"Name")</f>
        <v>ASSURANT, INC.</v>
      </c>
      <c r="J23" s="20" cm="1">
        <f t="array" ref="J23">_FV(B23,"Shares outstanding",TRUE)</f>
        <v>53209320</v>
      </c>
      <c r="K23" s="21" cm="1">
        <f t="array" ref="K23">IFERROR(_FV(B23,"Market cap",TRUE),0)</f>
        <v>7816981000</v>
      </c>
      <c r="L23" s="22">
        <f>VLOOKUP($A23,[1]TargetPriceData!$A$2:$AB$4993,11,FALSE)</f>
        <v>0.56999999999999995</v>
      </c>
      <c r="M23" s="23">
        <f>VLOOKUP($A23,[1]TargetPriceData!$A$2:$AB$4993,4,FALSE)</f>
        <v>6</v>
      </c>
      <c r="N23" s="23" t="b">
        <f>VLOOKUP($A23,[1]TargetPriceData!$A$2:$AB$4993,3,FALSE)</f>
        <v>1</v>
      </c>
      <c r="O23" s="24">
        <f>VLOOKUP($A23,[1]TargetPriceData!$A$2:$AB$4993,5,FALSE)</f>
        <v>160</v>
      </c>
      <c r="P23" s="24">
        <f>VLOOKUP($A23,[1]TargetPriceData!$A$2:$AB$1048576,7,FALSE)</f>
        <v>196.5</v>
      </c>
      <c r="Q23" s="24">
        <f>VLOOKUP($A23,[1]TargetPriceData!$A$2:$AB$4993,6,FALSE)</f>
        <v>195.5</v>
      </c>
      <c r="R23" s="34">
        <f t="shared" ca="1" si="0"/>
        <v>0.31208053691275167</v>
      </c>
      <c r="S23" s="24">
        <f>VLOOKUP($A23,[1]TargetPriceData!$A$2:$AB$4993,8,FALSE)</f>
        <v>220</v>
      </c>
      <c r="T23" s="26">
        <f>VLOOKUP($A23,[1]TargetPriceData!$A$2:$AB$4993,10,FALSE)</f>
        <v>1.8</v>
      </c>
      <c r="U23" s="42">
        <f>VLOOKUP($A23,[1]TargetPriceData!$A$2:$P$4996,16,FALSE)</f>
        <v>0.15</v>
      </c>
      <c r="V23" s="42">
        <f>VLOOKUP($A23,[1]TargetPriceData!$A$2:$Q$4996,17,FALSE)</f>
        <v>0.4</v>
      </c>
      <c r="W23" s="27" t="str">
        <f>VLOOKUP($A23,[1]TargetPriceData!$A$2:$O$4996,15,FALSE)</f>
        <v>2022-08-26</v>
      </c>
      <c r="X23" s="28">
        <f>VLOOKUP($A23,[1]TargetPriceData!$A$2:$N$4996,14,FALSE)</f>
        <v>2.72</v>
      </c>
      <c r="Y23" s="29">
        <f t="shared" si="1"/>
        <v>1.8719889883000686E-2</v>
      </c>
      <c r="Z23" s="11" t="str" cm="1">
        <f t="array" ref="Z23">_FV(B23,"Exchange abbreviation",TRUE)</f>
        <v>XNYS</v>
      </c>
      <c r="AA23" s="44" t="s">
        <v>589</v>
      </c>
      <c r="AB23" s="44" t="s">
        <v>711</v>
      </c>
      <c r="AC23" s="12" t="str" cm="1">
        <f t="array" ref="AC23">_FV(B23,"Industry")</f>
        <v>Insurance</v>
      </c>
      <c r="AD23" s="31" t="s">
        <v>604</v>
      </c>
      <c r="AE23" s="46" t="s">
        <v>607</v>
      </c>
      <c r="AF23" s="9" t="str" cm="1">
        <f t="array" ref="AF23">RIGHT(_FV(B23,"Headquarters"),2)</f>
        <v>US</v>
      </c>
      <c r="AG23" s="33" cm="1">
        <f t="array" ref="AG23">IF(AH23=0,0,IF(ISERR(AH23),0,ROUNDDOWN(C23/_FV(B23,"P/E",TRUE),2)))</f>
        <v>8.41</v>
      </c>
      <c r="AH23" s="30" cm="1">
        <f t="array" ref="AH23">IFERROR(_FV(B23,"P/E",TRUE),0)</f>
        <v>17.275300000000001</v>
      </c>
      <c r="FT23" s="8"/>
      <c r="FU23" s="8"/>
      <c r="FV23" s="8"/>
      <c r="FW23" s="8"/>
      <c r="FX23" s="8"/>
    </row>
    <row r="24" spans="1:180" x14ac:dyDescent="0.25">
      <c r="A24" s="38" t="s">
        <v>83</v>
      </c>
      <c r="B24" t="e" vm="21">
        <v>#VALUE!</v>
      </c>
      <c r="C24" s="10" cm="1">
        <f t="array" ref="C24">_FV(B24,"Previous close",TRUE)</f>
        <v>173.82</v>
      </c>
      <c r="D24" s="10" cm="1">
        <f t="array" aca="1" ref="D24" ca="1">IF(OR(ISERROR(_FV($B24,"Price (Extended hours)",TRUE))=TRUE,$D$2="MKT CLOSED"),_FV($B24,"Price"),_FV($B24,"Price (Extended hours)",TRUE))</f>
        <v>175.2</v>
      </c>
      <c r="E24" s="17" cm="1">
        <f t="array" ref="E24">_FV(B24,"Low")</f>
        <v>169.01</v>
      </c>
      <c r="F24" s="17" cm="1">
        <f t="array" ref="F24">_FV(B24,"High")</f>
        <v>175.46</v>
      </c>
      <c r="G24" s="18" cm="1">
        <f t="array" ref="G24">_FV(B24,"Change")</f>
        <v>1.55</v>
      </c>
      <c r="H24" s="19" cm="1">
        <f t="array" ref="H24">_FV(B24,"Change (%)",TRUE)</f>
        <v>8.9170000000000013E-3</v>
      </c>
      <c r="I24" s="37" t="str" cm="1">
        <f t="array" ref="I24">_FV(B24,"Name")</f>
        <v>ARTHUR J. GALLAGHER &amp; CO.</v>
      </c>
      <c r="J24" s="20" cm="1">
        <f t="array" ref="J24">_FV(B24,"Shares outstanding",TRUE)</f>
        <v>210336000</v>
      </c>
      <c r="K24" s="21" cm="1">
        <f t="array" ref="K24">IFERROR(_FV(B24,"Market cap",TRUE),0)</f>
        <v>36886630000</v>
      </c>
      <c r="L24" s="22">
        <f>VLOOKUP($A24,[1]TargetPriceData!$A$2:$AB$4993,11,FALSE)</f>
        <v>0.68</v>
      </c>
      <c r="M24" s="23">
        <f>VLOOKUP($A24,[1]TargetPriceData!$A$2:$AB$4993,4,FALSE)</f>
        <v>13</v>
      </c>
      <c r="N24" s="23" t="b">
        <f>VLOOKUP($A24,[1]TargetPriceData!$A$2:$AB$4993,3,FALSE)</f>
        <v>1</v>
      </c>
      <c r="O24" s="24">
        <f>VLOOKUP($A24,[1]TargetPriceData!$A$2:$AB$4993,5,FALSE)</f>
        <v>135</v>
      </c>
      <c r="P24" s="24">
        <f>VLOOKUP($A24,[1]TargetPriceData!$A$2:$AB$1048576,7,FALSE)</f>
        <v>205</v>
      </c>
      <c r="Q24" s="24">
        <f>VLOOKUP($A24,[1]TargetPriceData!$A$2:$AB$4993,6,FALSE)</f>
        <v>198.69</v>
      </c>
      <c r="R24" s="34">
        <f t="shared" ca="1" si="0"/>
        <v>0.13407534246575348</v>
      </c>
      <c r="S24" s="24">
        <f>VLOOKUP($A24,[1]TargetPriceData!$A$2:$AB$4993,8,FALSE)</f>
        <v>215</v>
      </c>
      <c r="T24" s="26">
        <f>VLOOKUP($A24,[1]TargetPriceData!$A$2:$AB$4993,10,FALSE)</f>
        <v>2.1</v>
      </c>
      <c r="U24" s="42">
        <f>VLOOKUP($A24,[1]TargetPriceData!$A$2:$P$4996,16,FALSE)</f>
        <v>0.84</v>
      </c>
      <c r="V24" s="42">
        <f>VLOOKUP($A24,[1]TargetPriceData!$A$2:$Q$4996,17,FALSE)</f>
        <v>1.05</v>
      </c>
      <c r="W24" s="27" t="str">
        <f>VLOOKUP($A24,[1]TargetPriceData!$A$2:$O$4996,15,FALSE)</f>
        <v>2022-09-01</v>
      </c>
      <c r="X24" s="28">
        <f>VLOOKUP($A24,[1]TargetPriceData!$A$2:$N$4996,14,FALSE)</f>
        <v>2.04</v>
      </c>
      <c r="Y24" s="29">
        <f t="shared" si="1"/>
        <v>1.1736278909216431E-2</v>
      </c>
      <c r="Z24" s="11" t="str" cm="1">
        <f t="array" ref="Z24">_FV(B24,"Exchange abbreviation",TRUE)</f>
        <v>XNYS</v>
      </c>
      <c r="AA24" s="44" t="s">
        <v>589</v>
      </c>
      <c r="AB24" s="44" t="s">
        <v>711</v>
      </c>
      <c r="AC24" s="12" t="str" cm="1">
        <f t="array" ref="AC24">_FV(B24,"Industry")</f>
        <v>Insurance</v>
      </c>
      <c r="AD24" s="31" t="s">
        <v>604</v>
      </c>
      <c r="AE24" s="46" t="s">
        <v>608</v>
      </c>
      <c r="AF24" s="9" t="str" cm="1">
        <f t="array" ref="AF24">RIGHT(_FV(B24,"Headquarters"),2)</f>
        <v>US</v>
      </c>
      <c r="AG24" s="33" cm="1">
        <f t="array" ref="AG24">IF(AH24=0,0,IF(ISERR(AH24),0,ROUNDDOWN(C24/_FV(B24,"P/E",TRUE),2)))</f>
        <v>4.95</v>
      </c>
      <c r="AH24" s="30" cm="1">
        <f t="array" ref="AH24">IFERROR(_FV(B24,"P/E",TRUE),0)</f>
        <v>35.046999999999997</v>
      </c>
      <c r="FT24" s="8"/>
      <c r="FU24" s="8"/>
      <c r="FV24" s="8"/>
      <c r="FW24" s="8"/>
      <c r="FX24" s="8"/>
    </row>
    <row r="25" spans="1:180" x14ac:dyDescent="0.25">
      <c r="A25" s="38" t="s">
        <v>85</v>
      </c>
      <c r="B25" t="e" vm="22">
        <v>#VALUE!</v>
      </c>
      <c r="C25" s="10" cm="1">
        <f t="array" ref="C25">_FV(B25,"Previous close",TRUE)</f>
        <v>84.16</v>
      </c>
      <c r="D25" s="10" cm="1">
        <f t="array" aca="1" ref="D25" ca="1">IF(OR(ISERROR(_FV($B25,"Price (Extended hours)",TRUE))=TRUE,$D$2="MKT CLOSED"),_FV($B25,"Price"),_FV($B25,"Price (Extended hours)",TRUE))</f>
        <v>86.48</v>
      </c>
      <c r="E25" s="17" cm="1">
        <f t="array" ref="E25">_FV(B25,"Low")</f>
        <v>82.92</v>
      </c>
      <c r="F25" s="17" cm="1">
        <f t="array" ref="F25">_FV(B25,"High")</f>
        <v>86.06</v>
      </c>
      <c r="G25" s="18" cm="1">
        <f t="array" ref="G25">_FV(B25,"Change")</f>
        <v>1.72</v>
      </c>
      <c r="H25" s="19" cm="1">
        <f t="array" ref="H25">_FV(B25,"Change (%)",TRUE)</f>
        <v>2.0436999999999997E-2</v>
      </c>
      <c r="I25" s="37" t="str" cm="1">
        <f t="array" ref="I25">_FV(B25,"Name")</f>
        <v>AKAMAI TECHNOLOGIES, INC.</v>
      </c>
      <c r="J25" s="20" cm="1">
        <f t="array" ref="J25">_FV(B25,"Shares outstanding",TRUE)</f>
        <v>158957100</v>
      </c>
      <c r="K25" s="21" cm="1">
        <f t="array" ref="K25">IFERROR(_FV(B25,"Market cap",TRUE),0)</f>
        <v>13651240000</v>
      </c>
      <c r="L25" s="22">
        <f>VLOOKUP($A25,[1]TargetPriceData!$A$2:$AB$4993,11,FALSE)</f>
        <v>0.69</v>
      </c>
      <c r="M25" s="23">
        <f>VLOOKUP($A25,[1]TargetPriceData!$A$2:$AB$4993,4,FALSE)</f>
        <v>16</v>
      </c>
      <c r="N25" s="23" t="b">
        <f>VLOOKUP($A25,[1]TargetPriceData!$A$2:$AB$4993,3,FALSE)</f>
        <v>1</v>
      </c>
      <c r="O25" s="24">
        <f>VLOOKUP($A25,[1]TargetPriceData!$A$2:$AB$4993,5,FALSE)</f>
        <v>75</v>
      </c>
      <c r="P25" s="24">
        <f>VLOOKUP($A25,[1]TargetPriceData!$A$2:$AB$1048576,7,FALSE)</f>
        <v>106.5</v>
      </c>
      <c r="Q25" s="24">
        <f>VLOOKUP($A25,[1]TargetPriceData!$A$2:$AB$4993,6,FALSE)</f>
        <v>108</v>
      </c>
      <c r="R25" s="34">
        <f t="shared" ca="1" si="0"/>
        <v>0.24884366327474555</v>
      </c>
      <c r="S25" s="24">
        <f>VLOOKUP($A25,[1]TargetPriceData!$A$2:$AB$4993,8,FALSE)</f>
        <v>164</v>
      </c>
      <c r="T25" s="26">
        <f>VLOOKUP($A25,[1]TargetPriceData!$A$2:$AB$4993,10,FALSE)</f>
        <v>2.5</v>
      </c>
      <c r="U25" s="42">
        <f>VLOOKUP($A25,[1]TargetPriceData!$A$2:$P$4996,16,FALSE)</f>
        <v>1.66</v>
      </c>
      <c r="V25" s="42">
        <f>VLOOKUP($A25,[1]TargetPriceData!$A$2:$Q$4996,17,FALSE)</f>
        <v>1.92</v>
      </c>
      <c r="W25" s="27" t="str">
        <f>VLOOKUP($A25,[1]TargetPriceData!$A$2:$O$4996,15,FALSE)</f>
        <v/>
      </c>
      <c r="X25" s="28">
        <f>VLOOKUP($A25,[1]TargetPriceData!$A$2:$N$4996,14,FALSE)</f>
        <v>0</v>
      </c>
      <c r="Y25" s="29">
        <f t="shared" si="1"/>
        <v>0</v>
      </c>
      <c r="Z25" s="11" t="str" cm="1">
        <f t="array" ref="Z25">_FV(B25,"Exchange abbreviation",TRUE)</f>
        <v>XNAS</v>
      </c>
      <c r="AA25" s="44" t="s">
        <v>589</v>
      </c>
      <c r="AB25" s="44" t="s">
        <v>711</v>
      </c>
      <c r="AC25" s="12" t="str" cm="1">
        <f t="array" ref="AC25">_FV(B25,"Industry")</f>
        <v>Software &amp; IT Services</v>
      </c>
      <c r="AD25" s="31" t="s">
        <v>592</v>
      </c>
      <c r="AE25" s="46" t="s">
        <v>609</v>
      </c>
      <c r="AF25" s="9" t="str" cm="1">
        <f t="array" ref="AF25">RIGHT(_FV(B25,"Headquarters"),2)</f>
        <v>US</v>
      </c>
      <c r="AG25" s="33" cm="1">
        <f t="array" ref="AG25">IF(AH25=0,0,IF(ISERR(AH25),0,ROUNDDOWN(C25/_FV(B25,"P/E",TRUE),2)))</f>
        <v>3.51</v>
      </c>
      <c r="AH25" s="30" cm="1">
        <f t="array" ref="AH25">IFERROR(_FV(B25,"P/E",TRUE),0)</f>
        <v>23.933399999999999</v>
      </c>
      <c r="FT25" s="8"/>
      <c r="FU25" s="8"/>
      <c r="FV25" s="8"/>
      <c r="FW25" s="8"/>
      <c r="FX25" s="8"/>
    </row>
    <row r="26" spans="1:180" x14ac:dyDescent="0.25">
      <c r="A26" s="38" t="s">
        <v>88</v>
      </c>
      <c r="B26" t="e" vm="23">
        <v>#VALUE!</v>
      </c>
      <c r="C26" s="10" cm="1">
        <f t="array" ref="C26">_FV(B26,"Previous close",TRUE)</f>
        <v>255.39</v>
      </c>
      <c r="D26" s="10" cm="1">
        <f t="array" aca="1" ref="D26" ca="1">IF(OR(ISERROR(_FV($B26,"Price (Extended hours)",TRUE))=TRUE,$D$2="MKT CLOSED"),_FV($B26,"Price"),_FV($B26,"Price (Extended hours)",TRUE))</f>
        <v>271.02</v>
      </c>
      <c r="E26" s="17" cm="1">
        <f t="array" ref="E26">_FV(B26,"Low")</f>
        <v>254.51</v>
      </c>
      <c r="F26" s="17" cm="1">
        <f t="array" ref="F26">_FV(B26,"High")</f>
        <v>271.37</v>
      </c>
      <c r="G26" s="18" cm="1">
        <f t="array" ref="G26">_FV(B26,"Change")</f>
        <v>14.62</v>
      </c>
      <c r="H26" s="19" cm="1">
        <f t="array" ref="H26">_FV(B26,"Change (%)",TRUE)</f>
        <v>5.7245999999999998E-2</v>
      </c>
      <c r="I26" s="37" t="str" cm="1">
        <f t="array" ref="I26">_FV(B26,"Name")</f>
        <v>ALBEMARLE CORPORATION</v>
      </c>
      <c r="J26" s="20" cm="1">
        <f t="array" ref="J26">_FV(B26,"Shares outstanding",TRUE)</f>
        <v>117128800</v>
      </c>
      <c r="K26" s="21" cm="1">
        <f t="array" ref="K26">IFERROR(_FV(B26,"Market cap",TRUE),0)</f>
        <v>31625940000</v>
      </c>
      <c r="L26" s="22">
        <f>VLOOKUP($A26,[1]TargetPriceData!$A$2:$AB$4993,11,FALSE)</f>
        <v>1.44</v>
      </c>
      <c r="M26" s="23">
        <f>VLOOKUP($A26,[1]TargetPriceData!$A$2:$AB$4993,4,FALSE)</f>
        <v>22</v>
      </c>
      <c r="N26" s="23" t="b">
        <f>VLOOKUP($A26,[1]TargetPriceData!$A$2:$AB$4993,3,FALSE)</f>
        <v>1</v>
      </c>
      <c r="O26" s="24">
        <f>VLOOKUP($A26,[1]TargetPriceData!$A$2:$AB$4993,5,FALSE)</f>
        <v>145</v>
      </c>
      <c r="P26" s="24">
        <f>VLOOKUP($A26,[1]TargetPriceData!$A$2:$AB$1048576,7,FALSE)</f>
        <v>306.5</v>
      </c>
      <c r="Q26" s="24">
        <f>VLOOKUP($A26,[1]TargetPriceData!$A$2:$AB$4993,6,FALSE)</f>
        <v>306.17</v>
      </c>
      <c r="R26" s="34">
        <f t="shared" ca="1" si="0"/>
        <v>0.12969522544461676</v>
      </c>
      <c r="S26" s="24">
        <f>VLOOKUP($A26,[1]TargetPriceData!$A$2:$AB$4993,8,FALSE)</f>
        <v>440</v>
      </c>
      <c r="T26" s="26">
        <f>VLOOKUP($A26,[1]TargetPriceData!$A$2:$AB$4993,10,FALSE)</f>
        <v>2.4</v>
      </c>
      <c r="U26" s="42">
        <f>VLOOKUP($A26,[1]TargetPriceData!$A$2:$P$4996,16,FALSE)</f>
        <v>1.1299999999999999</v>
      </c>
      <c r="V26" s="42">
        <f>VLOOKUP($A26,[1]TargetPriceData!$A$2:$Q$4996,17,FALSE)</f>
        <v>1.88</v>
      </c>
      <c r="W26" s="27" t="str">
        <f>VLOOKUP($A26,[1]TargetPriceData!$A$2:$O$4996,15,FALSE)</f>
        <v>2022-09-15</v>
      </c>
      <c r="X26" s="28">
        <f>VLOOKUP($A26,[1]TargetPriceData!$A$2:$N$4996,14,FALSE)</f>
        <v>1.58</v>
      </c>
      <c r="Y26" s="29">
        <f t="shared" si="1"/>
        <v>6.1866165472414742E-3</v>
      </c>
      <c r="Z26" s="11" t="str" cm="1">
        <f t="array" ref="Z26">_FV(B26,"Exchange abbreviation",TRUE)</f>
        <v>XNYS</v>
      </c>
      <c r="AA26" s="44" t="s">
        <v>589</v>
      </c>
      <c r="AB26" s="44" t="s">
        <v>711</v>
      </c>
      <c r="AC26" s="12" t="str" cm="1">
        <f t="array" ref="AC26">_FV(B26,"Industry")</f>
        <v>Chemicals</v>
      </c>
      <c r="AD26" s="31" t="s">
        <v>610</v>
      </c>
      <c r="AE26" s="46" t="s">
        <v>611</v>
      </c>
      <c r="AF26" s="9" t="str" cm="1">
        <f t="array" ref="AF26">RIGHT(_FV(B26,"Headquarters"),2)</f>
        <v>US</v>
      </c>
      <c r="AG26" s="33" cm="1">
        <f t="array" ref="AG26">IF(AH26=0,0,IF(ISERR(AH26),0,ROUNDDOWN(C26/_FV(B26,"P/E",TRUE),2)))</f>
        <v>2.21</v>
      </c>
      <c r="AH26" s="30" cm="1">
        <f t="array" ref="AH26">IFERROR(_FV(B26,"P/E",TRUE),0)</f>
        <v>115.1354</v>
      </c>
      <c r="FT26" s="8"/>
      <c r="FU26" s="8"/>
      <c r="FV26" s="8"/>
      <c r="FW26" s="8"/>
      <c r="FX26" s="8"/>
    </row>
    <row r="27" spans="1:180" x14ac:dyDescent="0.25">
      <c r="A27" s="38" t="s">
        <v>90</v>
      </c>
      <c r="B27" t="e" vm="24">
        <v>#VALUE!</v>
      </c>
      <c r="C27" s="10" cm="1">
        <f t="array" ref="C27">_FV(B27,"Previous close",TRUE)</f>
        <v>198.28</v>
      </c>
      <c r="D27" s="10" cm="1">
        <f t="array" aca="1" ref="D27" ca="1">IF(OR(ISERROR(_FV($B27,"Price (Extended hours)",TRUE))=TRUE,$D$2="MKT CLOSED"),_FV($B27,"Price"),_FV($B27,"Price (Extended hours)",TRUE))</f>
        <v>208.02</v>
      </c>
      <c r="E27" s="17" cm="1">
        <f t="array" ref="E27">_FV(B27,"Low")</f>
        <v>192.63</v>
      </c>
      <c r="F27" s="17" cm="1">
        <f t="array" ref="F27">_FV(B27,"High")</f>
        <v>208.45</v>
      </c>
      <c r="G27" s="18" cm="1">
        <f t="array" ref="G27">_FV(B27,"Change")</f>
        <v>9.39</v>
      </c>
      <c r="H27" s="19" cm="1">
        <f t="array" ref="H27">_FV(B27,"Change (%)",TRUE)</f>
        <v>4.7356999999999996E-2</v>
      </c>
      <c r="I27" s="37" t="str" cm="1">
        <f t="array" ref="I27">_FV(B27,"Name")</f>
        <v>ALIGN TECHNOLOGY, INC.</v>
      </c>
      <c r="J27" s="20" cm="1">
        <f t="array" ref="J27">_FV(B27,"Shares outstanding",TRUE)</f>
        <v>78108190</v>
      </c>
      <c r="K27" s="21" cm="1">
        <f t="array" ref="K27">IFERROR(_FV(B27,"Market cap",TRUE),0)</f>
        <v>16220730000</v>
      </c>
      <c r="L27" s="22">
        <f>VLOOKUP($A27,[1]TargetPriceData!$A$2:$AB$4993,11,FALSE)</f>
        <v>1.76</v>
      </c>
      <c r="M27" s="23">
        <f>VLOOKUP($A27,[1]TargetPriceData!$A$2:$AB$4993,4,FALSE)</f>
        <v>10</v>
      </c>
      <c r="N27" s="23" t="b">
        <f>VLOOKUP($A27,[1]TargetPriceData!$A$2:$AB$4993,3,FALSE)</f>
        <v>1</v>
      </c>
      <c r="O27" s="24">
        <f>VLOOKUP($A27,[1]TargetPriceData!$A$2:$AB$4993,5,FALSE)</f>
        <v>200</v>
      </c>
      <c r="P27" s="24">
        <f>VLOOKUP($A27,[1]TargetPriceData!$A$2:$AB$1048576,7,FALSE)</f>
        <v>305</v>
      </c>
      <c r="Q27" s="24">
        <f>VLOOKUP($A27,[1]TargetPriceData!$A$2:$AB$4993,6,FALSE)</f>
        <v>302.7</v>
      </c>
      <c r="R27" s="34">
        <f t="shared" ca="1" si="0"/>
        <v>0.45514854340928745</v>
      </c>
      <c r="S27" s="24">
        <f>VLOOKUP($A27,[1]TargetPriceData!$A$2:$AB$4993,8,FALSE)</f>
        <v>402</v>
      </c>
      <c r="T27" s="26">
        <f>VLOOKUP($A27,[1]TargetPriceData!$A$2:$AB$4993,10,FALSE)</f>
        <v>2.2000000000000002</v>
      </c>
      <c r="U27" s="42">
        <f>VLOOKUP($A27,[1]TargetPriceData!$A$2:$P$4996,16,FALSE)</f>
        <v>1.08</v>
      </c>
      <c r="V27" s="42">
        <f>VLOOKUP($A27,[1]TargetPriceData!$A$2:$Q$4996,17,FALSE)</f>
        <v>1.32</v>
      </c>
      <c r="W27" s="27" t="str">
        <f>VLOOKUP($A27,[1]TargetPriceData!$A$2:$O$4996,15,FALSE)</f>
        <v/>
      </c>
      <c r="X27" s="28">
        <f>VLOOKUP($A27,[1]TargetPriceData!$A$2:$N$4996,14,FALSE)</f>
        <v>0</v>
      </c>
      <c r="Y27" s="29">
        <f t="shared" si="1"/>
        <v>0</v>
      </c>
      <c r="Z27" s="11" t="str" cm="1">
        <f t="array" ref="Z27">_FV(B27,"Exchange abbreviation",TRUE)</f>
        <v>XNAS</v>
      </c>
      <c r="AA27" s="44" t="s">
        <v>712</v>
      </c>
      <c r="AB27" s="44" t="s">
        <v>711</v>
      </c>
      <c r="AC27" s="12" t="str" cm="1">
        <f t="array" ref="AC27">_FV(B27,"Industry")</f>
        <v>Healthcare Equipment &amp; Supplies</v>
      </c>
      <c r="AD27" s="31" t="s">
        <v>587</v>
      </c>
      <c r="AE27" s="46" t="s">
        <v>612</v>
      </c>
      <c r="AF27" s="9" t="str" cm="1">
        <f t="array" ref="AF27">RIGHT(_FV(B27,"Headquarters"),2)</f>
        <v>US</v>
      </c>
      <c r="AG27" s="33" cm="1">
        <f t="array" ref="AG27">IF(AH27=0,0,IF(ISERR(AH27),0,ROUNDDOWN(C27/_FV(B27,"P/E",TRUE),2)))</f>
        <v>7.8</v>
      </c>
      <c r="AH27" s="30" cm="1">
        <f t="array" ref="AH27">IFERROR(_FV(B27,"P/E",TRUE),0)</f>
        <v>25.403099999999998</v>
      </c>
      <c r="FT27" s="8"/>
      <c r="FU27" s="8"/>
      <c r="FV27" s="8"/>
      <c r="FW27" s="8"/>
      <c r="FX27" s="8"/>
    </row>
    <row r="28" spans="1:180" x14ac:dyDescent="0.25">
      <c r="A28" s="38" t="s">
        <v>91</v>
      </c>
      <c r="B28" t="e" vm="25">
        <v>#VALUE!</v>
      </c>
      <c r="C28" s="10" cm="1">
        <f t="array" ref="C28">_FV(B28,"Previous close",TRUE)</f>
        <v>39.880000000000003</v>
      </c>
      <c r="D28" s="10" cm="1">
        <f t="array" aca="1" ref="D28" ca="1">IF(OR(ISERROR(_FV($B28,"Price (Extended hours)",TRUE))=TRUE,$D$2="MKT CLOSED"),_FV($B28,"Price"),_FV($B28,"Price (Extended hours)",TRUE))</f>
        <v>40.68</v>
      </c>
      <c r="E28" s="17" cm="1">
        <f t="array" ref="E28">_FV(B28,"Low")</f>
        <v>39.46</v>
      </c>
      <c r="F28" s="17" cm="1">
        <f t="array" ref="F28">_FV(B28,"High")</f>
        <v>41.37</v>
      </c>
      <c r="G28" s="18" cm="1">
        <f t="array" ref="G28">_FV(B28,"Change")</f>
        <v>1.1299999999999999</v>
      </c>
      <c r="H28" s="19" cm="1">
        <f t="array" ref="H28">_FV(B28,"Change (%)",TRUE)</f>
        <v>2.8334999999999999E-2</v>
      </c>
      <c r="I28" s="37" t="str" cm="1">
        <f t="array" ref="I28">_FV(B28,"Name")</f>
        <v>ALASKA AIR GROUP, INC.</v>
      </c>
      <c r="J28" s="20" cm="1">
        <f t="array" ref="J28">_FV(B28,"Shares outstanding",TRUE)</f>
        <v>126834100</v>
      </c>
      <c r="K28" s="21" cm="1">
        <f t="array" ref="K28">IFERROR(_FV(B28,"Market cap",TRUE),0)</f>
        <v>5201466000</v>
      </c>
      <c r="L28" s="22">
        <f>VLOOKUP($A28,[1]TargetPriceData!$A$2:$AB$4993,11,FALSE)</f>
        <v>0</v>
      </c>
      <c r="M28" s="23">
        <f>VLOOKUP($A28,[1]TargetPriceData!$A$2:$AB$4993,4,FALSE)</f>
        <v>11</v>
      </c>
      <c r="N28" s="23" t="b">
        <f>VLOOKUP($A28,[1]TargetPriceData!$A$2:$AB$4993,3,FALSE)</f>
        <v>1</v>
      </c>
      <c r="O28" s="24">
        <f>VLOOKUP($A28,[1]TargetPriceData!$A$2:$AB$4993,5,FALSE)</f>
        <v>45</v>
      </c>
      <c r="P28" s="24">
        <f>VLOOKUP($A28,[1]TargetPriceData!$A$2:$AB$1048576,7,FALSE)</f>
        <v>60</v>
      </c>
      <c r="Q28" s="24">
        <f>VLOOKUP($A28,[1]TargetPriceData!$A$2:$AB$4993,6,FALSE)</f>
        <v>63</v>
      </c>
      <c r="R28" s="34">
        <f t="shared" ca="1" si="0"/>
        <v>0.54867256637168138</v>
      </c>
      <c r="S28" s="24">
        <f>VLOOKUP($A28,[1]TargetPriceData!$A$2:$AB$4993,8,FALSE)</f>
        <v>95</v>
      </c>
      <c r="T28" s="26">
        <f>VLOOKUP($A28,[1]TargetPriceData!$A$2:$AB$4993,10,FALSE)</f>
        <v>1.8</v>
      </c>
      <c r="U28" s="42">
        <f>VLOOKUP($A28,[1]TargetPriceData!$A$2:$P$4996,16,FALSE)</f>
        <v>0</v>
      </c>
      <c r="V28" s="42">
        <f>VLOOKUP($A28,[1]TargetPriceData!$A$2:$Q$4996,17,FALSE)</f>
        <v>0</v>
      </c>
      <c r="W28" s="27" t="str">
        <f>VLOOKUP($A28,[1]TargetPriceData!$A$2:$O$4996,15,FALSE)</f>
        <v>2020-02-14</v>
      </c>
      <c r="X28" s="28">
        <f>VLOOKUP($A28,[1]TargetPriceData!$A$2:$N$4996,14,FALSE)</f>
        <v>0</v>
      </c>
      <c r="Y28" s="29">
        <f t="shared" si="1"/>
        <v>0</v>
      </c>
      <c r="Z28" s="11" t="str" cm="1">
        <f t="array" ref="Z28">_FV(B28,"Exchange abbreviation",TRUE)</f>
        <v>XNYS</v>
      </c>
      <c r="AA28" s="44" t="s">
        <v>589</v>
      </c>
      <c r="AB28" s="44" t="s">
        <v>711</v>
      </c>
      <c r="AC28" s="12" t="str" cm="1">
        <f t="array" ref="AC28">_FV(B28,"Industry")</f>
        <v>Passenger Transportation Services</v>
      </c>
      <c r="AD28" s="31" t="s">
        <v>337</v>
      </c>
      <c r="AE28" s="46" t="s">
        <v>590</v>
      </c>
      <c r="AF28" s="9" t="str" cm="1">
        <f t="array" ref="AF28">RIGHT(_FV(B28,"Headquarters"),2)</f>
        <v>US</v>
      </c>
      <c r="AG28" s="33" cm="1">
        <f t="array" ref="AG28">IF(AH28=0,0,IF(ISERR(AH28),0,ROUNDDOWN(C28/_FV(B28,"P/E",TRUE),2)))</f>
        <v>0.28999999999999998</v>
      </c>
      <c r="AH28" s="30" cm="1">
        <f t="array" ref="AH28">IFERROR(_FV(B28,"P/E",TRUE),0)</f>
        <v>134.98509999999999</v>
      </c>
      <c r="FT28" s="8"/>
      <c r="FU28" s="8"/>
      <c r="FV28" s="8"/>
      <c r="FW28" s="8"/>
      <c r="FX28" s="8"/>
    </row>
    <row r="29" spans="1:180" x14ac:dyDescent="0.25">
      <c r="A29" s="38" t="s">
        <v>92</v>
      </c>
      <c r="B29" t="e" vm="26">
        <v>#VALUE!</v>
      </c>
      <c r="C29" s="10" cm="1">
        <f t="array" ref="C29">_FV(B29,"Previous close",TRUE)</f>
        <v>117.71</v>
      </c>
      <c r="D29" s="10" cm="1">
        <f t="array" aca="1" ref="D29" ca="1">IF(OR(ISERROR(_FV($B29,"Price (Extended hours)",TRUE))=TRUE,$D$2="MKT CLOSED"),_FV($B29,"Price"),_FV($B29,"Price (Extended hours)",TRUE))</f>
        <v>120.08</v>
      </c>
      <c r="E29" s="17" cm="1">
        <f t="array" ref="E29">_FV(B29,"Low")</f>
        <v>117.94</v>
      </c>
      <c r="F29" s="17" cm="1">
        <f t="array" ref="F29">_FV(B29,"High")</f>
        <v>123.57</v>
      </c>
      <c r="G29" s="18" cm="1">
        <f t="array" ref="G29">_FV(B29,"Change")</f>
        <v>2.37</v>
      </c>
      <c r="H29" s="19" cm="1">
        <f t="array" ref="H29">_FV(B29,"Change (%)",TRUE)</f>
        <v>2.0133999999999999E-2</v>
      </c>
      <c r="I29" s="37" t="str" cm="1">
        <f t="array" ref="I29">_FV(B29,"Name")</f>
        <v>THE ALLSTATE CORPORATION</v>
      </c>
      <c r="J29" s="20" cm="1">
        <f t="array" ref="J29">_FV(B29,"Shares outstanding",TRUE)</f>
        <v>270295600</v>
      </c>
      <c r="K29" s="21" cm="1">
        <f t="array" ref="K29">IFERROR(_FV(B29,"Market cap",TRUE),0)</f>
        <v>32457090000</v>
      </c>
      <c r="L29" s="22">
        <f>VLOOKUP($A29,[1]TargetPriceData!$A$2:$AB$4993,11,FALSE)</f>
        <v>0.65</v>
      </c>
      <c r="M29" s="23">
        <f>VLOOKUP($A29,[1]TargetPriceData!$A$2:$AB$4993,4,FALSE)</f>
        <v>15</v>
      </c>
      <c r="N29" s="23" t="b">
        <f>VLOOKUP($A29,[1]TargetPriceData!$A$2:$AB$4993,3,FALSE)</f>
        <v>1</v>
      </c>
      <c r="O29" s="24">
        <f>VLOOKUP($A29,[1]TargetPriceData!$A$2:$AB$4993,5,FALSE)</f>
        <v>100</v>
      </c>
      <c r="P29" s="24">
        <f>VLOOKUP($A29,[1]TargetPriceData!$A$2:$AB$1048576,7,FALSE)</f>
        <v>146</v>
      </c>
      <c r="Q29" s="24">
        <f>VLOOKUP($A29,[1]TargetPriceData!$A$2:$AB$4993,6,FALSE)</f>
        <v>141.33000000000001</v>
      </c>
      <c r="R29" s="34">
        <f t="shared" ca="1" si="0"/>
        <v>0.17696535642904743</v>
      </c>
      <c r="S29" s="24">
        <f>VLOOKUP($A29,[1]TargetPriceData!$A$2:$AB$4993,8,FALSE)</f>
        <v>188</v>
      </c>
      <c r="T29" s="26">
        <f>VLOOKUP($A29,[1]TargetPriceData!$A$2:$AB$4993,10,FALSE)</f>
        <v>2.4</v>
      </c>
      <c r="U29" s="42">
        <f>VLOOKUP($A29,[1]TargetPriceData!$A$2:$P$4996,16,FALSE)</f>
        <v>0.25</v>
      </c>
      <c r="V29" s="42">
        <f>VLOOKUP($A29,[1]TargetPriceData!$A$2:$Q$4996,17,FALSE)</f>
        <v>0.42</v>
      </c>
      <c r="W29" s="27" t="str">
        <f>VLOOKUP($A29,[1]TargetPriceData!$A$2:$O$4996,15,FALSE)</f>
        <v>2022-08-30</v>
      </c>
      <c r="X29" s="28">
        <f>VLOOKUP($A29,[1]TargetPriceData!$A$2:$N$4996,14,FALSE)</f>
        <v>3.4</v>
      </c>
      <c r="Y29" s="29">
        <f t="shared" si="1"/>
        <v>2.88845467674794E-2</v>
      </c>
      <c r="Z29" s="11" t="str" cm="1">
        <f t="array" ref="Z29">_FV(B29,"Exchange abbreviation",TRUE)</f>
        <v>XNYS</v>
      </c>
      <c r="AA29" s="44" t="s">
        <v>589</v>
      </c>
      <c r="AB29" s="44" t="s">
        <v>711</v>
      </c>
      <c r="AC29" s="12" t="str" cm="1">
        <f t="array" ref="AC29">_FV(B29,"Industry")</f>
        <v>Insurance</v>
      </c>
      <c r="AD29" s="31" t="s">
        <v>604</v>
      </c>
      <c r="AE29" s="46" t="s">
        <v>606</v>
      </c>
      <c r="AF29" s="9" t="str" cm="1">
        <f t="array" ref="AF29">RIGHT(_FV(B29,"Headquarters"),2)</f>
        <v>US</v>
      </c>
      <c r="AG29" s="33" cm="1">
        <f t="array" ref="AG29">IF(AH29=0,0,IF(ISERR(AH29),0,ROUNDDOWN(C29/_FV(B29,"P/E",TRUE),2)))</f>
        <v>2.78</v>
      </c>
      <c r="AH29" s="30" cm="1">
        <f t="array" ref="AH29">IFERROR(_FV(B29,"P/E",TRUE),0)</f>
        <v>42.198399999999999</v>
      </c>
      <c r="FT29" s="8"/>
      <c r="FU29" s="8"/>
      <c r="FV29" s="8"/>
      <c r="FW29" s="8"/>
      <c r="FX29" s="8"/>
    </row>
    <row r="30" spans="1:180" x14ac:dyDescent="0.25">
      <c r="A30" s="38" t="s">
        <v>93</v>
      </c>
      <c r="B30" t="e" vm="27">
        <v>#VALUE!</v>
      </c>
      <c r="C30" s="10" cm="1">
        <f t="array" ref="C30">_FV(B30,"Previous close",TRUE)</f>
        <v>89.8</v>
      </c>
      <c r="D30" s="10" cm="1">
        <f t="array" aca="1" ref="D30" ca="1">IF(OR(ISERROR(_FV($B30,"Price (Extended hours)",TRUE))=TRUE,$D$2="MKT CLOSED"),_FV($B30,"Price"),_FV($B30,"Price (Extended hours)",TRUE))</f>
        <v>92.79</v>
      </c>
      <c r="E30" s="17" cm="1">
        <f t="array" ref="E30">_FV(B30,"Low")</f>
        <v>88.82</v>
      </c>
      <c r="F30" s="17" cm="1">
        <f t="array" ref="F30">_FV(B30,"High")</f>
        <v>93.21</v>
      </c>
      <c r="G30" s="18" cm="1">
        <f t="array" ref="G30">_FV(B30,"Change")</f>
        <v>2.99</v>
      </c>
      <c r="H30" s="19" cm="1">
        <f t="array" ref="H30">_FV(B30,"Change (%)",TRUE)</f>
        <v>3.3295999999999999E-2</v>
      </c>
      <c r="I30" s="37" t="str" cm="1">
        <f t="array" ref="I30">_FV(B30,"Name")</f>
        <v>ALLEGION PUBLIC LIMITED COMPANY</v>
      </c>
      <c r="J30" s="20" cm="1">
        <f t="array" ref="J30">_FV(B30,"Shares outstanding",TRUE)</f>
        <v>87838040</v>
      </c>
      <c r="K30" s="21" cm="1">
        <f t="array" ref="K30">IFERROR(_FV(B30,"Market cap",TRUE),0)</f>
        <v>8150492000</v>
      </c>
      <c r="L30" s="22">
        <f>VLOOKUP($A30,[1]TargetPriceData!$A$2:$AB$4993,11,FALSE)</f>
        <v>1.03</v>
      </c>
      <c r="M30" s="23">
        <f>VLOOKUP($A30,[1]TargetPriceData!$A$2:$AB$4993,4,FALSE)</f>
        <v>13</v>
      </c>
      <c r="N30" s="23" t="b">
        <f>VLOOKUP($A30,[1]TargetPriceData!$A$2:$AB$4993,3,FALSE)</f>
        <v>1</v>
      </c>
      <c r="O30" s="24">
        <f>VLOOKUP($A30,[1]TargetPriceData!$A$2:$AB$4993,5,FALSE)</f>
        <v>95</v>
      </c>
      <c r="P30" s="24">
        <f>VLOOKUP($A30,[1]TargetPriceData!$A$2:$AB$1048576,7,FALSE)</f>
        <v>114</v>
      </c>
      <c r="Q30" s="24">
        <f>VLOOKUP($A30,[1]TargetPriceData!$A$2:$AB$4993,6,FALSE)</f>
        <v>111.92</v>
      </c>
      <c r="R30" s="34">
        <f t="shared" ca="1" si="0"/>
        <v>0.20616445737687245</v>
      </c>
      <c r="S30" s="24">
        <f>VLOOKUP($A30,[1]TargetPriceData!$A$2:$AB$4993,8,FALSE)</f>
        <v>130</v>
      </c>
      <c r="T30" s="26">
        <f>VLOOKUP($A30,[1]TargetPriceData!$A$2:$AB$4993,10,FALSE)</f>
        <v>2.6</v>
      </c>
      <c r="U30" s="42">
        <f>VLOOKUP($A30,[1]TargetPriceData!$A$2:$P$4996,16,FALSE)</f>
        <v>2.0499999999999998</v>
      </c>
      <c r="V30" s="42">
        <f>VLOOKUP($A30,[1]TargetPriceData!$A$2:$Q$4996,17,FALSE)</f>
        <v>2.87</v>
      </c>
      <c r="W30" s="27" t="str">
        <f>VLOOKUP($A30,[1]TargetPriceData!$A$2:$O$4996,15,FALSE)</f>
        <v>2022-09-15</v>
      </c>
      <c r="X30" s="28">
        <f>VLOOKUP($A30,[1]TargetPriceData!$A$2:$N$4996,14,FALSE)</f>
        <v>1.64</v>
      </c>
      <c r="Y30" s="29">
        <f t="shared" si="1"/>
        <v>1.8262806236080179E-2</v>
      </c>
      <c r="Z30" s="11" t="str" cm="1">
        <f t="array" ref="Z30">_FV(B30,"Exchange abbreviation",TRUE)</f>
        <v>XNYS</v>
      </c>
      <c r="AA30" s="44" t="s">
        <v>589</v>
      </c>
      <c r="AB30" s="44" t="s">
        <v>711</v>
      </c>
      <c r="AC30" s="12" t="str" cm="1">
        <f t="array" ref="AC30">_FV(B30,"Industry")</f>
        <v>Communications &amp; Networking</v>
      </c>
      <c r="AD30" s="31" t="s">
        <v>337</v>
      </c>
      <c r="AE30" s="46" t="s">
        <v>613</v>
      </c>
      <c r="AF30" s="9" t="str" cm="1">
        <f t="array" ref="AF30">RIGHT(_FV(B30,"Headquarters"),2)</f>
        <v>IE</v>
      </c>
      <c r="AG30" s="33" cm="1">
        <f t="array" ref="AG30">IF(AH30=0,0,IF(ISERR(AH30),0,ROUNDDOWN(C30/_FV(B30,"P/E",TRUE),2)))</f>
        <v>5.2</v>
      </c>
      <c r="AH30" s="30" cm="1">
        <f t="array" ref="AH30">IFERROR(_FV(B30,"P/E",TRUE),0)</f>
        <v>17.238900000000001</v>
      </c>
      <c r="FT30" s="8"/>
      <c r="FU30" s="8"/>
      <c r="FV30" s="8"/>
      <c r="FW30" s="8"/>
      <c r="FX30" s="8"/>
    </row>
    <row r="31" spans="1:180" x14ac:dyDescent="0.25">
      <c r="A31" s="38" t="s">
        <v>96</v>
      </c>
      <c r="B31" t="e" vm="28">
        <v>#VALUE!</v>
      </c>
      <c r="C31" s="10" cm="1">
        <f t="array" ref="C31">_FV(B31,"Previous close",TRUE)</f>
        <v>78.66</v>
      </c>
      <c r="D31" s="10" cm="1">
        <f t="array" aca="1" ref="D31" ca="1">IF(OR(ISERROR(_FV($B31,"Price (Extended hours)",TRUE))=TRUE,$D$2="MKT CLOSED"),_FV($B31,"Price"),_FV($B31,"Price (Extended hours)",TRUE))</f>
        <v>82.5</v>
      </c>
      <c r="E31" s="17" cm="1">
        <f t="array" ref="E31">_FV(B31,"Low")</f>
        <v>78.13</v>
      </c>
      <c r="F31" s="17" cm="1">
        <f t="array" ref="F31">_FV(B31,"High")</f>
        <v>82.65</v>
      </c>
      <c r="G31" s="18" cm="1">
        <f t="array" ref="G31">_FV(B31,"Change")</f>
        <v>3.76</v>
      </c>
      <c r="H31" s="19" cm="1">
        <f t="array" ref="H31">_FV(B31,"Change (%)",TRUE)</f>
        <v>4.7801000000000003E-2</v>
      </c>
      <c r="I31" s="37" t="str" cm="1">
        <f t="array" ref="I31">_FV(B31,"Name")</f>
        <v>APPLIED MATERIALS, INC.</v>
      </c>
      <c r="J31" s="20" cm="1">
        <f t="array" ref="J31">_FV(B31,"Shares outstanding",TRUE)</f>
        <v>860309400</v>
      </c>
      <c r="K31" s="21" cm="1">
        <f t="array" ref="K31">IFERROR(_FV(B31,"Market cap",TRUE),0)</f>
        <v>70906700000</v>
      </c>
      <c r="L31" s="22">
        <f>VLOOKUP($A31,[1]TargetPriceData!$A$2:$AB$4993,11,FALSE)</f>
        <v>1.51</v>
      </c>
      <c r="M31" s="23">
        <f>VLOOKUP($A31,[1]TargetPriceData!$A$2:$AB$4993,4,FALSE)</f>
        <v>28</v>
      </c>
      <c r="N31" s="23" t="b">
        <f>VLOOKUP($A31,[1]TargetPriceData!$A$2:$AB$4993,3,FALSE)</f>
        <v>1</v>
      </c>
      <c r="O31" s="24">
        <f>VLOOKUP($A31,[1]TargetPriceData!$A$2:$AB$4993,5,FALSE)</f>
        <v>70</v>
      </c>
      <c r="P31" s="24">
        <f>VLOOKUP($A31,[1]TargetPriceData!$A$2:$AB$1048576,7,FALSE)</f>
        <v>101</v>
      </c>
      <c r="Q31" s="24">
        <f>VLOOKUP($A31,[1]TargetPriceData!$A$2:$AB$4993,6,FALSE)</f>
        <v>109.46</v>
      </c>
      <c r="R31" s="34">
        <f t="shared" ca="1" si="0"/>
        <v>0.32678787878787874</v>
      </c>
      <c r="S31" s="24">
        <f>VLOOKUP($A31,[1]TargetPriceData!$A$2:$AB$4993,8,FALSE)</f>
        <v>175</v>
      </c>
      <c r="T31" s="26">
        <f>VLOOKUP($A31,[1]TargetPriceData!$A$2:$AB$4993,10,FALSE)</f>
        <v>2.1</v>
      </c>
      <c r="U31" s="42">
        <f>VLOOKUP($A31,[1]TargetPriceData!$A$2:$P$4996,16,FALSE)</f>
        <v>1.27</v>
      </c>
      <c r="V31" s="42">
        <f>VLOOKUP($A31,[1]TargetPriceData!$A$2:$Q$4996,17,FALSE)</f>
        <v>2.2599999999999998</v>
      </c>
      <c r="W31" s="27" t="str">
        <f>VLOOKUP($A31,[1]TargetPriceData!$A$2:$O$4996,15,FALSE)</f>
        <v>2022-11-23</v>
      </c>
      <c r="X31" s="28">
        <f>VLOOKUP($A31,[1]TargetPriceData!$A$2:$N$4996,14,FALSE)</f>
        <v>1.04</v>
      </c>
      <c r="Y31" s="29">
        <f t="shared" si="1"/>
        <v>1.322145944571574E-2</v>
      </c>
      <c r="Z31" s="11" t="str" cm="1">
        <f t="array" ref="Z31">_FV(B31,"Exchange abbreviation",TRUE)</f>
        <v>XNAS</v>
      </c>
      <c r="AA31" s="44" t="s">
        <v>712</v>
      </c>
      <c r="AB31" s="44" t="s">
        <v>711</v>
      </c>
      <c r="AC31" s="12" t="str" cm="1">
        <f t="array" ref="AC31">_FV(B31,"Industry")</f>
        <v>Semiconductors &amp; Semiconductor Equipment</v>
      </c>
      <c r="AD31" s="31" t="s">
        <v>592</v>
      </c>
      <c r="AE31" s="46" t="s">
        <v>614</v>
      </c>
      <c r="AF31" s="9" t="str" cm="1">
        <f t="array" ref="AF31">RIGHT(_FV(B31,"Headquarters"),2)</f>
        <v>US</v>
      </c>
      <c r="AG31" s="33" cm="1">
        <f t="array" ref="AG31">IF(AH31=0,0,IF(ISERR(AH31),0,ROUNDDOWN(C31/_FV(B31,"P/E",TRUE),2)))</f>
        <v>7.47</v>
      </c>
      <c r="AH31" s="30" cm="1">
        <f t="array" ref="AH31">IFERROR(_FV(B31,"P/E",TRUE),0)</f>
        <v>10.526</v>
      </c>
      <c r="FT31" s="8"/>
      <c r="FU31" s="8"/>
      <c r="FV31" s="8"/>
      <c r="FW31" s="8"/>
      <c r="FX31" s="8"/>
    </row>
    <row r="32" spans="1:180" x14ac:dyDescent="0.25">
      <c r="A32" s="38" t="s">
        <v>98</v>
      </c>
      <c r="B32" t="e" vm="29">
        <v>#VALUE!</v>
      </c>
      <c r="C32" s="10" cm="1">
        <f t="array" ref="C32">_FV(B32,"Previous close",TRUE)</f>
        <v>10.89</v>
      </c>
      <c r="D32" s="10" cm="1">
        <f t="array" aca="1" ref="D32" ca="1">IF(OR(ISERROR(_FV($B32,"Price (Extended hours)",TRUE))=TRUE,$D$2="MKT CLOSED"),_FV($B32,"Price"),_FV($B32,"Price (Extended hours)",TRUE))</f>
        <v>11.28</v>
      </c>
      <c r="E32" s="17" cm="1">
        <f t="array" ref="E32">_FV(B32,"Low")</f>
        <v>10.875</v>
      </c>
      <c r="F32" s="17" cm="1">
        <f t="array" ref="F32">_FV(B32,"High")</f>
        <v>11.31</v>
      </c>
      <c r="G32" s="18" cm="1">
        <f t="array" ref="G32">_FV(B32,"Change")</f>
        <v>0.41</v>
      </c>
      <c r="H32" s="19" cm="1">
        <f t="array" ref="H32">_FV(B32,"Change (%)",TRUE)</f>
        <v>3.7649000000000002E-2</v>
      </c>
      <c r="I32" s="37" t="str" cm="1">
        <f t="array" ref="I32">_FV(B32,"Name")</f>
        <v>Amcor plc</v>
      </c>
      <c r="J32" s="20" cm="1">
        <f t="array" ref="J32">_FV(B32,"Shares outstanding",TRUE)</f>
        <v>1489020000</v>
      </c>
      <c r="K32" s="21" cm="1">
        <f t="array" ref="K32">IFERROR(_FV(B32,"Market cap",TRUE),0)</f>
        <v>16825920000</v>
      </c>
      <c r="L32" s="22">
        <f>VLOOKUP($A32,[1]TargetPriceData!$A$2:$AB$4993,11,FALSE)</f>
        <v>0.85</v>
      </c>
      <c r="M32" s="23">
        <f>VLOOKUP($A32,[1]TargetPriceData!$A$2:$AB$4993,4,FALSE)</f>
        <v>9</v>
      </c>
      <c r="N32" s="23" t="b">
        <f>VLOOKUP($A32,[1]TargetPriceData!$A$2:$AB$4993,3,FALSE)</f>
        <v>1</v>
      </c>
      <c r="O32" s="24">
        <f>VLOOKUP($A32,[1]TargetPriceData!$A$2:$AB$4993,5,FALSE)</f>
        <v>10.75</v>
      </c>
      <c r="P32" s="24">
        <f>VLOOKUP($A32,[1]TargetPriceData!$A$2:$AB$1048576,7,FALSE)</f>
        <v>12</v>
      </c>
      <c r="Q32" s="24">
        <f>VLOOKUP($A32,[1]TargetPriceData!$A$2:$AB$4993,6,FALSE)</f>
        <v>12.51</v>
      </c>
      <c r="R32" s="34">
        <f t="shared" ca="1" si="0"/>
        <v>0.10904255319148941</v>
      </c>
      <c r="S32" s="24">
        <f>VLOOKUP($A32,[1]TargetPriceData!$A$2:$AB$4993,8,FALSE)</f>
        <v>14</v>
      </c>
      <c r="T32" s="26">
        <f>VLOOKUP($A32,[1]TargetPriceData!$A$2:$AB$4993,10,FALSE)</f>
        <v>2.8</v>
      </c>
      <c r="U32" s="42">
        <f>VLOOKUP($A32,[1]TargetPriceData!$A$2:$P$4996,16,FALSE)</f>
        <v>0.53</v>
      </c>
      <c r="V32" s="42">
        <f>VLOOKUP($A32,[1]TargetPriceData!$A$2:$Q$4996,17,FALSE)</f>
        <v>1.1499999999999999</v>
      </c>
      <c r="W32" s="27" t="str">
        <f>VLOOKUP($A32,[1]TargetPriceData!$A$2:$O$4996,15,FALSE)</f>
        <v>2022-09-07</v>
      </c>
      <c r="X32" s="28">
        <f>VLOOKUP($A32,[1]TargetPriceData!$A$2:$N$4996,14,FALSE)</f>
        <v>0.48</v>
      </c>
      <c r="Y32" s="29">
        <f t="shared" si="1"/>
        <v>4.407713498622589E-2</v>
      </c>
      <c r="Z32" s="11" t="str" cm="1">
        <f t="array" ref="Z32">_FV(B32,"Exchange abbreviation",TRUE)</f>
        <v>XNYS</v>
      </c>
      <c r="AA32" s="44" t="s">
        <v>589</v>
      </c>
      <c r="AB32" s="44" t="s">
        <v>711</v>
      </c>
      <c r="AC32" s="12" t="str" cm="1">
        <f t="array" ref="AC32">_FV(B32,"Industry")</f>
        <v>Containers &amp; Packaging</v>
      </c>
      <c r="AD32" s="31" t="s">
        <v>610</v>
      </c>
      <c r="AE32" s="46" t="s">
        <v>615</v>
      </c>
      <c r="AF32" s="9" t="str" cm="1">
        <f t="array" ref="AF32">RIGHT(_FV(B32,"Headquarters"),2)</f>
        <v>GB</v>
      </c>
      <c r="AG32" s="33" cm="1">
        <f t="array" ref="AG32">IF(AH32=0,0,IF(ISERR(AH32),0,ROUNDDOWN(C32/_FV(B32,"P/E",TRUE),2)))</f>
        <v>0.52</v>
      </c>
      <c r="AH32" s="30" cm="1">
        <f t="array" ref="AH32">IFERROR(_FV(B32,"P/E",TRUE),0)</f>
        <v>20.607399999999998</v>
      </c>
      <c r="FT32" s="8"/>
      <c r="FU32" s="8"/>
      <c r="FV32" s="8"/>
      <c r="FW32" s="8"/>
      <c r="FX32" s="8"/>
    </row>
    <row r="33" spans="1:180" x14ac:dyDescent="0.25">
      <c r="A33" s="38" t="s">
        <v>101</v>
      </c>
      <c r="B33" t="e" vm="30">
        <v>#VALUE!</v>
      </c>
      <c r="C33" s="10" cm="1">
        <f t="array" ref="C33">_FV(B33,"Previous close",TRUE)</f>
        <v>57.77</v>
      </c>
      <c r="D33" s="10" cm="1">
        <f t="array" aca="1" ref="D33" ca="1">IF(OR(ISERROR(_FV($B33,"Price (Extended hours)",TRUE))=TRUE,$D$2="MKT CLOSED"),_FV($B33,"Price"),_FV($B33,"Price (Extended hours)",TRUE))</f>
        <v>59.12</v>
      </c>
      <c r="E33" s="17" cm="1">
        <f t="array" ref="E33">_FV(B33,"Low")</f>
        <v>55.71</v>
      </c>
      <c r="F33" s="17" cm="1">
        <f t="array" ref="F33">_FV(B33,"High")</f>
        <v>58.91</v>
      </c>
      <c r="G33" s="18" cm="1">
        <f t="array" ref="G33">_FV(B33,"Change")</f>
        <v>1.05</v>
      </c>
      <c r="H33" s="19" cm="1">
        <f t="array" ref="H33">_FV(B33,"Change (%)",TRUE)</f>
        <v>1.8176000000000001E-2</v>
      </c>
      <c r="I33" s="37" t="str" cm="1">
        <f t="array" ref="I33">_FV(B33,"Name")</f>
        <v>ADVANCED MICRO DEVICES, INC.</v>
      </c>
      <c r="J33" s="20" cm="1">
        <f t="array" ref="J33">_FV(B33,"Shares outstanding",TRUE)</f>
        <v>1614321000</v>
      </c>
      <c r="K33" s="21" cm="1">
        <f t="array" ref="K33">IFERROR(_FV(B33,"Market cap",TRUE),0)</f>
        <v>94954350000</v>
      </c>
      <c r="L33" s="22">
        <f>VLOOKUP($A33,[1]TargetPriceData!$A$2:$AB$4993,11,FALSE)</f>
        <v>2.0499999999999998</v>
      </c>
      <c r="M33" s="23">
        <f>VLOOKUP($A33,[1]TargetPriceData!$A$2:$AB$4993,4,FALSE)</f>
        <v>39</v>
      </c>
      <c r="N33" s="23" t="b">
        <f>VLOOKUP($A33,[1]TargetPriceData!$A$2:$AB$4993,3,FALSE)</f>
        <v>1</v>
      </c>
      <c r="O33" s="24">
        <f>VLOOKUP($A33,[1]TargetPriceData!$A$2:$AB$4993,5,FALSE)</f>
        <v>65</v>
      </c>
      <c r="P33" s="24">
        <f>VLOOKUP($A33,[1]TargetPriceData!$A$2:$AB$1048576,7,FALSE)</f>
        <v>95</v>
      </c>
      <c r="Q33" s="24">
        <f>VLOOKUP($A33,[1]TargetPriceData!$A$2:$AB$4993,6,FALSE)</f>
        <v>101.08</v>
      </c>
      <c r="R33" s="34">
        <f t="shared" ca="1" si="0"/>
        <v>0.70974289580514216</v>
      </c>
      <c r="S33" s="24">
        <f>VLOOKUP($A33,[1]TargetPriceData!$A$2:$AB$4993,8,FALSE)</f>
        <v>200</v>
      </c>
      <c r="T33" s="26">
        <f>VLOOKUP($A33,[1]TargetPriceData!$A$2:$AB$4993,10,FALSE)</f>
        <v>2</v>
      </c>
      <c r="U33" s="42">
        <f>VLOOKUP($A33,[1]TargetPriceData!$A$2:$P$4996,16,FALSE)</f>
        <v>1.82</v>
      </c>
      <c r="V33" s="42">
        <f>VLOOKUP($A33,[1]TargetPriceData!$A$2:$Q$4996,17,FALSE)</f>
        <v>2.44</v>
      </c>
      <c r="W33" s="27" t="str">
        <f>VLOOKUP($A33,[1]TargetPriceData!$A$2:$O$4996,15,FALSE)</f>
        <v>1995-04-27</v>
      </c>
      <c r="X33" s="28">
        <f>VLOOKUP($A33,[1]TargetPriceData!$A$2:$N$4996,14,FALSE)</f>
        <v>0</v>
      </c>
      <c r="Y33" s="29">
        <f t="shared" si="1"/>
        <v>0</v>
      </c>
      <c r="Z33" s="11" t="str" cm="1">
        <f t="array" ref="Z33">_FV(B33,"Exchange abbreviation",TRUE)</f>
        <v>XNAS</v>
      </c>
      <c r="AA33" s="44" t="s">
        <v>712</v>
      </c>
      <c r="AB33" s="44" t="s">
        <v>711</v>
      </c>
      <c r="AC33" s="12" t="str" cm="1">
        <f t="array" ref="AC33">_FV(B33,"Industry")</f>
        <v>Semiconductors &amp; Semiconductor Equipment</v>
      </c>
      <c r="AD33" s="31" t="s">
        <v>592</v>
      </c>
      <c r="AE33" s="46" t="s">
        <v>597</v>
      </c>
      <c r="AF33" s="9" t="str" cm="1">
        <f t="array" ref="AF33">RIGHT(_FV(B33,"Headquarters"),2)</f>
        <v>US</v>
      </c>
      <c r="AG33" s="33" cm="1">
        <f t="array" ref="AG33">IF(AH33=0,0,IF(ISERR(AH33),0,ROUNDDOWN(C33/_FV(B33,"P/E",TRUE),2)))</f>
        <v>2.37</v>
      </c>
      <c r="AH33" s="30" cm="1">
        <f t="array" ref="AH33">IFERROR(_FV(B33,"P/E",TRUE),0)</f>
        <v>24.291899999999998</v>
      </c>
      <c r="FT33" s="8"/>
      <c r="FU33" s="8"/>
      <c r="FV33" s="8"/>
      <c r="FW33" s="8"/>
      <c r="FX33" s="8"/>
    </row>
    <row r="34" spans="1:180" x14ac:dyDescent="0.25">
      <c r="A34" s="38" t="s">
        <v>102</v>
      </c>
      <c r="B34" t="e" vm="31">
        <v>#VALUE!</v>
      </c>
      <c r="C34" s="10" cm="1">
        <f t="array" ref="C34">_FV(B34,"Previous close",TRUE)</f>
        <v>115.1</v>
      </c>
      <c r="D34" s="10" cm="1">
        <f t="array" aca="1" ref="D34" ca="1">IF(OR(ISERROR(_FV($B34,"Price (Extended hours)",TRUE))=TRUE,$D$2="MKT CLOSED"),_FV($B34,"Price"),_FV($B34,"Price (Extended hours)",TRUE))</f>
        <v>119.18</v>
      </c>
      <c r="E34" s="17" cm="1">
        <f t="array" ref="E34">_FV(B34,"Low")</f>
        <v>114.355</v>
      </c>
      <c r="F34" s="17" cm="1">
        <f t="array" ref="F34">_FV(B34,"High")</f>
        <v>119.41</v>
      </c>
      <c r="G34" s="18" cm="1">
        <f t="array" ref="G34">_FV(B34,"Change")</f>
        <v>4.08</v>
      </c>
      <c r="H34" s="19" cm="1">
        <f t="array" ref="H34">_FV(B34,"Change (%)",TRUE)</f>
        <v>3.5446999999999999E-2</v>
      </c>
      <c r="I34" s="37" t="str" cm="1">
        <f t="array" ref="I34">_FV(B34,"Name")</f>
        <v>AMETEK, INC.</v>
      </c>
      <c r="J34" s="20" cm="1">
        <f t="array" ref="J34">_FV(B34,"Shares outstanding",TRUE)</f>
        <v>229578300</v>
      </c>
      <c r="K34" s="21" cm="1">
        <f t="array" ref="K34">IFERROR(_FV(B34,"Market cap",TRUE),0)</f>
        <v>27361140000</v>
      </c>
      <c r="L34" s="22">
        <f>VLOOKUP($A34,[1]TargetPriceData!$A$2:$AB$4993,11,FALSE)</f>
        <v>1.22</v>
      </c>
      <c r="M34" s="23">
        <f>VLOOKUP($A34,[1]TargetPriceData!$A$2:$AB$4993,4,FALSE)</f>
        <v>16</v>
      </c>
      <c r="N34" s="23" t="b">
        <f>VLOOKUP($A34,[1]TargetPriceData!$A$2:$AB$4993,3,FALSE)</f>
        <v>1</v>
      </c>
      <c r="O34" s="24">
        <f>VLOOKUP($A34,[1]TargetPriceData!$A$2:$AB$4993,5,FALSE)</f>
        <v>129</v>
      </c>
      <c r="P34" s="24">
        <f>VLOOKUP($A34,[1]TargetPriceData!$A$2:$AB$1048576,7,FALSE)</f>
        <v>142</v>
      </c>
      <c r="Q34" s="24">
        <f>VLOOKUP($A34,[1]TargetPriceData!$A$2:$AB$4993,6,FALSE)</f>
        <v>146</v>
      </c>
      <c r="R34" s="34">
        <f t="shared" ca="1" si="0"/>
        <v>0.22503775801308937</v>
      </c>
      <c r="S34" s="24">
        <f>VLOOKUP($A34,[1]TargetPriceData!$A$2:$AB$4993,8,FALSE)</f>
        <v>180</v>
      </c>
      <c r="T34" s="26">
        <f>VLOOKUP($A34,[1]TargetPriceData!$A$2:$AB$4993,10,FALSE)</f>
        <v>2.2000000000000002</v>
      </c>
      <c r="U34" s="42">
        <f>VLOOKUP($A34,[1]TargetPriceData!$A$2:$P$4996,16,FALSE)</f>
        <v>0.82</v>
      </c>
      <c r="V34" s="42">
        <f>VLOOKUP($A34,[1]TargetPriceData!$A$2:$Q$4996,17,FALSE)</f>
        <v>1.48</v>
      </c>
      <c r="W34" s="27" t="str">
        <f>VLOOKUP($A34,[1]TargetPriceData!$A$2:$O$4996,15,FALSE)</f>
        <v>2022-09-13</v>
      </c>
      <c r="X34" s="28">
        <f>VLOOKUP($A34,[1]TargetPriceData!$A$2:$N$4996,14,FALSE)</f>
        <v>0.88</v>
      </c>
      <c r="Y34" s="29">
        <f t="shared" si="1"/>
        <v>7.6455256298870551E-3</v>
      </c>
      <c r="Z34" s="11" t="str" cm="1">
        <f t="array" ref="Z34">_FV(B34,"Exchange abbreviation",TRUE)</f>
        <v>XNYS</v>
      </c>
      <c r="AA34" s="44" t="s">
        <v>589</v>
      </c>
      <c r="AB34" s="44" t="s">
        <v>711</v>
      </c>
      <c r="AC34" s="12" t="str" cm="1">
        <f t="array" ref="AC34">_FV(B34,"Industry")</f>
        <v>Machinery, Equipment &amp; Components</v>
      </c>
      <c r="AD34" s="31" t="s">
        <v>337</v>
      </c>
      <c r="AE34" s="46" t="s">
        <v>616</v>
      </c>
      <c r="AF34" s="9" t="str" cm="1">
        <f t="array" ref="AF34">RIGHT(_FV(B34,"Headquarters"),2)</f>
        <v>US</v>
      </c>
      <c r="AG34" s="33" cm="1">
        <f t="array" ref="AG34">IF(AH34=0,0,IF(ISERR(AH34),0,ROUNDDOWN(C34/_FV(B34,"P/E",TRUE),2)))</f>
        <v>4.7</v>
      </c>
      <c r="AH34" s="30" cm="1">
        <f t="array" ref="AH34">IFERROR(_FV(B34,"P/E",TRUE),0)</f>
        <v>24.471800000000002</v>
      </c>
      <c r="FT34" s="8"/>
      <c r="FU34" s="8"/>
      <c r="FV34" s="8"/>
      <c r="FW34" s="8"/>
      <c r="FX34" s="8"/>
    </row>
    <row r="35" spans="1:180" x14ac:dyDescent="0.25">
      <c r="A35" s="38" t="s">
        <v>103</v>
      </c>
      <c r="B35" t="e" vm="32">
        <v>#VALUE!</v>
      </c>
      <c r="C35" s="10" cm="1">
        <f t="array" ref="C35">_FV(B35,"Previous close",TRUE)</f>
        <v>247.45</v>
      </c>
      <c r="D35" s="10" cm="1">
        <f t="array" aca="1" ref="D35" ca="1">IF(OR(ISERROR(_FV($B35,"Price (Extended hours)",TRUE))=TRUE,$D$2="MKT CLOSED"),_FV($B35,"Price"),_FV($B35,"Price (Extended hours)",TRUE))</f>
        <v>250.5</v>
      </c>
      <c r="E35" s="17" cm="1">
        <f t="array" ref="E35">_FV(B35,"Low")</f>
        <v>247.01</v>
      </c>
      <c r="F35" s="17" cm="1">
        <f t="array" ref="F35">_FV(B35,"High")</f>
        <v>252.38499999999999</v>
      </c>
      <c r="G35" s="18" cm="1">
        <f t="array" ref="G35">_FV(B35,"Change")</f>
        <v>4.49</v>
      </c>
      <c r="H35" s="19" cm="1">
        <f t="array" ref="H35">_FV(B35,"Change (%)",TRUE)</f>
        <v>1.8145000000000001E-2</v>
      </c>
      <c r="I35" s="37" t="str" cm="1">
        <f t="array" ref="I35">_FV(B35,"Name")</f>
        <v>AMGEN INC.</v>
      </c>
      <c r="J35" s="20" cm="1">
        <f t="array" ref="J35">_FV(B35,"Shares outstanding",TRUE)</f>
        <v>534930800</v>
      </c>
      <c r="K35" s="21" cm="1">
        <f t="array" ref="K35">IFERROR(_FV(B35,"Market cap",TRUE),0)</f>
        <v>134770500000</v>
      </c>
      <c r="L35" s="22">
        <f>VLOOKUP($A35,[1]TargetPriceData!$A$2:$AB$4993,11,FALSE)</f>
        <v>0.57999999999999996</v>
      </c>
      <c r="M35" s="23">
        <f>VLOOKUP($A35,[1]TargetPriceData!$A$2:$AB$4993,4,FALSE)</f>
        <v>22</v>
      </c>
      <c r="N35" s="23" t="b">
        <f>VLOOKUP($A35,[1]TargetPriceData!$A$2:$AB$4993,3,FALSE)</f>
        <v>1</v>
      </c>
      <c r="O35" s="24">
        <f>VLOOKUP($A35,[1]TargetPriceData!$A$2:$AB$4993,5,FALSE)</f>
        <v>182</v>
      </c>
      <c r="P35" s="24">
        <f>VLOOKUP($A35,[1]TargetPriceData!$A$2:$AB$1048576,7,FALSE)</f>
        <v>255</v>
      </c>
      <c r="Q35" s="24">
        <f>VLOOKUP($A35,[1]TargetPriceData!$A$2:$AB$4993,6,FALSE)</f>
        <v>253.98</v>
      </c>
      <c r="R35" s="34">
        <f t="shared" ca="1" si="0"/>
        <v>1.3892215568862235E-2</v>
      </c>
      <c r="S35" s="24">
        <f>VLOOKUP($A35,[1]TargetPriceData!$A$2:$AB$4993,8,FALSE)</f>
        <v>295</v>
      </c>
      <c r="T35" s="26">
        <f>VLOOKUP($A35,[1]TargetPriceData!$A$2:$AB$4993,10,FALSE)</f>
        <v>2.6</v>
      </c>
      <c r="U35" s="42">
        <f>VLOOKUP($A35,[1]TargetPriceData!$A$2:$P$4996,16,FALSE)</f>
        <v>0.99</v>
      </c>
      <c r="V35" s="42">
        <f>VLOOKUP($A35,[1]TargetPriceData!$A$2:$Q$4996,17,FALSE)</f>
        <v>1.53</v>
      </c>
      <c r="W35" s="27" t="str">
        <f>VLOOKUP($A35,[1]TargetPriceData!$A$2:$O$4996,15,FALSE)</f>
        <v>2022-08-17</v>
      </c>
      <c r="X35" s="28">
        <f>VLOOKUP($A35,[1]TargetPriceData!$A$2:$N$4996,14,FALSE)</f>
        <v>7.76</v>
      </c>
      <c r="Y35" s="29">
        <f t="shared" si="1"/>
        <v>3.1359870680945645E-2</v>
      </c>
      <c r="Z35" s="11" t="str" cm="1">
        <f t="array" ref="Z35">_FV(B35,"Exchange abbreviation",TRUE)</f>
        <v>XNAS</v>
      </c>
      <c r="AA35" s="44" t="s">
        <v>712</v>
      </c>
      <c r="AB35" s="44" t="s">
        <v>711</v>
      </c>
      <c r="AC35" s="12" t="str" cm="1">
        <f t="array" ref="AC35">_FV(B35,"Industry")</f>
        <v>Pharmaceuticals</v>
      </c>
      <c r="AD35" s="31" t="s">
        <v>587</v>
      </c>
      <c r="AE35" s="46" t="s">
        <v>617</v>
      </c>
      <c r="AF35" s="9" t="str" cm="1">
        <f t="array" ref="AF35">RIGHT(_FV(B35,"Headquarters"),2)</f>
        <v>US</v>
      </c>
      <c r="AG35" s="33" cm="1">
        <f t="array" ref="AG35">IF(AH35=0,0,IF(ISERR(AH35),0,ROUNDDOWN(C35/_FV(B35,"P/E",TRUE),2)))</f>
        <v>11.8</v>
      </c>
      <c r="AH35" s="30" cm="1">
        <f t="array" ref="AH35">IFERROR(_FV(B35,"P/E",TRUE),0)</f>
        <v>20.963999999999999</v>
      </c>
      <c r="FT35" s="8"/>
      <c r="FU35" s="8"/>
      <c r="FV35" s="8"/>
      <c r="FW35" s="8"/>
      <c r="FX35" s="8"/>
    </row>
    <row r="36" spans="1:180" x14ac:dyDescent="0.25">
      <c r="A36" s="38" t="s">
        <v>104</v>
      </c>
      <c r="B36" t="e" vm="33">
        <v>#VALUE!</v>
      </c>
      <c r="C36" s="10" cm="1">
        <f t="array" ref="C36">_FV(B36,"Previous close",TRUE)</f>
        <v>257.83999999999997</v>
      </c>
      <c r="D36" s="10" cm="1">
        <f t="array" aca="1" ref="D36" ca="1">IF(OR(ISERROR(_FV($B36,"Price (Extended hours)",TRUE))=TRUE,$D$2="MKT CLOSED"),_FV($B36,"Price"),_FV($B36,"Price (Extended hours)",TRUE))</f>
        <v>267.01</v>
      </c>
      <c r="E36" s="17" cm="1">
        <f t="array" ref="E36">_FV(B36,"Low")</f>
        <v>257.10000000000002</v>
      </c>
      <c r="F36" s="17" cm="1">
        <f t="array" ref="F36">_FV(B36,"High")</f>
        <v>267.52999999999997</v>
      </c>
      <c r="G36" s="18" cm="1">
        <f t="array" ref="G36">_FV(B36,"Change")</f>
        <v>9.17</v>
      </c>
      <c r="H36" s="19" cm="1">
        <f t="array" ref="H36">_FV(B36,"Change (%)",TRUE)</f>
        <v>3.5564999999999999E-2</v>
      </c>
      <c r="I36" s="37" t="str" cm="1">
        <f t="array" ref="I36">_FV(B36,"Name")</f>
        <v>AMERIPRISE FINANCIAL, INC.</v>
      </c>
      <c r="J36" s="20" cm="1">
        <f t="array" ref="J36">_FV(B36,"Shares outstanding",TRUE)</f>
        <v>108165500</v>
      </c>
      <c r="K36" s="21" cm="1">
        <f t="array" ref="K36">IFERROR(_FV(B36,"Market cap",TRUE),0)</f>
        <v>28881280000</v>
      </c>
      <c r="L36" s="22">
        <f>VLOOKUP($A36,[1]TargetPriceData!$A$2:$AB$4993,11,FALSE)</f>
        <v>1.42</v>
      </c>
      <c r="M36" s="23">
        <f>VLOOKUP($A36,[1]TargetPriceData!$A$2:$AB$4993,4,FALSE)</f>
        <v>11</v>
      </c>
      <c r="N36" s="23" t="b">
        <f>VLOOKUP($A36,[1]TargetPriceData!$A$2:$AB$4993,3,FALSE)</f>
        <v>1</v>
      </c>
      <c r="O36" s="24">
        <f>VLOOKUP($A36,[1]TargetPriceData!$A$2:$AB$4993,5,FALSE)</f>
        <v>250</v>
      </c>
      <c r="P36" s="24">
        <f>VLOOKUP($A36,[1]TargetPriceData!$A$2:$AB$1048576,7,FALSE)</f>
        <v>300</v>
      </c>
      <c r="Q36" s="24">
        <f>VLOOKUP($A36,[1]TargetPriceData!$A$2:$AB$4993,6,FALSE)</f>
        <v>302.08999999999997</v>
      </c>
      <c r="R36" s="34">
        <f t="shared" ca="1" si="0"/>
        <v>0.13138084715928236</v>
      </c>
      <c r="S36" s="24">
        <f>VLOOKUP($A36,[1]TargetPriceData!$A$2:$AB$4993,8,FALSE)</f>
        <v>355</v>
      </c>
      <c r="T36" s="26">
        <f>VLOOKUP($A36,[1]TargetPriceData!$A$2:$AB$4993,10,FALSE)</f>
        <v>2.1</v>
      </c>
      <c r="U36" s="42">
        <f>VLOOKUP($A36,[1]TargetPriceData!$A$2:$P$4996,16,FALSE)</f>
        <v>3.49</v>
      </c>
      <c r="V36" s="42">
        <f>VLOOKUP($A36,[1]TargetPriceData!$A$2:$Q$4996,17,FALSE)</f>
        <v>4.25</v>
      </c>
      <c r="W36" s="27" t="str">
        <f>VLOOKUP($A36,[1]TargetPriceData!$A$2:$O$4996,15,FALSE)</f>
        <v>2022-08-05</v>
      </c>
      <c r="X36" s="28">
        <f>VLOOKUP($A36,[1]TargetPriceData!$A$2:$N$4996,14,FALSE)</f>
        <v>5</v>
      </c>
      <c r="Y36" s="29">
        <f t="shared" si="1"/>
        <v>1.9391870927707108E-2</v>
      </c>
      <c r="Z36" s="11" t="str" cm="1">
        <f t="array" ref="Z36">_FV(B36,"Exchange abbreviation",TRUE)</f>
        <v>XNYS</v>
      </c>
      <c r="AA36" s="44" t="s">
        <v>589</v>
      </c>
      <c r="AB36" s="44" t="s">
        <v>711</v>
      </c>
      <c r="AC36" s="12" t="str" cm="1">
        <f t="array" ref="AC36">_FV(B36,"Industry")</f>
        <v>Investment Banking &amp; Investment Services</v>
      </c>
      <c r="AD36" s="31" t="s">
        <v>604</v>
      </c>
      <c r="AE36" s="46" t="s">
        <v>618</v>
      </c>
      <c r="AF36" s="9" t="str" cm="1">
        <f t="array" ref="AF36">RIGHT(_FV(B36,"Headquarters"),2)</f>
        <v>US</v>
      </c>
      <c r="AG36" s="33" cm="1">
        <f t="array" ref="AG36">IF(AH36=0,0,IF(ISERR(AH36),0,ROUNDDOWN(C36/_FV(B36,"P/E",TRUE),2)))</f>
        <v>27.78</v>
      </c>
      <c r="AH36" s="30" cm="1">
        <f t="array" ref="AH36">IFERROR(_FV(B36,"P/E",TRUE),0)</f>
        <v>9.2805</v>
      </c>
      <c r="FT36" s="8"/>
      <c r="FU36" s="8"/>
      <c r="FV36" s="8"/>
      <c r="FW36" s="8"/>
      <c r="FX36" s="8"/>
    </row>
    <row r="37" spans="1:180" x14ac:dyDescent="0.25">
      <c r="A37" s="38" t="s">
        <v>106</v>
      </c>
      <c r="B37" t="e" vm="34">
        <v>#VALUE!</v>
      </c>
      <c r="C37" s="10" cm="1">
        <f t="array" ref="C37">_FV(B37,"Previous close",TRUE)</f>
        <v>188</v>
      </c>
      <c r="D37" s="10" cm="1">
        <f t="array" aca="1" ref="D37" ca="1">IF(OR(ISERROR(_FV($B37,"Price (Extended hours)",TRUE))=TRUE,$D$2="MKT CLOSED"),_FV($B37,"Price"),_FV($B37,"Price (Extended hours)",TRUE))</f>
        <v>188.2</v>
      </c>
      <c r="E37" s="17" cm="1">
        <f t="array" ref="E37">_FV(B37,"Low")</f>
        <v>183.12729999999999</v>
      </c>
      <c r="F37" s="17" cm="1">
        <f t="array" ref="F37">_FV(B37,"High")</f>
        <v>188.97</v>
      </c>
      <c r="G37" s="18" cm="1">
        <f t="array" ref="G37">_FV(B37,"Change")</f>
        <v>-0.44</v>
      </c>
      <c r="H37" s="19" cm="1">
        <f t="array" ref="H37">_FV(B37,"Change (%)",TRUE)</f>
        <v>-2.3400000000000001E-3</v>
      </c>
      <c r="I37" s="37" t="str" cm="1">
        <f t="array" ref="I37">_FV(B37,"Name")</f>
        <v>AMERICAN TOWER CORPORATION</v>
      </c>
      <c r="J37" s="20" cm="1">
        <f t="array" ref="J37">_FV(B37,"Shares outstanding",TRUE)</f>
        <v>465586900</v>
      </c>
      <c r="K37" s="21" cm="1">
        <f t="array" ref="K37">IFERROR(_FV(B37,"Market cap",TRUE),0)</f>
        <v>87325480000</v>
      </c>
      <c r="L37" s="22">
        <f>VLOOKUP($A37,[1]TargetPriceData!$A$2:$AB$4993,11,FALSE)</f>
        <v>0.56000000000000005</v>
      </c>
      <c r="M37" s="23">
        <f>VLOOKUP($A37,[1]TargetPriceData!$A$2:$AB$4993,4,FALSE)</f>
        <v>18</v>
      </c>
      <c r="N37" s="23" t="b">
        <f>VLOOKUP($A37,[1]TargetPriceData!$A$2:$AB$4993,3,FALSE)</f>
        <v>1</v>
      </c>
      <c r="O37" s="24">
        <f>VLOOKUP($A37,[1]TargetPriceData!$A$2:$AB$4993,5,FALSE)</f>
        <v>209</v>
      </c>
      <c r="P37" s="24">
        <f>VLOOKUP($A37,[1]TargetPriceData!$A$2:$AB$1048576,7,FALSE)</f>
        <v>269.5</v>
      </c>
      <c r="Q37" s="24">
        <f>VLOOKUP($A37,[1]TargetPriceData!$A$2:$AB$4993,6,FALSE)</f>
        <v>270.83</v>
      </c>
      <c r="R37" s="34">
        <f t="shared" ca="1" si="0"/>
        <v>0.43905419766206166</v>
      </c>
      <c r="S37" s="24">
        <f>VLOOKUP($A37,[1]TargetPriceData!$A$2:$AB$4993,8,FALSE)</f>
        <v>347</v>
      </c>
      <c r="T37" s="26">
        <f>VLOOKUP($A37,[1]TargetPriceData!$A$2:$AB$4993,10,FALSE)</f>
        <v>2</v>
      </c>
      <c r="U37" s="42">
        <f>VLOOKUP($A37,[1]TargetPriceData!$A$2:$P$4996,16,FALSE)</f>
        <v>0.43</v>
      </c>
      <c r="V37" s="42">
        <f>VLOOKUP($A37,[1]TargetPriceData!$A$2:$Q$4996,17,FALSE)</f>
        <v>0.5</v>
      </c>
      <c r="W37" s="27" t="str">
        <f>VLOOKUP($A37,[1]TargetPriceData!$A$2:$O$4996,15,FALSE)</f>
        <v>2022-10-07</v>
      </c>
      <c r="X37" s="28">
        <f>VLOOKUP($A37,[1]TargetPriceData!$A$2:$N$4996,14,FALSE)</f>
        <v>5.88</v>
      </c>
      <c r="Y37" s="29">
        <f t="shared" si="1"/>
        <v>3.1276595744680849E-2</v>
      </c>
      <c r="Z37" s="11" t="str" cm="1">
        <f t="array" ref="Z37">_FV(B37,"Exchange abbreviation",TRUE)</f>
        <v>XNYS</v>
      </c>
      <c r="AA37" s="44" t="s">
        <v>589</v>
      </c>
      <c r="AB37" s="44" t="s">
        <v>711</v>
      </c>
      <c r="AC37" s="12" t="str" cm="1">
        <f t="array" ref="AC37">_FV(B37,"Industry")</f>
        <v>Residential &amp; Commercial REIT</v>
      </c>
      <c r="AD37" s="31" t="s">
        <v>619</v>
      </c>
      <c r="AE37" s="46" t="s">
        <v>620</v>
      </c>
      <c r="AF37" s="9" t="str" cm="1">
        <f t="array" ref="AF37">RIGHT(_FV(B37,"Headquarters"),2)</f>
        <v>US</v>
      </c>
      <c r="AG37" s="33" cm="1">
        <f t="array" ref="AG37">IF(AH37=0,0,IF(ISERR(AH37),0,ROUNDDOWN(C37/_FV(B37,"P/E",TRUE),2)))</f>
        <v>6.08</v>
      </c>
      <c r="AH37" s="30" cm="1">
        <f t="array" ref="AH37">IFERROR(_FV(B37,"P/E",TRUE),0)</f>
        <v>30.902000000000001</v>
      </c>
      <c r="FT37" s="8"/>
      <c r="FU37" s="8"/>
      <c r="FV37" s="8"/>
      <c r="FW37" s="8"/>
      <c r="FX37" s="8"/>
    </row>
    <row r="38" spans="1:180" x14ac:dyDescent="0.25">
      <c r="A38" s="38" t="s">
        <v>109</v>
      </c>
      <c r="B38" t="e" vm="35">
        <v>#VALUE!</v>
      </c>
      <c r="C38" s="10" cm="1">
        <f t="array" ref="C38">_FV(B38,"Previous close",TRUE)</f>
        <v>115.25</v>
      </c>
      <c r="D38" s="10" cm="1">
        <f t="array" aca="1" ref="D38" ca="1">IF(OR(ISERROR(_FV($B38,"Price (Extended hours)",TRUE))=TRUE,$D$2="MKT CLOSED"),_FV($B38,"Price"),_FV($B38,"Price (Extended hours)",TRUE))</f>
        <v>119.80500000000001</v>
      </c>
      <c r="E38" s="17" cm="1">
        <f t="array" ref="E38">_FV(B38,"Low")</f>
        <v>114.5</v>
      </c>
      <c r="F38" s="17" cm="1">
        <f t="array" ref="F38">_FV(B38,"High")</f>
        <v>119.59</v>
      </c>
      <c r="G38" s="18" cm="1">
        <f t="array" ref="G38">_FV(B38,"Change")</f>
        <v>4.07</v>
      </c>
      <c r="H38" s="19" cm="1">
        <f t="array" ref="H38">_FV(B38,"Change (%)",TRUE)</f>
        <v>3.5314999999999999E-2</v>
      </c>
      <c r="I38" s="37" t="str" cm="1">
        <f t="array" ref="I38">_FV(B38,"Name")</f>
        <v>AMAZON.COM, INC.</v>
      </c>
      <c r="J38" s="20" cm="1">
        <f t="array" ref="J38">_FV(B38,"Shares outstanding",TRUE)</f>
        <v>10187550000</v>
      </c>
      <c r="K38" s="21" cm="1">
        <f t="array" ref="K38">IFERROR(_FV(B38,"Market cap",TRUE),0)</f>
        <v>1215579000000</v>
      </c>
      <c r="L38" s="22">
        <f>VLOOKUP($A38,[1]TargetPriceData!$A$2:$AB$4993,11,FALSE)</f>
        <v>1.32</v>
      </c>
      <c r="M38" s="23">
        <f>VLOOKUP($A38,[1]TargetPriceData!$A$2:$AB$4993,4,FALSE)</f>
        <v>47</v>
      </c>
      <c r="N38" s="23" t="b">
        <f>VLOOKUP($A38,[1]TargetPriceData!$A$2:$AB$4993,3,FALSE)</f>
        <v>1</v>
      </c>
      <c r="O38" s="24">
        <f>VLOOKUP($A38,[1]TargetPriceData!$A$2:$AB$4993,5,FALSE)</f>
        <v>100</v>
      </c>
      <c r="P38" s="24">
        <f>VLOOKUP($A38,[1]TargetPriceData!$A$2:$AB$1048576,7,FALSE)</f>
        <v>170</v>
      </c>
      <c r="Q38" s="24">
        <f>VLOOKUP($A38,[1]TargetPriceData!$A$2:$AB$4993,6,FALSE)</f>
        <v>168.07</v>
      </c>
      <c r="R38" s="34">
        <f t="shared" ca="1" si="0"/>
        <v>0.40286298568507145</v>
      </c>
      <c r="S38" s="24">
        <f>VLOOKUP($A38,[1]TargetPriceData!$A$2:$AB$4993,8,FALSE)</f>
        <v>232.75</v>
      </c>
      <c r="T38" s="26">
        <f>VLOOKUP($A38,[1]TargetPriceData!$A$2:$AB$4993,10,FALSE)</f>
        <v>1.8</v>
      </c>
      <c r="U38" s="42">
        <f>VLOOKUP($A38,[1]TargetPriceData!$A$2:$P$4996,16,FALSE)</f>
        <v>0.68</v>
      </c>
      <c r="V38" s="42">
        <f>VLOOKUP($A38,[1]TargetPriceData!$A$2:$Q$4996,17,FALSE)</f>
        <v>0.95</v>
      </c>
      <c r="W38" s="27" t="str">
        <f>VLOOKUP($A38,[1]TargetPriceData!$A$2:$O$4996,15,FALSE)</f>
        <v/>
      </c>
      <c r="X38" s="28">
        <f>VLOOKUP($A38,[1]TargetPriceData!$A$2:$N$4996,14,FALSE)</f>
        <v>0</v>
      </c>
      <c r="Y38" s="29">
        <f t="shared" si="1"/>
        <v>0</v>
      </c>
      <c r="Z38" s="11" t="str" cm="1">
        <f t="array" ref="Z38">_FV(B38,"Exchange abbreviation",TRUE)</f>
        <v>XNAS</v>
      </c>
      <c r="AA38" s="44" t="s">
        <v>712</v>
      </c>
      <c r="AB38" s="44" t="s">
        <v>711</v>
      </c>
      <c r="AC38" s="12" t="str" cm="1">
        <f t="array" ref="AC38">_FV(B38,"Industry")</f>
        <v>Diversified Retail</v>
      </c>
      <c r="AD38" s="31" t="s">
        <v>278</v>
      </c>
      <c r="AE38" s="46" t="s">
        <v>621</v>
      </c>
      <c r="AF38" s="9" t="str" cm="1">
        <f t="array" ref="AF38">RIGHT(_FV(B38,"Headquarters"),2)</f>
        <v>US</v>
      </c>
      <c r="AG38" s="33" cm="1">
        <f t="array" ref="AG38">IF(AH38=0,0,IF(ISERR(AH38),0,ROUNDDOWN(C38/_FV(B38,"P/E",TRUE),2)))</f>
        <v>1.1100000000000001</v>
      </c>
      <c r="AH38" s="30" cm="1">
        <f t="array" ref="AH38">IFERROR(_FV(B38,"P/E",TRUE),0)</f>
        <v>103.63979999999999</v>
      </c>
      <c r="FT38" s="8"/>
      <c r="FU38" s="8"/>
      <c r="FV38" s="8"/>
      <c r="FW38" s="8"/>
      <c r="FX38" s="8"/>
    </row>
    <row r="39" spans="1:180" x14ac:dyDescent="0.25">
      <c r="A39" s="38" t="s">
        <v>111</v>
      </c>
      <c r="B39" t="e" vm="36">
        <v>#VALUE!</v>
      </c>
      <c r="C39" s="10" cm="1">
        <f t="array" ref="C39">_FV(B39,"Previous close",TRUE)</f>
        <v>105.64</v>
      </c>
      <c r="D39" s="10" cm="1">
        <f t="array" aca="1" ref="D39" ca="1">IF(OR(ISERROR(_FV($B39,"Price (Extended hours)",TRUE))=TRUE,$D$2="MKT CLOSED"),_FV($B39,"Price"),_FV($B39,"Price (Extended hours)",TRUE))</f>
        <v>110.52</v>
      </c>
      <c r="E39" s="17" cm="1">
        <f t="array" ref="E39">_FV(B39,"Low")</f>
        <v>105.38500000000001</v>
      </c>
      <c r="F39" s="17" cm="1">
        <f t="array" ref="F39">_FV(B39,"High")</f>
        <v>111</v>
      </c>
      <c r="G39" s="18" cm="1">
        <f t="array" ref="G39">_FV(B39,"Change")</f>
        <v>4.88</v>
      </c>
      <c r="H39" s="19" cm="1">
        <f t="array" ref="H39">_FV(B39,"Change (%)",TRUE)</f>
        <v>4.6195000000000007E-2</v>
      </c>
      <c r="I39" s="37" t="str" cm="1">
        <f t="array" ref="I39">_FV(B39,"Name")</f>
        <v>ARISTA NETWORKS, INC.</v>
      </c>
      <c r="J39" s="20" cm="1">
        <f t="array" ref="J39">_FV(B39,"Shares outstanding",TRUE)</f>
        <v>304280500</v>
      </c>
      <c r="K39" s="21" cm="1">
        <f t="array" ref="K39">IFERROR(_FV(B39,"Market cap",TRUE),0)</f>
        <v>33629080000</v>
      </c>
      <c r="L39" s="22">
        <f>VLOOKUP($A39,[1]TargetPriceData!$A$2:$AB$4993,11,FALSE)</f>
        <v>1.29</v>
      </c>
      <c r="M39" s="23">
        <f>VLOOKUP($A39,[1]TargetPriceData!$A$2:$AB$4993,4,FALSE)</f>
        <v>21</v>
      </c>
      <c r="N39" s="23" t="b">
        <f>VLOOKUP($A39,[1]TargetPriceData!$A$2:$AB$4993,3,FALSE)</f>
        <v>1</v>
      </c>
      <c r="O39" s="24">
        <f>VLOOKUP($A39,[1]TargetPriceData!$A$2:$AB$4993,5,FALSE)</f>
        <v>105</v>
      </c>
      <c r="P39" s="24">
        <f>VLOOKUP($A39,[1]TargetPriceData!$A$2:$AB$1048576,7,FALSE)</f>
        <v>140</v>
      </c>
      <c r="Q39" s="24">
        <f>VLOOKUP($A39,[1]TargetPriceData!$A$2:$AB$4993,6,FALSE)</f>
        <v>148.1</v>
      </c>
      <c r="R39" s="34">
        <f t="shared" ca="1" si="0"/>
        <v>0.34002895403546868</v>
      </c>
      <c r="S39" s="24">
        <f>VLOOKUP($A39,[1]TargetPriceData!$A$2:$AB$4993,8,FALSE)</f>
        <v>218</v>
      </c>
      <c r="T39" s="26">
        <f>VLOOKUP($A39,[1]TargetPriceData!$A$2:$AB$4993,10,FALSE)</f>
        <v>2.2999999999999998</v>
      </c>
      <c r="U39" s="42">
        <f>VLOOKUP($A39,[1]TargetPriceData!$A$2:$P$4996,16,FALSE)</f>
        <v>2.73</v>
      </c>
      <c r="V39" s="42">
        <f>VLOOKUP($A39,[1]TargetPriceData!$A$2:$Q$4996,17,FALSE)</f>
        <v>3.7</v>
      </c>
      <c r="W39" s="27" t="str">
        <f>VLOOKUP($A39,[1]TargetPriceData!$A$2:$O$4996,15,FALSE)</f>
        <v/>
      </c>
      <c r="X39" s="28">
        <f>VLOOKUP($A39,[1]TargetPriceData!$A$2:$N$4996,14,FALSE)</f>
        <v>0</v>
      </c>
      <c r="Y39" s="29">
        <f t="shared" si="1"/>
        <v>0</v>
      </c>
      <c r="Z39" s="11" t="str" cm="1">
        <f t="array" ref="Z39">_FV(B39,"Exchange abbreviation",TRUE)</f>
        <v>XNYS</v>
      </c>
      <c r="AA39" s="44" t="s">
        <v>589</v>
      </c>
      <c r="AB39" s="44" t="s">
        <v>711</v>
      </c>
      <c r="AC39" s="12" t="str" cm="1">
        <f t="array" ref="AC39">_FV(B39,"Industry")</f>
        <v>Communications &amp; Networking</v>
      </c>
      <c r="AD39" s="31" t="s">
        <v>592</v>
      </c>
      <c r="AE39" s="46" t="s">
        <v>622</v>
      </c>
      <c r="AF39" s="9" t="str" cm="1">
        <f t="array" ref="AF39">RIGHT(_FV(B39,"Headquarters"),2)</f>
        <v>US</v>
      </c>
      <c r="AG39" s="33" cm="1">
        <f t="array" ref="AG39">IF(AH39=0,0,IF(ISERR(AH39),0,ROUNDDOWN(C39/_FV(B39,"P/E",TRUE),2)))</f>
        <v>3.24</v>
      </c>
      <c r="AH39" s="30" cm="1">
        <f t="array" ref="AH39">IFERROR(_FV(B39,"P/E",TRUE),0)</f>
        <v>32.544499999999999</v>
      </c>
      <c r="FT39" s="8"/>
      <c r="FU39" s="8"/>
      <c r="FV39" s="8"/>
      <c r="FW39" s="8"/>
      <c r="FX39" s="8"/>
    </row>
    <row r="40" spans="1:180" x14ac:dyDescent="0.25">
      <c r="A40" s="38" t="s">
        <v>112</v>
      </c>
      <c r="B40" t="e" vm="37">
        <v>#VALUE!</v>
      </c>
      <c r="C40" s="10" cm="1">
        <f t="array" ref="C40">_FV(B40,"Previous close",TRUE)</f>
        <v>210.51</v>
      </c>
      <c r="D40" s="10" cm="1">
        <f t="array" aca="1" ref="D40" ca="1">IF(OR(ISERROR(_FV($B40,"Price (Extended hours)",TRUE))=TRUE,$D$2="MKT CLOSED"),_FV($B40,"Price"),_FV($B40,"Price (Extended hours)",TRUE))</f>
        <v>214.15</v>
      </c>
      <c r="E40" s="17" cm="1">
        <f t="array" ref="E40">_FV(B40,"Low")</f>
        <v>208.21</v>
      </c>
      <c r="F40" s="17" cm="1">
        <f t="array" ref="F40">_FV(B40,"High")</f>
        <v>214.69</v>
      </c>
      <c r="G40" s="18" cm="1">
        <f t="array" ref="G40">_FV(B40,"Change")</f>
        <v>3.64</v>
      </c>
      <c r="H40" s="19" cm="1">
        <f t="array" ref="H40">_FV(B40,"Change (%)",TRUE)</f>
        <v>1.7291000000000001E-2</v>
      </c>
      <c r="I40" s="37" t="str" cm="1">
        <f t="array" ref="I40">_FV(B40,"Name")</f>
        <v>ANSYS, INC.</v>
      </c>
      <c r="J40" s="20" cm="1">
        <f t="array" ref="J40">_FV(B40,"Shares outstanding",TRUE)</f>
        <v>87068660</v>
      </c>
      <c r="K40" s="21" cm="1">
        <f t="array" ref="K40">IFERROR(_FV(B40,"Market cap",TRUE),0)</f>
        <v>18645750000</v>
      </c>
      <c r="L40" s="22">
        <f>VLOOKUP($A40,[1]TargetPriceData!$A$2:$AB$4993,11,FALSE)</f>
        <v>1.3</v>
      </c>
      <c r="M40" s="23">
        <f>VLOOKUP($A40,[1]TargetPriceData!$A$2:$AB$4993,4,FALSE)</f>
        <v>17</v>
      </c>
      <c r="N40" s="23" t="b">
        <f>VLOOKUP($A40,[1]TargetPriceData!$A$2:$AB$4993,3,FALSE)</f>
        <v>1</v>
      </c>
      <c r="O40" s="24">
        <f>VLOOKUP($A40,[1]TargetPriceData!$A$2:$AB$4993,5,FALSE)</f>
        <v>200</v>
      </c>
      <c r="P40" s="24">
        <f>VLOOKUP($A40,[1]TargetPriceData!$A$2:$AB$1048576,7,FALSE)</f>
        <v>311</v>
      </c>
      <c r="Q40" s="24">
        <f>VLOOKUP($A40,[1]TargetPriceData!$A$2:$AB$4993,6,FALSE)</f>
        <v>299</v>
      </c>
      <c r="R40" s="34">
        <f t="shared" ca="1" si="0"/>
        <v>0.3962176044828391</v>
      </c>
      <c r="S40" s="24">
        <f>VLOOKUP($A40,[1]TargetPriceData!$A$2:$AB$4993,8,FALSE)</f>
        <v>392</v>
      </c>
      <c r="T40" s="26">
        <f>VLOOKUP($A40,[1]TargetPriceData!$A$2:$AB$4993,10,FALSE)</f>
        <v>2.4</v>
      </c>
      <c r="U40" s="42">
        <f>VLOOKUP($A40,[1]TargetPriceData!$A$2:$P$4996,16,FALSE)</f>
        <v>2.02</v>
      </c>
      <c r="V40" s="42">
        <f>VLOOKUP($A40,[1]TargetPriceData!$A$2:$Q$4996,17,FALSE)</f>
        <v>2.12</v>
      </c>
      <c r="W40" s="27" t="str">
        <f>VLOOKUP($A40,[1]TargetPriceData!$A$2:$O$4996,15,FALSE)</f>
        <v/>
      </c>
      <c r="X40" s="28">
        <f>VLOOKUP($A40,[1]TargetPriceData!$A$2:$N$4996,14,FALSE)</f>
        <v>0</v>
      </c>
      <c r="Y40" s="29">
        <f t="shared" si="1"/>
        <v>0</v>
      </c>
      <c r="Z40" s="11" t="str" cm="1">
        <f t="array" ref="Z40">_FV(B40,"Exchange abbreviation",TRUE)</f>
        <v>XNAS</v>
      </c>
      <c r="AA40" s="44" t="s">
        <v>712</v>
      </c>
      <c r="AB40" s="44" t="s">
        <v>711</v>
      </c>
      <c r="AC40" s="12" t="str" cm="1">
        <f t="array" ref="AC40">_FV(B40,"Industry")</f>
        <v>Software &amp; IT Services</v>
      </c>
      <c r="AD40" s="31" t="s">
        <v>592</v>
      </c>
      <c r="AE40" s="46" t="s">
        <v>596</v>
      </c>
      <c r="AF40" s="9" t="str" cm="1">
        <f t="array" ref="AF40">RIGHT(_FV(B40,"Headquarters"),2)</f>
        <v>US</v>
      </c>
      <c r="AG40" s="33" cm="1">
        <f t="array" ref="AG40">IF(AH40=0,0,IF(ISERR(AH40),0,ROUNDDOWN(C40/_FV(B40,"P/E",TRUE),2)))</f>
        <v>5.21</v>
      </c>
      <c r="AH40" s="30" cm="1">
        <f t="array" ref="AH40">IFERROR(_FV(B40,"P/E",TRUE),0)</f>
        <v>40.3904</v>
      </c>
      <c r="FT40" s="8"/>
      <c r="FU40" s="8"/>
      <c r="FV40" s="8"/>
      <c r="FW40" s="8"/>
      <c r="FX40" s="8"/>
    </row>
    <row r="41" spans="1:180" x14ac:dyDescent="0.25">
      <c r="A41" s="38" t="s">
        <v>113</v>
      </c>
      <c r="B41" t="e" vm="38">
        <v>#VALUE!</v>
      </c>
      <c r="C41" s="10" cm="1">
        <f t="array" ref="C41">_FV(B41,"Previous close",TRUE)</f>
        <v>273.72000000000003</v>
      </c>
      <c r="D41" s="10" cm="1">
        <f t="array" aca="1" ref="D41" ca="1">IF(OR(ISERROR(_FV($B41,"Price (Extended hours)",TRUE))=TRUE,$D$2="MKT CLOSED"),_FV($B41,"Price"),_FV($B41,"Price (Extended hours)",TRUE))</f>
        <v>280.12</v>
      </c>
      <c r="E41" s="17" cm="1">
        <f t="array" ref="E41">_FV(B41,"Low")</f>
        <v>270.37</v>
      </c>
      <c r="F41" s="17" cm="1">
        <f t="array" ref="F41">_FV(B41,"High")</f>
        <v>281.185</v>
      </c>
      <c r="G41" s="18" cm="1">
        <f t="array" ref="G41">_FV(B41,"Change")</f>
        <v>6.4</v>
      </c>
      <c r="H41" s="19" cm="1">
        <f t="array" ref="H41">_FV(B41,"Change (%)",TRUE)</f>
        <v>2.3382E-2</v>
      </c>
      <c r="I41" s="37" t="str" cm="1">
        <f t="array" ref="I41">_FV(B41,"Name")</f>
        <v>Aon plc</v>
      </c>
      <c r="J41" s="20" cm="1">
        <f t="array" ref="J41">_FV(B41,"Shares outstanding",TRUE)</f>
        <v>210925600</v>
      </c>
      <c r="K41" s="21" cm="1">
        <f t="array" ref="K41">IFERROR(_FV(B41,"Market cap",TRUE),0)</f>
        <v>59084470000</v>
      </c>
      <c r="L41" s="22">
        <f>VLOOKUP($A41,[1]TargetPriceData!$A$2:$AB$4993,11,FALSE)</f>
        <v>0.88</v>
      </c>
      <c r="M41" s="23">
        <f>VLOOKUP($A41,[1]TargetPriceData!$A$2:$AB$4993,4,FALSE)</f>
        <v>13</v>
      </c>
      <c r="N41" s="23" t="b">
        <f>VLOOKUP($A41,[1]TargetPriceData!$A$2:$AB$4993,3,FALSE)</f>
        <v>1</v>
      </c>
      <c r="O41" s="24">
        <f>VLOOKUP($A41,[1]TargetPriceData!$A$2:$AB$4993,5,FALSE)</f>
        <v>250</v>
      </c>
      <c r="P41" s="24">
        <f>VLOOKUP($A41,[1]TargetPriceData!$A$2:$AB$1048576,7,FALSE)</f>
        <v>306</v>
      </c>
      <c r="Q41" s="24">
        <f>VLOOKUP($A41,[1]TargetPriceData!$A$2:$AB$4993,6,FALSE)</f>
        <v>303.08</v>
      </c>
      <c r="R41" s="34">
        <f t="shared" ca="1" si="0"/>
        <v>8.1964872197629518E-2</v>
      </c>
      <c r="S41" s="24">
        <f>VLOOKUP($A41,[1]TargetPriceData!$A$2:$AB$4993,8,FALSE)</f>
        <v>335</v>
      </c>
      <c r="T41" s="26">
        <f>VLOOKUP($A41,[1]TargetPriceData!$A$2:$AB$4993,10,FALSE)</f>
        <v>2.9</v>
      </c>
      <c r="U41" s="42">
        <f>VLOOKUP($A41,[1]TargetPriceData!$A$2:$P$4996,16,FALSE)</f>
        <v>0.22</v>
      </c>
      <c r="V41" s="42">
        <f>VLOOKUP($A41,[1]TargetPriceData!$A$2:$Q$4996,17,FALSE)</f>
        <v>1.05</v>
      </c>
      <c r="W41" s="27" t="str">
        <f>VLOOKUP($A41,[1]TargetPriceData!$A$2:$O$4996,15,FALSE)</f>
        <v>2022-10-31</v>
      </c>
      <c r="X41" s="28">
        <f>VLOOKUP($A41,[1]TargetPriceData!$A$2:$N$4996,14,FALSE)</f>
        <v>2.2400000000000002</v>
      </c>
      <c r="Y41" s="29">
        <f t="shared" si="1"/>
        <v>8.1835452287008625E-3</v>
      </c>
      <c r="Z41" s="11" t="str" cm="1">
        <f t="array" ref="Z41">_FV(B41,"Exchange abbreviation",TRUE)</f>
        <v>XNYS</v>
      </c>
      <c r="AA41" s="44" t="s">
        <v>589</v>
      </c>
      <c r="AB41" s="44" t="s">
        <v>711</v>
      </c>
      <c r="AC41" s="12" t="str" cm="1">
        <f t="array" ref="AC41">_FV(B41,"Industry")</f>
        <v>Insurance</v>
      </c>
      <c r="AD41" s="31" t="s">
        <v>604</v>
      </c>
      <c r="AE41" s="46" t="s">
        <v>608</v>
      </c>
      <c r="AF41" s="9" t="str" cm="1">
        <f t="array" ref="AF41">RIGHT(_FV(B41,"Headquarters"),2)</f>
        <v>IE</v>
      </c>
      <c r="AG41" s="33" cm="1">
        <f t="array" ref="AG41">IF(AH41=0,0,IF(ISERR(AH41),0,ROUNDDOWN(C41/_FV(B41,"P/E",TRUE),2)))</f>
        <v>6.96</v>
      </c>
      <c r="AH41" s="30" cm="1">
        <f t="array" ref="AH41">IFERROR(_FV(B41,"P/E",TRUE),0)</f>
        <v>39.284500000000001</v>
      </c>
      <c r="FT41" s="8"/>
      <c r="FU41" s="8"/>
      <c r="FV41" s="8"/>
      <c r="FW41" s="8"/>
      <c r="FX41" s="8"/>
    </row>
    <row r="42" spans="1:180" x14ac:dyDescent="0.25">
      <c r="A42" s="38" t="s">
        <v>114</v>
      </c>
      <c r="B42" t="e" vm="39">
        <v>#VALUE!</v>
      </c>
      <c r="C42" s="10" cm="1">
        <f t="array" ref="C42">_FV(B42,"Previous close",TRUE)</f>
        <v>48.76</v>
      </c>
      <c r="D42" s="10" cm="1">
        <f t="array" aca="1" ref="D42" ca="1">IF(OR(ISERROR(_FV($B42,"Price (Extended hours)",TRUE))=TRUE,$D$2="MKT CLOSED"),_FV($B42,"Price"),_FV($B42,"Price (Extended hours)",TRUE))</f>
        <v>50.15</v>
      </c>
      <c r="E42" s="17" cm="1">
        <f t="array" ref="E42">_FV(B42,"Low")</f>
        <v>48.67</v>
      </c>
      <c r="F42" s="17" cm="1">
        <f t="array" ref="F42">_FV(B42,"High")</f>
        <v>50.29</v>
      </c>
      <c r="G42" s="18" cm="1">
        <f t="array" ref="G42">_FV(B42,"Change")</f>
        <v>1.37</v>
      </c>
      <c r="H42" s="19" cm="1">
        <f t="array" ref="H42">_FV(B42,"Change (%)",TRUE)</f>
        <v>2.8096999999999997E-2</v>
      </c>
      <c r="I42" s="37" t="str" cm="1">
        <f t="array" ref="I42">_FV(B42,"Name")</f>
        <v>A. O. SMITH CORPORATION</v>
      </c>
      <c r="J42" s="20" cm="1">
        <f t="array" ref="J42">_FV(B42,"Shares outstanding",TRUE)</f>
        <v>154448100</v>
      </c>
      <c r="K42" s="21" cm="1">
        <f t="array" ref="K42">IFERROR(_FV(B42,"Market cap",TRUE),0)</f>
        <v>7742483000</v>
      </c>
      <c r="L42" s="22">
        <f>VLOOKUP($A42,[1]TargetPriceData!$A$2:$AB$4993,11,FALSE)</f>
        <v>1.21</v>
      </c>
      <c r="M42" s="23">
        <f>VLOOKUP($A42,[1]TargetPriceData!$A$2:$AB$4993,4,FALSE)</f>
        <v>9</v>
      </c>
      <c r="N42" s="23" t="b">
        <f>VLOOKUP($A42,[1]TargetPriceData!$A$2:$AB$4993,3,FALSE)</f>
        <v>1</v>
      </c>
      <c r="O42" s="24">
        <f>VLOOKUP($A42,[1]TargetPriceData!$A$2:$AB$4993,5,FALSE)</f>
        <v>46</v>
      </c>
      <c r="P42" s="24">
        <f>VLOOKUP($A42,[1]TargetPriceData!$A$2:$AB$1048576,7,FALSE)</f>
        <v>56</v>
      </c>
      <c r="Q42" s="24">
        <f>VLOOKUP($A42,[1]TargetPriceData!$A$2:$AB$4993,6,FALSE)</f>
        <v>58.33</v>
      </c>
      <c r="R42" s="34">
        <f t="shared" ca="1" si="0"/>
        <v>0.16311066799601195</v>
      </c>
      <c r="S42" s="24">
        <f>VLOOKUP($A42,[1]TargetPriceData!$A$2:$AB$4993,8,FALSE)</f>
        <v>70</v>
      </c>
      <c r="T42" s="26">
        <f>VLOOKUP($A42,[1]TargetPriceData!$A$2:$AB$4993,10,FALSE)</f>
        <v>2.7</v>
      </c>
      <c r="U42" s="42">
        <f>VLOOKUP($A42,[1]TargetPriceData!$A$2:$P$4996,16,FALSE)</f>
        <v>1.1599999999999999</v>
      </c>
      <c r="V42" s="42">
        <f>VLOOKUP($A42,[1]TargetPriceData!$A$2:$Q$4996,17,FALSE)</f>
        <v>1.76</v>
      </c>
      <c r="W42" s="27" t="str">
        <f>VLOOKUP($A42,[1]TargetPriceData!$A$2:$O$4996,15,FALSE)</f>
        <v>2022-10-28</v>
      </c>
      <c r="X42" s="28">
        <f>VLOOKUP($A42,[1]TargetPriceData!$A$2:$N$4996,14,FALSE)</f>
        <v>1.2</v>
      </c>
      <c r="Y42" s="29">
        <f t="shared" si="1"/>
        <v>2.461033634126333E-2</v>
      </c>
      <c r="Z42" s="11" t="str" cm="1">
        <f t="array" ref="Z42">_FV(B42,"Exchange abbreviation",TRUE)</f>
        <v>XNYS</v>
      </c>
      <c r="AA42" s="44" t="s">
        <v>589</v>
      </c>
      <c r="AB42" s="44" t="s">
        <v>711</v>
      </c>
      <c r="AC42" s="12" t="str" cm="1">
        <f t="array" ref="AC42">_FV(B42,"Industry")</f>
        <v>Machinery, Equipment &amp; Components</v>
      </c>
      <c r="AD42" s="31" t="s">
        <v>337</v>
      </c>
      <c r="AE42" s="46" t="s">
        <v>613</v>
      </c>
      <c r="AF42" s="9" t="str" cm="1">
        <f t="array" ref="AF42">RIGHT(_FV(B42,"Headquarters"),2)</f>
        <v>US</v>
      </c>
      <c r="AG42" s="33" cm="1">
        <f t="array" ref="AG42">IF(AH42=0,0,IF(ISERR(AH42),0,ROUNDDOWN(C42/_FV(B42,"P/E",TRUE),2)))</f>
        <v>3.25</v>
      </c>
      <c r="AH42" s="30" cm="1">
        <f t="array" ref="AH42">IFERROR(_FV(B42,"P/E",TRUE),0)</f>
        <v>14.9725</v>
      </c>
      <c r="FT42" s="8"/>
      <c r="FU42" s="8"/>
      <c r="FV42" s="8"/>
      <c r="FW42" s="8"/>
      <c r="FX42" s="8"/>
    </row>
    <row r="43" spans="1:180" x14ac:dyDescent="0.25">
      <c r="A43" s="38" t="s">
        <v>116</v>
      </c>
      <c r="B43" t="e" vm="40">
        <v>#VALUE!</v>
      </c>
      <c r="C43" s="10" cm="1">
        <f t="array" ref="C43">_FV(B43,"Previous close",TRUE)</f>
        <v>41.51</v>
      </c>
      <c r="D43" s="10" cm="1">
        <f t="array" aca="1" ref="D43" ca="1">IF(OR(ISERROR(_FV($B43,"Price (Extended hours)",TRUE))=TRUE,$D$2="MKT CLOSED"),_FV($B43,"Price"),_FV($B43,"Price (Extended hours)",TRUE))</f>
        <v>43.7</v>
      </c>
      <c r="E43" s="17" cm="1">
        <f t="array" ref="E43">_FV(B43,"Low")</f>
        <v>41.51</v>
      </c>
      <c r="F43" s="17" cm="1">
        <f t="array" ref="F43">_FV(B43,"High")</f>
        <v>43.2</v>
      </c>
      <c r="G43" s="18" cm="1">
        <f t="array" ref="G43">_FV(B43,"Change")</f>
        <v>1.68</v>
      </c>
      <c r="H43" s="19" cm="1">
        <f t="array" ref="H43">_FV(B43,"Change (%)",TRUE)</f>
        <v>4.0472000000000001E-2</v>
      </c>
      <c r="I43" s="37" t="str" cm="1">
        <f t="array" ref="I43">_FV(B43,"Name")</f>
        <v>APA CORPORATION</v>
      </c>
      <c r="J43" s="20" cm="1">
        <f t="array" ref="J43">_FV(B43,"Shares outstanding",TRUE)</f>
        <v>326530200</v>
      </c>
      <c r="K43" s="21" cm="1">
        <f t="array" ref="K43">IFERROR(_FV(B43,"Market cap",TRUE),0)</f>
        <v>14102840000</v>
      </c>
      <c r="L43" s="22">
        <f>VLOOKUP($A43,[1]TargetPriceData!$A$2:$AB$4993,11,FALSE)</f>
        <v>3.69</v>
      </c>
      <c r="M43" s="23">
        <f>VLOOKUP($A43,[1]TargetPriceData!$A$2:$AB$4993,4,FALSE)</f>
        <v>26</v>
      </c>
      <c r="N43" s="23" t="b">
        <f>VLOOKUP($A43,[1]TargetPriceData!$A$2:$AB$4993,3,FALSE)</f>
        <v>1</v>
      </c>
      <c r="O43" s="24">
        <f>VLOOKUP($A43,[1]TargetPriceData!$A$2:$AB$4993,5,FALSE)</f>
        <v>40</v>
      </c>
      <c r="P43" s="24">
        <f>VLOOKUP($A43,[1]TargetPriceData!$A$2:$AB$1048576,7,FALSE)</f>
        <v>52</v>
      </c>
      <c r="Q43" s="24">
        <f>VLOOKUP($A43,[1]TargetPriceData!$A$2:$AB$4993,6,FALSE)</f>
        <v>53.81</v>
      </c>
      <c r="R43" s="34">
        <f t="shared" ca="1" si="0"/>
        <v>0.23135011441647593</v>
      </c>
      <c r="S43" s="24">
        <f>VLOOKUP($A43,[1]TargetPriceData!$A$2:$AB$4993,8,FALSE)</f>
        <v>75</v>
      </c>
      <c r="T43" s="26">
        <f>VLOOKUP($A43,[1]TargetPriceData!$A$2:$AB$4993,10,FALSE)</f>
        <v>2.2000000000000002</v>
      </c>
      <c r="U43" s="42">
        <f>VLOOKUP($A43,[1]TargetPriceData!$A$2:$P$4996,16,FALSE)</f>
        <v>0.77</v>
      </c>
      <c r="V43" s="42">
        <f>VLOOKUP($A43,[1]TargetPriceData!$A$2:$Q$4996,17,FALSE)</f>
        <v>1.1000000000000001</v>
      </c>
      <c r="W43" s="27" t="str">
        <f>VLOOKUP($A43,[1]TargetPriceData!$A$2:$O$4996,15,FALSE)</f>
        <v>2022-10-20</v>
      </c>
      <c r="X43" s="28">
        <f>VLOOKUP($A43,[1]TargetPriceData!$A$2:$N$4996,14,FALSE)</f>
        <v>1</v>
      </c>
      <c r="Y43" s="29">
        <f t="shared" si="1"/>
        <v>2.4090580582992051E-2</v>
      </c>
      <c r="Z43" s="11" t="str" cm="1">
        <f t="array" ref="Z43">_FV(B43,"Exchange abbreviation",TRUE)</f>
        <v>XNAS</v>
      </c>
      <c r="AA43" s="44" t="s">
        <v>589</v>
      </c>
      <c r="AB43" s="44" t="s">
        <v>711</v>
      </c>
      <c r="AC43" s="12" t="str" cm="1">
        <f t="array" ref="AC43">_FV(B43,"Industry")</f>
        <v>Oil &amp; Gas</v>
      </c>
      <c r="AD43" s="31" t="s">
        <v>623</v>
      </c>
      <c r="AE43" s="46" t="s">
        <v>624</v>
      </c>
      <c r="AF43" s="9" t="str" cm="1">
        <f t="array" ref="AF43">RIGHT(_FV(B43,"Headquarters"),2)</f>
        <v>US</v>
      </c>
      <c r="AG43" s="33" cm="1">
        <f t="array" ref="AG43">IF(AH43=0,0,IF(ISERR(AH43),0,ROUNDDOWN(C43/_FV(B43,"P/E",TRUE),2)))</f>
        <v>8.8800000000000008</v>
      </c>
      <c r="AH43" s="30" cm="1">
        <f t="array" ref="AH43">IFERROR(_FV(B43,"P/E",TRUE),0)</f>
        <v>4.6702000000000004</v>
      </c>
      <c r="FT43" s="8"/>
      <c r="FU43" s="8"/>
      <c r="FV43" s="8"/>
      <c r="FW43" s="8"/>
      <c r="FX43" s="8"/>
    </row>
    <row r="44" spans="1:180" x14ac:dyDescent="0.25">
      <c r="A44" s="38" t="s">
        <v>117</v>
      </c>
      <c r="B44" t="e" vm="41">
        <v>#VALUE!</v>
      </c>
      <c r="C44" s="10" cm="1">
        <f t="array" ref="C44">_FV(B44,"Previous close",TRUE)</f>
        <v>238.32</v>
      </c>
      <c r="D44" s="10" cm="1">
        <f t="array" aca="1" ref="D44" ca="1">IF(OR(ISERROR(_FV($B44,"Price (Extended hours)",TRUE))=TRUE,$D$2="MKT CLOSED"),_FV($B44,"Price"),_FV($B44,"Price (Extended hours)",TRUE))</f>
        <v>242</v>
      </c>
      <c r="E44" s="17" cm="1">
        <f t="array" ref="E44">_FV(B44,"Low")</f>
        <v>235.69499999999999</v>
      </c>
      <c r="F44" s="17" cm="1">
        <f t="array" ref="F44">_FV(B44,"High")</f>
        <v>242.2799</v>
      </c>
      <c r="G44" s="18" cm="1">
        <f t="array" ref="G44">_FV(B44,"Change")</f>
        <v>2.97</v>
      </c>
      <c r="H44" s="19" cm="1">
        <f t="array" ref="H44">_FV(B44,"Change (%)",TRUE)</f>
        <v>1.2461999999999999E-2</v>
      </c>
      <c r="I44" s="37" t="str" cm="1">
        <f t="array" ref="I44">_FV(B44,"Name")</f>
        <v>AIR PRODUCTS AND CHEMICALS, INC.</v>
      </c>
      <c r="J44" s="20" cm="1">
        <f t="array" ref="J44">_FV(B44,"Shares outstanding",TRUE)</f>
        <v>221799000</v>
      </c>
      <c r="K44" s="21" cm="1">
        <f t="array" ref="K44">IFERROR(_FV(B44,"Market cap",TRUE),0)</f>
        <v>53517880000</v>
      </c>
      <c r="L44" s="22">
        <f>VLOOKUP($A44,[1]TargetPriceData!$A$2:$AB$4993,11,FALSE)</f>
        <v>0.8</v>
      </c>
      <c r="M44" s="23">
        <f>VLOOKUP($A44,[1]TargetPriceData!$A$2:$AB$4993,4,FALSE)</f>
        <v>22</v>
      </c>
      <c r="N44" s="23" t="b">
        <f>VLOOKUP($A44,[1]TargetPriceData!$A$2:$AB$4993,3,FALSE)</f>
        <v>1</v>
      </c>
      <c r="O44" s="24">
        <f>VLOOKUP($A44,[1]TargetPriceData!$A$2:$AB$4993,5,FALSE)</f>
        <v>251</v>
      </c>
      <c r="P44" s="24">
        <f>VLOOKUP($A44,[1]TargetPriceData!$A$2:$AB$1048576,7,FALSE)</f>
        <v>292.5</v>
      </c>
      <c r="Q44" s="24">
        <f>VLOOKUP($A44,[1]TargetPriceData!$A$2:$AB$4993,6,FALSE)</f>
        <v>287.82</v>
      </c>
      <c r="R44" s="34">
        <f t="shared" ca="1" si="0"/>
        <v>0.18933884297520659</v>
      </c>
      <c r="S44" s="24">
        <f>VLOOKUP($A44,[1]TargetPriceData!$A$2:$AB$4993,8,FALSE)</f>
        <v>335</v>
      </c>
      <c r="T44" s="26">
        <f>VLOOKUP($A44,[1]TargetPriceData!$A$2:$AB$4993,10,FALSE)</f>
        <v>2.2999999999999998</v>
      </c>
      <c r="U44" s="42">
        <f>VLOOKUP($A44,[1]TargetPriceData!$A$2:$P$4996,16,FALSE)</f>
        <v>1.6</v>
      </c>
      <c r="V44" s="42">
        <f>VLOOKUP($A44,[1]TargetPriceData!$A$2:$Q$4996,17,FALSE)</f>
        <v>1.87</v>
      </c>
      <c r="W44" s="27" t="str">
        <f>VLOOKUP($A44,[1]TargetPriceData!$A$2:$O$4996,15,FALSE)</f>
        <v>2022-09-30</v>
      </c>
      <c r="X44" s="28">
        <f>VLOOKUP($A44,[1]TargetPriceData!$A$2:$N$4996,14,FALSE)</f>
        <v>6.48</v>
      </c>
      <c r="Y44" s="29">
        <f t="shared" si="1"/>
        <v>2.719033232628399E-2</v>
      </c>
      <c r="Z44" s="11" t="str" cm="1">
        <f t="array" ref="Z44">_FV(B44,"Exchange abbreviation",TRUE)</f>
        <v>XNYS</v>
      </c>
      <c r="AA44" s="44" t="s">
        <v>589</v>
      </c>
      <c r="AB44" s="44" t="s">
        <v>711</v>
      </c>
      <c r="AC44" s="12" t="str" cm="1">
        <f t="array" ref="AC44">_FV(B44,"Industry")</f>
        <v>Chemicals</v>
      </c>
      <c r="AD44" s="31" t="s">
        <v>610</v>
      </c>
      <c r="AE44" s="46" t="s">
        <v>625</v>
      </c>
      <c r="AF44" s="9" t="str" cm="1">
        <f t="array" ref="AF44">RIGHT(_FV(B44,"Headquarters"),2)</f>
        <v>US</v>
      </c>
      <c r="AG44" s="33" cm="1">
        <f t="array" ref="AG44">IF(AH44=0,0,IF(ISERR(AH44),0,ROUNDDOWN(C44/_FV(B44,"P/E",TRUE),2)))</f>
        <v>10.02</v>
      </c>
      <c r="AH44" s="30" cm="1">
        <f t="array" ref="AH44">IFERROR(_FV(B44,"P/E",TRUE),0)</f>
        <v>23.764199999999999</v>
      </c>
      <c r="FT44" s="8"/>
      <c r="FU44" s="8"/>
      <c r="FV44" s="8"/>
      <c r="FW44" s="8"/>
      <c r="FX44" s="8"/>
    </row>
    <row r="45" spans="1:180" x14ac:dyDescent="0.25">
      <c r="A45" s="38" t="s">
        <v>118</v>
      </c>
      <c r="B45" t="e" vm="42">
        <v>#VALUE!</v>
      </c>
      <c r="C45" s="10" cm="1">
        <f t="array" ref="C45">_FV(B45,"Previous close",TRUE)</f>
        <v>69.14</v>
      </c>
      <c r="D45" s="10" cm="1">
        <f t="array" aca="1" ref="D45" ca="1">IF(OR(ISERROR(_FV($B45,"Price (Extended hours)",TRUE))=TRUE,$D$2="MKT CLOSED"),_FV($B45,"Price"),_FV($B45,"Price (Extended hours)",TRUE))</f>
        <v>71.55</v>
      </c>
      <c r="E45" s="17" cm="1">
        <f t="array" ref="E45">_FV(B45,"Low")</f>
        <v>68.989999999999995</v>
      </c>
      <c r="F45" s="17" cm="1">
        <f t="array" ref="F45">_FV(B45,"High")</f>
        <v>71.849999999999994</v>
      </c>
      <c r="G45" s="18" cm="1">
        <f t="array" ref="G45">_FV(B45,"Change")</f>
        <v>2.41</v>
      </c>
      <c r="H45" s="19" cm="1">
        <f t="array" ref="H45">_FV(B45,"Change (%)",TRUE)</f>
        <v>3.4856999999999999E-2</v>
      </c>
      <c r="I45" s="37" t="str" cm="1">
        <f t="array" ref="I45">_FV(B45,"Name")</f>
        <v>AMPHENOL CORPORATION</v>
      </c>
      <c r="J45" s="20" cm="1">
        <f t="array" ref="J45">_FV(B45,"Shares outstanding",TRUE)</f>
        <v>594828100</v>
      </c>
      <c r="K45" s="21" cm="1">
        <f t="array" ref="K45">IFERROR(_FV(B45,"Market cap",TRUE),0)</f>
        <v>42559950000</v>
      </c>
      <c r="L45" s="22">
        <f>VLOOKUP($A45,[1]TargetPriceData!$A$2:$AB$4993,11,FALSE)</f>
        <v>1.24</v>
      </c>
      <c r="M45" s="23">
        <f>VLOOKUP($A45,[1]TargetPriceData!$A$2:$AB$4993,4,FALSE)</f>
        <v>14</v>
      </c>
      <c r="N45" s="23" t="b">
        <f>VLOOKUP($A45,[1]TargetPriceData!$A$2:$AB$4993,3,FALSE)</f>
        <v>1</v>
      </c>
      <c r="O45" s="24">
        <f>VLOOKUP($A45,[1]TargetPriceData!$A$2:$AB$4993,5,FALSE)</f>
        <v>64.47</v>
      </c>
      <c r="P45" s="24">
        <f>VLOOKUP($A45,[1]TargetPriceData!$A$2:$AB$1048576,7,FALSE)</f>
        <v>85.5</v>
      </c>
      <c r="Q45" s="24">
        <f>VLOOKUP($A45,[1]TargetPriceData!$A$2:$AB$4993,6,FALSE)</f>
        <v>84.32</v>
      </c>
      <c r="R45" s="34">
        <f t="shared" ca="1" si="0"/>
        <v>0.17847658979734446</v>
      </c>
      <c r="S45" s="24">
        <f>VLOOKUP($A45,[1]TargetPriceData!$A$2:$AB$4993,8,FALSE)</f>
        <v>97</v>
      </c>
      <c r="T45" s="26">
        <f>VLOOKUP($A45,[1]TargetPriceData!$A$2:$AB$4993,10,FALSE)</f>
        <v>2.1</v>
      </c>
      <c r="U45" s="42">
        <f>VLOOKUP($A45,[1]TargetPriceData!$A$2:$P$4996,16,FALSE)</f>
        <v>1.51</v>
      </c>
      <c r="V45" s="42">
        <f>VLOOKUP($A45,[1]TargetPriceData!$A$2:$Q$4996,17,FALSE)</f>
        <v>2.44</v>
      </c>
      <c r="W45" s="27" t="str">
        <f>VLOOKUP($A45,[1]TargetPriceData!$A$2:$O$4996,15,FALSE)</f>
        <v>2022-09-19</v>
      </c>
      <c r="X45" s="28">
        <f>VLOOKUP($A45,[1]TargetPriceData!$A$2:$N$4996,14,FALSE)</f>
        <v>0.8</v>
      </c>
      <c r="Y45" s="29">
        <f t="shared" si="1"/>
        <v>1.1570726063060458E-2</v>
      </c>
      <c r="Z45" s="11" t="str" cm="1">
        <f t="array" ref="Z45">_FV(B45,"Exchange abbreviation",TRUE)</f>
        <v>XNYS</v>
      </c>
      <c r="AA45" s="44" t="s">
        <v>589</v>
      </c>
      <c r="AB45" s="44" t="s">
        <v>711</v>
      </c>
      <c r="AC45" s="12" t="str" cm="1">
        <f t="array" ref="AC45">_FV(B45,"Industry")</f>
        <v>Electronic Equipment &amp; Parts</v>
      </c>
      <c r="AD45" s="31" t="s">
        <v>592</v>
      </c>
      <c r="AE45" s="46" t="s">
        <v>626</v>
      </c>
      <c r="AF45" s="9" t="str" cm="1">
        <f t="array" ref="AF45">RIGHT(_FV(B45,"Headquarters"),2)</f>
        <v>US</v>
      </c>
      <c r="AG45" s="33" cm="1">
        <f t="array" ref="AG45">IF(AH45=0,0,IF(ISERR(AH45),0,ROUNDDOWN(C45/_FV(B45,"P/E",TRUE),2)))</f>
        <v>2.83</v>
      </c>
      <c r="AH45" s="30" cm="1">
        <f t="array" ref="AH45">IFERROR(_FV(B45,"P/E",TRUE),0)</f>
        <v>24.390599999999999</v>
      </c>
      <c r="FT45" s="8"/>
      <c r="FU45" s="8"/>
      <c r="FV45" s="8"/>
      <c r="FW45" s="8"/>
      <c r="FX45" s="8"/>
    </row>
    <row r="46" spans="1:180" x14ac:dyDescent="0.25">
      <c r="A46" s="38" t="s">
        <v>120</v>
      </c>
      <c r="B46" t="e" vm="43">
        <v>#VALUE!</v>
      </c>
      <c r="C46" s="10" cm="1">
        <f t="array" ref="C46">_FV(B46,"Previous close",TRUE)</f>
        <v>84.66</v>
      </c>
      <c r="D46" s="10" cm="1">
        <f t="array" aca="1" ref="D46" ca="1">IF(OR(ISERROR(_FV($B46,"Price (Extended hours)",TRUE))=TRUE,$D$2="MKT CLOSED"),_FV($B46,"Price"),_FV($B46,"Price (Extended hours)",TRUE))</f>
        <v>87.04</v>
      </c>
      <c r="E46" s="17" cm="1">
        <f t="array" ref="E46">_FV(B46,"Low")</f>
        <v>84.14</v>
      </c>
      <c r="F46" s="17" cm="1">
        <f t="array" ref="F46">_FV(B46,"High")</f>
        <v>87.41</v>
      </c>
      <c r="G46" s="18" cm="1">
        <f t="array" ref="G46">_FV(B46,"Change")</f>
        <v>2.38</v>
      </c>
      <c r="H46" s="19" cm="1">
        <f t="array" ref="H46">_FV(B46,"Change (%)",TRUE)</f>
        <v>2.8111999999999998E-2</v>
      </c>
      <c r="I46" s="37" t="str" cm="1">
        <f t="array" ref="I46">_FV(B46,"Name")</f>
        <v>APTIV PLC</v>
      </c>
      <c r="J46" s="20" cm="1">
        <f t="array" ref="J46">_FV(B46,"Shares outstanding",TRUE)</f>
        <v>270932800</v>
      </c>
      <c r="K46" s="21" cm="1">
        <f t="array" ref="K46">IFERROR(_FV(B46,"Market cap",TRUE),0)</f>
        <v>23581990000</v>
      </c>
      <c r="L46" s="22">
        <f>VLOOKUP($A46,[1]TargetPriceData!$A$2:$AB$4993,11,FALSE)</f>
        <v>1.99</v>
      </c>
      <c r="M46" s="23">
        <f>VLOOKUP($A46,[1]TargetPriceData!$A$2:$AB$4993,4,FALSE)</f>
        <v>21</v>
      </c>
      <c r="N46" s="23" t="b">
        <f>VLOOKUP($A46,[1]TargetPriceData!$A$2:$AB$4993,3,FALSE)</f>
        <v>1</v>
      </c>
      <c r="O46" s="24">
        <f>VLOOKUP($A46,[1]TargetPriceData!$A$2:$AB$4993,5,FALSE)</f>
        <v>80</v>
      </c>
      <c r="P46" s="24">
        <f>VLOOKUP($A46,[1]TargetPriceData!$A$2:$AB$1048576,7,FALSE)</f>
        <v>125</v>
      </c>
      <c r="Q46" s="24">
        <f>VLOOKUP($A46,[1]TargetPriceData!$A$2:$AB$4993,6,FALSE)</f>
        <v>125.14</v>
      </c>
      <c r="R46" s="34">
        <f t="shared" ca="1" si="0"/>
        <v>0.43772977941176461</v>
      </c>
      <c r="S46" s="24">
        <f>VLOOKUP($A46,[1]TargetPriceData!$A$2:$AB$4993,8,FALSE)</f>
        <v>165</v>
      </c>
      <c r="T46" s="26">
        <f>VLOOKUP($A46,[1]TargetPriceData!$A$2:$AB$4993,10,FALSE)</f>
        <v>2.1</v>
      </c>
      <c r="U46" s="42">
        <f>VLOOKUP($A46,[1]TargetPriceData!$A$2:$P$4996,16,FALSE)</f>
        <v>2.0099999999999998</v>
      </c>
      <c r="V46" s="42">
        <f>VLOOKUP($A46,[1]TargetPriceData!$A$2:$Q$4996,17,FALSE)</f>
        <v>2.63</v>
      </c>
      <c r="W46" s="27" t="str">
        <f>VLOOKUP($A46,[1]TargetPriceData!$A$2:$O$4996,15,FALSE)</f>
        <v>2020-02-04</v>
      </c>
      <c r="X46" s="28">
        <f>VLOOKUP($A46,[1]TargetPriceData!$A$2:$N$4996,14,FALSE)</f>
        <v>0</v>
      </c>
      <c r="Y46" s="29">
        <f t="shared" si="1"/>
        <v>0</v>
      </c>
      <c r="Z46" s="11" t="str" cm="1">
        <f t="array" ref="Z46">_FV(B46,"Exchange abbreviation",TRUE)</f>
        <v>XNYS</v>
      </c>
      <c r="AA46" s="44" t="s">
        <v>589</v>
      </c>
      <c r="AB46" s="44" t="s">
        <v>711</v>
      </c>
      <c r="AC46" s="12" t="str" cm="1">
        <f t="array" ref="AC46">_FV(B46,"Industry")</f>
        <v>Automobiles &amp; Auto Parts</v>
      </c>
      <c r="AD46" s="31" t="s">
        <v>278</v>
      </c>
      <c r="AE46" s="46" t="s">
        <v>627</v>
      </c>
      <c r="AF46" s="9" t="str" cm="1">
        <f t="array" ref="AF46">RIGHT(_FV(B46,"Headquarters"),2)</f>
        <v>IE</v>
      </c>
      <c r="AG46" s="33" cm="1">
        <f t="array" ref="AG46">IF(AH46=0,0,IF(ISERR(AH46),0,ROUNDDOWN(C46/_FV(B46,"P/E",TRUE),2)))</f>
        <v>0.41</v>
      </c>
      <c r="AH46" s="30" cm="1">
        <f t="array" ref="AH46">IFERROR(_FV(B46,"P/E",TRUE),0)</f>
        <v>203.8723</v>
      </c>
      <c r="FT46" s="8"/>
      <c r="FU46" s="8"/>
      <c r="FV46" s="8"/>
      <c r="FW46" s="8"/>
      <c r="FX46" s="8"/>
    </row>
    <row r="47" spans="1:180" x14ac:dyDescent="0.25">
      <c r="A47" s="38" t="s">
        <v>121</v>
      </c>
      <c r="B47" t="e" vm="44">
        <v>#VALUE!</v>
      </c>
      <c r="C47" s="10" cm="1">
        <f t="array" ref="C47">_FV(B47,"Previous close",TRUE)</f>
        <v>129.24</v>
      </c>
      <c r="D47" s="10" cm="1">
        <f t="array" aca="1" ref="D47" ca="1">IF(OR(ISERROR(_FV($B47,"Price (Extended hours)",TRUE))=TRUE,$D$2="MKT CLOSED"),_FV($B47,"Price"),_FV($B47,"Price (Extended hours)",TRUE))</f>
        <v>132.4</v>
      </c>
      <c r="E47" s="17" cm="1">
        <f t="array" ref="E47">_FV(B47,"Low")</f>
        <v>126.74</v>
      </c>
      <c r="F47" s="17" cm="1">
        <f t="array" ref="F47">_FV(B47,"High")</f>
        <v>132.11000000000001</v>
      </c>
      <c r="G47" s="18" cm="1">
        <f t="array" ref="G47">_FV(B47,"Change")</f>
        <v>2.81</v>
      </c>
      <c r="H47" s="19" cm="1">
        <f t="array" ref="H47">_FV(B47,"Change (%)",TRUE)</f>
        <v>2.1741999999999997E-2</v>
      </c>
      <c r="I47" s="37" t="str" cm="1">
        <f t="array" ref="I47">_FV(B47,"Name")</f>
        <v>ALEXANDRIA REAL ESTATE EQUITIES, INC.</v>
      </c>
      <c r="J47" s="20" cm="1">
        <f t="array" ref="J47">_FV(B47,"Shares outstanding",TRUE)</f>
        <v>163168300</v>
      </c>
      <c r="K47" s="21" cm="1">
        <f t="array" ref="K47">IFERROR(_FV(B47,"Market cap",TRUE),0)</f>
        <v>21546370000</v>
      </c>
      <c r="L47" s="22">
        <f>VLOOKUP($A47,[1]TargetPriceData!$A$2:$AB$4993,11,FALSE)</f>
        <v>0.94</v>
      </c>
      <c r="M47" s="23">
        <f>VLOOKUP($A47,[1]TargetPriceData!$A$2:$AB$4993,4,FALSE)</f>
        <v>11</v>
      </c>
      <c r="N47" s="23" t="b">
        <f>VLOOKUP($A47,[1]TargetPriceData!$A$2:$AB$4993,3,FALSE)</f>
        <v>1</v>
      </c>
      <c r="O47" s="24">
        <f>VLOOKUP($A47,[1]TargetPriceData!$A$2:$AB$4993,5,FALSE)</f>
        <v>141</v>
      </c>
      <c r="P47" s="24">
        <f>VLOOKUP($A47,[1]TargetPriceData!$A$2:$AB$1048576,7,FALSE)</f>
        <v>182</v>
      </c>
      <c r="Q47" s="24">
        <f>VLOOKUP($A47,[1]TargetPriceData!$A$2:$AB$4993,6,FALSE)</f>
        <v>185.45</v>
      </c>
      <c r="R47" s="34">
        <f t="shared" ca="1" si="0"/>
        <v>0.40067975830815694</v>
      </c>
      <c r="S47" s="24">
        <f>VLOOKUP($A47,[1]TargetPriceData!$A$2:$AB$4993,8,FALSE)</f>
        <v>223</v>
      </c>
      <c r="T47" s="26">
        <f>VLOOKUP($A47,[1]TargetPriceData!$A$2:$AB$4993,10,FALSE)</f>
        <v>1.7</v>
      </c>
      <c r="U47" s="42">
        <f>VLOOKUP($A47,[1]TargetPriceData!$A$2:$P$4996,16,FALSE)</f>
        <v>2.17</v>
      </c>
      <c r="V47" s="42">
        <f>VLOOKUP($A47,[1]TargetPriceData!$A$2:$Q$4996,17,FALSE)</f>
        <v>2.4300000000000002</v>
      </c>
      <c r="W47" s="27" t="str">
        <f>VLOOKUP($A47,[1]TargetPriceData!$A$2:$O$4996,15,FALSE)</f>
        <v>2022-09-29</v>
      </c>
      <c r="X47" s="28">
        <f>VLOOKUP($A47,[1]TargetPriceData!$A$2:$N$4996,14,FALSE)</f>
        <v>4.72</v>
      </c>
      <c r="Y47" s="29">
        <f t="shared" si="1"/>
        <v>3.6521200866604764E-2</v>
      </c>
      <c r="Z47" s="11" t="str" cm="1">
        <f t="array" ref="Z47">_FV(B47,"Exchange abbreviation",TRUE)</f>
        <v>XNYS</v>
      </c>
      <c r="AA47" s="44" t="s">
        <v>589</v>
      </c>
      <c r="AB47" s="44" t="s">
        <v>711</v>
      </c>
      <c r="AC47" s="12" t="str" cm="1">
        <f t="array" ref="AC47">_FV(B47,"Industry")</f>
        <v>Residential &amp; Commercial REIT</v>
      </c>
      <c r="AD47" s="31" t="s">
        <v>619</v>
      </c>
      <c r="AE47" s="46" t="s">
        <v>628</v>
      </c>
      <c r="AF47" s="9" t="str" cm="1">
        <f t="array" ref="AF47">RIGHT(_FV(B47,"Headquarters"),2)</f>
        <v>US</v>
      </c>
      <c r="AG47" s="33" cm="1">
        <f t="array" ref="AG47">IF(AH47=0,0,IF(ISERR(AH47),0,ROUNDDOWN(C47/_FV(B47,"P/E",TRUE),2)))</f>
        <v>1.86</v>
      </c>
      <c r="AH47" s="30" cm="1">
        <f t="array" ref="AH47">IFERROR(_FV(B47,"P/E",TRUE),0)</f>
        <v>69.14</v>
      </c>
      <c r="FT47" s="8"/>
      <c r="FU47" s="8"/>
      <c r="FV47" s="8"/>
      <c r="FW47" s="8"/>
      <c r="FX47" s="8"/>
    </row>
    <row r="48" spans="1:180" x14ac:dyDescent="0.25">
      <c r="A48" s="38" t="s">
        <v>124</v>
      </c>
      <c r="B48" t="e" vm="45">
        <v>#VALUE!</v>
      </c>
      <c r="C48" s="10" cm="1">
        <f t="array" ref="C48">_FV(B48,"Previous close",TRUE)</f>
        <v>100.11</v>
      </c>
      <c r="D48" s="10" cm="1">
        <f t="array" aca="1" ref="D48" ca="1">IF(OR(ISERROR(_FV($B48,"Price (Extended hours)",TRUE))=TRUE,$D$2="MKT CLOSED"),_FV($B48,"Price"),_FV($B48,"Price (Extended hours)",TRUE))</f>
        <v>101.63</v>
      </c>
      <c r="E48" s="17" cm="1">
        <f t="array" ref="E48">_FV(B48,"Low")</f>
        <v>99.46</v>
      </c>
      <c r="F48" s="17" cm="1">
        <f t="array" ref="F48">_FV(B48,"High")</f>
        <v>102.41</v>
      </c>
      <c r="G48" s="18" cm="1">
        <f t="array" ref="G48">_FV(B48,"Change")</f>
        <v>1.63</v>
      </c>
      <c r="H48" s="19" cm="1">
        <f t="array" ref="H48">_FV(B48,"Change (%)",TRUE)</f>
        <v>1.6282000000000001E-2</v>
      </c>
      <c r="I48" s="37" t="str" cm="1">
        <f t="array" ref="I48">_FV(B48,"Name")</f>
        <v>ATMOS ENERGY CORPORATION</v>
      </c>
      <c r="J48" s="20" cm="1">
        <f t="array" ref="J48">_FV(B48,"Shares outstanding",TRUE)</f>
        <v>139891900</v>
      </c>
      <c r="K48" s="21" cm="1">
        <f t="array" ref="K48">IFERROR(_FV(B48,"Market cap",TRUE),0)</f>
        <v>14232600000</v>
      </c>
      <c r="L48" s="22">
        <f>VLOOKUP($A48,[1]TargetPriceData!$A$2:$AB$4993,11,FALSE)</f>
        <v>0.55000000000000004</v>
      </c>
      <c r="M48" s="23">
        <f>VLOOKUP($A48,[1]TargetPriceData!$A$2:$AB$4993,4,FALSE)</f>
        <v>8</v>
      </c>
      <c r="N48" s="23" t="b">
        <f>VLOOKUP($A48,[1]TargetPriceData!$A$2:$AB$4993,3,FALSE)</f>
        <v>1</v>
      </c>
      <c r="O48" s="24">
        <f>VLOOKUP($A48,[1]TargetPriceData!$A$2:$AB$4993,5,FALSE)</f>
        <v>105</v>
      </c>
      <c r="P48" s="24">
        <f>VLOOKUP($A48,[1]TargetPriceData!$A$2:$AB$1048576,7,FALSE)</f>
        <v>118.5</v>
      </c>
      <c r="Q48" s="24">
        <f>VLOOKUP($A48,[1]TargetPriceData!$A$2:$AB$4993,6,FALSE)</f>
        <v>118.63</v>
      </c>
      <c r="R48" s="34">
        <f t="shared" ca="1" si="0"/>
        <v>0.16727344288103907</v>
      </c>
      <c r="S48" s="24">
        <f>VLOOKUP($A48,[1]TargetPriceData!$A$2:$AB$4993,8,FALSE)</f>
        <v>132</v>
      </c>
      <c r="T48" s="26">
        <f>VLOOKUP($A48,[1]TargetPriceData!$A$2:$AB$4993,10,FALSE)</f>
        <v>2.4</v>
      </c>
      <c r="U48" s="42">
        <f>VLOOKUP($A48,[1]TargetPriceData!$A$2:$P$4996,16,FALSE)</f>
        <v>0.27</v>
      </c>
      <c r="V48" s="42">
        <f>VLOOKUP($A48,[1]TargetPriceData!$A$2:$Q$4996,17,FALSE)</f>
        <v>1.01</v>
      </c>
      <c r="W48" s="27" t="str">
        <f>VLOOKUP($A48,[1]TargetPriceData!$A$2:$O$4996,15,FALSE)</f>
        <v>2022-08-19</v>
      </c>
      <c r="X48" s="28">
        <f>VLOOKUP($A48,[1]TargetPriceData!$A$2:$N$4996,14,FALSE)</f>
        <v>2.72</v>
      </c>
      <c r="Y48" s="29">
        <f t="shared" si="1"/>
        <v>2.7170112875836584E-2</v>
      </c>
      <c r="Z48" s="11" t="str" cm="1">
        <f t="array" ref="Z48">_FV(B48,"Exchange abbreviation",TRUE)</f>
        <v>XNYS</v>
      </c>
      <c r="AA48" s="44" t="s">
        <v>589</v>
      </c>
      <c r="AB48" s="44" t="s">
        <v>711</v>
      </c>
      <c r="AC48" s="12" t="str" cm="1">
        <f t="array" ref="AC48">_FV(B48,"Industry")</f>
        <v>Natural Gas Utilities</v>
      </c>
      <c r="AD48" s="31" t="s">
        <v>600</v>
      </c>
      <c r="AE48" s="46" t="s">
        <v>629</v>
      </c>
      <c r="AF48" s="9" t="str" cm="1">
        <f t="array" ref="AF48">RIGHT(_FV(B48,"Headquarters"),2)</f>
        <v>US</v>
      </c>
      <c r="AG48" s="33" cm="1">
        <f t="array" ref="AG48">IF(AH48=0,0,IF(ISERR(AH48),0,ROUNDDOWN(C48/_FV(B48,"P/E",TRUE),2)))</f>
        <v>5.47</v>
      </c>
      <c r="AH48" s="30" cm="1">
        <f t="array" ref="AH48">IFERROR(_FV(B48,"P/E",TRUE),0)</f>
        <v>18.272300000000001</v>
      </c>
      <c r="FT48" s="8"/>
      <c r="FU48" s="8"/>
      <c r="FV48" s="8"/>
      <c r="FW48" s="8"/>
      <c r="FX48" s="8"/>
    </row>
    <row r="49" spans="1:180" x14ac:dyDescent="0.25">
      <c r="A49" s="38" t="s">
        <v>125</v>
      </c>
      <c r="B49" t="e" vm="46">
        <v>#VALUE!</v>
      </c>
      <c r="C49" s="10" cm="1">
        <f t="array" ref="C49">_FV(B49,"Previous close",TRUE)</f>
        <v>73.31</v>
      </c>
      <c r="D49" s="10" cm="1">
        <f t="array" aca="1" ref="D49" ca="1">IF(OR(ISERROR(_FV($B49,"Price (Extended hours)",TRUE))=TRUE,$D$2="MKT CLOSED"),_FV($B49,"Price"),_FV($B49,"Price (Extended hours)",TRUE))</f>
        <v>72.89</v>
      </c>
      <c r="E49" s="17" cm="1">
        <f t="array" ref="E49">_FV(B49,"Low")</f>
        <v>72.424999999999997</v>
      </c>
      <c r="F49" s="17" cm="1">
        <f t="array" ref="F49">_FV(B49,"High")</f>
        <v>73.17</v>
      </c>
      <c r="G49" s="18" cm="1">
        <f t="array" ref="G49">_FV(B49,"Change")</f>
        <v>-0.6</v>
      </c>
      <c r="H49" s="19" cm="1">
        <f t="array" ref="H49">_FV(B49,"Change (%)",TRUE)</f>
        <v>-8.1840000000000003E-3</v>
      </c>
      <c r="I49" s="37" t="str" cm="1">
        <f t="array" ref="I49">_FV(B49,"Name")</f>
        <v>ACTIVISION BLIZZARD, INC.</v>
      </c>
      <c r="J49" s="20" cm="1">
        <f t="array" ref="J49">_FV(B49,"Shares outstanding",TRUE)</f>
        <v>782306600</v>
      </c>
      <c r="K49" s="21" cm="1">
        <f t="array" ref="K49">IFERROR(_FV(B49,"Market cap",TRUE),0)</f>
        <v>56881510000</v>
      </c>
      <c r="L49" s="22">
        <f>VLOOKUP($A49,[1]TargetPriceData!$A$2:$AB$4993,11,FALSE)</f>
        <v>0.52</v>
      </c>
      <c r="M49" s="23">
        <f>VLOOKUP($A49,[1]TargetPriceData!$A$2:$AB$4993,4,FALSE)</f>
        <v>23</v>
      </c>
      <c r="N49" s="23" t="b">
        <f>VLOOKUP($A49,[1]TargetPriceData!$A$2:$AB$4993,3,FALSE)</f>
        <v>1</v>
      </c>
      <c r="O49" s="24">
        <f>VLOOKUP($A49,[1]TargetPriceData!$A$2:$AB$4993,5,FALSE)</f>
        <v>79</v>
      </c>
      <c r="P49" s="24">
        <f>VLOOKUP($A49,[1]TargetPriceData!$A$2:$AB$1048576,7,FALSE)</f>
        <v>95</v>
      </c>
      <c r="Q49" s="24">
        <f>VLOOKUP($A49,[1]TargetPriceData!$A$2:$AB$4993,6,FALSE)</f>
        <v>94.78</v>
      </c>
      <c r="R49" s="34">
        <f t="shared" ca="1" si="0"/>
        <v>0.30031554397036631</v>
      </c>
      <c r="S49" s="24">
        <f>VLOOKUP($A49,[1]TargetPriceData!$A$2:$AB$4993,8,FALSE)</f>
        <v>130</v>
      </c>
      <c r="T49" s="26">
        <f>VLOOKUP($A49,[1]TargetPriceData!$A$2:$AB$4993,10,FALSE)</f>
        <v>2.2999999999999998</v>
      </c>
      <c r="U49" s="42">
        <f>VLOOKUP($A49,[1]TargetPriceData!$A$2:$P$4996,16,FALSE)</f>
        <v>5.59</v>
      </c>
      <c r="V49" s="42">
        <f>VLOOKUP($A49,[1]TargetPriceData!$A$2:$Q$4996,17,FALSE)</f>
        <v>6.18</v>
      </c>
      <c r="W49" s="27" t="str">
        <f>VLOOKUP($A49,[1]TargetPriceData!$A$2:$O$4996,15,FALSE)</f>
        <v>2022-04-13</v>
      </c>
      <c r="X49" s="28">
        <f>VLOOKUP($A49,[1]TargetPriceData!$A$2:$N$4996,14,FALSE)</f>
        <v>0.47</v>
      </c>
      <c r="Y49" s="29">
        <f t="shared" si="1"/>
        <v>6.4111308143500198E-3</v>
      </c>
      <c r="Z49" s="11" t="str" cm="1">
        <f t="array" ref="Z49">_FV(B49,"Exchange abbreviation",TRUE)</f>
        <v>XNAS</v>
      </c>
      <c r="AA49" s="44" t="s">
        <v>712</v>
      </c>
      <c r="AB49" s="44" t="s">
        <v>711</v>
      </c>
      <c r="AC49" s="12" t="str" cm="1">
        <f t="array" ref="AC49">_FV(B49,"Industry")</f>
        <v>Software &amp; IT Services</v>
      </c>
      <c r="AD49" s="31" t="s">
        <v>630</v>
      </c>
      <c r="AE49" s="46" t="s">
        <v>631</v>
      </c>
      <c r="AF49" s="9" t="str" cm="1">
        <f t="array" ref="AF49">RIGHT(_FV(B49,"Headquarters"),2)</f>
        <v>US</v>
      </c>
      <c r="AG49" s="33" cm="1">
        <f t="array" ref="AG49">IF(AH49=0,0,IF(ISERR(AH49),0,ROUNDDOWN(C49/_FV(B49,"P/E",TRUE),2)))</f>
        <v>2.39</v>
      </c>
      <c r="AH49" s="30" cm="1">
        <f t="array" ref="AH49">IFERROR(_FV(B49,"P/E",TRUE),0)</f>
        <v>30.630700000000001</v>
      </c>
      <c r="FT49" s="8"/>
      <c r="FU49" s="8"/>
      <c r="FV49" s="8"/>
      <c r="FW49" s="8"/>
      <c r="FX49" s="8"/>
    </row>
    <row r="50" spans="1:180" x14ac:dyDescent="0.25">
      <c r="A50" s="38" t="s">
        <v>126</v>
      </c>
      <c r="B50" t="e" vm="47">
        <v>#VALUE!</v>
      </c>
      <c r="C50" s="10" cm="1">
        <f t="array" ref="C50">_FV(B50,"Previous close",TRUE)</f>
        <v>172.03</v>
      </c>
      <c r="D50" s="10" cm="1">
        <f t="array" aca="1" ref="D50" ca="1">IF(OR(ISERROR(_FV($B50,"Price (Extended hours)",TRUE))=TRUE,$D$2="MKT CLOSED"),_FV($B50,"Price"),_FV($B50,"Price (Extended hours)",TRUE))</f>
        <v>174.89</v>
      </c>
      <c r="E50" s="17" cm="1">
        <f t="array" ref="E50">_FV(B50,"Low")</f>
        <v>170.15</v>
      </c>
      <c r="F50" s="17" cm="1">
        <f t="array" ref="F50">_FV(B50,"High")</f>
        <v>174.99</v>
      </c>
      <c r="G50" s="18" cm="1">
        <f t="array" ref="G50">_FV(B50,"Change")</f>
        <v>2.86</v>
      </c>
      <c r="H50" s="19" cm="1">
        <f t="array" ref="H50">_FV(B50,"Change (%)",TRUE)</f>
        <v>1.6625000000000001E-2</v>
      </c>
      <c r="I50" s="37" t="str" cm="1">
        <f t="array" ref="I50">_FV(B50,"Name")</f>
        <v>AVALONBAY COMMUNITIES, INC.</v>
      </c>
      <c r="J50" s="20" cm="1">
        <f t="array" ref="J50">_FV(B50,"Shares outstanding",TRUE)</f>
        <v>139830900</v>
      </c>
      <c r="K50" s="21" cm="1">
        <f t="array" ref="K50">IFERROR(_FV(B50,"Market cap",TRUE),0)</f>
        <v>24455030000</v>
      </c>
      <c r="L50" s="22">
        <f>VLOOKUP($A50,[1]TargetPriceData!$A$2:$AB$4993,11,FALSE)</f>
        <v>0.94</v>
      </c>
      <c r="M50" s="23">
        <f>VLOOKUP($A50,[1]TargetPriceData!$A$2:$AB$4993,4,FALSE)</f>
        <v>22</v>
      </c>
      <c r="N50" s="23" t="b">
        <f>VLOOKUP($A50,[1]TargetPriceData!$A$2:$AB$4993,3,FALSE)</f>
        <v>1</v>
      </c>
      <c r="O50" s="24">
        <f>VLOOKUP($A50,[1]TargetPriceData!$A$2:$AB$4993,5,FALSE)</f>
        <v>181</v>
      </c>
      <c r="P50" s="24">
        <f>VLOOKUP($A50,[1]TargetPriceData!$A$2:$AB$1048576,7,FALSE)</f>
        <v>222.5</v>
      </c>
      <c r="Q50" s="24">
        <f>VLOOKUP($A50,[1]TargetPriceData!$A$2:$AB$4993,6,FALSE)</f>
        <v>223.55</v>
      </c>
      <c r="R50" s="34">
        <f t="shared" ca="1" si="0"/>
        <v>0.27823203156269671</v>
      </c>
      <c r="S50" s="24">
        <f>VLOOKUP($A50,[1]TargetPriceData!$A$2:$AB$4993,8,FALSE)</f>
        <v>282</v>
      </c>
      <c r="T50" s="26">
        <f>VLOOKUP($A50,[1]TargetPriceData!$A$2:$AB$4993,10,FALSE)</f>
        <v>2.5</v>
      </c>
      <c r="U50" s="42">
        <f>VLOOKUP($A50,[1]TargetPriceData!$A$2:$P$4996,16,FALSE)</f>
        <v>0.28000000000000003</v>
      </c>
      <c r="V50" s="42">
        <f>VLOOKUP($A50,[1]TargetPriceData!$A$2:$Q$4996,17,FALSE)</f>
        <v>0.89</v>
      </c>
      <c r="W50" s="27" t="str">
        <f>VLOOKUP($A50,[1]TargetPriceData!$A$2:$O$4996,15,FALSE)</f>
        <v>2022-09-29</v>
      </c>
      <c r="X50" s="28">
        <f>VLOOKUP($A50,[1]TargetPriceData!$A$2:$N$4996,14,FALSE)</f>
        <v>6.36</v>
      </c>
      <c r="Y50" s="29">
        <f t="shared" si="1"/>
        <v>3.6970295878625825E-2</v>
      </c>
      <c r="Z50" s="11" t="str" cm="1">
        <f t="array" ref="Z50">_FV(B50,"Exchange abbreviation",TRUE)</f>
        <v>XNYS</v>
      </c>
      <c r="AA50" s="44" t="s">
        <v>589</v>
      </c>
      <c r="AB50" s="44" t="s">
        <v>711</v>
      </c>
      <c r="AC50" s="12" t="str" cm="1">
        <f t="array" ref="AC50">_FV(B50,"Industry")</f>
        <v>Residential &amp; Commercial REIT</v>
      </c>
      <c r="AD50" s="31" t="s">
        <v>619</v>
      </c>
      <c r="AE50" s="46" t="s">
        <v>632</v>
      </c>
      <c r="AF50" s="9" t="str" cm="1">
        <f t="array" ref="AF50">RIGHT(_FV(B50,"Headquarters"),2)</f>
        <v>US</v>
      </c>
      <c r="AG50" s="33" cm="1">
        <f t="array" ref="AG50">IF(AH50=0,0,IF(ISERR(AH50),0,ROUNDDOWN(C50/_FV(B50,"P/E",TRUE),2)))</f>
        <v>5.81</v>
      </c>
      <c r="AH50" s="30" cm="1">
        <f t="array" ref="AH50">IFERROR(_FV(B50,"P/E",TRUE),0)</f>
        <v>29.596299999999999</v>
      </c>
      <c r="FT50" s="8"/>
      <c r="FU50" s="8"/>
      <c r="FV50" s="8"/>
      <c r="FW50" s="8"/>
      <c r="FX50" s="8"/>
    </row>
    <row r="51" spans="1:180" x14ac:dyDescent="0.25">
      <c r="A51" s="38" t="s">
        <v>127</v>
      </c>
      <c r="B51" t="e" vm="48">
        <v>#VALUE!</v>
      </c>
      <c r="C51" s="10" cm="1">
        <f t="array" ref="C51">_FV(B51,"Previous close",TRUE)</f>
        <v>430.3</v>
      </c>
      <c r="D51" s="10" cm="1">
        <f t="array" aca="1" ref="D51" ca="1">IF(OR(ISERROR(_FV($B51,"Price (Extended hours)",TRUE))=TRUE,$D$2="MKT CLOSED"),_FV($B51,"Price"),_FV($B51,"Price (Extended hours)",TRUE))</f>
        <v>450.44</v>
      </c>
      <c r="E51" s="17" cm="1">
        <f t="array" ref="E51">_FV(B51,"Low")</f>
        <v>429.17</v>
      </c>
      <c r="F51" s="17" cm="1">
        <f t="array" ref="F51">_FV(B51,"High")</f>
        <v>450.66</v>
      </c>
      <c r="G51" s="18" cm="1">
        <f t="array" ref="G51">_FV(B51,"Change")</f>
        <v>19.43</v>
      </c>
      <c r="H51" s="19" cm="1">
        <f t="array" ref="H51">_FV(B51,"Change (%)",TRUE)</f>
        <v>4.5155000000000001E-2</v>
      </c>
      <c r="I51" s="37" t="str" cm="1">
        <f t="array" ref="I51">_FV(B51,"Name")</f>
        <v>Broadcom Inc.</v>
      </c>
      <c r="J51" s="20" cm="1">
        <f t="array" ref="J51">_FV(B51,"Shares outstanding",TRUE)</f>
        <v>424475100</v>
      </c>
      <c r="K51" s="21" cm="1">
        <f t="array" ref="K51">IFERROR(_FV(B51,"Market cap",TRUE),0)</f>
        <v>190899200000</v>
      </c>
      <c r="L51" s="22">
        <f>VLOOKUP($A51,[1]TargetPriceData!$A$2:$AB$4993,11,FALSE)</f>
        <v>1.1200000000000001</v>
      </c>
      <c r="M51" s="23">
        <f>VLOOKUP($A51,[1]TargetPriceData!$A$2:$AB$4993,4,FALSE)</f>
        <v>22</v>
      </c>
      <c r="N51" s="23" t="b">
        <f>VLOOKUP($A51,[1]TargetPriceData!$A$2:$AB$4993,3,FALSE)</f>
        <v>1</v>
      </c>
      <c r="O51" s="24">
        <f>VLOOKUP($A51,[1]TargetPriceData!$A$2:$AB$4993,5,FALSE)</f>
        <v>540</v>
      </c>
      <c r="P51" s="24">
        <f>VLOOKUP($A51,[1]TargetPriceData!$A$2:$AB$1048576,7,FALSE)</f>
        <v>640</v>
      </c>
      <c r="Q51" s="24">
        <f>VLOOKUP($A51,[1]TargetPriceData!$A$2:$AB$4993,6,FALSE)</f>
        <v>644.79999999999995</v>
      </c>
      <c r="R51" s="34">
        <f t="shared" ca="1" si="0"/>
        <v>0.43148921054968464</v>
      </c>
      <c r="S51" s="24">
        <f>VLOOKUP($A51,[1]TargetPriceData!$A$2:$AB$4993,8,FALSE)</f>
        <v>775</v>
      </c>
      <c r="T51" s="26">
        <f>VLOOKUP($A51,[1]TargetPriceData!$A$2:$AB$4993,10,FALSE)</f>
        <v>1.9</v>
      </c>
      <c r="U51" s="42">
        <f>VLOOKUP($A51,[1]TargetPriceData!$A$2:$P$4996,16,FALSE)</f>
        <v>1.89</v>
      </c>
      <c r="V51" s="42">
        <f>VLOOKUP($A51,[1]TargetPriceData!$A$2:$Q$4996,17,FALSE)</f>
        <v>2.3199999999999998</v>
      </c>
      <c r="W51" s="27" t="str">
        <f>VLOOKUP($A51,[1]TargetPriceData!$A$2:$O$4996,15,FALSE)</f>
        <v>2022-09-21</v>
      </c>
      <c r="X51" s="28">
        <f>VLOOKUP($A51,[1]TargetPriceData!$A$2:$N$4996,14,FALSE)</f>
        <v>16.399999999999999</v>
      </c>
      <c r="Y51" s="29">
        <f t="shared" si="1"/>
        <v>3.811294445735533E-2</v>
      </c>
      <c r="Z51" s="11" t="str" cm="1">
        <f t="array" ref="Z51">_FV(B51,"Exchange abbreviation",TRUE)</f>
        <v>XNAS</v>
      </c>
      <c r="AA51" s="44" t="s">
        <v>712</v>
      </c>
      <c r="AB51" s="44" t="s">
        <v>711</v>
      </c>
      <c r="AC51" s="12" t="str" cm="1">
        <f t="array" ref="AC51">_FV(B51,"Industry")</f>
        <v>Semiconductors &amp; Semiconductor Equipment</v>
      </c>
      <c r="AD51" s="31" t="s">
        <v>592</v>
      </c>
      <c r="AE51" s="46" t="s">
        <v>597</v>
      </c>
      <c r="AF51" s="9" t="str" cm="1">
        <f t="array" ref="AF51">RIGHT(_FV(B51,"Headquarters"),2)</f>
        <v>US</v>
      </c>
      <c r="AG51" s="33" cm="1">
        <f t="array" ref="AG51">IF(AH51=0,0,IF(ISERR(AH51),0,ROUNDDOWN(C51/_FV(B51,"P/E",TRUE),2)))</f>
        <v>22.95</v>
      </c>
      <c r="AH51" s="30" cm="1">
        <f t="array" ref="AH51">IFERROR(_FV(B51,"P/E",TRUE),0)</f>
        <v>18.743300000000001</v>
      </c>
      <c r="FT51" s="8"/>
      <c r="FU51" s="8"/>
      <c r="FV51" s="8"/>
      <c r="FW51" s="8"/>
      <c r="FX51" s="8"/>
    </row>
    <row r="52" spans="1:180" x14ac:dyDescent="0.25">
      <c r="A52" s="38" t="s">
        <v>128</v>
      </c>
      <c r="B52" t="e" vm="49">
        <v>#VALUE!</v>
      </c>
      <c r="C52" s="10" cm="1">
        <f t="array" ref="C52">_FV(B52,"Previous close",TRUE)</f>
        <v>168.72</v>
      </c>
      <c r="D52" s="10" cm="1">
        <f t="array" aca="1" ref="D52" ca="1">IF(OR(ISERROR(_FV($B52,"Price (Extended hours)",TRUE))=TRUE,$D$2="MKT CLOSED"),_FV($B52,"Price"),_FV($B52,"Price (Extended hours)",TRUE))</f>
        <v>171.04</v>
      </c>
      <c r="E52" s="17" cm="1">
        <f t="array" ref="E52">_FV(B52,"Low")</f>
        <v>168.56</v>
      </c>
      <c r="F52" s="17" cm="1">
        <f t="array" ref="F52">_FV(B52,"High")</f>
        <v>171.56</v>
      </c>
      <c r="G52" s="18" cm="1">
        <f t="array" ref="G52">_FV(B52,"Change")</f>
        <v>2.3199999999999998</v>
      </c>
      <c r="H52" s="19" cm="1">
        <f t="array" ref="H52">_FV(B52,"Change (%)",TRUE)</f>
        <v>1.3750999999999999E-2</v>
      </c>
      <c r="I52" s="37" t="str" cm="1">
        <f t="array" ref="I52">_FV(B52,"Name")</f>
        <v>AVERY DENNISON CORPORATION</v>
      </c>
      <c r="J52" s="20" cm="1">
        <f t="array" ref="J52">_FV(B52,"Shares outstanding",TRUE)</f>
        <v>81256410</v>
      </c>
      <c r="K52" s="21" cm="1">
        <f t="array" ref="K52">IFERROR(_FV(B52,"Market cap",TRUE),0)</f>
        <v>13898100000</v>
      </c>
      <c r="L52" s="22">
        <f>VLOOKUP($A52,[1]TargetPriceData!$A$2:$AB$4993,11,FALSE)</f>
        <v>0.99</v>
      </c>
      <c r="M52" s="23">
        <f>VLOOKUP($A52,[1]TargetPriceData!$A$2:$AB$4993,4,FALSE)</f>
        <v>12</v>
      </c>
      <c r="N52" s="23" t="b">
        <f>VLOOKUP($A52,[1]TargetPriceData!$A$2:$AB$4993,3,FALSE)</f>
        <v>1</v>
      </c>
      <c r="O52" s="24">
        <f>VLOOKUP($A52,[1]TargetPriceData!$A$2:$AB$4993,5,FALSE)</f>
        <v>172</v>
      </c>
      <c r="P52" s="24">
        <f>VLOOKUP($A52,[1]TargetPriceData!$A$2:$AB$1048576,7,FALSE)</f>
        <v>202</v>
      </c>
      <c r="Q52" s="24">
        <f>VLOOKUP($A52,[1]TargetPriceData!$A$2:$AB$4993,6,FALSE)</f>
        <v>204.67</v>
      </c>
      <c r="R52" s="34">
        <f t="shared" ca="1" si="0"/>
        <v>0.19662067352666041</v>
      </c>
      <c r="S52" s="24">
        <f>VLOOKUP($A52,[1]TargetPriceData!$A$2:$AB$4993,8,FALSE)</f>
        <v>250</v>
      </c>
      <c r="T52" s="26">
        <f>VLOOKUP($A52,[1]TargetPriceData!$A$2:$AB$4993,10,FALSE)</f>
        <v>2.1</v>
      </c>
      <c r="U52" s="42">
        <f>VLOOKUP($A52,[1]TargetPriceData!$A$2:$P$4996,16,FALSE)</f>
        <v>0.59</v>
      </c>
      <c r="V52" s="42">
        <f>VLOOKUP($A52,[1]TargetPriceData!$A$2:$Q$4996,17,FALSE)</f>
        <v>0.98</v>
      </c>
      <c r="W52" s="27" t="str">
        <f>VLOOKUP($A52,[1]TargetPriceData!$A$2:$O$4996,15,FALSE)</f>
        <v>2022-09-06</v>
      </c>
      <c r="X52" s="28">
        <f>VLOOKUP($A52,[1]TargetPriceData!$A$2:$N$4996,14,FALSE)</f>
        <v>3</v>
      </c>
      <c r="Y52" s="29">
        <f t="shared" si="1"/>
        <v>1.7780938833570414E-2</v>
      </c>
      <c r="Z52" s="11" t="str" cm="1">
        <f t="array" ref="Z52">_FV(B52,"Exchange abbreviation",TRUE)</f>
        <v>XNYS</v>
      </c>
      <c r="AA52" s="44" t="s">
        <v>589</v>
      </c>
      <c r="AB52" s="44" t="s">
        <v>711</v>
      </c>
      <c r="AC52" s="12" t="str" cm="1">
        <f t="array" ref="AC52">_FV(B52,"Industry")</f>
        <v>Containers &amp; Packaging</v>
      </c>
      <c r="AD52" s="31" t="s">
        <v>610</v>
      </c>
      <c r="AE52" s="46" t="s">
        <v>615</v>
      </c>
      <c r="AF52" s="9" t="str" cm="1">
        <f t="array" ref="AF52">RIGHT(_FV(B52,"Headquarters"),2)</f>
        <v>US</v>
      </c>
      <c r="AG52" s="33" cm="1">
        <f t="array" ref="AG52">IF(AH52=0,0,IF(ISERR(AH52),0,ROUNDDOWN(C52/_FV(B52,"P/E",TRUE),2)))</f>
        <v>9.14</v>
      </c>
      <c r="AH52" s="30" cm="1">
        <f t="array" ref="AH52">IFERROR(_FV(B52,"P/E",TRUE),0)</f>
        <v>18.440899999999999</v>
      </c>
      <c r="FT52" s="8"/>
      <c r="FU52" s="8"/>
      <c r="FV52" s="8"/>
      <c r="FW52" s="8"/>
      <c r="FX52" s="8"/>
    </row>
    <row r="53" spans="1:180" x14ac:dyDescent="0.25">
      <c r="A53" s="38" t="s">
        <v>129</v>
      </c>
      <c r="B53" t="e" vm="50">
        <v>#VALUE!</v>
      </c>
      <c r="C53" s="10" cm="1">
        <f t="array" ref="C53">_FV(B53,"Previous close",TRUE)</f>
        <v>129.93</v>
      </c>
      <c r="D53" s="10" cm="1">
        <f t="array" aca="1" ref="D53" ca="1">IF(OR(ISERROR(_FV($B53,"Price (Extended hours)",TRUE))=TRUE,$D$2="MKT CLOSED"),_FV($B53,"Price"),_FV($B53,"Price (Extended hours)",TRUE))</f>
        <v>132.88</v>
      </c>
      <c r="E53" s="17" cm="1">
        <f t="array" ref="E53">_FV(B53,"Low")</f>
        <v>129.02000000000001</v>
      </c>
      <c r="F53" s="17" cm="1">
        <f t="array" ref="F53">_FV(B53,"High")</f>
        <v>133.76</v>
      </c>
      <c r="G53" s="18" cm="1">
        <f t="array" ref="G53">_FV(B53,"Change")</f>
        <v>2.83</v>
      </c>
      <c r="H53" s="19" cm="1">
        <f t="array" ref="H53">_FV(B53,"Change (%)",TRUE)</f>
        <v>2.1781000000000002E-2</v>
      </c>
      <c r="I53" s="37" t="str" cm="1">
        <f t="array" ref="I53">_FV(B53,"Name")</f>
        <v>AMERICAN WATER WORKS COMPANY, INC.</v>
      </c>
      <c r="J53" s="20" cm="1">
        <f t="array" ref="J53">_FV(B53,"Shares outstanding",TRUE)</f>
        <v>181786500</v>
      </c>
      <c r="K53" s="21" cm="1">
        <f t="array" ref="K53">IFERROR(_FV(B53,"Market cap",TRUE),0)</f>
        <v>24133970000</v>
      </c>
      <c r="L53" s="22">
        <f>VLOOKUP($A53,[1]TargetPriceData!$A$2:$AB$4993,11,FALSE)</f>
        <v>0.5</v>
      </c>
      <c r="M53" s="23">
        <f>VLOOKUP($A53,[1]TargetPriceData!$A$2:$AB$4993,4,FALSE)</f>
        <v>12</v>
      </c>
      <c r="N53" s="23" t="b">
        <f>VLOOKUP($A53,[1]TargetPriceData!$A$2:$AB$4993,3,FALSE)</f>
        <v>1</v>
      </c>
      <c r="O53" s="24">
        <f>VLOOKUP($A53,[1]TargetPriceData!$A$2:$AB$4993,5,FALSE)</f>
        <v>130</v>
      </c>
      <c r="P53" s="24">
        <f>VLOOKUP($A53,[1]TargetPriceData!$A$2:$AB$1048576,7,FALSE)</f>
        <v>154.5</v>
      </c>
      <c r="Q53" s="24">
        <f>VLOOKUP($A53,[1]TargetPriceData!$A$2:$AB$4993,6,FALSE)</f>
        <v>158.16999999999999</v>
      </c>
      <c r="R53" s="34">
        <f t="shared" ca="1" si="0"/>
        <v>0.19032209512341958</v>
      </c>
      <c r="S53" s="24">
        <f>VLOOKUP($A53,[1]TargetPriceData!$A$2:$AB$4993,8,FALSE)</f>
        <v>186</v>
      </c>
      <c r="T53" s="26">
        <f>VLOOKUP($A53,[1]TargetPriceData!$A$2:$AB$4993,10,FALSE)</f>
        <v>2.6</v>
      </c>
      <c r="U53" s="42">
        <f>VLOOKUP($A53,[1]TargetPriceData!$A$2:$P$4996,16,FALSE)</f>
        <v>0.44</v>
      </c>
      <c r="V53" s="42">
        <f>VLOOKUP($A53,[1]TargetPriceData!$A$2:$Q$4996,17,FALSE)</f>
        <v>0.59</v>
      </c>
      <c r="W53" s="27" t="str">
        <f>VLOOKUP($A53,[1]TargetPriceData!$A$2:$O$4996,15,FALSE)</f>
        <v>2022-08-08</v>
      </c>
      <c r="X53" s="28">
        <f>VLOOKUP($A53,[1]TargetPriceData!$A$2:$N$4996,14,FALSE)</f>
        <v>2.62</v>
      </c>
      <c r="Y53" s="29">
        <f t="shared" si="1"/>
        <v>2.0164704071423074E-2</v>
      </c>
      <c r="Z53" s="11" t="str" cm="1">
        <f t="array" ref="Z53">_FV(B53,"Exchange abbreviation",TRUE)</f>
        <v>XNYS</v>
      </c>
      <c r="AA53" s="44" t="s">
        <v>589</v>
      </c>
      <c r="AB53" s="44" t="s">
        <v>711</v>
      </c>
      <c r="AC53" s="12" t="str" cm="1">
        <f t="array" ref="AC53">_FV(B53,"Industry")</f>
        <v>Water Utilities</v>
      </c>
      <c r="AD53" s="31" t="s">
        <v>600</v>
      </c>
      <c r="AE53" s="46" t="s">
        <v>123</v>
      </c>
      <c r="AF53" s="9" t="str" cm="1">
        <f t="array" ref="AF53">RIGHT(_FV(B53,"Headquarters"),2)</f>
        <v>US</v>
      </c>
      <c r="AG53" s="33" cm="1">
        <f t="array" ref="AG53">IF(AH53=0,0,IF(ISERR(AH53),0,ROUNDDOWN(C53/_FV(B53,"P/E",TRUE),2)))</f>
        <v>7.13</v>
      </c>
      <c r="AH53" s="30" cm="1">
        <f t="array" ref="AH53">IFERROR(_FV(B53,"P/E",TRUE),0)</f>
        <v>18.2042</v>
      </c>
      <c r="FT53" s="8"/>
      <c r="FU53" s="8"/>
      <c r="FV53" s="8"/>
      <c r="FW53" s="8"/>
      <c r="FX53" s="8"/>
    </row>
    <row r="54" spans="1:180" x14ac:dyDescent="0.25">
      <c r="A54" s="38" t="s">
        <v>130</v>
      </c>
      <c r="B54" t="e" vm="51">
        <v>#VALUE!</v>
      </c>
      <c r="C54" s="10" cm="1">
        <f t="array" ref="C54">_FV(B54,"Previous close",TRUE)</f>
        <v>142.41999999999999</v>
      </c>
      <c r="D54" s="10" cm="1">
        <f t="array" aca="1" ref="D54" ca="1">IF(OR(ISERROR(_FV($B54,"Price (Extended hours)",TRUE))=TRUE,$D$2="MKT CLOSED"),_FV($B54,"Price"),_FV($B54,"Price (Extended hours)",TRUE))</f>
        <v>140.33000000000001</v>
      </c>
      <c r="E54" s="17" cm="1">
        <f t="array" ref="E54">_FV(B54,"Low")</f>
        <v>132.21</v>
      </c>
      <c r="F54" s="17" cm="1">
        <f t="array" ref="F54">_FV(B54,"High")</f>
        <v>141.32</v>
      </c>
      <c r="G54" s="18" cm="1">
        <f t="array" ref="G54">_FV(B54,"Change")</f>
        <v>-2.38</v>
      </c>
      <c r="H54" s="19" cm="1">
        <f t="array" ref="H54">_FV(B54,"Change (%)",TRUE)</f>
        <v>-1.6711E-2</v>
      </c>
      <c r="I54" s="37" t="str" cm="1">
        <f t="array" ref="I54">_FV(B54,"Name")</f>
        <v>AMERICAN EXPRESS COMPANY</v>
      </c>
      <c r="J54" s="20" cm="1">
        <f t="array" ref="J54">_FV(B54,"Shares outstanding",TRUE)</f>
        <v>749747800</v>
      </c>
      <c r="K54" s="21" cm="1">
        <f t="array" ref="K54">IFERROR(_FV(B54,"Market cap",TRUE),0)</f>
        <v>104994700000</v>
      </c>
      <c r="L54" s="22">
        <f>VLOOKUP($A54,[1]TargetPriceData!$A$2:$AB$4993,11,FALSE)</f>
        <v>1.1399999999999999</v>
      </c>
      <c r="M54" s="23">
        <f>VLOOKUP($A54,[1]TargetPriceData!$A$2:$AB$4993,4,FALSE)</f>
        <v>24</v>
      </c>
      <c r="N54" s="23" t="b">
        <f>VLOOKUP($A54,[1]TargetPriceData!$A$2:$AB$4993,3,FALSE)</f>
        <v>1</v>
      </c>
      <c r="O54" s="24">
        <f>VLOOKUP($A54,[1]TargetPriceData!$A$2:$AB$4993,5,FALSE)</f>
        <v>130</v>
      </c>
      <c r="P54" s="24">
        <f>VLOOKUP($A54,[1]TargetPriceData!$A$2:$AB$1048576,7,FALSE)</f>
        <v>170</v>
      </c>
      <c r="Q54" s="24">
        <f>VLOOKUP($A54,[1]TargetPriceData!$A$2:$AB$4993,6,FALSE)</f>
        <v>170.17</v>
      </c>
      <c r="R54" s="34">
        <f t="shared" ca="1" si="0"/>
        <v>0.21264163044252812</v>
      </c>
      <c r="S54" s="24">
        <f>VLOOKUP($A54,[1]TargetPriceData!$A$2:$AB$4993,8,FALSE)</f>
        <v>220</v>
      </c>
      <c r="T54" s="26">
        <f>VLOOKUP($A54,[1]TargetPriceData!$A$2:$AB$4993,10,FALSE)</f>
        <v>2.4</v>
      </c>
      <c r="U54" s="42">
        <f>VLOOKUP($A54,[1]TargetPriceData!$A$2:$P$4996,16,FALSE)</f>
        <v>1.73</v>
      </c>
      <c r="V54" s="42">
        <f>VLOOKUP($A54,[1]TargetPriceData!$A$2:$Q$4996,17,FALSE)</f>
        <v>1.73</v>
      </c>
      <c r="W54" s="27" t="str">
        <f>VLOOKUP($A54,[1]TargetPriceData!$A$2:$O$4996,15,FALSE)</f>
        <v>2022-10-13</v>
      </c>
      <c r="X54" s="28">
        <f>VLOOKUP($A54,[1]TargetPriceData!$A$2:$N$4996,14,FALSE)</f>
        <v>2.08</v>
      </c>
      <c r="Y54" s="29">
        <f t="shared" si="1"/>
        <v>1.4604690352478586E-2</v>
      </c>
      <c r="Z54" s="11" t="str" cm="1">
        <f t="array" ref="Z54">_FV(B54,"Exchange abbreviation",TRUE)</f>
        <v>XNYS</v>
      </c>
      <c r="AA54" s="44" t="s">
        <v>589</v>
      </c>
      <c r="AB54" s="44" t="s">
        <v>711</v>
      </c>
      <c r="AC54" s="12" t="str" cm="1">
        <f t="array" ref="AC54">_FV(B54,"Industry")</f>
        <v>Banking Services</v>
      </c>
      <c r="AD54" s="31" t="s">
        <v>604</v>
      </c>
      <c r="AE54" s="46" t="s">
        <v>633</v>
      </c>
      <c r="AF54" s="9" t="str" cm="1">
        <f t="array" ref="AF54">RIGHT(_FV(B54,"Headquarters"),2)</f>
        <v>US</v>
      </c>
      <c r="AG54" s="33" cm="1">
        <f t="array" ref="AG54">IF(AH54=0,0,IF(ISERR(AH54),0,ROUNDDOWN(C54/_FV(B54,"P/E",TRUE),2)))</f>
        <v>9.9499999999999993</v>
      </c>
      <c r="AH54" s="30" cm="1">
        <f t="array" ref="AH54">IFERROR(_FV(B54,"P/E",TRUE),0)</f>
        <v>14.309200000000001</v>
      </c>
      <c r="FT54" s="8"/>
      <c r="FU54" s="8"/>
      <c r="FV54" s="8"/>
      <c r="FW54" s="8"/>
      <c r="FX54" s="8"/>
    </row>
    <row r="55" spans="1:180" x14ac:dyDescent="0.25">
      <c r="A55" s="38" t="s">
        <v>131</v>
      </c>
      <c r="B55" t="e" vm="52">
        <v>#VALUE!</v>
      </c>
      <c r="C55" s="10" cm="1">
        <f t="array" ref="C55">_FV(B55,"Previous close",TRUE)</f>
        <v>2258.83</v>
      </c>
      <c r="D55" s="10" cm="1">
        <f t="array" aca="1" ref="D55" ca="1">IF(OR(ISERROR(_FV($B55,"Price (Extended hours)",TRUE))=TRUE,$D$2="MKT CLOSED"),_FV($B55,"Price"),_FV($B55,"Price (Extended hours)",TRUE))</f>
        <v>2305</v>
      </c>
      <c r="E55" s="17" cm="1">
        <f t="array" ref="E55">_FV(B55,"Low")</f>
        <v>2250.33</v>
      </c>
      <c r="F55" s="17" cm="1">
        <f t="array" ref="F55">_FV(B55,"High")</f>
        <v>2307.48</v>
      </c>
      <c r="G55" s="18" cm="1">
        <f t="array" ref="G55">_FV(B55,"Change")</f>
        <v>42.2</v>
      </c>
      <c r="H55" s="19" cm="1">
        <f t="array" ref="H55">_FV(B55,"Change (%)",TRUE)</f>
        <v>1.8682000000000001E-2</v>
      </c>
      <c r="I55" s="37" t="str" cm="1">
        <f t="array" ref="I55">_FV(B55,"Name")</f>
        <v>AUTOZONE, INC.</v>
      </c>
      <c r="J55" s="20" cm="1">
        <f t="array" ref="J55">_FV(B55,"Shares outstanding",TRUE)</f>
        <v>19487600</v>
      </c>
      <c r="K55" s="21" cm="1">
        <f t="array" ref="K55">IFERROR(_FV(B55,"Market cap",TRUE),0)</f>
        <v>44841550000</v>
      </c>
      <c r="L55" s="22">
        <f>VLOOKUP($A55,[1]TargetPriceData!$A$2:$AB$4993,11,FALSE)</f>
        <v>0.73</v>
      </c>
      <c r="M55" s="23">
        <f>VLOOKUP($A55,[1]TargetPriceData!$A$2:$AB$4993,4,FALSE)</f>
        <v>19</v>
      </c>
      <c r="N55" s="23" t="b">
        <f>VLOOKUP($A55,[1]TargetPriceData!$A$2:$AB$4993,3,FALSE)</f>
        <v>1</v>
      </c>
      <c r="O55" s="24">
        <f>VLOOKUP($A55,[1]TargetPriceData!$A$2:$AB$4993,5,FALSE)</f>
        <v>1850</v>
      </c>
      <c r="P55" s="24">
        <f>VLOOKUP($A55,[1]TargetPriceData!$A$2:$AB$1048576,7,FALSE)</f>
        <v>2413</v>
      </c>
      <c r="Q55" s="24">
        <f>VLOOKUP($A55,[1]TargetPriceData!$A$2:$AB$4993,6,FALSE)</f>
        <v>2383.16</v>
      </c>
      <c r="R55" s="34">
        <f t="shared" ca="1" si="0"/>
        <v>3.3908893709327488E-2</v>
      </c>
      <c r="S55" s="24">
        <f>VLOOKUP($A55,[1]TargetPriceData!$A$2:$AB$4993,8,FALSE)</f>
        <v>2800</v>
      </c>
      <c r="T55" s="26">
        <f>VLOOKUP($A55,[1]TargetPriceData!$A$2:$AB$4993,10,FALSE)</f>
        <v>2.1</v>
      </c>
      <c r="U55" s="42">
        <f>VLOOKUP($A55,[1]TargetPriceData!$A$2:$P$4996,16,FALSE)</f>
        <v>0.03</v>
      </c>
      <c r="V55" s="42">
        <f>VLOOKUP($A55,[1]TargetPriceData!$A$2:$Q$4996,17,FALSE)</f>
        <v>0.77</v>
      </c>
      <c r="W55" s="27" t="str">
        <f>VLOOKUP($A55,[1]TargetPriceData!$A$2:$O$4996,15,FALSE)</f>
        <v/>
      </c>
      <c r="X55" s="28">
        <f>VLOOKUP($A55,[1]TargetPriceData!$A$2:$N$4996,14,FALSE)</f>
        <v>0</v>
      </c>
      <c r="Y55" s="29">
        <f t="shared" si="1"/>
        <v>0</v>
      </c>
      <c r="Z55" s="11" t="str" cm="1">
        <f t="array" ref="Z55">_FV(B55,"Exchange abbreviation",TRUE)</f>
        <v>XNYS</v>
      </c>
      <c r="AA55" s="44" t="s">
        <v>589</v>
      </c>
      <c r="AB55" s="44" t="s">
        <v>711</v>
      </c>
      <c r="AC55" s="12" t="str" cm="1">
        <f t="array" ref="AC55">_FV(B55,"Industry")</f>
        <v>Specialty Retailers</v>
      </c>
      <c r="AD55" s="31" t="s">
        <v>278</v>
      </c>
      <c r="AE55" s="46" t="s">
        <v>634</v>
      </c>
      <c r="AF55" s="9" t="str" cm="1">
        <f t="array" ref="AF55">RIGHT(_FV(B55,"Headquarters"),2)</f>
        <v>US</v>
      </c>
      <c r="AG55" s="33" cm="1">
        <f t="array" ref="AG55">IF(AH55=0,0,IF(ISERR(AH55),0,ROUNDDOWN(C55/_FV(B55,"P/E",TRUE),2)))</f>
        <v>117.18</v>
      </c>
      <c r="AH55" s="30" cm="1">
        <f t="array" ref="AH55">IFERROR(_FV(B55,"P/E",TRUE),0)</f>
        <v>19.275700000000001</v>
      </c>
      <c r="FT55" s="8"/>
      <c r="FU55" s="8"/>
      <c r="FV55" s="8"/>
      <c r="FW55" s="8"/>
      <c r="FX55" s="8"/>
    </row>
    <row r="56" spans="1:180" x14ac:dyDescent="0.25">
      <c r="A56" s="38" t="s">
        <v>132</v>
      </c>
      <c r="B56" t="e" vm="53">
        <v>#VALUE!</v>
      </c>
      <c r="C56" s="10" cm="1">
        <f t="array" ref="C56">_FV(B56,"Previous close",TRUE)</f>
        <v>139.13</v>
      </c>
      <c r="D56" s="10" cm="1">
        <f t="array" aca="1" ref="D56" ca="1">IF(OR(ISERROR(_FV($B56,"Price (Extended hours)",TRUE))=TRUE,$D$2="MKT CLOSED"),_FV($B56,"Price"),_FV($B56,"Price (Extended hours)",TRUE))</f>
        <v>141.5</v>
      </c>
      <c r="E56" s="17" cm="1">
        <f t="array" ref="E56">_FV(B56,"Low")</f>
        <v>136.62</v>
      </c>
      <c r="F56" s="17" cm="1">
        <f t="array" ref="F56">_FV(B56,"High")</f>
        <v>141.33000000000001</v>
      </c>
      <c r="G56" s="18" cm="1">
        <f t="array" ref="G56">_FV(B56,"Change")</f>
        <v>2.19</v>
      </c>
      <c r="H56" s="19" cm="1">
        <f t="array" ref="H56">_FV(B56,"Change (%)",TRUE)</f>
        <v>1.5741000000000002E-2</v>
      </c>
      <c r="I56" s="37" t="str" cm="1">
        <f t="array" ref="I56">_FV(B56,"Name")</f>
        <v>THE BOEING COMPANY</v>
      </c>
      <c r="J56" s="20" cm="1">
        <f t="array" ref="J56">_FV(B56,"Shares outstanding",TRUE)</f>
        <v>593811200</v>
      </c>
      <c r="K56" s="21" cm="1">
        <f t="array" ref="K56">IFERROR(_FV(B56,"Market cap",TRUE),0)</f>
        <v>83917390000</v>
      </c>
      <c r="L56" s="22">
        <f>VLOOKUP($A56,[1]TargetPriceData!$A$2:$AB$4993,11,FALSE)</f>
        <v>1.42</v>
      </c>
      <c r="M56" s="23">
        <f>VLOOKUP($A56,[1]TargetPriceData!$A$2:$AB$4993,4,FALSE)</f>
        <v>0</v>
      </c>
      <c r="N56" s="23" t="b">
        <f>VLOOKUP($A56,[1]TargetPriceData!$A$2:$AB$4993,3,FALSE)</f>
        <v>0</v>
      </c>
      <c r="O56" s="24">
        <f>VLOOKUP($A56,[1]TargetPriceData!$A$2:$AB$4993,5,FALSE)</f>
        <v>0</v>
      </c>
      <c r="P56" s="24">
        <f>VLOOKUP($A56,[1]TargetPriceData!$A$2:$AB$1048576,7,FALSE)</f>
        <v>0</v>
      </c>
      <c r="Q56" s="24">
        <f>VLOOKUP($A56,[1]TargetPriceData!$A$2:$AB$4993,6,FALSE)</f>
        <v>0</v>
      </c>
      <c r="R56" s="34">
        <f t="shared" si="0"/>
        <v>0</v>
      </c>
      <c r="S56" s="24">
        <f>VLOOKUP($A56,[1]TargetPriceData!$A$2:$AB$4993,8,FALSE)</f>
        <v>0</v>
      </c>
      <c r="T56" s="26">
        <f>VLOOKUP($A56,[1]TargetPriceData!$A$2:$AB$4993,10,FALSE)</f>
        <v>0</v>
      </c>
      <c r="U56" s="42">
        <f>VLOOKUP($A56,[1]TargetPriceData!$A$2:$P$4996,16,FALSE)</f>
        <v>0.28000000000000003</v>
      </c>
      <c r="V56" s="42">
        <f>VLOOKUP($A56,[1]TargetPriceData!$A$2:$Q$4996,17,FALSE)</f>
        <v>1.25</v>
      </c>
      <c r="W56" s="27" t="str">
        <f>VLOOKUP($A56,[1]TargetPriceData!$A$2:$O$4996,15,FALSE)</f>
        <v>2020-02-13</v>
      </c>
      <c r="X56" s="28">
        <f>VLOOKUP($A56,[1]TargetPriceData!$A$2:$N$4996,14,FALSE)</f>
        <v>0</v>
      </c>
      <c r="Y56" s="29">
        <f t="shared" si="1"/>
        <v>0</v>
      </c>
      <c r="Z56" s="11" t="str" cm="1">
        <f t="array" ref="Z56">_FV(B56,"Exchange abbreviation",TRUE)</f>
        <v>XNYS</v>
      </c>
      <c r="AA56" s="44" t="s">
        <v>589</v>
      </c>
      <c r="AB56" s="44" t="s">
        <v>711</v>
      </c>
      <c r="AC56" s="12" t="str" cm="1">
        <f t="array" ref="AC56">_FV(B56,"Industry")</f>
        <v>Aerospace &amp; Defense</v>
      </c>
      <c r="AD56" s="31" t="s">
        <v>337</v>
      </c>
      <c r="AE56" s="46" t="s">
        <v>84</v>
      </c>
      <c r="AF56" s="9" t="str" cm="1">
        <f t="array" ref="AF56">RIGHT(_FV(B56,"Headquarters"),2)</f>
        <v>US</v>
      </c>
      <c r="AG56" s="33" cm="1">
        <f t="array" ref="AG56">IF(AH56=0,0,IF(ISERR(AH56),0,ROUNDDOWN(C56/_FV(B56,"P/E",TRUE),2)))</f>
        <v>0</v>
      </c>
      <c r="AH56" s="30" cm="1">
        <f t="array" ref="AH56">IFERROR(_FV(B56,"P/E",TRUE),0)</f>
        <v>0</v>
      </c>
      <c r="FT56" s="8"/>
      <c r="FU56" s="8"/>
      <c r="FV56" s="8"/>
      <c r="FW56" s="8"/>
      <c r="FX56" s="8"/>
    </row>
    <row r="57" spans="1:180" x14ac:dyDescent="0.25">
      <c r="A57" s="38" t="s">
        <v>133</v>
      </c>
      <c r="B57" t="e" vm="54">
        <v>#VALUE!</v>
      </c>
      <c r="C57" s="10" cm="1">
        <f t="array" ref="C57">_FV(B57,"Previous close",TRUE)</f>
        <v>33.700000000000003</v>
      </c>
      <c r="D57" s="10" cm="1">
        <f t="array" aca="1" ref="D57" ca="1">IF(OR(ISERROR(_FV($B57,"Price (Extended hours)",TRUE))=TRUE,$D$2="MKT CLOSED"),_FV($B57,"Price"),_FV($B57,"Price (Extended hours)",TRUE))</f>
        <v>35.020000000000003</v>
      </c>
      <c r="E57" s="17" cm="1">
        <f t="array" ref="E57">_FV(B57,"Low")</f>
        <v>33.56</v>
      </c>
      <c r="F57" s="17" cm="1">
        <f t="array" ref="F57">_FV(B57,"High")</f>
        <v>35.04</v>
      </c>
      <c r="G57" s="18" cm="1">
        <f t="array" ref="G57">_FV(B57,"Change")</f>
        <v>1.25</v>
      </c>
      <c r="H57" s="19" cm="1">
        <f t="array" ref="H57">_FV(B57,"Change (%)",TRUE)</f>
        <v>3.7092E-2</v>
      </c>
      <c r="I57" s="37" t="str" cm="1">
        <f t="array" ref="I57">_FV(B57,"Name")</f>
        <v>BANK OF AMERICA CORPORATION</v>
      </c>
      <c r="J57" s="20" cm="1">
        <f t="array" ref="J57">_FV(B57,"Shares outstanding",TRUE)</f>
        <v>8024450000</v>
      </c>
      <c r="K57" s="21" cm="1">
        <f t="array" ref="K57">IFERROR(_FV(B57,"Market cap",TRUE),0)</f>
        <v>280454500000</v>
      </c>
      <c r="L57" s="22">
        <f>VLOOKUP($A57,[1]TargetPriceData!$A$2:$AB$4993,11,FALSE)</f>
        <v>1.36</v>
      </c>
      <c r="M57" s="23">
        <f>VLOOKUP($A57,[1]TargetPriceData!$A$2:$AB$4993,4,FALSE)</f>
        <v>24</v>
      </c>
      <c r="N57" s="23" t="b">
        <f>VLOOKUP($A57,[1]TargetPriceData!$A$2:$AB$4993,3,FALSE)</f>
        <v>1</v>
      </c>
      <c r="O57" s="24">
        <f>VLOOKUP($A57,[1]TargetPriceData!$A$2:$AB$4993,5,FALSE)</f>
        <v>32</v>
      </c>
      <c r="P57" s="24">
        <f>VLOOKUP($A57,[1]TargetPriceData!$A$2:$AB$1048576,7,FALSE)</f>
        <v>40</v>
      </c>
      <c r="Q57" s="24">
        <f>VLOOKUP($A57,[1]TargetPriceData!$A$2:$AB$4993,6,FALSE)</f>
        <v>40.909999999999997</v>
      </c>
      <c r="R57" s="34">
        <f t="shared" ca="1" si="0"/>
        <v>0.16818960593946297</v>
      </c>
      <c r="S57" s="24">
        <f>VLOOKUP($A57,[1]TargetPriceData!$A$2:$AB$4993,8,FALSE)</f>
        <v>55</v>
      </c>
      <c r="T57" s="26">
        <f>VLOOKUP($A57,[1]TargetPriceData!$A$2:$AB$4993,10,FALSE)</f>
        <v>2.2000000000000002</v>
      </c>
      <c r="U57" s="42">
        <f>VLOOKUP($A57,[1]TargetPriceData!$A$2:$P$4996,16,FALSE)</f>
        <v>0</v>
      </c>
      <c r="V57" s="42">
        <f>VLOOKUP($A57,[1]TargetPriceData!$A$2:$Q$4996,17,FALSE)</f>
        <v>0</v>
      </c>
      <c r="W57" s="27" t="str">
        <f>VLOOKUP($A57,[1]TargetPriceData!$A$2:$O$4996,15,FALSE)</f>
        <v>2022-12-01</v>
      </c>
      <c r="X57" s="28">
        <f>VLOOKUP($A57,[1]TargetPriceData!$A$2:$N$4996,14,FALSE)</f>
        <v>0.88</v>
      </c>
      <c r="Y57" s="29">
        <f t="shared" si="1"/>
        <v>2.6112759643916912E-2</v>
      </c>
      <c r="Z57" s="11" t="str" cm="1">
        <f t="array" ref="Z57">_FV(B57,"Exchange abbreviation",TRUE)</f>
        <v>XNYS</v>
      </c>
      <c r="AA57" s="44" t="s">
        <v>589</v>
      </c>
      <c r="AB57" s="44" t="s">
        <v>711</v>
      </c>
      <c r="AC57" s="12" t="str" cm="1">
        <f t="array" ref="AC57">_FV(B57,"Industry")</f>
        <v>Banking Services</v>
      </c>
      <c r="AD57" s="31" t="s">
        <v>604</v>
      </c>
      <c r="AE57" s="46" t="s">
        <v>635</v>
      </c>
      <c r="AF57" s="9" t="str" cm="1">
        <f t="array" ref="AF57">RIGHT(_FV(B57,"Headquarters"),2)</f>
        <v>US</v>
      </c>
      <c r="AG57" s="33" cm="1">
        <f t="array" ref="AG57">IF(AH57=0,0,IF(ISERR(AH57),0,ROUNDDOWN(C57/_FV(B57,"P/E",TRUE),2)))</f>
        <v>3.15</v>
      </c>
      <c r="AH57" s="30" cm="1">
        <f t="array" ref="AH57">IFERROR(_FV(B57,"P/E",TRUE),0)</f>
        <v>10.674899999999999</v>
      </c>
      <c r="FT57" s="8"/>
      <c r="FU57" s="8"/>
      <c r="FV57" s="8"/>
      <c r="FW57" s="8"/>
      <c r="FX57" s="8"/>
    </row>
    <row r="58" spans="1:180" x14ac:dyDescent="0.25">
      <c r="A58" s="38" t="s">
        <v>134</v>
      </c>
      <c r="B58" t="e" vm="55">
        <v>#VALUE!</v>
      </c>
      <c r="C58" s="10" cm="1">
        <f t="array" ref="C58">_FV(B58,"Previous close",TRUE)</f>
        <v>48.51</v>
      </c>
      <c r="D58" s="10" cm="1">
        <f t="array" aca="1" ref="D58" ca="1">IF(OR(ISERROR(_FV($B58,"Price (Extended hours)",TRUE))=TRUE,$D$2="MKT CLOSED"),_FV($B58,"Price"),_FV($B58,"Price (Extended hours)",TRUE))</f>
        <v>49.1</v>
      </c>
      <c r="E58" s="17" cm="1">
        <f t="array" ref="E58">_FV(B58,"Low")</f>
        <v>48.05</v>
      </c>
      <c r="F58" s="17" cm="1">
        <f t="array" ref="F58">_FV(B58,"High")</f>
        <v>49.585500000000003</v>
      </c>
      <c r="G58" s="18" cm="1">
        <f t="array" ref="G58">_FV(B58,"Change")</f>
        <v>0.69</v>
      </c>
      <c r="H58" s="19" cm="1">
        <f t="array" ref="H58">_FV(B58,"Change (%)",TRUE)</f>
        <v>1.4224000000000001E-2</v>
      </c>
      <c r="I58" s="37" t="str" cm="1">
        <f t="array" ref="I58">_FV(B58,"Name")</f>
        <v>BALL CORPORATION</v>
      </c>
      <c r="J58" s="20" cm="1">
        <f t="array" ref="J58">_FV(B58,"Shares outstanding",TRUE)</f>
        <v>314307500</v>
      </c>
      <c r="K58" s="21" cm="1">
        <f t="array" ref="K58">IFERROR(_FV(B58,"Market cap",TRUE),0)</f>
        <v>15463930000</v>
      </c>
      <c r="L58" s="22">
        <f>VLOOKUP($A58,[1]TargetPriceData!$A$2:$AB$4993,11,FALSE)</f>
        <v>0.68</v>
      </c>
      <c r="M58" s="23">
        <f>VLOOKUP($A58,[1]TargetPriceData!$A$2:$AB$4993,4,FALSE)</f>
        <v>18</v>
      </c>
      <c r="N58" s="23" t="b">
        <f>VLOOKUP($A58,[1]TargetPriceData!$A$2:$AB$4993,3,FALSE)</f>
        <v>1</v>
      </c>
      <c r="O58" s="24">
        <f>VLOOKUP($A58,[1]TargetPriceData!$A$2:$AB$4993,5,FALSE)</f>
        <v>46</v>
      </c>
      <c r="P58" s="24">
        <f>VLOOKUP($A58,[1]TargetPriceData!$A$2:$AB$1048576,7,FALSE)</f>
        <v>55</v>
      </c>
      <c r="Q58" s="24">
        <f>VLOOKUP($A58,[1]TargetPriceData!$A$2:$AB$4993,6,FALSE)</f>
        <v>59.28</v>
      </c>
      <c r="R58" s="34">
        <f t="shared" ca="1" si="0"/>
        <v>0.20733197556008146</v>
      </c>
      <c r="S58" s="24">
        <f>VLOOKUP($A58,[1]TargetPriceData!$A$2:$AB$4993,8,FALSE)</f>
        <v>90</v>
      </c>
      <c r="T58" s="26">
        <f>VLOOKUP($A58,[1]TargetPriceData!$A$2:$AB$4993,10,FALSE)</f>
        <v>2.7</v>
      </c>
      <c r="U58" s="42">
        <f>VLOOKUP($A58,[1]TargetPriceData!$A$2:$P$4996,16,FALSE)</f>
        <v>0.56000000000000005</v>
      </c>
      <c r="V58" s="42">
        <f>VLOOKUP($A58,[1]TargetPriceData!$A$2:$Q$4996,17,FALSE)</f>
        <v>1</v>
      </c>
      <c r="W58" s="27" t="str">
        <f>VLOOKUP($A58,[1]TargetPriceData!$A$2:$O$4996,15,FALSE)</f>
        <v>2022-08-31</v>
      </c>
      <c r="X58" s="28">
        <f>VLOOKUP($A58,[1]TargetPriceData!$A$2:$N$4996,14,FALSE)</f>
        <v>0.8</v>
      </c>
      <c r="Y58" s="29">
        <f t="shared" si="1"/>
        <v>1.6491445062873637E-2</v>
      </c>
      <c r="Z58" s="11" t="str" cm="1">
        <f t="array" ref="Z58">_FV(B58,"Exchange abbreviation",TRUE)</f>
        <v>XNYS</v>
      </c>
      <c r="AA58" s="44" t="s">
        <v>589</v>
      </c>
      <c r="AB58" s="44" t="s">
        <v>711</v>
      </c>
      <c r="AC58" s="12" t="str" cm="1">
        <f t="array" ref="AC58">_FV(B58,"Industry")</f>
        <v>Containers &amp; Packaging</v>
      </c>
      <c r="AD58" s="31" t="s">
        <v>610</v>
      </c>
      <c r="AE58" s="46" t="s">
        <v>636</v>
      </c>
      <c r="AF58" s="9" t="str" cm="1">
        <f t="array" ref="AF58">RIGHT(_FV(B58,"Headquarters"),2)</f>
        <v>US</v>
      </c>
      <c r="AG58" s="33" cm="1">
        <f t="array" ref="AG58">IF(AH58=0,0,IF(ISERR(AH58),0,ROUNDDOWN(C58/_FV(B58,"P/E",TRUE),2)))</f>
        <v>2.2200000000000002</v>
      </c>
      <c r="AH58" s="30" cm="1">
        <f t="array" ref="AH58">IFERROR(_FV(B58,"P/E",TRUE),0)</f>
        <v>21.760999999999999</v>
      </c>
      <c r="FT58" s="8"/>
      <c r="FU58" s="8"/>
      <c r="FV58" s="8"/>
      <c r="FW58" s="8"/>
      <c r="FX58" s="8"/>
    </row>
    <row r="59" spans="1:180" x14ac:dyDescent="0.25">
      <c r="A59" s="38" t="s">
        <v>135</v>
      </c>
      <c r="B59" t="e" vm="56">
        <v>#VALUE!</v>
      </c>
      <c r="C59" s="10" cm="1">
        <f t="array" ref="C59">_FV(B59,"Previous close",TRUE)</f>
        <v>55</v>
      </c>
      <c r="D59" s="10" cm="1">
        <f t="array" aca="1" ref="D59" ca="1">IF(OR(ISERROR(_FV($B59,"Price (Extended hours)",TRUE))=TRUE,$D$2="MKT CLOSED"),_FV($B59,"Price"),_FV($B59,"Price (Extended hours)",TRUE))</f>
        <v>56.43</v>
      </c>
      <c r="E59" s="17" cm="1">
        <f t="array" ref="E59">_FV(B59,"Low")</f>
        <v>54.325000000000003</v>
      </c>
      <c r="F59" s="17" cm="1">
        <f t="array" ref="F59">_FV(B59,"High")</f>
        <v>56.54</v>
      </c>
      <c r="G59" s="18" cm="1">
        <f t="array" ref="G59">_FV(B59,"Change")</f>
        <v>1.43</v>
      </c>
      <c r="H59" s="19" cm="1">
        <f t="array" ref="H59">_FV(B59,"Change (%)",TRUE)</f>
        <v>2.6000000000000002E-2</v>
      </c>
      <c r="I59" s="37" t="str" cm="1">
        <f t="array" ref="I59">_FV(B59,"Name")</f>
        <v>BAXTER INTERNATIONAL INC.</v>
      </c>
      <c r="J59" s="20" cm="1">
        <f t="array" ref="J59">_FV(B59,"Shares outstanding",TRUE)</f>
        <v>503610700</v>
      </c>
      <c r="K59" s="21" cm="1">
        <f t="array" ref="K59">IFERROR(_FV(B59,"Market cap",TRUE),0)</f>
        <v>28418750000</v>
      </c>
      <c r="L59" s="22">
        <f>VLOOKUP($A59,[1]TargetPriceData!$A$2:$AB$4993,11,FALSE)</f>
        <v>0.6</v>
      </c>
      <c r="M59" s="23">
        <f>VLOOKUP($A59,[1]TargetPriceData!$A$2:$AB$4993,4,FALSE)</f>
        <v>14</v>
      </c>
      <c r="N59" s="23" t="b">
        <f>VLOOKUP($A59,[1]TargetPriceData!$A$2:$AB$4993,3,FALSE)</f>
        <v>1</v>
      </c>
      <c r="O59" s="24">
        <f>VLOOKUP($A59,[1]TargetPriceData!$A$2:$AB$4993,5,FALSE)</f>
        <v>60</v>
      </c>
      <c r="P59" s="24">
        <f>VLOOKUP($A59,[1]TargetPriceData!$A$2:$AB$1048576,7,FALSE)</f>
        <v>67.5</v>
      </c>
      <c r="Q59" s="24">
        <f>VLOOKUP($A59,[1]TargetPriceData!$A$2:$AB$4993,6,FALSE)</f>
        <v>66.709999999999994</v>
      </c>
      <c r="R59" s="34">
        <f t="shared" ca="1" si="0"/>
        <v>0.18217260322523471</v>
      </c>
      <c r="S59" s="24">
        <f>VLOOKUP($A59,[1]TargetPriceData!$A$2:$AB$4993,8,FALSE)</f>
        <v>77</v>
      </c>
      <c r="T59" s="26">
        <f>VLOOKUP($A59,[1]TargetPriceData!$A$2:$AB$4993,10,FALSE)</f>
        <v>2.2000000000000002</v>
      </c>
      <c r="U59" s="42">
        <f>VLOOKUP($A59,[1]TargetPriceData!$A$2:$P$4996,16,FALSE)</f>
        <v>1.1299999999999999</v>
      </c>
      <c r="V59" s="42">
        <f>VLOOKUP($A59,[1]TargetPriceData!$A$2:$Q$4996,17,FALSE)</f>
        <v>2.0099999999999998</v>
      </c>
      <c r="W59" s="27" t="str">
        <f>VLOOKUP($A59,[1]TargetPriceData!$A$2:$O$4996,15,FALSE)</f>
        <v>2022-09-01</v>
      </c>
      <c r="X59" s="28">
        <f>VLOOKUP($A59,[1]TargetPriceData!$A$2:$N$4996,14,FALSE)</f>
        <v>1.1599999999999999</v>
      </c>
      <c r="Y59" s="29">
        <f t="shared" si="1"/>
        <v>2.1090909090909091E-2</v>
      </c>
      <c r="Z59" s="11" t="str" cm="1">
        <f t="array" ref="Z59">_FV(B59,"Exchange abbreviation",TRUE)</f>
        <v>XNYS</v>
      </c>
      <c r="AA59" s="44" t="s">
        <v>589</v>
      </c>
      <c r="AB59" s="44" t="s">
        <v>711</v>
      </c>
      <c r="AC59" s="12" t="str" cm="1">
        <f t="array" ref="AC59">_FV(B59,"Industry")</f>
        <v>Healthcare Equipment &amp; Supplies</v>
      </c>
      <c r="AD59" s="31" t="s">
        <v>587</v>
      </c>
      <c r="AE59" s="46" t="s">
        <v>588</v>
      </c>
      <c r="AF59" s="9" t="str" cm="1">
        <f t="array" ref="AF59">RIGHT(_FV(B59,"Headquarters"),2)</f>
        <v>US</v>
      </c>
      <c r="AG59" s="33" cm="1">
        <f t="array" ref="AG59">IF(AH59=0,0,IF(ISERR(AH59),0,ROUNDDOWN(C59/_FV(B59,"P/E",TRUE),2)))</f>
        <v>1.99</v>
      </c>
      <c r="AH59" s="30" cm="1">
        <f t="array" ref="AH59">IFERROR(_FV(B59,"P/E",TRUE),0)</f>
        <v>27.552800000000001</v>
      </c>
      <c r="FT59" s="8"/>
      <c r="FU59" s="8"/>
      <c r="FV59" s="8"/>
      <c r="FW59" s="8"/>
      <c r="FX59" s="8"/>
    </row>
    <row r="60" spans="1:180" x14ac:dyDescent="0.25">
      <c r="A60" s="38" t="s">
        <v>137</v>
      </c>
      <c r="B60" t="e" vm="57">
        <v>#VALUE!</v>
      </c>
      <c r="C60" s="10" cm="1">
        <f t="array" ref="C60">_FV(B60,"Previous close",TRUE)</f>
        <v>32.729999999999997</v>
      </c>
      <c r="D60" s="10" cm="1">
        <f t="array" aca="1" ref="D60" ca="1">IF(OR(ISERROR(_FV($B60,"Price (Extended hours)",TRUE))=TRUE,$D$2="MKT CLOSED"),_FV($B60,"Price"),_FV($B60,"Price (Extended hours)",TRUE))</f>
        <v>34.950000000000003</v>
      </c>
      <c r="E60" s="17" cm="1">
        <f t="array" ref="E60">_FV(B60,"Low")</f>
        <v>32.255000000000003</v>
      </c>
      <c r="F60" s="17" cm="1">
        <f t="array" ref="F60">_FV(B60,"High")</f>
        <v>33.880000000000003</v>
      </c>
      <c r="G60" s="18" cm="1">
        <f t="array" ref="G60">_FV(B60,"Change")</f>
        <v>0.98</v>
      </c>
      <c r="H60" s="19" cm="1">
        <f t="array" ref="H60">_FV(B60,"Change (%)",TRUE)</f>
        <v>2.9942000000000003E-2</v>
      </c>
      <c r="I60" s="37" t="str" cm="1">
        <f t="array" ref="I60">_FV(B60,"Name")</f>
        <v>BATH &amp; BODY WORKS, INC.</v>
      </c>
      <c r="J60" s="20" cm="1">
        <f t="array" ref="J60">_FV(B60,"Shares outstanding",TRUE)</f>
        <v>228374300</v>
      </c>
      <c r="K60" s="21" cm="1">
        <f t="array" ref="K60">IFERROR(_FV(B60,"Market cap",TRUE),0)</f>
        <v>7698498000</v>
      </c>
      <c r="L60" s="22">
        <f>VLOOKUP($A60,[1]TargetPriceData!$A$2:$AB$4993,11,FALSE)</f>
        <v>1.73</v>
      </c>
      <c r="M60" s="23">
        <f>VLOOKUP($A60,[1]TargetPriceData!$A$2:$AB$4993,4,FALSE)</f>
        <v>0</v>
      </c>
      <c r="N60" s="23" t="b">
        <f>VLOOKUP($A60,[1]TargetPriceData!$A$2:$AB$4993,3,FALSE)</f>
        <v>0</v>
      </c>
      <c r="O60" s="24">
        <f>VLOOKUP($A60,[1]TargetPriceData!$A$2:$AB$4993,5,FALSE)</f>
        <v>0</v>
      </c>
      <c r="P60" s="24">
        <f>VLOOKUP($A60,[1]TargetPriceData!$A$2:$AB$1048576,7,FALSE)</f>
        <v>0</v>
      </c>
      <c r="Q60" s="24">
        <f>VLOOKUP($A60,[1]TargetPriceData!$A$2:$AB$4993,6,FALSE)</f>
        <v>0</v>
      </c>
      <c r="R60" s="34">
        <f t="shared" si="0"/>
        <v>0</v>
      </c>
      <c r="S60" s="24">
        <f>VLOOKUP($A60,[1]TargetPriceData!$A$2:$AB$4993,8,FALSE)</f>
        <v>0</v>
      </c>
      <c r="T60" s="26">
        <f>VLOOKUP($A60,[1]TargetPriceData!$A$2:$AB$4993,10,FALSE)</f>
        <v>0</v>
      </c>
      <c r="U60" s="42">
        <f>VLOOKUP($A60,[1]TargetPriceData!$A$2:$P$4996,16,FALSE)</f>
        <v>0.51</v>
      </c>
      <c r="V60" s="42">
        <f>VLOOKUP($A60,[1]TargetPriceData!$A$2:$Q$4996,17,FALSE)</f>
        <v>1.39</v>
      </c>
      <c r="W60" s="27" t="str">
        <f>VLOOKUP($A60,[1]TargetPriceData!$A$2:$O$4996,15,FALSE)</f>
        <v>2022-08-18</v>
      </c>
      <c r="X60" s="28">
        <f>VLOOKUP($A60,[1]TargetPriceData!$A$2:$N$4996,14,FALSE)</f>
        <v>0.8</v>
      </c>
      <c r="Y60" s="29">
        <f t="shared" si="1"/>
        <v>2.4442407577146354E-2</v>
      </c>
      <c r="Z60" s="11" t="str" cm="1">
        <f t="array" ref="Z60">_FV(B60,"Exchange abbreviation",TRUE)</f>
        <v>XNYS</v>
      </c>
      <c r="AA60" s="44" t="s">
        <v>589</v>
      </c>
      <c r="AB60" s="44" t="s">
        <v>711</v>
      </c>
      <c r="AC60" s="12" t="str" cm="1">
        <f t="array" ref="AC60">_FV(B60,"Industry")</f>
        <v>Specialty Retailers</v>
      </c>
      <c r="AD60" s="31" t="s">
        <v>278</v>
      </c>
      <c r="AE60" s="46" t="s">
        <v>634</v>
      </c>
      <c r="AF60" s="9" t="str" cm="1">
        <f t="array" ref="AF60">RIGHT(_FV(B60,"Headquarters"),2)</f>
        <v>US</v>
      </c>
      <c r="AG60" s="33" cm="1">
        <f t="array" ref="AG60">IF(AH60=0,0,IF(ISERR(AH60),0,ROUNDDOWN(C60/_FV(B60,"P/E",TRUE),2)))</f>
        <v>4.08</v>
      </c>
      <c r="AH60" s="30" cm="1">
        <f t="array" ref="AH60">IFERROR(_FV(B60,"P/E",TRUE),0)</f>
        <v>8.0054999999999996</v>
      </c>
      <c r="FT60" s="8"/>
      <c r="FU60" s="8"/>
      <c r="FV60" s="8"/>
      <c r="FW60" s="8"/>
      <c r="FX60" s="8"/>
    </row>
    <row r="61" spans="1:180" x14ac:dyDescent="0.25">
      <c r="A61" s="38" t="s">
        <v>138</v>
      </c>
      <c r="B61" t="e" vm="58">
        <v>#VALUE!</v>
      </c>
      <c r="C61" s="10" cm="1">
        <f t="array" ref="C61">_FV(B61,"Previous close",TRUE)</f>
        <v>62.85</v>
      </c>
      <c r="D61" s="10" cm="1">
        <f t="array" aca="1" ref="D61" ca="1">IF(OR(ISERROR(_FV($B61,"Price (Extended hours)",TRUE))=TRUE,$D$2="MKT CLOSED"),_FV($B61,"Price"),_FV($B61,"Price (Extended hours)",TRUE))</f>
        <v>64.180000000000007</v>
      </c>
      <c r="E61" s="17" cm="1">
        <f t="array" ref="E61">_FV(B61,"Low")</f>
        <v>61.85</v>
      </c>
      <c r="F61" s="17" cm="1">
        <f t="array" ref="F61">_FV(B61,"High")</f>
        <v>64.23</v>
      </c>
      <c r="G61" s="18" cm="1">
        <f t="array" ref="G61">_FV(B61,"Change")</f>
        <v>0.92</v>
      </c>
      <c r="H61" s="19" cm="1">
        <f t="array" ref="H61">_FV(B61,"Change (%)",TRUE)</f>
        <v>1.4638E-2</v>
      </c>
      <c r="I61" s="37" t="str" cm="1">
        <f t="array" ref="I61">_FV(B61,"Name")</f>
        <v>Best Buy Co., Inc.</v>
      </c>
      <c r="J61" s="20" cm="1">
        <f t="array" ref="J61">_FV(B61,"Shares outstanding",TRUE)</f>
        <v>225130800</v>
      </c>
      <c r="K61" s="21" cm="1">
        <f t="array" ref="K61">IFERROR(_FV(B61,"Market cap",TRUE),0)</f>
        <v>14356590000</v>
      </c>
      <c r="L61" s="22">
        <f>VLOOKUP($A61,[1]TargetPriceData!$A$2:$AB$4993,11,FALSE)</f>
        <v>1.49</v>
      </c>
      <c r="M61" s="23">
        <f>VLOOKUP($A61,[1]TargetPriceData!$A$2:$AB$4993,4,FALSE)</f>
        <v>20</v>
      </c>
      <c r="N61" s="23" t="b">
        <f>VLOOKUP($A61,[1]TargetPriceData!$A$2:$AB$4993,3,FALSE)</f>
        <v>1</v>
      </c>
      <c r="O61" s="24">
        <f>VLOOKUP($A61,[1]TargetPriceData!$A$2:$AB$4993,5,FALSE)</f>
        <v>56</v>
      </c>
      <c r="P61" s="24">
        <f>VLOOKUP($A61,[1]TargetPriceData!$A$2:$AB$1048576,7,FALSE)</f>
        <v>78.75</v>
      </c>
      <c r="Q61" s="24">
        <f>VLOOKUP($A61,[1]TargetPriceData!$A$2:$AB$4993,6,FALSE)</f>
        <v>78.67</v>
      </c>
      <c r="R61" s="34">
        <f t="shared" ca="1" si="0"/>
        <v>0.22577126830788397</v>
      </c>
      <c r="S61" s="24">
        <f>VLOOKUP($A61,[1]TargetPriceData!$A$2:$AB$4993,8,FALSE)</f>
        <v>110</v>
      </c>
      <c r="T61" s="26">
        <f>VLOOKUP($A61,[1]TargetPriceData!$A$2:$AB$4993,10,FALSE)</f>
        <v>2.9</v>
      </c>
      <c r="U61" s="42">
        <f>VLOOKUP($A61,[1]TargetPriceData!$A$2:$P$4996,16,FALSE)</f>
        <v>0.21</v>
      </c>
      <c r="V61" s="42">
        <f>VLOOKUP($A61,[1]TargetPriceData!$A$2:$Q$4996,17,FALSE)</f>
        <v>0.96</v>
      </c>
      <c r="W61" s="27" t="str">
        <f>VLOOKUP($A61,[1]TargetPriceData!$A$2:$O$4996,15,FALSE)</f>
        <v>2022-09-19</v>
      </c>
      <c r="X61" s="28">
        <f>VLOOKUP($A61,[1]TargetPriceData!$A$2:$N$4996,14,FALSE)</f>
        <v>3.52</v>
      </c>
      <c r="Y61" s="29">
        <f t="shared" si="1"/>
        <v>5.6006364359586315E-2</v>
      </c>
      <c r="Z61" s="11" t="str" cm="1">
        <f t="array" ref="Z61">_FV(B61,"Exchange abbreviation",TRUE)</f>
        <v>XNYS</v>
      </c>
      <c r="AA61" s="44" t="s">
        <v>589</v>
      </c>
      <c r="AB61" s="44" t="s">
        <v>711</v>
      </c>
      <c r="AC61" s="12" t="str" cm="1">
        <f t="array" ref="AC61">_FV(B61,"Industry")</f>
        <v>Specialty Retailers</v>
      </c>
      <c r="AD61" s="31" t="s">
        <v>278</v>
      </c>
      <c r="AE61" s="46" t="s">
        <v>637</v>
      </c>
      <c r="AF61" s="9" t="str" cm="1">
        <f t="array" ref="AF61">RIGHT(_FV(B61,"Headquarters"),2)</f>
        <v>US</v>
      </c>
      <c r="AG61" s="33" cm="1">
        <f t="array" ref="AG61">IF(AH61=0,0,IF(ISERR(AH61),0,ROUNDDOWN(C61/_FV(B61,"P/E",TRUE),2)))</f>
        <v>7.46</v>
      </c>
      <c r="AH61" s="30" cm="1">
        <f t="array" ref="AH61">IFERROR(_FV(B61,"P/E",TRUE),0)</f>
        <v>8.4149999999999991</v>
      </c>
      <c r="FT61" s="8"/>
      <c r="FU61" s="8"/>
      <c r="FV61" s="8"/>
      <c r="FW61" s="8"/>
      <c r="FX61" s="8"/>
    </row>
    <row r="62" spans="1:180" x14ac:dyDescent="0.25">
      <c r="A62" s="38" t="s">
        <v>139</v>
      </c>
      <c r="B62" t="e" vm="59">
        <v>#VALUE!</v>
      </c>
      <c r="C62" s="10" cm="1">
        <f t="array" ref="C62">_FV(B62,"Previous close",TRUE)</f>
        <v>222.58</v>
      </c>
      <c r="D62" s="10" cm="1">
        <f t="array" aca="1" ref="D62" ca="1">IF(OR(ISERROR(_FV($B62,"Price (Extended hours)",TRUE))=TRUE,$D$2="MKT CLOSED"),_FV($B62,"Price"),_FV($B62,"Price (Extended hours)",TRUE))</f>
        <v>223</v>
      </c>
      <c r="E62" s="17" cm="1">
        <f t="array" ref="E62">_FV(B62,"Low")</f>
        <v>220.59</v>
      </c>
      <c r="F62" s="17" cm="1">
        <f t="array" ref="F62">_FV(B62,"High")</f>
        <v>224.4</v>
      </c>
      <c r="G62" s="18" cm="1">
        <f t="array" ref="G62">_FV(B62,"Change")</f>
        <v>1.02</v>
      </c>
      <c r="H62" s="19" cm="1">
        <f t="array" ref="H62">_FV(B62,"Change (%)",TRUE)</f>
        <v>4.5830000000000003E-3</v>
      </c>
      <c r="I62" s="37" t="str" cm="1">
        <f t="array" ref="I62">_FV(B62,"Name")</f>
        <v>BECTON, DICKINSON AND COMPANY</v>
      </c>
      <c r="J62" s="20" cm="1">
        <f t="array" ref="J62">_FV(B62,"Shares outstanding",TRUE)</f>
        <v>285195100</v>
      </c>
      <c r="K62" s="21" cm="1">
        <f t="array" ref="K62">IFERROR(_FV(B62,"Market cap",TRUE),0)</f>
        <v>63769630000</v>
      </c>
      <c r="L62" s="22">
        <f>VLOOKUP($A62,[1]TargetPriceData!$A$2:$AB$4993,11,FALSE)</f>
        <v>0.63</v>
      </c>
      <c r="M62" s="23">
        <f>VLOOKUP($A62,[1]TargetPriceData!$A$2:$AB$4993,4,FALSE)</f>
        <v>11</v>
      </c>
      <c r="N62" s="23" t="b">
        <f>VLOOKUP($A62,[1]TargetPriceData!$A$2:$AB$4993,3,FALSE)</f>
        <v>1</v>
      </c>
      <c r="O62" s="24">
        <f>VLOOKUP($A62,[1]TargetPriceData!$A$2:$AB$4993,5,FALSE)</f>
        <v>227</v>
      </c>
      <c r="P62" s="24">
        <f>VLOOKUP($A62,[1]TargetPriceData!$A$2:$AB$1048576,7,FALSE)</f>
        <v>280</v>
      </c>
      <c r="Q62" s="24">
        <f>VLOOKUP($A62,[1]TargetPriceData!$A$2:$AB$4993,6,FALSE)</f>
        <v>277.82</v>
      </c>
      <c r="R62" s="34">
        <f t="shared" ca="1" si="0"/>
        <v>0.24582959641255603</v>
      </c>
      <c r="S62" s="24">
        <f>VLOOKUP($A62,[1]TargetPriceData!$A$2:$AB$4993,8,FALSE)</f>
        <v>319</v>
      </c>
      <c r="T62" s="26">
        <f>VLOOKUP($A62,[1]TargetPriceData!$A$2:$AB$4993,10,FALSE)</f>
        <v>2.4</v>
      </c>
      <c r="U62" s="42">
        <f>VLOOKUP($A62,[1]TargetPriceData!$A$2:$P$4996,16,FALSE)</f>
        <v>0.68</v>
      </c>
      <c r="V62" s="42">
        <f>VLOOKUP($A62,[1]TargetPriceData!$A$2:$Q$4996,17,FALSE)</f>
        <v>1.35</v>
      </c>
      <c r="W62" s="27" t="str">
        <f>VLOOKUP($A62,[1]TargetPriceData!$A$2:$O$4996,15,FALSE)</f>
        <v>2022-09-08</v>
      </c>
      <c r="X62" s="28">
        <f>VLOOKUP($A62,[1]TargetPriceData!$A$2:$N$4996,14,FALSE)</f>
        <v>3.48</v>
      </c>
      <c r="Y62" s="29">
        <f t="shared" si="1"/>
        <v>1.5634827927037468E-2</v>
      </c>
      <c r="Z62" s="11" t="str" cm="1">
        <f t="array" ref="Z62">_FV(B62,"Exchange abbreviation",TRUE)</f>
        <v>XNYS</v>
      </c>
      <c r="AA62" s="44" t="s">
        <v>589</v>
      </c>
      <c r="AB62" s="44" t="s">
        <v>711</v>
      </c>
      <c r="AC62" s="12" t="str" cm="1">
        <f t="array" ref="AC62">_FV(B62,"Industry")</f>
        <v>Healthcare Equipment &amp; Supplies</v>
      </c>
      <c r="AD62" s="31" t="s">
        <v>587</v>
      </c>
      <c r="AE62" s="46" t="s">
        <v>588</v>
      </c>
      <c r="AF62" s="9" t="str" cm="1">
        <f t="array" ref="AF62">RIGHT(_FV(B62,"Headquarters"),2)</f>
        <v>US</v>
      </c>
      <c r="AG62" s="33" cm="1">
        <f t="array" ref="AG62">IF(AH62=0,0,IF(ISERR(AH62),0,ROUNDDOWN(C62/_FV(B62,"P/E",TRUE),2)))</f>
        <v>5.9</v>
      </c>
      <c r="AH62" s="30" cm="1">
        <f t="array" ref="AH62">IFERROR(_FV(B62,"P/E",TRUE),0)</f>
        <v>37.708399999999997</v>
      </c>
      <c r="FT62" s="8"/>
      <c r="FU62" s="8"/>
      <c r="FV62" s="8"/>
      <c r="FW62" s="8"/>
      <c r="FX62" s="8"/>
    </row>
    <row r="63" spans="1:180" x14ac:dyDescent="0.25">
      <c r="A63" s="38" t="s">
        <v>140</v>
      </c>
      <c r="B63" t="e" vm="60">
        <v>#VALUE!</v>
      </c>
      <c r="C63" s="10" cm="1">
        <f t="array" ref="C63">_FV(B63,"Previous close",TRUE)</f>
        <v>21.74</v>
      </c>
      <c r="D63" s="10" cm="1">
        <f t="array" aca="1" ref="D63" ca="1">IF(OR(ISERROR(_FV($B63,"Price (Extended hours)",TRUE))=TRUE,$D$2="MKT CLOSED"),_FV($B63,"Price"),_FV($B63,"Price (Extended hours)",TRUE))</f>
        <v>22.74</v>
      </c>
      <c r="E63" s="17" cm="1">
        <f t="array" ref="E63">_FV(B63,"Low")</f>
        <v>21.62</v>
      </c>
      <c r="F63" s="17" cm="1">
        <f t="array" ref="F63">_FV(B63,"High")</f>
        <v>22.61</v>
      </c>
      <c r="G63" s="18" cm="1">
        <f t="array" ref="G63">_FV(B63,"Change")</f>
        <v>0.79</v>
      </c>
      <c r="H63" s="19" cm="1">
        <f t="array" ref="H63">_FV(B63,"Change (%)",TRUE)</f>
        <v>3.6339000000000003E-2</v>
      </c>
      <c r="I63" s="37" t="str" cm="1">
        <f t="array" ref="I63">_FV(B63,"Name")</f>
        <v>FRANKLIN RESOURCES, INC.</v>
      </c>
      <c r="J63" s="20" cm="1">
        <f t="array" ref="J63">_FV(B63,"Shares outstanding",TRUE)</f>
        <v>498357100</v>
      </c>
      <c r="K63" s="21" cm="1">
        <f t="array" ref="K63">IFERROR(_FV(B63,"Market cap",TRUE),0)</f>
        <v>11227990000</v>
      </c>
      <c r="L63" s="22">
        <f>VLOOKUP($A63,[1]TargetPriceData!$A$2:$AB$4993,11,FALSE)</f>
        <v>1.26</v>
      </c>
      <c r="M63" s="23">
        <f>VLOOKUP($A63,[1]TargetPriceData!$A$2:$AB$4993,4,FALSE)</f>
        <v>11</v>
      </c>
      <c r="N63" s="23" t="b">
        <f>VLOOKUP($A63,[1]TargetPriceData!$A$2:$AB$4993,3,FALSE)</f>
        <v>1</v>
      </c>
      <c r="O63" s="24">
        <f>VLOOKUP($A63,[1]TargetPriceData!$A$2:$AB$4993,5,FALSE)</f>
        <v>19</v>
      </c>
      <c r="P63" s="24">
        <f>VLOOKUP($A63,[1]TargetPriceData!$A$2:$AB$1048576,7,FALSE)</f>
        <v>21</v>
      </c>
      <c r="Q63" s="24">
        <f>VLOOKUP($A63,[1]TargetPriceData!$A$2:$AB$4993,6,FALSE)</f>
        <v>21.55</v>
      </c>
      <c r="R63" s="34">
        <f t="shared" ca="1" si="0"/>
        <v>-5.2330694810905798E-2</v>
      </c>
      <c r="S63" s="24">
        <f>VLOOKUP($A63,[1]TargetPriceData!$A$2:$AB$4993,8,FALSE)</f>
        <v>24</v>
      </c>
      <c r="T63" s="26">
        <f>VLOOKUP($A63,[1]TargetPriceData!$A$2:$AB$4993,10,FALSE)</f>
        <v>3.3</v>
      </c>
      <c r="U63" s="42">
        <f>VLOOKUP($A63,[1]TargetPriceData!$A$2:$P$4996,16,FALSE)</f>
        <v>1.71</v>
      </c>
      <c r="V63" s="42">
        <f>VLOOKUP($A63,[1]TargetPriceData!$A$2:$Q$4996,17,FALSE)</f>
        <v>4.37</v>
      </c>
      <c r="W63" s="27" t="str">
        <f>VLOOKUP($A63,[1]TargetPriceData!$A$2:$O$4996,15,FALSE)</f>
        <v>2022-09-29</v>
      </c>
      <c r="X63" s="28">
        <f>VLOOKUP($A63,[1]TargetPriceData!$A$2:$N$4996,14,FALSE)</f>
        <v>1.1599999999999999</v>
      </c>
      <c r="Y63" s="29">
        <f t="shared" si="1"/>
        <v>5.3357865685372582E-2</v>
      </c>
      <c r="Z63" s="11" t="str" cm="1">
        <f t="array" ref="Z63">_FV(B63,"Exchange abbreviation",TRUE)</f>
        <v>XNYS</v>
      </c>
      <c r="AA63" s="44" t="s">
        <v>589</v>
      </c>
      <c r="AB63" s="44" t="s">
        <v>711</v>
      </c>
      <c r="AC63" s="12" t="str" cm="1">
        <f t="array" ref="AC63">_FV(B63,"Industry")</f>
        <v>Investment Banking &amp; Investment Services</v>
      </c>
      <c r="AD63" s="31" t="s">
        <v>604</v>
      </c>
      <c r="AE63" s="46" t="s">
        <v>618</v>
      </c>
      <c r="AF63" s="9" t="str" cm="1">
        <f t="array" ref="AF63">RIGHT(_FV(B63,"Headquarters"),2)</f>
        <v>US</v>
      </c>
      <c r="AG63" s="33" cm="1">
        <f t="array" ref="AG63">IF(AH63=0,0,IF(ISERR(AH63),0,ROUNDDOWN(C63/_FV(B63,"P/E",TRUE),2)))</f>
        <v>3.37</v>
      </c>
      <c r="AH63" s="30" cm="1">
        <f t="array" ref="AH63">IFERROR(_FV(B63,"P/E",TRUE),0)</f>
        <v>6.4452999999999996</v>
      </c>
      <c r="FT63" s="8"/>
      <c r="FU63" s="8"/>
      <c r="FV63" s="8"/>
      <c r="FW63" s="8"/>
      <c r="FX63" s="8"/>
    </row>
    <row r="64" spans="1:180" x14ac:dyDescent="0.25">
      <c r="A64" s="40" t="s">
        <v>142</v>
      </c>
      <c r="B64" s="35" t="e" vm="61">
        <v>#VALUE!</v>
      </c>
      <c r="C64" s="10" cm="1">
        <f t="array" ref="C64">_FV(B64,"Previous close",TRUE)</f>
        <v>63.37</v>
      </c>
      <c r="D64" s="10" cm="1">
        <f t="array" aca="1" ref="D64" ca="1">IF(OR(ISERROR(_FV($B64,"Price (Extended hours)",TRUE))=TRUE,$D$2="MKT CLOSED"),_FV($B64,"Price"),_FV($B64,"Price (Extended hours)",TRUE))</f>
        <v>64.34</v>
      </c>
      <c r="E64" s="17" cm="1">
        <f t="array" ref="E64">_FV(B64,"Low")</f>
        <v>63.02</v>
      </c>
      <c r="F64" s="17" cm="1">
        <f t="array" ref="F64">_FV(B64,"High")</f>
        <v>64.09</v>
      </c>
      <c r="G64" s="18" cm="1">
        <f t="array" ref="G64">_FV(B64,"Change")</f>
        <v>0.53</v>
      </c>
      <c r="H64" s="19" cm="1">
        <f t="array" ref="H64">_FV(B64,"Change (%)",TRUE)</f>
        <v>8.3639999999999999E-3</v>
      </c>
      <c r="I64" s="37" t="str" cm="1">
        <f t="array" ref="I64">_FV(B64,"Name")</f>
        <v>BROWN-FORMAN CORPORATION</v>
      </c>
      <c r="J64" s="20" cm="1">
        <f t="array" ref="J64">_FV(B64,"Shares outstanding",TRUE)</f>
        <v>479122000</v>
      </c>
      <c r="K64" s="21" cm="1">
        <f t="array" ref="K64">IFERROR(_FV(B64,"Market cap",TRUE),0)</f>
        <v>30741100000</v>
      </c>
      <c r="L64" s="22">
        <f>VLOOKUP($A64,[1]TargetPriceData!$A$2:$AB$4993,11,FALSE)</f>
        <v>0.68</v>
      </c>
      <c r="M64" s="23">
        <f>VLOOKUP($A64,[1]TargetPriceData!$A$2:$AB$4993,4,FALSE)</f>
        <v>16</v>
      </c>
      <c r="N64" s="23" t="b">
        <f>VLOOKUP($A64,[1]TargetPriceData!$A$2:$AB$4993,3,FALSE)</f>
        <v>1</v>
      </c>
      <c r="O64" s="24">
        <f>VLOOKUP($A64,[1]TargetPriceData!$A$2:$AB$4993,5,FALSE)</f>
        <v>62</v>
      </c>
      <c r="P64" s="24">
        <f>VLOOKUP($A64,[1]TargetPriceData!$A$2:$AB$1048576,7,FALSE)</f>
        <v>72.5</v>
      </c>
      <c r="Q64" s="24">
        <f>VLOOKUP($A64,[1]TargetPriceData!$A$2:$AB$4993,6,FALSE)</f>
        <v>72.94</v>
      </c>
      <c r="R64" s="34">
        <f t="shared" ca="1" si="0"/>
        <v>0.1336649051911718</v>
      </c>
      <c r="S64" s="24">
        <f>VLOOKUP($A64,[1]TargetPriceData!$A$2:$AB$4993,8,FALSE)</f>
        <v>90</v>
      </c>
      <c r="T64" s="26">
        <f>VLOOKUP($A64,[1]TargetPriceData!$A$2:$AB$4993,10,FALSE)</f>
        <v>3.1</v>
      </c>
      <c r="U64" s="42">
        <f>VLOOKUP($A64,[1]TargetPriceData!$A$2:$P$4996,16,FALSE)</f>
        <v>1.57</v>
      </c>
      <c r="V64" s="42">
        <f>VLOOKUP($A64,[1]TargetPriceData!$A$2:$Q$4996,17,FALSE)</f>
        <v>3.53</v>
      </c>
      <c r="W64" s="27" t="str">
        <f>VLOOKUP($A64,[1]TargetPriceData!$A$2:$O$4996,15,FALSE)</f>
        <v>2022-09-02</v>
      </c>
      <c r="X64" s="28">
        <f>VLOOKUP($A64,[1]TargetPriceData!$A$2:$N$4996,14,FALSE)</f>
        <v>0.75</v>
      </c>
      <c r="Y64" s="29">
        <f t="shared" si="1"/>
        <v>1.1835253274420074E-2</v>
      </c>
      <c r="Z64" s="11" t="str" cm="1">
        <f t="array" ref="Z64">_FV(B64,"Exchange abbreviation",TRUE)</f>
        <v>XNYS</v>
      </c>
      <c r="AA64" s="44" t="s">
        <v>589</v>
      </c>
      <c r="AB64" s="44" t="s">
        <v>711</v>
      </c>
      <c r="AC64" s="12" t="str" cm="1">
        <f t="array" ref="AC64">_FV(B64,"Industry")</f>
        <v>Beverages</v>
      </c>
      <c r="AD64" s="31"/>
      <c r="AE64" s="46"/>
      <c r="AF64" s="9" t="str" cm="1">
        <f t="array" ref="AF64">RIGHT(_FV(B64,"Headquarters"),2)</f>
        <v>US</v>
      </c>
      <c r="AG64" s="33" cm="1">
        <f t="array" ref="AG64">IF(AH64=0,0,IF(ISERR(AH64),0,ROUNDDOWN(C64/_FV(B64,"P/E",TRUE),2)))</f>
        <v>1.86</v>
      </c>
      <c r="AH64" s="30" cm="1">
        <f t="array" ref="AH64">IFERROR(_FV(B64,"P/E",TRUE),0)</f>
        <v>33.991700000000002</v>
      </c>
      <c r="FT64" s="8"/>
      <c r="FU64" s="8"/>
      <c r="FV64" s="8"/>
      <c r="FW64" s="8"/>
      <c r="FX64" s="8"/>
    </row>
    <row r="65" spans="1:180" x14ac:dyDescent="0.25">
      <c r="A65" s="38" t="s">
        <v>143</v>
      </c>
      <c r="B65" t="e" vm="62">
        <v>#VALUE!</v>
      </c>
      <c r="C65" s="10" cm="1">
        <f t="array" ref="C65">_FV(B65,"Previous close",TRUE)</f>
        <v>262.64999999999998</v>
      </c>
      <c r="D65" s="10" cm="1">
        <f t="array" aca="1" ref="D65" ca="1">IF(OR(ISERROR(_FV($B65,"Price (Extended hours)",TRUE))=TRUE,$D$2="MKT CLOSED"),_FV($B65,"Price"),_FV($B65,"Price (Extended hours)",TRUE))</f>
        <v>265.5</v>
      </c>
      <c r="E65" s="17" cm="1">
        <f t="array" ref="E65">_FV(B65,"Low")</f>
        <v>261.92</v>
      </c>
      <c r="F65" s="17" cm="1">
        <f t="array" ref="F65">_FV(B65,"High")</f>
        <v>268.58999999999997</v>
      </c>
      <c r="G65" s="18" cm="1">
        <f t="array" ref="G65">_FV(B65,"Change")</f>
        <v>4.9649999999999999</v>
      </c>
      <c r="H65" s="19" cm="1">
        <f t="array" ref="H65">_FV(B65,"Change (%)",TRUE)</f>
        <v>1.8903E-2</v>
      </c>
      <c r="I65" s="37" t="str" cm="1">
        <f t="array" ref="I65">_FV(B65,"Name")</f>
        <v>BIOGEN INC.</v>
      </c>
      <c r="J65" s="20" cm="1">
        <f t="array" ref="J65">_FV(B65,"Shares outstanding",TRUE)</f>
        <v>146452000</v>
      </c>
      <c r="K65" s="21" cm="1">
        <f t="array" ref="K65">IFERROR(_FV(B65,"Market cap",TRUE),0)</f>
        <v>39192750000</v>
      </c>
      <c r="L65" s="22">
        <f>VLOOKUP($A65,[1]TargetPriceData!$A$2:$AB$4993,11,FALSE)</f>
        <v>0.17</v>
      </c>
      <c r="M65" s="23">
        <f>VLOOKUP($A65,[1]TargetPriceData!$A$2:$AB$4993,4,FALSE)</f>
        <v>27</v>
      </c>
      <c r="N65" s="23" t="b">
        <f>VLOOKUP($A65,[1]TargetPriceData!$A$2:$AB$4993,3,FALSE)</f>
        <v>1</v>
      </c>
      <c r="O65" s="24">
        <f>VLOOKUP($A65,[1]TargetPriceData!$A$2:$AB$4993,5,FALSE)</f>
        <v>200</v>
      </c>
      <c r="P65" s="24">
        <f>VLOOKUP($A65,[1]TargetPriceData!$A$2:$AB$1048576,7,FALSE)</f>
        <v>275</v>
      </c>
      <c r="Q65" s="24">
        <f>VLOOKUP($A65,[1]TargetPriceData!$A$2:$AB$4993,6,FALSE)</f>
        <v>279.02999999999997</v>
      </c>
      <c r="R65" s="34">
        <f t="shared" ca="1" si="0"/>
        <v>5.0960451977401025E-2</v>
      </c>
      <c r="S65" s="24">
        <f>VLOOKUP($A65,[1]TargetPriceData!$A$2:$AB$4993,8,FALSE)</f>
        <v>360</v>
      </c>
      <c r="T65" s="26">
        <f>VLOOKUP($A65,[1]TargetPriceData!$A$2:$AB$4993,10,FALSE)</f>
        <v>2.2000000000000002</v>
      </c>
      <c r="U65" s="42">
        <f>VLOOKUP($A65,[1]TargetPriceData!$A$2:$P$4996,16,FALSE)</f>
        <v>1.36</v>
      </c>
      <c r="V65" s="42">
        <f>VLOOKUP($A65,[1]TargetPriceData!$A$2:$Q$4996,17,FALSE)</f>
        <v>1.94</v>
      </c>
      <c r="W65" s="27" t="str">
        <f>VLOOKUP($A65,[1]TargetPriceData!$A$2:$O$4996,15,FALSE)</f>
        <v/>
      </c>
      <c r="X65" s="28">
        <f>VLOOKUP($A65,[1]TargetPriceData!$A$2:$N$4996,14,FALSE)</f>
        <v>0</v>
      </c>
      <c r="Y65" s="29">
        <f t="shared" si="1"/>
        <v>0</v>
      </c>
      <c r="Z65" s="11" t="str" cm="1">
        <f t="array" ref="Z65">_FV(B65,"Exchange abbreviation",TRUE)</f>
        <v>XNAS</v>
      </c>
      <c r="AA65" s="44" t="s">
        <v>712</v>
      </c>
      <c r="AB65" s="44" t="s">
        <v>711</v>
      </c>
      <c r="AC65" s="12" t="str" cm="1">
        <f t="array" ref="AC65">_FV(B65,"Industry")</f>
        <v>Pharmaceuticals</v>
      </c>
      <c r="AD65" s="31" t="s">
        <v>587</v>
      </c>
      <c r="AE65" s="46" t="s">
        <v>617</v>
      </c>
      <c r="AF65" s="9" t="str" cm="1">
        <f t="array" ref="AF65">RIGHT(_FV(B65,"Headquarters"),2)</f>
        <v>US</v>
      </c>
      <c r="AG65" s="33" cm="1">
        <f t="array" ref="AG65">IF(AH65=0,0,IF(ISERR(AH65),0,ROUNDDOWN(C65/_FV(B65,"P/E",TRUE),2)))</f>
        <v>14</v>
      </c>
      <c r="AH65" s="30" cm="1">
        <f t="array" ref="AH65">IFERROR(_FV(B65,"P/E",TRUE),0)</f>
        <v>18.751999999999999</v>
      </c>
      <c r="FT65" s="8"/>
      <c r="FU65" s="8"/>
      <c r="FV65" s="8"/>
      <c r="FW65" s="8"/>
      <c r="FX65" s="8"/>
    </row>
    <row r="66" spans="1:180" x14ac:dyDescent="0.25">
      <c r="A66" s="38" t="s">
        <v>144</v>
      </c>
      <c r="B66" t="e" vm="63">
        <v>#VALUE!</v>
      </c>
      <c r="C66" s="10" cm="1">
        <f t="array" ref="C66">_FV(B66,"Previous close",TRUE)</f>
        <v>375.8</v>
      </c>
      <c r="D66" s="10" cm="1">
        <f t="array" aca="1" ref="D66" ca="1">IF(OR(ISERROR(_FV($B66,"Price (Extended hours)",TRUE))=TRUE,$D$2="MKT CLOSED"),_FV($B66,"Price"),_FV($B66,"Price (Extended hours)",TRUE))</f>
        <v>378.21</v>
      </c>
      <c r="E66" s="17" cm="1">
        <f t="array" ref="E66">_FV(B66,"Low")</f>
        <v>370.34</v>
      </c>
      <c r="F66" s="17" cm="1">
        <f t="array" ref="F66">_FV(B66,"High")</f>
        <v>379.65</v>
      </c>
      <c r="G66" s="18" cm="1">
        <f t="array" ref="G66">_FV(B66,"Change")</f>
        <v>2.41</v>
      </c>
      <c r="H66" s="19" cm="1">
        <f t="array" ref="H66">_FV(B66,"Change (%)",TRUE)</f>
        <v>6.4129999999999994E-3</v>
      </c>
      <c r="I66" s="37" t="str" cm="1">
        <f t="array" ref="I66">_FV(B66,"Name")</f>
        <v>BIO-RAD LABORATORIES, INC.</v>
      </c>
      <c r="J66" s="20" cm="1">
        <f t="array" ref="J66">_FV(B66,"Shares outstanding",TRUE)</f>
        <v>29697580</v>
      </c>
      <c r="K66" s="21" cm="1">
        <f t="array" ref="K66">IFERROR(_FV(B66,"Market cap",TRUE),0)</f>
        <v>11260990000</v>
      </c>
      <c r="L66" s="22">
        <f>VLOOKUP($A66,[1]TargetPriceData!$A$2:$AB$4993,11,FALSE)</f>
        <v>1.03</v>
      </c>
      <c r="M66" s="23">
        <f>VLOOKUP($A66,[1]TargetPriceData!$A$2:$AB$4993,4,FALSE)</f>
        <v>4</v>
      </c>
      <c r="N66" s="23" t="b">
        <f>VLOOKUP($A66,[1]TargetPriceData!$A$2:$AB$4993,3,FALSE)</f>
        <v>1</v>
      </c>
      <c r="O66" s="24">
        <f>VLOOKUP($A66,[1]TargetPriceData!$A$2:$AB$4993,5,FALSE)</f>
        <v>700</v>
      </c>
      <c r="P66" s="24">
        <f>VLOOKUP($A66,[1]TargetPriceData!$A$2:$AB$1048576,7,FALSE)</f>
        <v>700</v>
      </c>
      <c r="Q66" s="24">
        <f>VLOOKUP($A66,[1]TargetPriceData!$A$2:$AB$4993,6,FALSE)</f>
        <v>703.75</v>
      </c>
      <c r="R66" s="34">
        <f t="shared" ca="1" si="0"/>
        <v>0.86073874302636111</v>
      </c>
      <c r="S66" s="24">
        <f>VLOOKUP($A66,[1]TargetPriceData!$A$2:$AB$4993,8,FALSE)</f>
        <v>715</v>
      </c>
      <c r="T66" s="26">
        <f>VLOOKUP($A66,[1]TargetPriceData!$A$2:$AB$4993,10,FALSE)</f>
        <v>1.6</v>
      </c>
      <c r="U66" s="42">
        <f>VLOOKUP($A66,[1]TargetPriceData!$A$2:$P$4996,16,FALSE)</f>
        <v>3.95</v>
      </c>
      <c r="V66" s="42">
        <f>VLOOKUP($A66,[1]TargetPriceData!$A$2:$Q$4996,17,FALSE)</f>
        <v>5.3</v>
      </c>
      <c r="W66" s="27" t="str">
        <f>VLOOKUP($A66,[1]TargetPriceData!$A$2:$O$4996,15,FALSE)</f>
        <v/>
      </c>
      <c r="X66" s="28">
        <f>VLOOKUP($A66,[1]TargetPriceData!$A$2:$N$4996,14,FALSE)</f>
        <v>0</v>
      </c>
      <c r="Y66" s="29">
        <f t="shared" si="1"/>
        <v>0</v>
      </c>
      <c r="Z66" s="11" t="str" cm="1">
        <f t="array" ref="Z66">_FV(B66,"Exchange abbreviation",TRUE)</f>
        <v>XNYS</v>
      </c>
      <c r="AA66" s="44" t="s">
        <v>589</v>
      </c>
      <c r="AB66" s="44" t="s">
        <v>711</v>
      </c>
      <c r="AC66" s="12" t="str" cm="1">
        <f t="array" ref="AC66">_FV(B66,"Industry")</f>
        <v>Healthcare Equipment &amp; Supplies</v>
      </c>
      <c r="AD66" s="31" t="s">
        <v>587</v>
      </c>
      <c r="AE66" s="46" t="s">
        <v>638</v>
      </c>
      <c r="AF66" s="9" t="str" cm="1">
        <f t="array" ref="AF66">RIGHT(_FV(B66,"Headquarters"),2)</f>
        <v>US</v>
      </c>
      <c r="AG66" s="33" cm="1">
        <f t="array" ref="AG66">IF(AH66=0,0,IF(ISERR(AH66),0,ROUNDDOWN(C66/_FV(B66,"P/E",TRUE),2)))</f>
        <v>151.52000000000001</v>
      </c>
      <c r="AH66" s="30" cm="1">
        <f t="array" ref="AH66">IFERROR(_FV(B66,"P/E",TRUE),0)</f>
        <v>2.4802</v>
      </c>
      <c r="FT66" s="8"/>
      <c r="FU66" s="8"/>
      <c r="FV66" s="8"/>
      <c r="FW66" s="8"/>
      <c r="FX66" s="8"/>
    </row>
    <row r="67" spans="1:180" x14ac:dyDescent="0.25">
      <c r="A67" s="38" t="s">
        <v>145</v>
      </c>
      <c r="B67" t="e" vm="64">
        <v>#VALUE!</v>
      </c>
      <c r="C67" s="10" cm="1">
        <f t="array" ref="C67">_FV(B67,"Previous close",TRUE)</f>
        <v>38.42</v>
      </c>
      <c r="D67" s="10" cm="1">
        <f t="array" aca="1" ref="D67" ca="1">IF(OR(ISERROR(_FV($B67,"Price (Extended hours)",TRUE))=TRUE,$D$2="MKT CLOSED"),_FV($B67,"Price"),_FV($B67,"Price (Extended hours)",TRUE))</f>
        <v>40.24</v>
      </c>
      <c r="E67" s="17" cm="1">
        <f t="array" ref="E67">_FV(B67,"Low")</f>
        <v>38.11</v>
      </c>
      <c r="F67" s="17" cm="1">
        <f t="array" ref="F67">_FV(B67,"High")</f>
        <v>40.405000000000001</v>
      </c>
      <c r="G67" s="18" cm="1">
        <f t="array" ref="G67">_FV(B67,"Change")</f>
        <v>1.81</v>
      </c>
      <c r="H67" s="19" cm="1">
        <f t="array" ref="H67">_FV(B67,"Change (%)",TRUE)</f>
        <v>4.7111E-2</v>
      </c>
      <c r="I67" s="37" t="str" cm="1">
        <f t="array" ref="I67">_FV(B67,"Name")</f>
        <v>THE BANK OF NEW YORK MELLON CORPORATION</v>
      </c>
      <c r="J67" s="20" cm="1">
        <f t="array" ref="J67">_FV(B67,"Shares outstanding",TRUE)</f>
        <v>808280000</v>
      </c>
      <c r="K67" s="21" cm="1">
        <f t="array" ref="K67">IFERROR(_FV(B67,"Market cap",TRUE),0)</f>
        <v>32517100000</v>
      </c>
      <c r="L67" s="22">
        <f>VLOOKUP($A67,[1]TargetPriceData!$A$2:$AB$4993,11,FALSE)</f>
        <v>1.08</v>
      </c>
      <c r="M67" s="23">
        <f>VLOOKUP($A67,[1]TargetPriceData!$A$2:$AB$4993,4,FALSE)</f>
        <v>15</v>
      </c>
      <c r="N67" s="23" t="b">
        <f>VLOOKUP($A67,[1]TargetPriceData!$A$2:$AB$4993,3,FALSE)</f>
        <v>1</v>
      </c>
      <c r="O67" s="24">
        <f>VLOOKUP($A67,[1]TargetPriceData!$A$2:$AB$4993,5,FALSE)</f>
        <v>41</v>
      </c>
      <c r="P67" s="24">
        <f>VLOOKUP($A67,[1]TargetPriceData!$A$2:$AB$1048576,7,FALSE)</f>
        <v>47</v>
      </c>
      <c r="Q67" s="24">
        <f>VLOOKUP($A67,[1]TargetPriceData!$A$2:$AB$4993,6,FALSE)</f>
        <v>47.5</v>
      </c>
      <c r="R67" s="34">
        <f t="shared" ca="1" si="0"/>
        <v>0.18041749502982102</v>
      </c>
      <c r="S67" s="24">
        <f>VLOOKUP($A67,[1]TargetPriceData!$A$2:$AB$4993,8,FALSE)</f>
        <v>57</v>
      </c>
      <c r="T67" s="26">
        <f>VLOOKUP($A67,[1]TargetPriceData!$A$2:$AB$4993,10,FALSE)</f>
        <v>2.4</v>
      </c>
      <c r="U67" s="42">
        <f>VLOOKUP($A67,[1]TargetPriceData!$A$2:$P$4996,16,FALSE)</f>
        <v>0</v>
      </c>
      <c r="V67" s="42">
        <f>VLOOKUP($A67,[1]TargetPriceData!$A$2:$Q$4996,17,FALSE)</f>
        <v>0</v>
      </c>
      <c r="W67" s="27" t="str">
        <f>VLOOKUP($A67,[1]TargetPriceData!$A$2:$O$4996,15,FALSE)</f>
        <v>2022-10-26</v>
      </c>
      <c r="X67" s="28">
        <f>VLOOKUP($A67,[1]TargetPriceData!$A$2:$N$4996,14,FALSE)</f>
        <v>1.48</v>
      </c>
      <c r="Y67" s="29">
        <f t="shared" si="1"/>
        <v>3.8521603331598125E-2</v>
      </c>
      <c r="Z67" s="11" t="str" cm="1">
        <f t="array" ref="Z67">_FV(B67,"Exchange abbreviation",TRUE)</f>
        <v>XNYS</v>
      </c>
      <c r="AA67" s="44" t="s">
        <v>589</v>
      </c>
      <c r="AB67" s="44" t="s">
        <v>711</v>
      </c>
      <c r="AC67" s="12" t="str" cm="1">
        <f t="array" ref="AC67">_FV(B67,"Industry")</f>
        <v>Investment Banking &amp; Investment Services</v>
      </c>
      <c r="AD67" s="31" t="s">
        <v>604</v>
      </c>
      <c r="AE67" s="46" t="s">
        <v>618</v>
      </c>
      <c r="AF67" s="9" t="str" cm="1">
        <f t="array" ref="AF67">RIGHT(_FV(B67,"Headquarters"),2)</f>
        <v>US</v>
      </c>
      <c r="AG67" s="33" cm="1">
        <f t="array" ref="AG67">IF(AH67=0,0,IF(ISERR(AH67),0,ROUNDDOWN(C67/_FV(B67,"P/E",TRUE),2)))</f>
        <v>3.28</v>
      </c>
      <c r="AH67" s="30" cm="1">
        <f t="array" ref="AH67">IFERROR(_FV(B67,"P/E",TRUE),0)</f>
        <v>11.700900000000001</v>
      </c>
      <c r="FT67" s="8"/>
      <c r="FU67" s="8"/>
      <c r="FV67" s="8"/>
      <c r="FW67" s="8"/>
      <c r="FX67" s="8"/>
    </row>
    <row r="68" spans="1:180" x14ac:dyDescent="0.25">
      <c r="A68" s="38" t="s">
        <v>146</v>
      </c>
      <c r="B68" t="e" vm="65">
        <v>#VALUE!</v>
      </c>
      <c r="C68" s="10" cm="1">
        <f t="array" ref="C68">_FV(B68,"Previous close",TRUE)</f>
        <v>1773.62</v>
      </c>
      <c r="D68" s="10" cm="1">
        <f t="array" aca="1" ref="D68" ca="1">IF(OR(ISERROR(_FV($B68,"Price (Extended hours)",TRUE))=TRUE,$D$2="MKT CLOSED"),_FV($B68,"Price"),_FV($B68,"Price (Extended hours)",TRUE))</f>
        <v>1824.01</v>
      </c>
      <c r="E68" s="17" cm="1">
        <f t="array" ref="E68">_FV(B68,"Low")</f>
        <v>1760.02</v>
      </c>
      <c r="F68" s="17" cm="1">
        <f t="array" ref="F68">_FV(B68,"High")</f>
        <v>1829.3</v>
      </c>
      <c r="G68" s="18" cm="1">
        <f t="array" ref="G68">_FV(B68,"Change")</f>
        <v>49.17</v>
      </c>
      <c r="H68" s="19" cm="1">
        <f t="array" ref="H68">_FV(B68,"Change (%)",TRUE)</f>
        <v>2.7723000000000001E-2</v>
      </c>
      <c r="I68" s="37" t="str" cm="1">
        <f t="array" ref="I68">_FV(B68,"Name")</f>
        <v>BOOKING HOLDINGS INC.</v>
      </c>
      <c r="J68" s="20" cm="1">
        <f t="array" ref="J68">_FV(B68,"Shares outstanding",TRUE)</f>
        <v>39706250</v>
      </c>
      <c r="K68" s="21" cm="1">
        <f t="array" ref="K68">IFERROR(_FV(B68,"Market cap",TRUE),0)</f>
        <v>72376150000</v>
      </c>
      <c r="L68" s="22">
        <f>VLOOKUP($A68,[1]TargetPriceData!$A$2:$AB$4993,11,FALSE)</f>
        <v>1.24</v>
      </c>
      <c r="M68" s="23">
        <f>VLOOKUP($A68,[1]TargetPriceData!$A$2:$AB$4993,4,FALSE)</f>
        <v>27</v>
      </c>
      <c r="N68" s="23" t="b">
        <f>VLOOKUP($A68,[1]TargetPriceData!$A$2:$AB$4993,3,FALSE)</f>
        <v>1</v>
      </c>
      <c r="O68" s="24">
        <f>VLOOKUP($A68,[1]TargetPriceData!$A$2:$AB$4993,5,FALSE)</f>
        <v>1890</v>
      </c>
      <c r="P68" s="24">
        <f>VLOOKUP($A68,[1]TargetPriceData!$A$2:$AB$1048576,7,FALSE)</f>
        <v>2300</v>
      </c>
      <c r="Q68" s="24">
        <f>VLOOKUP($A68,[1]TargetPriceData!$A$2:$AB$4993,6,FALSE)</f>
        <v>2349.31</v>
      </c>
      <c r="R68" s="34">
        <f t="shared" ref="R68:R131" ca="1" si="2">IF(Q68&gt;0,(Q68-D68)/D68,0)</f>
        <v>0.28799184214998819</v>
      </c>
      <c r="S68" s="24">
        <f>VLOOKUP($A68,[1]TargetPriceData!$A$2:$AB$4993,8,FALSE)</f>
        <v>2800</v>
      </c>
      <c r="T68" s="26">
        <f>VLOOKUP($A68,[1]TargetPriceData!$A$2:$AB$4993,10,FALSE)</f>
        <v>2.2000000000000002</v>
      </c>
      <c r="U68" s="42">
        <f>VLOOKUP($A68,[1]TargetPriceData!$A$2:$P$4996,16,FALSE)</f>
        <v>1.37</v>
      </c>
      <c r="V68" s="42">
        <f>VLOOKUP($A68,[1]TargetPriceData!$A$2:$Q$4996,17,FALSE)</f>
        <v>1.45</v>
      </c>
      <c r="W68" s="27" t="str">
        <f>VLOOKUP($A68,[1]TargetPriceData!$A$2:$O$4996,15,FALSE)</f>
        <v/>
      </c>
      <c r="X68" s="28">
        <f>VLOOKUP($A68,[1]TargetPriceData!$A$2:$N$4996,14,FALSE)</f>
        <v>0</v>
      </c>
      <c r="Y68" s="29">
        <f t="shared" ref="Y68:Y131" si="3">X68/C68</f>
        <v>0</v>
      </c>
      <c r="Z68" s="11" t="str" cm="1">
        <f t="array" ref="Z68">_FV(B68,"Exchange abbreviation",TRUE)</f>
        <v>XNAS</v>
      </c>
      <c r="AA68" s="44" t="s">
        <v>712</v>
      </c>
      <c r="AB68" s="44" t="s">
        <v>711</v>
      </c>
      <c r="AC68" s="12" t="str" cm="1">
        <f t="array" ref="AC68">_FV(B68,"Industry")</f>
        <v>Hotels &amp; Entertainment Services</v>
      </c>
      <c r="AD68" s="31" t="s">
        <v>278</v>
      </c>
      <c r="AE68" s="46" t="s">
        <v>621</v>
      </c>
      <c r="AF68" s="9" t="str" cm="1">
        <f t="array" ref="AF68">RIGHT(_FV(B68,"Headquarters"),2)</f>
        <v>US</v>
      </c>
      <c r="AG68" s="33" cm="1">
        <f t="array" ref="AG68">IF(AH68=0,0,IF(ISERR(AH68),0,ROUNDDOWN(C68/_FV(B68,"P/E",TRUE),2)))</f>
        <v>37.5</v>
      </c>
      <c r="AH68" s="30" cm="1">
        <f t="array" ref="AH68">IFERROR(_FV(B68,"P/E",TRUE),0)</f>
        <v>47.287199999999999</v>
      </c>
      <c r="FT68" s="8"/>
      <c r="FU68" s="8"/>
      <c r="FV68" s="8"/>
      <c r="FW68" s="8"/>
      <c r="FX68" s="8"/>
    </row>
    <row r="69" spans="1:180" x14ac:dyDescent="0.25">
      <c r="A69" s="38" t="s">
        <v>147</v>
      </c>
      <c r="B69" t="e" vm="66">
        <v>#VALUE!</v>
      </c>
      <c r="C69" s="10" cm="1">
        <f t="array" ref="C69">_FV(B69,"Previous close",TRUE)</f>
        <v>25.95</v>
      </c>
      <c r="D69" s="10" cm="1">
        <f t="array" aca="1" ref="D69" ca="1">IF(OR(ISERROR(_FV($B69,"Price (Extended hours)",TRUE))=TRUE,$D$2="MKT CLOSED"),_FV($B69,"Price"),_FV($B69,"Price (Extended hours)",TRUE))</f>
        <v>26.69</v>
      </c>
      <c r="E69" s="17" cm="1">
        <f t="array" ref="E69">_FV(B69,"Low")</f>
        <v>25.73</v>
      </c>
      <c r="F69" s="17" cm="1">
        <f t="array" ref="F69">_FV(B69,"High")</f>
        <v>26.83</v>
      </c>
      <c r="G69" s="18" cm="1">
        <f t="array" ref="G69">_FV(B69,"Change")</f>
        <v>0.72</v>
      </c>
      <c r="H69" s="19" cm="1">
        <f t="array" ref="H69">_FV(B69,"Change (%)",TRUE)</f>
        <v>2.7746E-2</v>
      </c>
      <c r="I69" s="37" t="str" cm="1">
        <f t="array" ref="I69">_FV(B69,"Name")</f>
        <v>BAKER HUGHES COMPANY</v>
      </c>
      <c r="J69" s="20" cm="1">
        <f t="array" ref="J69">_FV(B69,"Shares outstanding",TRUE)</f>
        <v>1008468000</v>
      </c>
      <c r="K69" s="21" cm="1">
        <f t="array" ref="K69">IFERROR(_FV(B69,"Market cap",TRUE),0)</f>
        <v>26895830000</v>
      </c>
      <c r="L69" s="22">
        <f>VLOOKUP($A69,[1]TargetPriceData!$A$2:$AB$4993,11,FALSE)</f>
        <v>1.42</v>
      </c>
      <c r="M69" s="23">
        <f>VLOOKUP($A69,[1]TargetPriceData!$A$2:$AB$4993,4,FALSE)</f>
        <v>22</v>
      </c>
      <c r="N69" s="23" t="b">
        <f>VLOOKUP($A69,[1]TargetPriceData!$A$2:$AB$4993,3,FALSE)</f>
        <v>1</v>
      </c>
      <c r="O69" s="24">
        <f>VLOOKUP($A69,[1]TargetPriceData!$A$2:$AB$4993,5,FALSE)</f>
        <v>26</v>
      </c>
      <c r="P69" s="24">
        <f>VLOOKUP($A69,[1]TargetPriceData!$A$2:$AB$1048576,7,FALSE)</f>
        <v>33</v>
      </c>
      <c r="Q69" s="24">
        <f>VLOOKUP($A69,[1]TargetPriceData!$A$2:$AB$4993,6,FALSE)</f>
        <v>33.33</v>
      </c>
      <c r="R69" s="34">
        <f t="shared" ca="1" si="2"/>
        <v>0.24878231547396015</v>
      </c>
      <c r="S69" s="24">
        <f>VLOOKUP($A69,[1]TargetPriceData!$A$2:$AB$4993,8,FALSE)</f>
        <v>40</v>
      </c>
      <c r="T69" s="26">
        <f>VLOOKUP($A69,[1]TargetPriceData!$A$2:$AB$4993,10,FALSE)</f>
        <v>2</v>
      </c>
      <c r="U69" s="42">
        <f>VLOOKUP($A69,[1]TargetPriceData!$A$2:$P$4996,16,FALSE)</f>
        <v>0.98</v>
      </c>
      <c r="V69" s="42">
        <f>VLOOKUP($A69,[1]TargetPriceData!$A$2:$Q$4996,17,FALSE)</f>
        <v>1.51</v>
      </c>
      <c r="W69" s="27" t="str">
        <f>VLOOKUP($A69,[1]TargetPriceData!$A$2:$O$4996,15,FALSE)</f>
        <v>2022-08-08</v>
      </c>
      <c r="X69" s="28">
        <f>VLOOKUP($A69,[1]TargetPriceData!$A$2:$N$4996,14,FALSE)</f>
        <v>0.72</v>
      </c>
      <c r="Y69" s="29">
        <f t="shared" si="3"/>
        <v>2.7745664739884393E-2</v>
      </c>
      <c r="Z69" s="11" t="str" cm="1">
        <f t="array" ref="Z69">_FV(B69,"Exchange abbreviation",TRUE)</f>
        <v>XNAS</v>
      </c>
      <c r="AA69" s="44" t="s">
        <v>589</v>
      </c>
      <c r="AB69" s="44" t="s">
        <v>711</v>
      </c>
      <c r="AC69" s="12" t="str" cm="1">
        <f t="array" ref="AC69">_FV(B69,"Industry")</f>
        <v>Oil &amp; Gas Related Equipment and Services</v>
      </c>
      <c r="AD69" s="31" t="s">
        <v>623</v>
      </c>
      <c r="AE69" s="46" t="s">
        <v>639</v>
      </c>
      <c r="AF69" s="9" t="str" cm="1">
        <f t="array" ref="AF69">RIGHT(_FV(B69,"Headquarters"),2)</f>
        <v>US</v>
      </c>
      <c r="AG69" s="33" cm="1">
        <f t="array" ref="AG69">IF(AH69=0,0,IF(ISERR(AH69),0,ROUNDDOWN(C69/_FV(B69,"P/E",TRUE),2)))</f>
        <v>0.3</v>
      </c>
      <c r="AH69" s="30" cm="1">
        <f t="array" ref="AH69">IFERROR(_FV(B69,"P/E",TRUE),0)</f>
        <v>85.287700000000001</v>
      </c>
      <c r="FT69" s="8"/>
      <c r="FU69" s="8"/>
      <c r="FV69" s="8"/>
      <c r="FW69" s="8"/>
      <c r="FX69" s="8"/>
    </row>
    <row r="70" spans="1:180" x14ac:dyDescent="0.25">
      <c r="A70" s="38" t="s">
        <v>148</v>
      </c>
      <c r="B70" t="e" vm="67">
        <v>#VALUE!</v>
      </c>
      <c r="C70" s="10" cm="1">
        <f t="array" ref="C70">_FV(B70,"Previous close",TRUE)</f>
        <v>572.36</v>
      </c>
      <c r="D70" s="10" cm="1">
        <f t="array" aca="1" ref="D70" ca="1">IF(OR(ISERROR(_FV($B70,"Price (Extended hours)",TRUE))=TRUE,$D$2="MKT CLOSED"),_FV($B70,"Price"),_FV($B70,"Price (Extended hours)",TRUE))</f>
        <v>596.01</v>
      </c>
      <c r="E70" s="17" cm="1">
        <f t="array" ref="E70">_FV(B70,"Low")</f>
        <v>570.94000000000005</v>
      </c>
      <c r="F70" s="17" cm="1">
        <f t="array" ref="F70">_FV(B70,"High")</f>
        <v>598.44000000000005</v>
      </c>
      <c r="G70" s="18" cm="1">
        <f t="array" ref="G70">_FV(B70,"Change")</f>
        <v>24.9</v>
      </c>
      <c r="H70" s="19" cm="1">
        <f t="array" ref="H70">_FV(B70,"Change (%)",TRUE)</f>
        <v>4.3503999999999994E-2</v>
      </c>
      <c r="I70" s="37" t="str" cm="1">
        <f t="array" ref="I70">_FV(B70,"Name")</f>
        <v>BLACKROCK, INC.</v>
      </c>
      <c r="J70" s="20" cm="1">
        <f t="array" ref="J70">_FV(B70,"Shares outstanding",TRUE)</f>
        <v>150461900</v>
      </c>
      <c r="K70" s="21" cm="1">
        <f t="array" ref="K70">IFERROR(_FV(B70,"Market cap",TRUE),0)</f>
        <v>89864850000</v>
      </c>
      <c r="L70" s="22">
        <f>VLOOKUP($A70,[1]TargetPriceData!$A$2:$AB$4993,11,FALSE)</f>
        <v>1.27</v>
      </c>
      <c r="M70" s="23">
        <f>VLOOKUP($A70,[1]TargetPriceData!$A$2:$AB$4993,4,FALSE)</f>
        <v>12</v>
      </c>
      <c r="N70" s="23" t="b">
        <f>VLOOKUP($A70,[1]TargetPriceData!$A$2:$AB$4993,3,FALSE)</f>
        <v>1</v>
      </c>
      <c r="O70" s="24">
        <f>VLOOKUP($A70,[1]TargetPriceData!$A$2:$AB$4993,5,FALSE)</f>
        <v>481</v>
      </c>
      <c r="P70" s="24">
        <f>VLOOKUP($A70,[1]TargetPriceData!$A$2:$AB$1048576,7,FALSE)</f>
        <v>621</v>
      </c>
      <c r="Q70" s="24">
        <f>VLOOKUP($A70,[1]TargetPriceData!$A$2:$AB$4993,6,FALSE)</f>
        <v>620.58000000000004</v>
      </c>
      <c r="R70" s="34">
        <f t="shared" ca="1" si="2"/>
        <v>4.1224140534554872E-2</v>
      </c>
      <c r="S70" s="24">
        <f>VLOOKUP($A70,[1]TargetPriceData!$A$2:$AB$4993,8,FALSE)</f>
        <v>751</v>
      </c>
      <c r="T70" s="26">
        <f>VLOOKUP($A70,[1]TargetPriceData!$A$2:$AB$4993,10,FALSE)</f>
        <v>2.1</v>
      </c>
      <c r="U70" s="42">
        <f>VLOOKUP($A70,[1]TargetPriceData!$A$2:$P$4996,16,FALSE)</f>
        <v>0</v>
      </c>
      <c r="V70" s="42">
        <f>VLOOKUP($A70,[1]TargetPriceData!$A$2:$Q$4996,17,FALSE)</f>
        <v>0</v>
      </c>
      <c r="W70" s="27" t="str">
        <f>VLOOKUP($A70,[1]TargetPriceData!$A$2:$O$4996,15,FALSE)</f>
        <v>2022-09-06</v>
      </c>
      <c r="X70" s="28">
        <f>VLOOKUP($A70,[1]TargetPriceData!$A$2:$N$4996,14,FALSE)</f>
        <v>19.52</v>
      </c>
      <c r="Y70" s="29">
        <f t="shared" si="3"/>
        <v>3.410440981200643E-2</v>
      </c>
      <c r="Z70" s="11" t="str" cm="1">
        <f t="array" ref="Z70">_FV(B70,"Exchange abbreviation",TRUE)</f>
        <v>XNYS</v>
      </c>
      <c r="AA70" s="44" t="s">
        <v>589</v>
      </c>
      <c r="AB70" s="44" t="s">
        <v>711</v>
      </c>
      <c r="AC70" s="12" t="str" cm="1">
        <f t="array" ref="AC70">_FV(B70,"Industry")</f>
        <v>Investment Banking &amp; Investment Services</v>
      </c>
      <c r="AD70" s="31" t="s">
        <v>604</v>
      </c>
      <c r="AE70" s="46" t="s">
        <v>618</v>
      </c>
      <c r="AF70" s="9" t="str" cm="1">
        <f t="array" ref="AF70">RIGHT(_FV(B70,"Headquarters"),2)</f>
        <v>US</v>
      </c>
      <c r="AG70" s="33" cm="1">
        <f t="array" ref="AG70">IF(AH70=0,0,IF(ISERR(AH70),0,ROUNDDOWN(C70/_FV(B70,"P/E",TRUE),2)))</f>
        <v>36.299999999999997</v>
      </c>
      <c r="AH70" s="30" cm="1">
        <f t="array" ref="AH70">IFERROR(_FV(B70,"P/E",TRUE),0)</f>
        <v>15.7674</v>
      </c>
      <c r="FT70" s="8"/>
      <c r="FU70" s="8"/>
      <c r="FV70" s="8"/>
      <c r="FW70" s="8"/>
      <c r="FX70" s="8"/>
    </row>
    <row r="71" spans="1:180" x14ac:dyDescent="0.25">
      <c r="A71" s="38" t="s">
        <v>150</v>
      </c>
      <c r="B71" t="e" vm="68">
        <v>#VALUE!</v>
      </c>
      <c r="C71" s="10" cm="1">
        <f t="array" ref="C71">_FV(B71,"Previous close",TRUE)</f>
        <v>70.349999999999994</v>
      </c>
      <c r="D71" s="10" cm="1">
        <f t="array" aca="1" ref="D71" ca="1">IF(OR(ISERROR(_FV($B71,"Price (Extended hours)",TRUE))=TRUE,$D$2="MKT CLOSED"),_FV($B71,"Price"),_FV($B71,"Price (Extended hours)",TRUE))</f>
        <v>72.5</v>
      </c>
      <c r="E71" s="17" cm="1">
        <f t="array" ref="E71">_FV(B71,"Low")</f>
        <v>69.94</v>
      </c>
      <c r="F71" s="17" cm="1">
        <f t="array" ref="F71">_FV(B71,"High")</f>
        <v>72.52</v>
      </c>
      <c r="G71" s="18" cm="1">
        <f t="array" ref="G71">_FV(B71,"Change")</f>
        <v>1.86</v>
      </c>
      <c r="H71" s="19" cm="1">
        <f t="array" ref="H71">_FV(B71,"Change (%)",TRUE)</f>
        <v>2.6439000000000001E-2</v>
      </c>
      <c r="I71" s="37" t="str" cm="1">
        <f t="array" ref="I71">_FV(B71,"Name")</f>
        <v>BRISTOL-MYERS SQUIBB COMPANY</v>
      </c>
      <c r="J71" s="20" cm="1">
        <f t="array" ref="J71">_FV(B71,"Shares outstanding",TRUE)</f>
        <v>2135255000</v>
      </c>
      <c r="K71" s="21" cm="1">
        <f t="array" ref="K71">IFERROR(_FV(B71,"Market cap",TRUE),0)</f>
        <v>154186800000</v>
      </c>
      <c r="L71" s="22">
        <f>VLOOKUP($A71,[1]TargetPriceData!$A$2:$AB$4993,11,FALSE)</f>
        <v>0.36</v>
      </c>
      <c r="M71" s="23">
        <f>VLOOKUP($A71,[1]TargetPriceData!$A$2:$AB$4993,4,FALSE)</f>
        <v>17</v>
      </c>
      <c r="N71" s="23" t="b">
        <f>VLOOKUP($A71,[1]TargetPriceData!$A$2:$AB$4993,3,FALSE)</f>
        <v>1</v>
      </c>
      <c r="O71" s="24">
        <f>VLOOKUP($A71,[1]TargetPriceData!$A$2:$AB$4993,5,FALSE)</f>
        <v>61</v>
      </c>
      <c r="P71" s="24">
        <f>VLOOKUP($A71,[1]TargetPriceData!$A$2:$AB$1048576,7,FALSE)</f>
        <v>85</v>
      </c>
      <c r="Q71" s="24">
        <f>VLOOKUP($A71,[1]TargetPriceData!$A$2:$AB$4993,6,FALSE)</f>
        <v>81.17</v>
      </c>
      <c r="R71" s="34">
        <f t="shared" ca="1" si="2"/>
        <v>0.11958620689655175</v>
      </c>
      <c r="S71" s="24">
        <f>VLOOKUP($A71,[1]TargetPriceData!$A$2:$AB$4993,8,FALSE)</f>
        <v>94</v>
      </c>
      <c r="T71" s="26">
        <f>VLOOKUP($A71,[1]TargetPriceData!$A$2:$AB$4993,10,FALSE)</f>
        <v>2.2999999999999998</v>
      </c>
      <c r="U71" s="42">
        <f>VLOOKUP($A71,[1]TargetPriceData!$A$2:$P$4996,16,FALSE)</f>
        <v>1.23</v>
      </c>
      <c r="V71" s="42">
        <f>VLOOKUP($A71,[1]TargetPriceData!$A$2:$Q$4996,17,FALSE)</f>
        <v>1.44</v>
      </c>
      <c r="W71" s="27" t="str">
        <f>VLOOKUP($A71,[1]TargetPriceData!$A$2:$O$4996,15,FALSE)</f>
        <v>2022-10-06</v>
      </c>
      <c r="X71" s="28">
        <f>VLOOKUP($A71,[1]TargetPriceData!$A$2:$N$4996,14,FALSE)</f>
        <v>2.16</v>
      </c>
      <c r="Y71" s="29">
        <f t="shared" si="3"/>
        <v>3.0703624733475484E-2</v>
      </c>
      <c r="Z71" s="11" t="str" cm="1">
        <f t="array" ref="Z71">_FV(B71,"Exchange abbreviation",TRUE)</f>
        <v>XNYS</v>
      </c>
      <c r="AA71" s="44" t="s">
        <v>589</v>
      </c>
      <c r="AB71" s="44" t="s">
        <v>711</v>
      </c>
      <c r="AC71" s="12" t="str" cm="1">
        <f t="array" ref="AC71">_FV(B71,"Industry")</f>
        <v>Pharmaceuticals</v>
      </c>
      <c r="AD71" s="31" t="s">
        <v>587</v>
      </c>
      <c r="AE71" s="46" t="s">
        <v>594</v>
      </c>
      <c r="AF71" s="9" t="str" cm="1">
        <f t="array" ref="AF71">RIGHT(_FV(B71,"Headquarters"),2)</f>
        <v>US</v>
      </c>
      <c r="AG71" s="33" cm="1">
        <f t="array" ref="AG71">IF(AH71=0,0,IF(ISERR(AH71),0,ROUNDDOWN(C71/_FV(B71,"P/E",TRUE),2)))</f>
        <v>3</v>
      </c>
      <c r="AH71" s="30" cm="1">
        <f t="array" ref="AH71">IFERROR(_FV(B71,"P/E",TRUE),0)</f>
        <v>23.387699999999999</v>
      </c>
      <c r="FT71" s="8"/>
      <c r="FU71" s="8"/>
      <c r="FV71" s="8"/>
      <c r="FW71" s="8"/>
      <c r="FX71" s="8"/>
    </row>
    <row r="72" spans="1:180" x14ac:dyDescent="0.25">
      <c r="A72" s="38" t="s">
        <v>79</v>
      </c>
      <c r="B72" t="e" vm="69">
        <v>#VALUE!</v>
      </c>
      <c r="C72" s="10" cm="1">
        <f t="array" ref="C72">_FV(B72,"Previous close",TRUE)</f>
        <v>140.4</v>
      </c>
      <c r="D72" s="10" cm="1">
        <f t="array" aca="1" ref="D72" ca="1">IF(OR(ISERROR(_FV($B72,"Price (Extended hours)",TRUE))=TRUE,$D$2="MKT CLOSED"),_FV($B72,"Price"),_FV($B72,"Price (Extended hours)",TRUE))</f>
        <v>140.99</v>
      </c>
      <c r="E72" s="17" cm="1">
        <f t="array" ref="E72">_FV(B72,"Low")</f>
        <v>137.86500000000001</v>
      </c>
      <c r="F72" s="17" cm="1">
        <f t="array" ref="F72">_FV(B72,"High")</f>
        <v>141.27000000000001</v>
      </c>
      <c r="G72" s="18" cm="1">
        <f t="array" ref="G72">_FV(B72,"Change")</f>
        <v>0.59</v>
      </c>
      <c r="H72" s="19" cm="1">
        <f t="array" ref="H72">_FV(B72,"Change (%)",TRUE)</f>
        <v>4.202E-3</v>
      </c>
      <c r="I72" s="37" t="str" cm="1">
        <f t="array" ref="I72">_FV(B72,"Name")</f>
        <v>BROADRIDGE FINANCIAL SOLUTIONS, INC.</v>
      </c>
      <c r="J72" s="20" cm="1">
        <f t="array" ref="J72">_FV(B72,"Shares outstanding",TRUE)</f>
        <v>117645300</v>
      </c>
      <c r="K72" s="21" cm="1">
        <f t="array" ref="K72">IFERROR(_FV(B72,"Market cap",TRUE),0)</f>
        <v>16586800000</v>
      </c>
      <c r="L72" s="22">
        <f>VLOOKUP($A72,[1]TargetPriceData!$A$2:$AB$4993,11,FALSE)</f>
        <v>0.96</v>
      </c>
      <c r="M72" s="23">
        <f>VLOOKUP($A72,[1]TargetPriceData!$A$2:$AB$4993,4,FALSE)</f>
        <v>5</v>
      </c>
      <c r="N72" s="23" t="b">
        <f>VLOOKUP($A72,[1]TargetPriceData!$A$2:$AB$4993,3,FALSE)</f>
        <v>1</v>
      </c>
      <c r="O72" s="24">
        <f>VLOOKUP($A72,[1]TargetPriceData!$A$2:$AB$4993,5,FALSE)</f>
        <v>160</v>
      </c>
      <c r="P72" s="24">
        <f>VLOOKUP($A72,[1]TargetPriceData!$A$2:$AB$1048576,7,FALSE)</f>
        <v>175</v>
      </c>
      <c r="Q72" s="24">
        <f>VLOOKUP($A72,[1]TargetPriceData!$A$2:$AB$4993,6,FALSE)</f>
        <v>179.2</v>
      </c>
      <c r="R72" s="34">
        <f t="shared" ca="1" si="2"/>
        <v>0.27101212851975304</v>
      </c>
      <c r="S72" s="24">
        <f>VLOOKUP($A72,[1]TargetPriceData!$A$2:$AB$4993,8,FALSE)</f>
        <v>204</v>
      </c>
      <c r="T72" s="26">
        <f>VLOOKUP($A72,[1]TargetPriceData!$A$2:$AB$4993,10,FALSE)</f>
        <v>2.8</v>
      </c>
      <c r="U72" s="42">
        <f>VLOOKUP($A72,[1]TargetPriceData!$A$2:$P$4996,16,FALSE)</f>
        <v>0.89</v>
      </c>
      <c r="V72" s="42">
        <f>VLOOKUP($A72,[1]TargetPriceData!$A$2:$Q$4996,17,FALSE)</f>
        <v>1.01</v>
      </c>
      <c r="W72" s="27" t="str">
        <f>VLOOKUP($A72,[1]TargetPriceData!$A$2:$O$4996,15,FALSE)</f>
        <v>2022-09-14</v>
      </c>
      <c r="X72" s="28">
        <f>VLOOKUP($A72,[1]TargetPriceData!$A$2:$N$4996,14,FALSE)</f>
        <v>2.9</v>
      </c>
      <c r="Y72" s="29">
        <f t="shared" si="3"/>
        <v>2.0655270655270654E-2</v>
      </c>
      <c r="Z72" s="11" t="str" cm="1">
        <f t="array" ref="Z72">_FV(B72,"Exchange abbreviation",TRUE)</f>
        <v>XNYS</v>
      </c>
      <c r="AA72" s="44" t="s">
        <v>589</v>
      </c>
      <c r="AB72" s="44" t="s">
        <v>711</v>
      </c>
      <c r="AC72" s="12" t="str" cm="1">
        <f t="array" ref="AC72">_FV(B72,"Industry")</f>
        <v>Professional &amp; Commercial Services</v>
      </c>
      <c r="AD72" s="31" t="s">
        <v>592</v>
      </c>
      <c r="AE72" s="46" t="s">
        <v>599</v>
      </c>
      <c r="AF72" s="9" t="str" cm="1">
        <f t="array" ref="AF72">RIGHT(_FV(B72,"Headquarters"),2)</f>
        <v>US</v>
      </c>
      <c r="AG72" s="33" cm="1">
        <f t="array" ref="AG72">IF(AH72=0,0,IF(ISERR(AH72),0,ROUNDDOWN(C72/_FV(B72,"P/E",TRUE),2)))</f>
        <v>4.54</v>
      </c>
      <c r="AH72" s="30" cm="1">
        <f t="array" ref="AH72">IFERROR(_FV(B72,"P/E",TRUE),0)</f>
        <v>30.867999999999999</v>
      </c>
      <c r="FT72" s="8"/>
      <c r="FU72" s="8"/>
      <c r="FV72" s="8"/>
      <c r="FW72" s="8"/>
      <c r="FX72" s="8"/>
    </row>
    <row r="73" spans="1:180" x14ac:dyDescent="0.25">
      <c r="A73" s="38" t="s">
        <v>152</v>
      </c>
      <c r="B73" t="e" vm="70">
        <v>#VALUE!</v>
      </c>
      <c r="C73" s="10" cm="1">
        <f t="array" ref="C73">_FV(B73,"Previous close",TRUE)</f>
        <v>60.89</v>
      </c>
      <c r="D73" s="10" cm="1">
        <f t="array" aca="1" ref="D73" ca="1">IF(OR(ISERROR(_FV($B73,"Price (Extended hours)",TRUE))=TRUE,$D$2="MKT CLOSED"),_FV($B73,"Price"),_FV($B73,"Price (Extended hours)",TRUE))</f>
        <v>61.33</v>
      </c>
      <c r="E73" s="17" cm="1">
        <f t="array" ref="E73">_FV(B73,"Low")</f>
        <v>59.82</v>
      </c>
      <c r="F73" s="17" cm="1">
        <f t="array" ref="F73">_FV(B73,"High")</f>
        <v>61.75</v>
      </c>
      <c r="G73" s="18" cm="1">
        <f t="array" ref="G73">_FV(B73,"Change")</f>
        <v>0.64</v>
      </c>
      <c r="H73" s="19" cm="1">
        <f t="array" ref="H73">_FV(B73,"Change (%)",TRUE)</f>
        <v>1.0511E-2</v>
      </c>
      <c r="I73" s="37" t="str" cm="1">
        <f t="array" ref="I73">_FV(B73,"Name")</f>
        <v>BROWN &amp; BROWN, INC.</v>
      </c>
      <c r="J73" s="20" cm="1">
        <f t="array" ref="J73">_FV(B73,"Shares outstanding",TRUE)</f>
        <v>282454300</v>
      </c>
      <c r="K73" s="21" cm="1">
        <f t="array" ref="K73">IFERROR(_FV(B73,"Market cap",TRUE),0)</f>
        <v>17379410000</v>
      </c>
      <c r="L73" s="22">
        <f>VLOOKUP($A73,[1]TargetPriceData!$A$2:$AB$4993,11,FALSE)</f>
        <v>0.79</v>
      </c>
      <c r="M73" s="23">
        <f>VLOOKUP($A73,[1]TargetPriceData!$A$2:$AB$4993,4,FALSE)</f>
        <v>9</v>
      </c>
      <c r="N73" s="23" t="b">
        <f>VLOOKUP($A73,[1]TargetPriceData!$A$2:$AB$4993,3,FALSE)</f>
        <v>1</v>
      </c>
      <c r="O73" s="24">
        <f>VLOOKUP($A73,[1]TargetPriceData!$A$2:$AB$4993,5,FALSE)</f>
        <v>66</v>
      </c>
      <c r="P73" s="24">
        <f>VLOOKUP($A73,[1]TargetPriceData!$A$2:$AB$1048576,7,FALSE)</f>
        <v>70</v>
      </c>
      <c r="Q73" s="24">
        <f>VLOOKUP($A73,[1]TargetPriceData!$A$2:$AB$4993,6,FALSE)</f>
        <v>70.67</v>
      </c>
      <c r="R73" s="34">
        <f t="shared" ca="1" si="2"/>
        <v>0.15229088537420518</v>
      </c>
      <c r="S73" s="24">
        <f>VLOOKUP($A73,[1]TargetPriceData!$A$2:$AB$4993,8,FALSE)</f>
        <v>75</v>
      </c>
      <c r="T73" s="26">
        <f>VLOOKUP($A73,[1]TargetPriceData!$A$2:$AB$4993,10,FALSE)</f>
        <v>2.6</v>
      </c>
      <c r="U73" s="42">
        <f>VLOOKUP($A73,[1]TargetPriceData!$A$2:$P$4996,16,FALSE)</f>
        <v>1.32</v>
      </c>
      <c r="V73" s="42">
        <f>VLOOKUP($A73,[1]TargetPriceData!$A$2:$Q$4996,17,FALSE)</f>
        <v>1.84</v>
      </c>
      <c r="W73" s="27" t="str">
        <f>VLOOKUP($A73,[1]TargetPriceData!$A$2:$O$4996,15,FALSE)</f>
        <v>2022-11-01</v>
      </c>
      <c r="X73" s="28">
        <f>VLOOKUP($A73,[1]TargetPriceData!$A$2:$N$4996,14,FALSE)</f>
        <v>0.46</v>
      </c>
      <c r="Y73" s="29">
        <f t="shared" si="3"/>
        <v>7.5546066677615372E-3</v>
      </c>
      <c r="Z73" s="11" t="str" cm="1">
        <f t="array" ref="Z73">_FV(B73,"Exchange abbreviation",TRUE)</f>
        <v>XNYS</v>
      </c>
      <c r="AA73" s="44" t="s">
        <v>589</v>
      </c>
      <c r="AB73" s="44" t="s">
        <v>711</v>
      </c>
      <c r="AC73" s="12" t="str" cm="1">
        <f t="array" ref="AC73">_FV(B73,"Industry")</f>
        <v>Insurance</v>
      </c>
      <c r="AD73" s="31" t="s">
        <v>604</v>
      </c>
      <c r="AE73" s="46" t="s">
        <v>608</v>
      </c>
      <c r="AF73" s="9" t="str" cm="1">
        <f t="array" ref="AF73">RIGHT(_FV(B73,"Headquarters"),2)</f>
        <v>US</v>
      </c>
      <c r="AG73" s="33" cm="1">
        <f t="array" ref="AG73">IF(AH73=0,0,IF(ISERR(AH73),0,ROUNDDOWN(C73/_FV(B73,"P/E",TRUE),2)))</f>
        <v>2.16</v>
      </c>
      <c r="AH73" s="30" cm="1">
        <f t="array" ref="AH73">IFERROR(_FV(B73,"P/E",TRUE),0)</f>
        <v>28.167899999999999</v>
      </c>
      <c r="FT73" s="8"/>
      <c r="FU73" s="8"/>
      <c r="FV73" s="8"/>
      <c r="FW73" s="8"/>
      <c r="FX73" s="8"/>
    </row>
    <row r="74" spans="1:180" x14ac:dyDescent="0.25">
      <c r="A74" s="38" t="s">
        <v>153</v>
      </c>
      <c r="B74" t="e" vm="71">
        <v>#VALUE!</v>
      </c>
      <c r="C74" s="10" cm="1">
        <f t="array" ref="C74">_FV(B74,"Previous close",TRUE)</f>
        <v>40.229999999999997</v>
      </c>
      <c r="D74" s="10" cm="1">
        <f t="array" aca="1" ref="D74" ca="1">IF(OR(ISERROR(_FV($B74,"Price (Extended hours)",TRUE))=TRUE,$D$2="MKT CLOSED"),_FV($B74,"Price"),_FV($B74,"Price (Extended hours)",TRUE))</f>
        <v>40.69</v>
      </c>
      <c r="E74" s="17" cm="1">
        <f t="array" ref="E74">_FV(B74,"Low")</f>
        <v>39.515000000000001</v>
      </c>
      <c r="F74" s="17" cm="1">
        <f t="array" ref="F74">_FV(B74,"High")</f>
        <v>40.655000000000001</v>
      </c>
      <c r="G74" s="18" cm="1">
        <f t="array" ref="G74">_FV(B74,"Change")</f>
        <v>0.34</v>
      </c>
      <c r="H74" s="19" cm="1">
        <f t="array" ref="H74">_FV(B74,"Change (%)",TRUE)</f>
        <v>8.4510000000000002E-3</v>
      </c>
      <c r="I74" s="37" t="str" cm="1">
        <f t="array" ref="I74">_FV(B74,"Name")</f>
        <v>BOSTON SCIENTIFIC CORPORATION</v>
      </c>
      <c r="J74" s="20" cm="1">
        <f t="array" ref="J74">_FV(B74,"Shares outstanding",TRUE)</f>
        <v>1431614000</v>
      </c>
      <c r="K74" s="21" cm="1">
        <f t="array" ref="K74">IFERROR(_FV(B74,"Market cap",TRUE),0)</f>
        <v>58080590000</v>
      </c>
      <c r="L74" s="22">
        <f>VLOOKUP($A74,[1]TargetPriceData!$A$2:$AB$4993,11,FALSE)</f>
        <v>0.82</v>
      </c>
      <c r="M74" s="23">
        <f>VLOOKUP($A74,[1]TargetPriceData!$A$2:$AB$4993,4,FALSE)</f>
        <v>24</v>
      </c>
      <c r="N74" s="23" t="b">
        <f>VLOOKUP($A74,[1]TargetPriceData!$A$2:$AB$4993,3,FALSE)</f>
        <v>1</v>
      </c>
      <c r="O74" s="24">
        <f>VLOOKUP($A74,[1]TargetPriceData!$A$2:$AB$4993,5,FALSE)</f>
        <v>43</v>
      </c>
      <c r="P74" s="24">
        <f>VLOOKUP($A74,[1]TargetPriceData!$A$2:$AB$1048576,7,FALSE)</f>
        <v>49.5</v>
      </c>
      <c r="Q74" s="24">
        <f>VLOOKUP($A74,[1]TargetPriceData!$A$2:$AB$4993,6,FALSE)</f>
        <v>48.57</v>
      </c>
      <c r="R74" s="34">
        <f t="shared" ca="1" si="2"/>
        <v>0.19365937576800205</v>
      </c>
      <c r="S74" s="24">
        <f>VLOOKUP($A74,[1]TargetPriceData!$A$2:$AB$4993,8,FALSE)</f>
        <v>53</v>
      </c>
      <c r="T74" s="26">
        <f>VLOOKUP($A74,[1]TargetPriceData!$A$2:$AB$4993,10,FALSE)</f>
        <v>1.7</v>
      </c>
      <c r="U74" s="42">
        <f>VLOOKUP($A74,[1]TargetPriceData!$A$2:$P$4996,16,FALSE)</f>
        <v>0.56000000000000005</v>
      </c>
      <c r="V74" s="42">
        <f>VLOOKUP($A74,[1]TargetPriceData!$A$2:$Q$4996,17,FALSE)</f>
        <v>1.31</v>
      </c>
      <c r="W74" s="27" t="str">
        <f>VLOOKUP($A74,[1]TargetPriceData!$A$2:$O$4996,15,FALSE)</f>
        <v/>
      </c>
      <c r="X74" s="28">
        <f>VLOOKUP($A74,[1]TargetPriceData!$A$2:$N$4996,14,FALSE)</f>
        <v>0</v>
      </c>
      <c r="Y74" s="29">
        <f t="shared" si="3"/>
        <v>0</v>
      </c>
      <c r="Z74" s="11" t="str" cm="1">
        <f t="array" ref="Z74">_FV(B74,"Exchange abbreviation",TRUE)</f>
        <v>XNYS</v>
      </c>
      <c r="AA74" s="44" t="s">
        <v>589</v>
      </c>
      <c r="AB74" s="44" t="s">
        <v>711</v>
      </c>
      <c r="AC74" s="12" t="str" cm="1">
        <f t="array" ref="AC74">_FV(B74,"Industry")</f>
        <v>Healthcare Equipment &amp; Supplies</v>
      </c>
      <c r="AD74" s="31" t="s">
        <v>587</v>
      </c>
      <c r="AE74" s="46" t="s">
        <v>588</v>
      </c>
      <c r="AF74" s="9" t="str" cm="1">
        <f t="array" ref="AF74">RIGHT(_FV(B74,"Headquarters"),2)</f>
        <v>US</v>
      </c>
      <c r="AG74" s="33" cm="1">
        <f t="array" ref="AG74">IF(AH74=0,0,IF(ISERR(AH74),0,ROUNDDOWN(C74/_FV(B74,"P/E",TRUE),2)))</f>
        <v>0.56999999999999995</v>
      </c>
      <c r="AH74" s="30" cm="1">
        <f t="array" ref="AH74">IFERROR(_FV(B74,"P/E",TRUE),0)</f>
        <v>69.802499999999995</v>
      </c>
      <c r="FT74" s="8"/>
      <c r="FU74" s="8"/>
      <c r="FV74" s="8"/>
      <c r="FW74" s="8"/>
      <c r="FX74" s="8"/>
    </row>
    <row r="75" spans="1:180" x14ac:dyDescent="0.25">
      <c r="A75" s="38" t="s">
        <v>154</v>
      </c>
      <c r="B75" t="e" vm="72">
        <v>#VALUE!</v>
      </c>
      <c r="C75" s="10" cm="1">
        <f t="array" ref="C75">_FV(B75,"Previous close",TRUE)</f>
        <v>33.770000000000003</v>
      </c>
      <c r="D75" s="10" cm="1">
        <f t="array" aca="1" ref="D75" ca="1">IF(OR(ISERROR(_FV($B75,"Price (Extended hours)",TRUE))=TRUE,$D$2="MKT CLOSED"),_FV($B75,"Price"),_FV($B75,"Price (Extended hours)",TRUE))</f>
        <v>34.74</v>
      </c>
      <c r="E75" s="17" cm="1">
        <f t="array" ref="E75">_FV(B75,"Low")</f>
        <v>33.770000000000003</v>
      </c>
      <c r="F75" s="17" cm="1">
        <f t="array" ref="F75">_FV(B75,"High")</f>
        <v>34.645000000000003</v>
      </c>
      <c r="G75" s="18" cm="1">
        <f t="array" ref="G75">_FV(B75,"Change")</f>
        <v>0.77</v>
      </c>
      <c r="H75" s="19" cm="1">
        <f t="array" ref="H75">_FV(B75,"Change (%)",TRUE)</f>
        <v>2.2801000000000002E-2</v>
      </c>
      <c r="I75" s="37" t="str" cm="1">
        <f t="array" ref="I75">_FV(B75,"Name")</f>
        <v>BORGWARNER INC.</v>
      </c>
      <c r="J75" s="20" cm="1">
        <f t="array" ref="J75">_FV(B75,"Shares outstanding",TRUE)</f>
        <v>236831200</v>
      </c>
      <c r="K75" s="21" cm="1">
        <f t="array" ref="K75">IFERROR(_FV(B75,"Market cap",TRUE),0)</f>
        <v>8180150000</v>
      </c>
      <c r="L75" s="22">
        <f>VLOOKUP($A75,[1]TargetPriceData!$A$2:$AB$4993,11,FALSE)</f>
        <v>1.39</v>
      </c>
      <c r="M75" s="23">
        <f>VLOOKUP($A75,[1]TargetPriceData!$A$2:$AB$4993,4,FALSE)</f>
        <v>15</v>
      </c>
      <c r="N75" s="23" t="b">
        <f>VLOOKUP($A75,[1]TargetPriceData!$A$2:$AB$4993,3,FALSE)</f>
        <v>1</v>
      </c>
      <c r="O75" s="24">
        <f>VLOOKUP($A75,[1]TargetPriceData!$A$2:$AB$4993,5,FALSE)</f>
        <v>32</v>
      </c>
      <c r="P75" s="24">
        <f>VLOOKUP($A75,[1]TargetPriceData!$A$2:$AB$1048576,7,FALSE)</f>
        <v>42</v>
      </c>
      <c r="Q75" s="24">
        <f>VLOOKUP($A75,[1]TargetPriceData!$A$2:$AB$4993,6,FALSE)</f>
        <v>45.01</v>
      </c>
      <c r="R75" s="34">
        <f t="shared" ca="1" si="2"/>
        <v>0.29562464018422552</v>
      </c>
      <c r="S75" s="24">
        <f>VLOOKUP($A75,[1]TargetPriceData!$A$2:$AB$4993,8,FALSE)</f>
        <v>75</v>
      </c>
      <c r="T75" s="26">
        <f>VLOOKUP($A75,[1]TargetPriceData!$A$2:$AB$4993,10,FALSE)</f>
        <v>2.4</v>
      </c>
      <c r="U75" s="42">
        <f>VLOOKUP($A75,[1]TargetPriceData!$A$2:$P$4996,16,FALSE)</f>
        <v>1.24</v>
      </c>
      <c r="V75" s="42">
        <f>VLOOKUP($A75,[1]TargetPriceData!$A$2:$Q$4996,17,FALSE)</f>
        <v>1.77</v>
      </c>
      <c r="W75" s="27" t="str">
        <f>VLOOKUP($A75,[1]TargetPriceData!$A$2:$O$4996,15,FALSE)</f>
        <v>2022-08-31</v>
      </c>
      <c r="X75" s="28">
        <f>VLOOKUP($A75,[1]TargetPriceData!$A$2:$N$4996,14,FALSE)</f>
        <v>0.68</v>
      </c>
      <c r="Y75" s="29">
        <f t="shared" si="3"/>
        <v>2.0136215575954988E-2</v>
      </c>
      <c r="Z75" s="11" t="str" cm="1">
        <f t="array" ref="Z75">_FV(B75,"Exchange abbreviation",TRUE)</f>
        <v>XNYS</v>
      </c>
      <c r="AA75" s="44" t="s">
        <v>589</v>
      </c>
      <c r="AB75" s="44" t="s">
        <v>711</v>
      </c>
      <c r="AC75" s="12" t="str" cm="1">
        <f t="array" ref="AC75">_FV(B75,"Industry")</f>
        <v>Automobiles &amp; Auto Parts</v>
      </c>
      <c r="AD75" s="31" t="s">
        <v>278</v>
      </c>
      <c r="AE75" s="46" t="s">
        <v>627</v>
      </c>
      <c r="AF75" s="9" t="str" cm="1">
        <f t="array" ref="AF75">RIGHT(_FV(B75,"Headquarters"),2)</f>
        <v>US</v>
      </c>
      <c r="AG75" s="33" cm="1">
        <f t="array" ref="AG75">IF(AH75=0,0,IF(ISERR(AH75),0,ROUNDDOWN(C75/_FV(B75,"P/E",TRUE),2)))</f>
        <v>2.68</v>
      </c>
      <c r="AH75" s="30" cm="1">
        <f t="array" ref="AH75">IFERROR(_FV(B75,"P/E",TRUE),0)</f>
        <v>12.5914</v>
      </c>
      <c r="FT75" s="8"/>
      <c r="FU75" s="8"/>
      <c r="FV75" s="8"/>
      <c r="FW75" s="8"/>
      <c r="FX75" s="8"/>
    </row>
    <row r="76" spans="1:180" x14ac:dyDescent="0.25">
      <c r="A76" s="38" t="s">
        <v>155</v>
      </c>
      <c r="B76" t="e" vm="73">
        <v>#VALUE!</v>
      </c>
      <c r="C76" s="10" cm="1">
        <f t="array" ref="C76">_FV(B76,"Previous close",TRUE)</f>
        <v>72.3</v>
      </c>
      <c r="D76" s="10" cm="1">
        <f t="array" aca="1" ref="D76" ca="1">IF(OR(ISERROR(_FV($B76,"Price (Extended hours)",TRUE))=TRUE,$D$2="MKT CLOSED"),_FV($B76,"Price"),_FV($B76,"Price (Extended hours)",TRUE))</f>
        <v>70.5</v>
      </c>
      <c r="E76" s="17" cm="1">
        <f t="array" ref="E76">_FV(B76,"Low")</f>
        <v>71.150000000000006</v>
      </c>
      <c r="F76" s="17" cm="1">
        <f t="array" ref="F76">_FV(B76,"High")</f>
        <v>72.64</v>
      </c>
      <c r="G76" s="18" cm="1">
        <f t="array" ref="G76">_FV(B76,"Change")</f>
        <v>0.2</v>
      </c>
      <c r="H76" s="19" cm="1">
        <f t="array" ref="H76">_FV(B76,"Change (%)",TRUE)</f>
        <v>2.7660000000000002E-3</v>
      </c>
      <c r="I76" s="37" t="str" cm="1">
        <f t="array" ref="I76">_FV(B76,"Name")</f>
        <v>BOSTON PROPERTIES, INC.</v>
      </c>
      <c r="J76" s="20" cm="1">
        <f t="array" ref="J76">_FV(B76,"Shares outstanding",TRUE)</f>
        <v>156734700</v>
      </c>
      <c r="K76" s="21" cm="1">
        <f t="array" ref="K76">IFERROR(_FV(B76,"Market cap",TRUE),0)</f>
        <v>11363260000</v>
      </c>
      <c r="L76" s="22">
        <f>VLOOKUP($A76,[1]TargetPriceData!$A$2:$AB$4993,11,FALSE)</f>
        <v>1.1100000000000001</v>
      </c>
      <c r="M76" s="23">
        <f>VLOOKUP($A76,[1]TargetPriceData!$A$2:$AB$4993,4,FALSE)</f>
        <v>18</v>
      </c>
      <c r="N76" s="23" t="b">
        <f>VLOOKUP($A76,[1]TargetPriceData!$A$2:$AB$4993,3,FALSE)</f>
        <v>1</v>
      </c>
      <c r="O76" s="24">
        <f>VLOOKUP($A76,[1]TargetPriceData!$A$2:$AB$4993,5,FALSE)</f>
        <v>71</v>
      </c>
      <c r="P76" s="24">
        <f>VLOOKUP($A76,[1]TargetPriceData!$A$2:$AB$1048576,7,FALSE)</f>
        <v>93.5</v>
      </c>
      <c r="Q76" s="24">
        <f>VLOOKUP($A76,[1]TargetPriceData!$A$2:$AB$4993,6,FALSE)</f>
        <v>90.06</v>
      </c>
      <c r="R76" s="34">
        <f t="shared" ca="1" si="2"/>
        <v>0.27744680851063835</v>
      </c>
      <c r="S76" s="24">
        <f>VLOOKUP($A76,[1]TargetPriceData!$A$2:$AB$4993,8,FALSE)</f>
        <v>110</v>
      </c>
      <c r="T76" s="26">
        <f>VLOOKUP($A76,[1]TargetPriceData!$A$2:$AB$4993,10,FALSE)</f>
        <v>2.5</v>
      </c>
      <c r="U76" s="42">
        <f>VLOOKUP($A76,[1]TargetPriceData!$A$2:$P$4996,16,FALSE)</f>
        <v>2.93</v>
      </c>
      <c r="V76" s="42">
        <f>VLOOKUP($A76,[1]TargetPriceData!$A$2:$Q$4996,17,FALSE)</f>
        <v>3.22</v>
      </c>
      <c r="W76" s="27" t="str">
        <f>VLOOKUP($A76,[1]TargetPriceData!$A$2:$O$4996,15,FALSE)</f>
        <v>2022-09-29</v>
      </c>
      <c r="X76" s="28">
        <f>VLOOKUP($A76,[1]TargetPriceData!$A$2:$N$4996,14,FALSE)</f>
        <v>3.92</v>
      </c>
      <c r="Y76" s="29">
        <f t="shared" si="3"/>
        <v>5.4218533886583681E-2</v>
      </c>
      <c r="Z76" s="11" t="str" cm="1">
        <f t="array" ref="Z76">_FV(B76,"Exchange abbreviation",TRUE)</f>
        <v>XNYS</v>
      </c>
      <c r="AA76" s="44" t="s">
        <v>589</v>
      </c>
      <c r="AB76" s="44" t="s">
        <v>711</v>
      </c>
      <c r="AC76" s="12" t="str" cm="1">
        <f t="array" ref="AC76">_FV(B76,"Industry")</f>
        <v>Residential &amp; Commercial REIT</v>
      </c>
      <c r="AD76" s="31" t="s">
        <v>619</v>
      </c>
      <c r="AE76" s="46" t="s">
        <v>628</v>
      </c>
      <c r="AF76" s="9" t="str" cm="1">
        <f t="array" ref="AF76">RIGHT(_FV(B76,"Headquarters"),2)</f>
        <v>US</v>
      </c>
      <c r="AG76" s="33" cm="1">
        <f t="array" ref="AG76">IF(AH76=0,0,IF(ISERR(AH76),0,ROUNDDOWN(C76/_FV(B76,"P/E",TRUE),2)))</f>
        <v>4.1900000000000004</v>
      </c>
      <c r="AH76" s="30" cm="1">
        <f t="array" ref="AH76">IFERROR(_FV(B76,"P/E",TRUE),0)</f>
        <v>17.2163</v>
      </c>
      <c r="FT76" s="8"/>
      <c r="FU76" s="8"/>
      <c r="FV76" s="8"/>
      <c r="FW76" s="8"/>
      <c r="FX76" s="8"/>
    </row>
    <row r="77" spans="1:180" x14ac:dyDescent="0.25">
      <c r="A77" s="38" t="s">
        <v>156</v>
      </c>
      <c r="B77" t="e" vm="74">
        <v>#VALUE!</v>
      </c>
      <c r="C77" s="10" cm="1">
        <f t="array" ref="C77">_FV(B77,"Previous close",TRUE)</f>
        <v>42.92</v>
      </c>
      <c r="D77" s="10" cm="1">
        <f t="array" aca="1" ref="D77" ca="1">IF(OR(ISERROR(_FV($B77,"Price (Extended hours)",TRUE))=TRUE,$D$2="MKT CLOSED"),_FV($B77,"Price"),_FV($B77,"Price (Extended hours)",TRUE))</f>
        <v>44.27</v>
      </c>
      <c r="E77" s="17" cm="1">
        <f t="array" ref="E77">_FV(B77,"Low")</f>
        <v>42.68</v>
      </c>
      <c r="F77" s="17" cm="1">
        <f t="array" ref="F77">_FV(B77,"High")</f>
        <v>44.32</v>
      </c>
      <c r="G77" s="18" cm="1">
        <f t="array" ref="G77">_FV(B77,"Change")</f>
        <v>1.34</v>
      </c>
      <c r="H77" s="19" cm="1">
        <f t="array" ref="H77">_FV(B77,"Change (%)",TRUE)</f>
        <v>3.1221000000000002E-2</v>
      </c>
      <c r="I77" s="37" t="str" cm="1">
        <f t="array" ref="I77">_FV(B77,"Name")</f>
        <v>CITIGROUP INC.</v>
      </c>
      <c r="J77" s="20" cm="1">
        <f t="array" ref="J77">_FV(B77,"Shares outstanding",TRUE)</f>
        <v>1936710000</v>
      </c>
      <c r="K77" s="21" cm="1">
        <f t="array" ref="K77">IFERROR(_FV(B77,"Market cap",TRUE),0)</f>
        <v>85718770000</v>
      </c>
      <c r="L77" s="22">
        <f>VLOOKUP($A77,[1]TargetPriceData!$A$2:$AB$4993,11,FALSE)</f>
        <v>1.58</v>
      </c>
      <c r="M77" s="23">
        <f>VLOOKUP($A77,[1]TargetPriceData!$A$2:$AB$4993,4,FALSE)</f>
        <v>24</v>
      </c>
      <c r="N77" s="23" t="b">
        <f>VLOOKUP($A77,[1]TargetPriceData!$A$2:$AB$4993,3,FALSE)</f>
        <v>1</v>
      </c>
      <c r="O77" s="24">
        <f>VLOOKUP($A77,[1]TargetPriceData!$A$2:$AB$4993,5,FALSE)</f>
        <v>42</v>
      </c>
      <c r="P77" s="24">
        <f>VLOOKUP($A77,[1]TargetPriceData!$A$2:$AB$1048576,7,FALSE)</f>
        <v>53</v>
      </c>
      <c r="Q77" s="24">
        <f>VLOOKUP($A77,[1]TargetPriceData!$A$2:$AB$4993,6,FALSE)</f>
        <v>56.76</v>
      </c>
      <c r="R77" s="34">
        <f t="shared" ca="1" si="2"/>
        <v>0.28213236955048554</v>
      </c>
      <c r="S77" s="24">
        <f>VLOOKUP($A77,[1]TargetPriceData!$A$2:$AB$4993,8,FALSE)</f>
        <v>95</v>
      </c>
      <c r="T77" s="26">
        <f>VLOOKUP($A77,[1]TargetPriceData!$A$2:$AB$4993,10,FALSE)</f>
        <v>2.5</v>
      </c>
      <c r="U77" s="42">
        <f>VLOOKUP($A77,[1]TargetPriceData!$A$2:$P$4996,16,FALSE)</f>
        <v>0</v>
      </c>
      <c r="V77" s="42">
        <f>VLOOKUP($A77,[1]TargetPriceData!$A$2:$Q$4996,17,FALSE)</f>
        <v>0</v>
      </c>
      <c r="W77" s="27" t="str">
        <f>VLOOKUP($A77,[1]TargetPriceData!$A$2:$O$4996,15,FALSE)</f>
        <v>2022-11-04</v>
      </c>
      <c r="X77" s="28">
        <f>VLOOKUP($A77,[1]TargetPriceData!$A$2:$N$4996,14,FALSE)</f>
        <v>2.04</v>
      </c>
      <c r="Y77" s="29">
        <f t="shared" si="3"/>
        <v>4.7530288909599254E-2</v>
      </c>
      <c r="Z77" s="11" t="str" cm="1">
        <f t="array" ref="Z77">_FV(B77,"Exchange abbreviation",TRUE)</f>
        <v>XNYS</v>
      </c>
      <c r="AA77" s="44" t="s">
        <v>589</v>
      </c>
      <c r="AB77" s="44" t="s">
        <v>711</v>
      </c>
      <c r="AC77" s="12" t="str" cm="1">
        <f t="array" ref="AC77">_FV(B77,"Industry")</f>
        <v>Investment Banking &amp; Investment Services</v>
      </c>
      <c r="AD77" s="31" t="s">
        <v>604</v>
      </c>
      <c r="AE77" s="46" t="s">
        <v>635</v>
      </c>
      <c r="AF77" s="9" t="str" cm="1">
        <f t="array" ref="AF77">RIGHT(_FV(B77,"Headquarters"),2)</f>
        <v>US</v>
      </c>
      <c r="AG77" s="33" cm="1">
        <f t="array" ref="AG77">IF(AH77=0,0,IF(ISERR(AH77),0,ROUNDDOWN(C77/_FV(B77,"P/E",TRUE),2)))</f>
        <v>7.41</v>
      </c>
      <c r="AH77" s="30" cm="1">
        <f t="array" ref="AH77">IFERROR(_FV(B77,"P/E",TRUE),0)</f>
        <v>5.7858000000000001</v>
      </c>
      <c r="FT77" s="8"/>
      <c r="FU77" s="8"/>
      <c r="FV77" s="8"/>
      <c r="FW77" s="8"/>
      <c r="FX77" s="8"/>
    </row>
    <row r="78" spans="1:180" x14ac:dyDescent="0.25">
      <c r="A78" s="38" t="s">
        <v>157</v>
      </c>
      <c r="B78" t="e" vm="75">
        <v>#VALUE!</v>
      </c>
      <c r="C78" s="10" cm="1">
        <f t="array" ref="C78">_FV(B78,"Previous close",TRUE)</f>
        <v>34.36</v>
      </c>
      <c r="D78" s="10" cm="1">
        <f t="array" aca="1" ref="D78" ca="1">IF(OR(ISERROR(_FV($B78,"Price (Extended hours)",TRUE))=TRUE,$D$2="MKT CLOSED"),_FV($B78,"Price"),_FV($B78,"Price (Extended hours)",TRUE))</f>
        <v>35.049999999999997</v>
      </c>
      <c r="E78" s="17" cm="1">
        <f t="array" ref="E78">_FV(B78,"Low")</f>
        <v>34.22</v>
      </c>
      <c r="F78" s="17" cm="1">
        <f t="array" ref="F78">_FV(B78,"High")</f>
        <v>34.79</v>
      </c>
      <c r="G78" s="18" cm="1">
        <f t="array" ref="G78">_FV(B78,"Change")</f>
        <v>0.33</v>
      </c>
      <c r="H78" s="19" cm="1">
        <f t="array" ref="H78">_FV(B78,"Change (%)",TRUE)</f>
        <v>9.6039999999999997E-3</v>
      </c>
      <c r="I78" s="37" t="str" cm="1">
        <f t="array" ref="I78">_FV(B78,"Name")</f>
        <v>CONAGRA BRANDS, INC.</v>
      </c>
      <c r="J78" s="20" cm="1">
        <f t="array" ref="J78">_FV(B78,"Shares outstanding",TRUE)</f>
        <v>479255000</v>
      </c>
      <c r="K78" s="21" cm="1">
        <f t="array" ref="K78">IFERROR(_FV(B78,"Market cap",TRUE),0)</f>
        <v>16625360000</v>
      </c>
      <c r="L78" s="22">
        <f>VLOOKUP($A78,[1]TargetPriceData!$A$2:$AB$4993,11,FALSE)</f>
        <v>0.56000000000000005</v>
      </c>
      <c r="M78" s="23">
        <f>VLOOKUP($A78,[1]TargetPriceData!$A$2:$AB$4993,4,FALSE)</f>
        <v>15</v>
      </c>
      <c r="N78" s="23" t="b">
        <f>VLOOKUP($A78,[1]TargetPriceData!$A$2:$AB$4993,3,FALSE)</f>
        <v>1</v>
      </c>
      <c r="O78" s="24">
        <f>VLOOKUP($A78,[1]TargetPriceData!$A$2:$AB$4993,5,FALSE)</f>
        <v>33</v>
      </c>
      <c r="P78" s="24">
        <f>VLOOKUP($A78,[1]TargetPriceData!$A$2:$AB$1048576,7,FALSE)</f>
        <v>36</v>
      </c>
      <c r="Q78" s="24">
        <f>VLOOKUP($A78,[1]TargetPriceData!$A$2:$AB$4993,6,FALSE)</f>
        <v>36.5</v>
      </c>
      <c r="R78" s="34">
        <f t="shared" ca="1" si="2"/>
        <v>4.1369472182596373E-2</v>
      </c>
      <c r="S78" s="24">
        <f>VLOOKUP($A78,[1]TargetPriceData!$A$2:$AB$4993,8,FALSE)</f>
        <v>41</v>
      </c>
      <c r="T78" s="26">
        <f>VLOOKUP($A78,[1]TargetPriceData!$A$2:$AB$4993,10,FALSE)</f>
        <v>2.7</v>
      </c>
      <c r="U78" s="42">
        <f>VLOOKUP($A78,[1]TargetPriceData!$A$2:$P$4996,16,FALSE)</f>
        <v>0.21</v>
      </c>
      <c r="V78" s="42">
        <f>VLOOKUP($A78,[1]TargetPriceData!$A$2:$Q$4996,17,FALSE)</f>
        <v>0.78</v>
      </c>
      <c r="W78" s="27" t="str">
        <f>VLOOKUP($A78,[1]TargetPriceData!$A$2:$O$4996,15,FALSE)</f>
        <v>2022-11-02</v>
      </c>
      <c r="X78" s="28">
        <f>VLOOKUP($A78,[1]TargetPriceData!$A$2:$N$4996,14,FALSE)</f>
        <v>1.32</v>
      </c>
      <c r="Y78" s="29">
        <f t="shared" si="3"/>
        <v>3.8416763678696161E-2</v>
      </c>
      <c r="Z78" s="11" t="str" cm="1">
        <f t="array" ref="Z78">_FV(B78,"Exchange abbreviation",TRUE)</f>
        <v>XNYS</v>
      </c>
      <c r="AA78" s="44" t="s">
        <v>589</v>
      </c>
      <c r="AB78" s="44" t="s">
        <v>711</v>
      </c>
      <c r="AC78" s="12" t="str" cm="1">
        <f t="array" ref="AC78">_FV(B78,"Industry")</f>
        <v>Food &amp; Tobacco</v>
      </c>
      <c r="AD78" s="31" t="s">
        <v>301</v>
      </c>
      <c r="AE78" s="46" t="s">
        <v>640</v>
      </c>
      <c r="AF78" s="9" t="str" cm="1">
        <f t="array" ref="AF78">RIGHT(_FV(B78,"Headquarters"),2)</f>
        <v>US</v>
      </c>
      <c r="AG78" s="33" cm="1">
        <f t="array" ref="AG78">IF(AH78=0,0,IF(ISERR(AH78),0,ROUNDDOWN(C78/_FV(B78,"P/E",TRUE),2)))</f>
        <v>1.19</v>
      </c>
      <c r="AH78" s="30" cm="1">
        <f t="array" ref="AH78">IFERROR(_FV(B78,"P/E",TRUE),0)</f>
        <v>28.803999999999998</v>
      </c>
      <c r="FT78" s="8"/>
      <c r="FU78" s="8"/>
      <c r="FV78" s="8"/>
      <c r="FW78" s="8"/>
      <c r="FX78" s="8"/>
    </row>
    <row r="79" spans="1:180" x14ac:dyDescent="0.25">
      <c r="A79" s="38" t="s">
        <v>158</v>
      </c>
      <c r="B79" t="e" vm="76">
        <v>#VALUE!</v>
      </c>
      <c r="C79" s="10" cm="1">
        <f t="array" ref="C79">_FV(B79,"Previous close",TRUE)</f>
        <v>70.77</v>
      </c>
      <c r="D79" s="10" cm="1">
        <f t="array" aca="1" ref="D79" ca="1">IF(OR(ISERROR(_FV($B79,"Price (Extended hours)",TRUE))=TRUE,$D$2="MKT CLOSED"),_FV($B79,"Price"),_FV($B79,"Price (Extended hours)",TRUE))</f>
        <v>73.099999999999994</v>
      </c>
      <c r="E79" s="17" cm="1">
        <f t="array" ref="E79">_FV(B79,"Low")</f>
        <v>70.72</v>
      </c>
      <c r="F79" s="17" cm="1">
        <f t="array" ref="F79">_FV(B79,"High")</f>
        <v>73.17</v>
      </c>
      <c r="G79" s="18" cm="1">
        <f t="array" ref="G79">_FV(B79,"Change")</f>
        <v>2.2599999999999998</v>
      </c>
      <c r="H79" s="19" cm="1">
        <f t="array" ref="H79">_FV(B79,"Change (%)",TRUE)</f>
        <v>3.1933999999999997E-2</v>
      </c>
      <c r="I79" s="37" t="str" cm="1">
        <f t="array" ref="I79">_FV(B79,"Name")</f>
        <v>CARDINAL HEALTH, INC.</v>
      </c>
      <c r="J79" s="20" cm="1">
        <f t="array" ref="J79">_FV(B79,"Shares outstanding",TRUE)</f>
        <v>262013500</v>
      </c>
      <c r="K79" s="21" cm="1">
        <f t="array" ref="K79">IFERROR(_FV(B79,"Market cap",TRUE),0)</f>
        <v>19134840000</v>
      </c>
      <c r="L79" s="22">
        <f>VLOOKUP($A79,[1]TargetPriceData!$A$2:$AB$4993,11,FALSE)</f>
        <v>0.78</v>
      </c>
      <c r="M79" s="23">
        <f>VLOOKUP($A79,[1]TargetPriceData!$A$2:$AB$4993,4,FALSE)</f>
        <v>13</v>
      </c>
      <c r="N79" s="23" t="b">
        <f>VLOOKUP($A79,[1]TargetPriceData!$A$2:$AB$4993,3,FALSE)</f>
        <v>1</v>
      </c>
      <c r="O79" s="24">
        <f>VLOOKUP($A79,[1]TargetPriceData!$A$2:$AB$4993,5,FALSE)</f>
        <v>56</v>
      </c>
      <c r="P79" s="24">
        <f>VLOOKUP($A79,[1]TargetPriceData!$A$2:$AB$1048576,7,FALSE)</f>
        <v>72</v>
      </c>
      <c r="Q79" s="24">
        <f>VLOOKUP($A79,[1]TargetPriceData!$A$2:$AB$4993,6,FALSE)</f>
        <v>70.92</v>
      </c>
      <c r="R79" s="34">
        <f t="shared" ca="1" si="2"/>
        <v>-2.9822161422708521E-2</v>
      </c>
      <c r="S79" s="24">
        <f>VLOOKUP($A79,[1]TargetPriceData!$A$2:$AB$4993,8,FALSE)</f>
        <v>80</v>
      </c>
      <c r="T79" s="26">
        <f>VLOOKUP($A79,[1]TargetPriceData!$A$2:$AB$4993,10,FALSE)</f>
        <v>2.8</v>
      </c>
      <c r="U79" s="42">
        <f>VLOOKUP($A79,[1]TargetPriceData!$A$2:$P$4996,16,FALSE)</f>
        <v>0.5</v>
      </c>
      <c r="V79" s="42">
        <f>VLOOKUP($A79,[1]TargetPriceData!$A$2:$Q$4996,17,FALSE)</f>
        <v>1.08</v>
      </c>
      <c r="W79" s="27" t="str">
        <f>VLOOKUP($A79,[1]TargetPriceData!$A$2:$O$4996,15,FALSE)</f>
        <v>2022-09-30</v>
      </c>
      <c r="X79" s="28">
        <f>VLOOKUP($A79,[1]TargetPriceData!$A$2:$N$4996,14,FALSE)</f>
        <v>1.98</v>
      </c>
      <c r="Y79" s="29">
        <f t="shared" si="3"/>
        <v>2.7977956761339552E-2</v>
      </c>
      <c r="Z79" s="11" t="str" cm="1">
        <f t="array" ref="Z79">_FV(B79,"Exchange abbreviation",TRUE)</f>
        <v>XNYS</v>
      </c>
      <c r="AA79" s="44" t="s">
        <v>589</v>
      </c>
      <c r="AB79" s="44" t="s">
        <v>711</v>
      </c>
      <c r="AC79" s="12" t="str" cm="1">
        <f t="array" ref="AC79">_FV(B79,"Industry")</f>
        <v>Pharmaceuticals</v>
      </c>
      <c r="AD79" s="31" t="s">
        <v>587</v>
      </c>
      <c r="AE79" s="46" t="s">
        <v>594</v>
      </c>
      <c r="AF79" s="9" t="str" cm="1">
        <f t="array" ref="AF79">RIGHT(_FV(B79,"Headquarters"),2)</f>
        <v>US</v>
      </c>
      <c r="AG79" s="33" cm="1">
        <f t="array" ref="AG79">IF(AH79=0,0,IF(ISERR(AH79),0,ROUNDDOWN(C79/_FV(B79,"P/E",TRUE),2)))</f>
        <v>2.23</v>
      </c>
      <c r="AH79" s="30" cm="1">
        <f t="array" ref="AH79">IFERROR(_FV(B79,"P/E",TRUE),0)</f>
        <v>31.646599999999999</v>
      </c>
      <c r="FT79" s="8"/>
      <c r="FU79" s="8"/>
      <c r="FV79" s="8"/>
      <c r="FW79" s="8"/>
      <c r="FX79" s="8"/>
    </row>
    <row r="80" spans="1:180" x14ac:dyDescent="0.25">
      <c r="A80" s="38" t="s">
        <v>160</v>
      </c>
      <c r="B80" t="e" vm="77">
        <v>#VALUE!</v>
      </c>
      <c r="C80" s="10" cm="1">
        <f t="array" ref="C80">_FV(B80,"Previous close",TRUE)</f>
        <v>34.06</v>
      </c>
      <c r="D80" s="10" cm="1">
        <f t="array" aca="1" ref="D80" ca="1">IF(OR(ISERROR(_FV($B80,"Price (Extended hours)",TRUE))=TRUE,$D$2="MKT CLOSED"),_FV($B80,"Price"),_FV($B80,"Price (Extended hours)",TRUE))</f>
        <v>34.630000000000003</v>
      </c>
      <c r="E80" s="17" cm="1">
        <f t="array" ref="E80">_FV(B80,"Low")</f>
        <v>33.954999999999998</v>
      </c>
      <c r="F80" s="17" cm="1">
        <f t="array" ref="F80">_FV(B80,"High")</f>
        <v>35.35</v>
      </c>
      <c r="G80" s="18" cm="1">
        <f t="array" ref="G80">_FV(B80,"Change")</f>
        <v>1.1299999999999999</v>
      </c>
      <c r="H80" s="19" cm="1">
        <f t="array" ref="H80">_FV(B80,"Change (%)",TRUE)</f>
        <v>3.3176999999999998E-2</v>
      </c>
      <c r="I80" s="37" t="str" cm="1">
        <f t="array" ref="I80">_FV(B80,"Name")</f>
        <v>CARRIER GLOBAL CORPORATION</v>
      </c>
      <c r="J80" s="20" cm="1">
        <f t="array" ref="J80">_FV(B80,"Shares outstanding",TRUE)</f>
        <v>841583400</v>
      </c>
      <c r="K80" s="21" cm="1">
        <f t="array" ref="K80">IFERROR(_FV(B80,"Market cap",TRUE),0)</f>
        <v>29615320000</v>
      </c>
      <c r="L80" s="22">
        <f>VLOOKUP($A80,[1]TargetPriceData!$A$2:$AB$4993,11,FALSE)</f>
        <v>1.1299999999999999</v>
      </c>
      <c r="M80" s="23">
        <f>VLOOKUP($A80,[1]TargetPriceData!$A$2:$AB$4993,4,FALSE)</f>
        <v>18</v>
      </c>
      <c r="N80" s="23" t="b">
        <f>VLOOKUP($A80,[1]TargetPriceData!$A$2:$AB$4993,3,FALSE)</f>
        <v>1</v>
      </c>
      <c r="O80" s="24">
        <f>VLOOKUP($A80,[1]TargetPriceData!$A$2:$AB$4993,5,FALSE)</f>
        <v>38</v>
      </c>
      <c r="P80" s="24">
        <f>VLOOKUP($A80,[1]TargetPriceData!$A$2:$AB$1048576,7,FALSE)</f>
        <v>44</v>
      </c>
      <c r="Q80" s="24">
        <f>VLOOKUP($A80,[1]TargetPriceData!$A$2:$AB$4993,6,FALSE)</f>
        <v>44.78</v>
      </c>
      <c r="R80" s="34">
        <f t="shared" ca="1" si="2"/>
        <v>0.29309846953508512</v>
      </c>
      <c r="S80" s="24">
        <f>VLOOKUP($A80,[1]TargetPriceData!$A$2:$AB$4993,8,FALSE)</f>
        <v>58</v>
      </c>
      <c r="T80" s="26">
        <f>VLOOKUP($A80,[1]TargetPriceData!$A$2:$AB$4993,10,FALSE)</f>
        <v>2.4</v>
      </c>
      <c r="U80" s="42">
        <f>VLOOKUP($A80,[1]TargetPriceData!$A$2:$P$4996,16,FALSE)</f>
        <v>1.18</v>
      </c>
      <c r="V80" s="42">
        <f>VLOOKUP($A80,[1]TargetPriceData!$A$2:$Q$4996,17,FALSE)</f>
        <v>1.67</v>
      </c>
      <c r="W80" s="27" t="str">
        <f>VLOOKUP($A80,[1]TargetPriceData!$A$2:$O$4996,15,FALSE)</f>
        <v>2022-10-27</v>
      </c>
      <c r="X80" s="28">
        <f>VLOOKUP($A80,[1]TargetPriceData!$A$2:$N$4996,14,FALSE)</f>
        <v>0.6</v>
      </c>
      <c r="Y80" s="29">
        <f t="shared" si="3"/>
        <v>1.7615971814445096E-2</v>
      </c>
      <c r="Z80" s="11" t="str" cm="1">
        <f t="array" ref="Z80">_FV(B80,"Exchange abbreviation",TRUE)</f>
        <v>XNYS</v>
      </c>
      <c r="AA80" s="44" t="s">
        <v>589</v>
      </c>
      <c r="AB80" s="44" t="s">
        <v>711</v>
      </c>
      <c r="AC80" s="12" t="str" cm="1">
        <f t="array" ref="AC80">_FV(B80,"Industry")</f>
        <v>Machinery, Equipment &amp; Components</v>
      </c>
      <c r="AD80" s="31" t="s">
        <v>337</v>
      </c>
      <c r="AE80" s="46" t="s">
        <v>613</v>
      </c>
      <c r="AF80" s="9" t="str" cm="1">
        <f t="array" ref="AF80">RIGHT(_FV(B80,"Headquarters"),2)</f>
        <v>US</v>
      </c>
      <c r="AG80" s="33" cm="1">
        <f t="array" ref="AG80">IF(AH80=0,0,IF(ISERR(AH80),0,ROUNDDOWN(C80/_FV(B80,"P/E",TRUE),2)))</f>
        <v>3.13</v>
      </c>
      <c r="AH80" s="30" cm="1">
        <f t="array" ref="AH80">IFERROR(_FV(B80,"P/E",TRUE),0)</f>
        <v>10.874000000000001</v>
      </c>
      <c r="FT80" s="8"/>
      <c r="FU80" s="8"/>
      <c r="FV80" s="8"/>
      <c r="FW80" s="8"/>
      <c r="FX80" s="8"/>
    </row>
    <row r="81" spans="1:180" x14ac:dyDescent="0.25">
      <c r="A81" s="38" t="s">
        <v>161</v>
      </c>
      <c r="B81" t="e" vm="78">
        <v>#VALUE!</v>
      </c>
      <c r="C81" s="10" cm="1">
        <f t="array" ref="C81">_FV(B81,"Previous close",TRUE)</f>
        <v>179.34</v>
      </c>
      <c r="D81" s="10" cm="1">
        <f t="array" aca="1" ref="D81" ca="1">IF(OR(ISERROR(_FV($B81,"Price (Extended hours)",TRUE))=TRUE,$D$2="MKT CLOSED"),_FV($B81,"Price"),_FV($B81,"Price (Extended hours)",TRUE))</f>
        <v>191.28</v>
      </c>
      <c r="E81" s="17" cm="1">
        <f t="array" ref="E81">_FV(B81,"Low")</f>
        <v>179.21</v>
      </c>
      <c r="F81" s="17" cm="1">
        <f t="array" ref="F81">_FV(B81,"High")</f>
        <v>190.41</v>
      </c>
      <c r="G81" s="18" cm="1">
        <f t="array" ref="G81">_FV(B81,"Change")</f>
        <v>10.88</v>
      </c>
      <c r="H81" s="19" cm="1">
        <f t="array" ref="H81">_FV(B81,"Change (%)",TRUE)</f>
        <v>6.0666999999999999E-2</v>
      </c>
      <c r="I81" s="37" t="str" cm="1">
        <f t="array" ref="I81">_FV(B81,"Name")</f>
        <v>CATERPILLAR INC.</v>
      </c>
      <c r="J81" s="20" cm="1">
        <f t="array" ref="J81">_FV(B81,"Shares outstanding",TRUE)</f>
        <v>527909100</v>
      </c>
      <c r="K81" s="21" cm="1">
        <f t="array" ref="K81">IFERROR(_FV(B81,"Market cap",TRUE),0)</f>
        <v>100418900000</v>
      </c>
      <c r="L81" s="22">
        <f>VLOOKUP($A81,[1]TargetPriceData!$A$2:$AB$4993,11,FALSE)</f>
        <v>1.01</v>
      </c>
      <c r="M81" s="23">
        <f>VLOOKUP($A81,[1]TargetPriceData!$A$2:$AB$4993,4,FALSE)</f>
        <v>0</v>
      </c>
      <c r="N81" s="23" t="b">
        <f>VLOOKUP($A81,[1]TargetPriceData!$A$2:$AB$4993,3,FALSE)</f>
        <v>0</v>
      </c>
      <c r="O81" s="24">
        <f>VLOOKUP($A81,[1]TargetPriceData!$A$2:$AB$4993,5,FALSE)</f>
        <v>0</v>
      </c>
      <c r="P81" s="24">
        <f>VLOOKUP($A81,[1]TargetPriceData!$A$2:$AB$1048576,7,FALSE)</f>
        <v>0</v>
      </c>
      <c r="Q81" s="24">
        <f>VLOOKUP($A81,[1]TargetPriceData!$A$2:$AB$4993,6,FALSE)</f>
        <v>0</v>
      </c>
      <c r="R81" s="34">
        <f t="shared" si="2"/>
        <v>0</v>
      </c>
      <c r="S81" s="24">
        <f>VLOOKUP($A81,[1]TargetPriceData!$A$2:$AB$4993,8,FALSE)</f>
        <v>0</v>
      </c>
      <c r="T81" s="26">
        <f>VLOOKUP($A81,[1]TargetPriceData!$A$2:$AB$4993,10,FALSE)</f>
        <v>3</v>
      </c>
      <c r="U81" s="42">
        <f>VLOOKUP($A81,[1]TargetPriceData!$A$2:$P$4996,16,FALSE)</f>
        <v>0.83</v>
      </c>
      <c r="V81" s="42">
        <f>VLOOKUP($A81,[1]TargetPriceData!$A$2:$Q$4996,17,FALSE)</f>
        <v>1.45</v>
      </c>
      <c r="W81" s="27" t="str">
        <f>VLOOKUP($A81,[1]TargetPriceData!$A$2:$O$4996,15,FALSE)</f>
        <v>2022-10-21</v>
      </c>
      <c r="X81" s="28">
        <f>VLOOKUP($A81,[1]TargetPriceData!$A$2:$N$4996,14,FALSE)</f>
        <v>4.8</v>
      </c>
      <c r="Y81" s="29">
        <f t="shared" si="3"/>
        <v>2.6764804282368684E-2</v>
      </c>
      <c r="Z81" s="11" t="str" cm="1">
        <f t="array" ref="Z81">_FV(B81,"Exchange abbreviation",TRUE)</f>
        <v>XNYS</v>
      </c>
      <c r="AA81" s="44" t="s">
        <v>589</v>
      </c>
      <c r="AB81" s="44" t="s">
        <v>711</v>
      </c>
      <c r="AC81" s="12" t="str" cm="1">
        <f t="array" ref="AC81">_FV(B81,"Industry")</f>
        <v>Machinery, Equipment &amp; Components</v>
      </c>
      <c r="AD81" s="31" t="s">
        <v>337</v>
      </c>
      <c r="AE81" s="46" t="s">
        <v>641</v>
      </c>
      <c r="AF81" s="9" t="str" cm="1">
        <f t="array" ref="AF81">RIGHT(_FV(B81,"Headquarters"),2)</f>
        <v>US</v>
      </c>
      <c r="AG81" s="33" cm="1">
        <f t="array" ref="AG81">IF(AH81=0,0,IF(ISERR(AH81),0,ROUNDDOWN(C81/_FV(B81,"P/E",TRUE),2)))</f>
        <v>12.42</v>
      </c>
      <c r="AH81" s="30" cm="1">
        <f t="array" ref="AH81">IFERROR(_FV(B81,"P/E",TRUE),0)</f>
        <v>14.4316</v>
      </c>
      <c r="FT81" s="8"/>
      <c r="FU81" s="8"/>
      <c r="FV81" s="8"/>
      <c r="FW81" s="8"/>
      <c r="FX81" s="8"/>
    </row>
    <row r="82" spans="1:180" x14ac:dyDescent="0.25">
      <c r="A82" s="38" t="s">
        <v>162</v>
      </c>
      <c r="B82" t="e" vm="79">
        <v>#VALUE!</v>
      </c>
      <c r="C82" s="10" cm="1">
        <f t="array" ref="C82">_FV(B82,"Previous close",TRUE)</f>
        <v>192.21</v>
      </c>
      <c r="D82" s="10" cm="1">
        <f t="array" aca="1" ref="D82" ca="1">IF(OR(ISERROR(_FV($B82,"Price (Extended hours)",TRUE))=TRUE,$D$2="MKT CLOSED"),_FV($B82,"Price"),_FV($B82,"Price (Extended hours)",TRUE))</f>
        <v>197.47</v>
      </c>
      <c r="E82" s="17" cm="1">
        <f t="array" ref="E82">_FV(B82,"Low")</f>
        <v>191.58500000000001</v>
      </c>
      <c r="F82" s="17" cm="1">
        <f t="array" ref="F82">_FV(B82,"High")</f>
        <v>197.97</v>
      </c>
      <c r="G82" s="18" cm="1">
        <f t="array" ref="G82">_FV(B82,"Change")</f>
        <v>5.58</v>
      </c>
      <c r="H82" s="19" cm="1">
        <f t="array" ref="H82">_FV(B82,"Change (%)",TRUE)</f>
        <v>2.9030999999999998E-2</v>
      </c>
      <c r="I82" s="37" t="str" cm="1">
        <f t="array" ref="I82">_FV(B82,"Name")</f>
        <v>Chubb Ltd</v>
      </c>
      <c r="J82" s="20" cm="1">
        <f t="array" ref="J82">_FV(B82,"Shares outstanding",TRUE)</f>
        <v>417641400</v>
      </c>
      <c r="K82" s="21" cm="1">
        <f t="array" ref="K82">IFERROR(_FV(B82,"Market cap",TRUE),0)</f>
        <v>82605300000</v>
      </c>
      <c r="L82" s="22">
        <f>VLOOKUP($A82,[1]TargetPriceData!$A$2:$AB$4993,11,FALSE)</f>
        <v>0.66</v>
      </c>
      <c r="M82" s="23">
        <f>VLOOKUP($A82,[1]TargetPriceData!$A$2:$AB$4993,4,FALSE)</f>
        <v>0</v>
      </c>
      <c r="N82" s="23" t="b">
        <f>VLOOKUP($A82,[1]TargetPriceData!$A$2:$AB$4993,3,FALSE)</f>
        <v>0</v>
      </c>
      <c r="O82" s="24">
        <f>VLOOKUP($A82,[1]TargetPriceData!$A$2:$AB$4993,5,FALSE)</f>
        <v>0</v>
      </c>
      <c r="P82" s="24">
        <f>VLOOKUP($A82,[1]TargetPriceData!$A$2:$AB$1048576,7,FALSE)</f>
        <v>0</v>
      </c>
      <c r="Q82" s="24">
        <f>VLOOKUP($A82,[1]TargetPriceData!$A$2:$AB$4993,6,FALSE)</f>
        <v>0</v>
      </c>
      <c r="R82" s="34">
        <f t="shared" si="2"/>
        <v>0</v>
      </c>
      <c r="S82" s="24">
        <f>VLOOKUP($A82,[1]TargetPriceData!$A$2:$AB$4993,8,FALSE)</f>
        <v>0</v>
      </c>
      <c r="T82" s="26">
        <f>VLOOKUP($A82,[1]TargetPriceData!$A$2:$AB$4993,10,FALSE)</f>
        <v>0</v>
      </c>
      <c r="U82" s="42">
        <f>VLOOKUP($A82,[1]TargetPriceData!$A$2:$P$4996,16,FALSE)</f>
        <v>0.2</v>
      </c>
      <c r="V82" s="42">
        <f>VLOOKUP($A82,[1]TargetPriceData!$A$2:$Q$4996,17,FALSE)</f>
        <v>0.4</v>
      </c>
      <c r="W82" s="27" t="str">
        <f>VLOOKUP($A82,[1]TargetPriceData!$A$2:$O$4996,15,FALSE)</f>
        <v>2022-09-15</v>
      </c>
      <c r="X82" s="28">
        <f>VLOOKUP($A82,[1]TargetPriceData!$A$2:$N$4996,14,FALSE)</f>
        <v>3.32</v>
      </c>
      <c r="Y82" s="29">
        <f t="shared" si="3"/>
        <v>1.7272774569481297E-2</v>
      </c>
      <c r="Z82" s="11" t="str" cm="1">
        <f t="array" ref="Z82">_FV(B82,"Exchange abbreviation",TRUE)</f>
        <v>XNYS</v>
      </c>
      <c r="AA82" s="44" t="s">
        <v>589</v>
      </c>
      <c r="AB82" s="44" t="s">
        <v>711</v>
      </c>
      <c r="AC82" s="12" t="str" cm="1">
        <f t="array" ref="AC82">_FV(B82,"Industry")</f>
        <v>Insurance</v>
      </c>
      <c r="AD82" s="31" t="s">
        <v>604</v>
      </c>
      <c r="AE82" s="46" t="s">
        <v>606</v>
      </c>
      <c r="AF82" s="9" t="str" cm="1">
        <f t="array" ref="AF82">RIGHT(_FV(B82,"Headquarters"),2)</f>
        <v>CH</v>
      </c>
      <c r="AG82" s="33" cm="1">
        <f t="array" ref="AG82">IF(AH82=0,0,IF(ISERR(AH82),0,ROUNDDOWN(C82/_FV(B82,"P/E",TRUE),2)))</f>
        <v>16.57</v>
      </c>
      <c r="AH82" s="30" cm="1">
        <f t="array" ref="AH82">IFERROR(_FV(B82,"P/E",TRUE),0)</f>
        <v>11.5962</v>
      </c>
      <c r="FT82" s="8"/>
      <c r="FU82" s="8"/>
      <c r="FV82" s="8"/>
      <c r="FW82" s="8"/>
      <c r="FX82" s="8"/>
    </row>
    <row r="83" spans="1:180" x14ac:dyDescent="0.25">
      <c r="A83" s="38" t="s">
        <v>163</v>
      </c>
      <c r="B83" t="e" vm="80">
        <v>#VALUE!</v>
      </c>
      <c r="C83" s="10" cm="1">
        <f t="array" ref="C83">_FV(B83,"Previous close",TRUE)</f>
        <v>118.98</v>
      </c>
      <c r="D83" s="10" cm="1">
        <f t="array" aca="1" ref="D83" ca="1">IF(OR(ISERROR(_FV($B83,"Price (Extended hours)",TRUE))=TRUE,$D$2="MKT CLOSED"),_FV($B83,"Price"),_FV($B83,"Price (Extended hours)",TRUE))</f>
        <v>119.65</v>
      </c>
      <c r="E83" s="17" cm="1">
        <f t="array" ref="E83">_FV(B83,"Low")</f>
        <v>118.54</v>
      </c>
      <c r="F83" s="17" cm="1">
        <f t="array" ref="F83">_FV(B83,"High")</f>
        <v>120.35</v>
      </c>
      <c r="G83" s="18" cm="1">
        <f t="array" ref="G83">_FV(B83,"Change")</f>
        <v>0.89</v>
      </c>
      <c r="H83" s="19" cm="1">
        <f t="array" ref="H83">_FV(B83,"Change (%)",TRUE)</f>
        <v>7.4799999999999997E-3</v>
      </c>
      <c r="I83" s="37" t="str" cm="1">
        <f t="array" ref="I83">_FV(B83,"Name")</f>
        <v>Cboe Global Markets, Inc.</v>
      </c>
      <c r="J83" s="20" cm="1">
        <f t="array" ref="J83">_FV(B83,"Shares outstanding",TRUE)</f>
        <v>106062200</v>
      </c>
      <c r="K83" s="21" cm="1">
        <f t="array" ref="K83">IFERROR(_FV(B83,"Market cap",TRUE),0)</f>
        <v>12713680000</v>
      </c>
      <c r="L83" s="22">
        <f>VLOOKUP($A83,[1]TargetPriceData!$A$2:$AB$4993,11,FALSE)</f>
        <v>0.57999999999999996</v>
      </c>
      <c r="M83" s="23">
        <f>VLOOKUP($A83,[1]TargetPriceData!$A$2:$AB$4993,4,FALSE)</f>
        <v>13</v>
      </c>
      <c r="N83" s="23" t="b">
        <f>VLOOKUP($A83,[1]TargetPriceData!$A$2:$AB$4993,3,FALSE)</f>
        <v>1</v>
      </c>
      <c r="O83" s="24">
        <f>VLOOKUP($A83,[1]TargetPriceData!$A$2:$AB$4993,5,FALSE)</f>
        <v>120</v>
      </c>
      <c r="P83" s="24">
        <f>VLOOKUP($A83,[1]TargetPriceData!$A$2:$AB$1048576,7,FALSE)</f>
        <v>137</v>
      </c>
      <c r="Q83" s="24">
        <f>VLOOKUP($A83,[1]TargetPriceData!$A$2:$AB$4993,6,FALSE)</f>
        <v>137.22999999999999</v>
      </c>
      <c r="R83" s="34">
        <f t="shared" ca="1" si="2"/>
        <v>0.14692854157960705</v>
      </c>
      <c r="S83" s="24">
        <f>VLOOKUP($A83,[1]TargetPriceData!$A$2:$AB$4993,8,FALSE)</f>
        <v>162</v>
      </c>
      <c r="T83" s="26">
        <f>VLOOKUP($A83,[1]TargetPriceData!$A$2:$AB$4993,10,FALSE)</f>
        <v>2.4</v>
      </c>
      <c r="U83" s="42">
        <f>VLOOKUP($A83,[1]TargetPriceData!$A$2:$P$4996,16,FALSE)</f>
        <v>0.55000000000000004</v>
      </c>
      <c r="V83" s="42">
        <f>VLOOKUP($A83,[1]TargetPriceData!$A$2:$Q$4996,17,FALSE)</f>
        <v>1.21</v>
      </c>
      <c r="W83" s="27" t="str">
        <f>VLOOKUP($A83,[1]TargetPriceData!$A$2:$O$4996,15,FALSE)</f>
        <v>2022-08-30</v>
      </c>
      <c r="X83" s="28">
        <f>VLOOKUP($A83,[1]TargetPriceData!$A$2:$N$4996,14,FALSE)</f>
        <v>2</v>
      </c>
      <c r="Y83" s="29">
        <f t="shared" si="3"/>
        <v>1.6809547823163556E-2</v>
      </c>
      <c r="Z83" s="11" t="str" cm="1">
        <f t="array" ref="Z83">_FV(B83,"Exchange abbreviation",TRUE)</f>
        <v>BATS</v>
      </c>
      <c r="AA83" s="44" t="s">
        <v>589</v>
      </c>
      <c r="AB83" s="44" t="s">
        <v>711</v>
      </c>
      <c r="AC83" s="12" t="str" cm="1">
        <f t="array" ref="AC83">_FV(B83,"Industry")</f>
        <v>Investment Banking &amp; Investment Services</v>
      </c>
      <c r="AD83" s="31" t="s">
        <v>604</v>
      </c>
      <c r="AE83" s="46" t="s">
        <v>642</v>
      </c>
      <c r="AF83" s="9" t="str" cm="1">
        <f t="array" ref="AF83">RIGHT(_FV(B83,"Headquarters"),2)</f>
        <v>US</v>
      </c>
      <c r="AG83" s="33" cm="1">
        <f t="array" ref="AG83">IF(AH83=0,0,IF(ISERR(AH83),0,ROUNDDOWN(C83/_FV(B83,"P/E",TRUE),2)))</f>
        <v>1.9</v>
      </c>
      <c r="AH83" s="30" cm="1">
        <f t="array" ref="AH83">IFERROR(_FV(B83,"P/E",TRUE),0)</f>
        <v>62.533999999999999</v>
      </c>
      <c r="FT83" s="8"/>
      <c r="FU83" s="8"/>
      <c r="FV83" s="8"/>
      <c r="FW83" s="8"/>
      <c r="FX83" s="8"/>
    </row>
    <row r="84" spans="1:180" x14ac:dyDescent="0.25">
      <c r="A84" s="38" t="s">
        <v>164</v>
      </c>
      <c r="B84" t="e" vm="81">
        <v>#VALUE!</v>
      </c>
      <c r="C84" s="10" cm="1">
        <f t="array" ref="C84">_FV(B84,"Previous close",TRUE)</f>
        <v>67.77</v>
      </c>
      <c r="D84" s="10" cm="1">
        <f t="array" aca="1" ref="D84" ca="1">IF(OR(ISERROR(_FV($B84,"Price (Extended hours)",TRUE))=TRUE,$D$2="MKT CLOSED"),_FV($B84,"Price"),_FV($B84,"Price (Extended hours)",TRUE))</f>
        <v>69.400000000000006</v>
      </c>
      <c r="E84" s="17" cm="1">
        <f t="array" ref="E84">_FV(B84,"Low")</f>
        <v>66.89</v>
      </c>
      <c r="F84" s="17" cm="1">
        <f t="array" ref="F84">_FV(B84,"High")</f>
        <v>69.349999999999994</v>
      </c>
      <c r="G84" s="18" cm="1">
        <f t="array" ref="G84">_FV(B84,"Change")</f>
        <v>1.54</v>
      </c>
      <c r="H84" s="19" cm="1">
        <f t="array" ref="H84">_FV(B84,"Change (%)",TRUE)</f>
        <v>2.2724000000000001E-2</v>
      </c>
      <c r="I84" s="37" t="str" cm="1">
        <f t="array" ref="I84">_FV(B84,"Name")</f>
        <v>CBRE GROUP, INC.</v>
      </c>
      <c r="J84" s="20" cm="1">
        <f t="array" ref="J84">_FV(B84,"Shares outstanding",TRUE)</f>
        <v>321171500</v>
      </c>
      <c r="K84" s="21" cm="1">
        <f t="array" ref="K84">IFERROR(_FV(B84,"Market cap",TRUE),0)</f>
        <v>22260390000</v>
      </c>
      <c r="L84" s="22">
        <f>VLOOKUP($A84,[1]TargetPriceData!$A$2:$AB$4993,11,FALSE)</f>
        <v>1.39</v>
      </c>
      <c r="M84" s="23">
        <f>VLOOKUP($A84,[1]TargetPriceData!$A$2:$AB$4993,4,FALSE)</f>
        <v>7</v>
      </c>
      <c r="N84" s="23" t="b">
        <f>VLOOKUP($A84,[1]TargetPriceData!$A$2:$AB$4993,3,FALSE)</f>
        <v>1</v>
      </c>
      <c r="O84" s="24">
        <f>VLOOKUP($A84,[1]TargetPriceData!$A$2:$AB$4993,5,FALSE)</f>
        <v>86</v>
      </c>
      <c r="P84" s="24">
        <f>VLOOKUP($A84,[1]TargetPriceData!$A$2:$AB$1048576,7,FALSE)</f>
        <v>93</v>
      </c>
      <c r="Q84" s="24">
        <f>VLOOKUP($A84,[1]TargetPriceData!$A$2:$AB$4993,6,FALSE)</f>
        <v>96.57</v>
      </c>
      <c r="R84" s="34">
        <f t="shared" ca="1" si="2"/>
        <v>0.39149855907780956</v>
      </c>
      <c r="S84" s="24">
        <f>VLOOKUP($A84,[1]TargetPriceData!$A$2:$AB$4993,8,FALSE)</f>
        <v>116</v>
      </c>
      <c r="T84" s="26">
        <f>VLOOKUP($A84,[1]TargetPriceData!$A$2:$AB$4993,10,FALSE)</f>
        <v>1.9</v>
      </c>
      <c r="U84" s="42">
        <f>VLOOKUP($A84,[1]TargetPriceData!$A$2:$P$4996,16,FALSE)</f>
        <v>0.88</v>
      </c>
      <c r="V84" s="42">
        <f>VLOOKUP($A84,[1]TargetPriceData!$A$2:$Q$4996,17,FALSE)</f>
        <v>1.1599999999999999</v>
      </c>
      <c r="W84" s="27" t="str">
        <f>VLOOKUP($A84,[1]TargetPriceData!$A$2:$O$4996,15,FALSE)</f>
        <v/>
      </c>
      <c r="X84" s="28">
        <f>VLOOKUP($A84,[1]TargetPriceData!$A$2:$N$4996,14,FALSE)</f>
        <v>0</v>
      </c>
      <c r="Y84" s="29">
        <f t="shared" si="3"/>
        <v>0</v>
      </c>
      <c r="Z84" s="11" t="str" cm="1">
        <f t="array" ref="Z84">_FV(B84,"Exchange abbreviation",TRUE)</f>
        <v>XNYS</v>
      </c>
      <c r="AA84" s="44" t="s">
        <v>589</v>
      </c>
      <c r="AB84" s="44" t="s">
        <v>711</v>
      </c>
      <c r="AC84" s="12" t="str" cm="1">
        <f t="array" ref="AC84">_FV(B84,"Industry")</f>
        <v>Real Estate Operations</v>
      </c>
      <c r="AD84" s="31" t="s">
        <v>619</v>
      </c>
      <c r="AE84" s="46" t="s">
        <v>643</v>
      </c>
      <c r="AF84" s="9" t="str" cm="1">
        <f t="array" ref="AF84">RIGHT(_FV(B84,"Headquarters"),2)</f>
        <v>US</v>
      </c>
      <c r="AG84" s="33" cm="1">
        <f t="array" ref="AG84">IF(AH84=0,0,IF(ISERR(AH84),0,ROUNDDOWN(C84/_FV(B84,"P/E",TRUE),2)))</f>
        <v>5.95</v>
      </c>
      <c r="AH84" s="30" cm="1">
        <f t="array" ref="AH84">IFERROR(_FV(B84,"P/E",TRUE),0)</f>
        <v>11.371</v>
      </c>
      <c r="FT84" s="8"/>
      <c r="FU84" s="8"/>
      <c r="FV84" s="8"/>
      <c r="FW84" s="8"/>
      <c r="FX84" s="8"/>
    </row>
    <row r="85" spans="1:180" x14ac:dyDescent="0.25">
      <c r="A85" s="38" t="s">
        <v>165</v>
      </c>
      <c r="B85" t="e" vm="82">
        <v>#VALUE!</v>
      </c>
      <c r="C85" s="10" cm="1">
        <f t="array" ref="C85">_FV(B85,"Previous close",TRUE)</f>
        <v>126.8</v>
      </c>
      <c r="D85" s="10" cm="1">
        <f t="array" aca="1" ref="D85" ca="1">IF(OR(ISERROR(_FV($B85,"Price (Extended hours)",TRUE))=TRUE,$D$2="MKT CLOSED"),_FV($B85,"Price"),_FV($B85,"Price (Extended hours)",TRUE))</f>
        <v>123.69</v>
      </c>
      <c r="E85" s="17" cm="1">
        <f t="array" ref="E85">_FV(B85,"Low")</f>
        <v>122.9</v>
      </c>
      <c r="F85" s="17" cm="1">
        <f t="array" ref="F85">_FV(B85,"High")</f>
        <v>127.71</v>
      </c>
      <c r="G85" s="18" cm="1">
        <f t="array" ref="G85">_FV(B85,"Change")</f>
        <v>-3.21</v>
      </c>
      <c r="H85" s="19" cm="1">
        <f t="array" ref="H85">_FV(B85,"Change (%)",TRUE)</f>
        <v>-2.5314999999999997E-2</v>
      </c>
      <c r="I85" s="37" t="str" cm="1">
        <f t="array" ref="I85">_FV(B85,"Name")</f>
        <v>CROWN CASTLE INC.</v>
      </c>
      <c r="J85" s="20" cm="1">
        <f t="array" ref="J85">_FV(B85,"Shares outstanding",TRUE)</f>
        <v>433000000</v>
      </c>
      <c r="K85" s="21" cm="1">
        <f t="array" ref="K85">IFERROR(_FV(B85,"Market cap",TRUE),0)</f>
        <v>53514470000</v>
      </c>
      <c r="L85" s="22">
        <f>VLOOKUP($A85,[1]TargetPriceData!$A$2:$AB$4993,11,FALSE)</f>
        <v>0.68</v>
      </c>
      <c r="M85" s="23">
        <f>VLOOKUP($A85,[1]TargetPriceData!$A$2:$AB$4993,4,FALSE)</f>
        <v>17</v>
      </c>
      <c r="N85" s="23" t="b">
        <f>VLOOKUP($A85,[1]TargetPriceData!$A$2:$AB$4993,3,FALSE)</f>
        <v>1</v>
      </c>
      <c r="O85" s="24">
        <f>VLOOKUP($A85,[1]TargetPriceData!$A$2:$AB$4993,5,FALSE)</f>
        <v>135</v>
      </c>
      <c r="P85" s="24">
        <f>VLOOKUP($A85,[1]TargetPriceData!$A$2:$AB$1048576,7,FALSE)</f>
        <v>180</v>
      </c>
      <c r="Q85" s="24">
        <f>VLOOKUP($A85,[1]TargetPriceData!$A$2:$AB$4993,6,FALSE)</f>
        <v>179.06</v>
      </c>
      <c r="R85" s="34">
        <f t="shared" ca="1" si="2"/>
        <v>0.4476513865308433</v>
      </c>
      <c r="S85" s="24">
        <f>VLOOKUP($A85,[1]TargetPriceData!$A$2:$AB$4993,8,FALSE)</f>
        <v>230</v>
      </c>
      <c r="T85" s="26">
        <f>VLOOKUP($A85,[1]TargetPriceData!$A$2:$AB$4993,10,FALSE)</f>
        <v>2.4</v>
      </c>
      <c r="U85" s="42">
        <f>VLOOKUP($A85,[1]TargetPriceData!$A$2:$P$4996,16,FALSE)</f>
        <v>0.27</v>
      </c>
      <c r="V85" s="42">
        <f>VLOOKUP($A85,[1]TargetPriceData!$A$2:$Q$4996,17,FALSE)</f>
        <v>0.46</v>
      </c>
      <c r="W85" s="27" t="str">
        <f>VLOOKUP($A85,[1]TargetPriceData!$A$2:$O$4996,15,FALSE)</f>
        <v>2022-12-14</v>
      </c>
      <c r="X85" s="28">
        <f>VLOOKUP($A85,[1]TargetPriceData!$A$2:$N$4996,14,FALSE)</f>
        <v>6.26</v>
      </c>
      <c r="Y85" s="29">
        <f t="shared" si="3"/>
        <v>4.9369085173501574E-2</v>
      </c>
      <c r="Z85" s="11" t="str" cm="1">
        <f t="array" ref="Z85">_FV(B85,"Exchange abbreviation",TRUE)</f>
        <v>XNYS</v>
      </c>
      <c r="AA85" s="44" t="s">
        <v>589</v>
      </c>
      <c r="AB85" s="44" t="s">
        <v>711</v>
      </c>
      <c r="AC85" s="12" t="str" cm="1">
        <f t="array" ref="AC85">_FV(B85,"Industry")</f>
        <v>Residential &amp; Commercial REIT</v>
      </c>
      <c r="AD85" s="31" t="s">
        <v>619</v>
      </c>
      <c r="AE85" s="46" t="s">
        <v>620</v>
      </c>
      <c r="AF85" s="9" t="str" cm="1">
        <f t="array" ref="AF85">RIGHT(_FV(B85,"Headquarters"),2)</f>
        <v>US</v>
      </c>
      <c r="AG85" s="33" cm="1">
        <f t="array" ref="AG85">IF(AH85=0,0,IF(ISERR(AH85),0,ROUNDDOWN(C85/_FV(B85,"P/E",TRUE),2)))</f>
        <v>3.71</v>
      </c>
      <c r="AH85" s="30" cm="1">
        <f t="array" ref="AH85">IFERROR(_FV(B85,"P/E",TRUE),0)</f>
        <v>34.0961</v>
      </c>
      <c r="FT85" s="8"/>
      <c r="FU85" s="8"/>
      <c r="FV85" s="8"/>
      <c r="FW85" s="8"/>
      <c r="FX85" s="8"/>
    </row>
    <row r="86" spans="1:180" x14ac:dyDescent="0.25">
      <c r="A86" s="38" t="s">
        <v>166</v>
      </c>
      <c r="B86" t="e" vm="83">
        <v>#VALUE!</v>
      </c>
      <c r="C86" s="10" cm="1">
        <f t="array" ref="C86">_FV(B86,"Previous close",TRUE)</f>
        <v>8</v>
      </c>
      <c r="D86" s="10" cm="1">
        <f t="array" aca="1" ref="D86" ca="1">IF(OR(ISERROR(_FV($B86,"Price (Extended hours)",TRUE))=TRUE,$D$2="MKT CLOSED"),_FV($B86,"Price"),_FV($B86,"Price (Extended hours)",TRUE))</f>
        <v>8.15</v>
      </c>
      <c r="E86" s="17" cm="1">
        <f t="array" ref="E86">_FV(B86,"Low")</f>
        <v>7.79</v>
      </c>
      <c r="F86" s="17" cm="1">
        <f t="array" ref="F86">_FV(B86,"High")</f>
        <v>8.2200000000000006</v>
      </c>
      <c r="G86" s="18" cm="1">
        <f t="array" ref="G86">_FV(B86,"Change")</f>
        <v>0.2</v>
      </c>
      <c r="H86" s="19" cm="1">
        <f t="array" ref="H86">_FV(B86,"Change (%)",TRUE)</f>
        <v>2.5000000000000001E-2</v>
      </c>
      <c r="I86" s="37" t="str" cm="1">
        <f t="array" ref="I86">_FV(B86,"Name")</f>
        <v>Carnival Corp</v>
      </c>
      <c r="J86" s="20" cm="1">
        <f t="array" ref="J86">_FV(B86,"Shares outstanding",TRUE)</f>
        <v>1259020000</v>
      </c>
      <c r="K86" s="21" cm="1">
        <f t="array" ref="K86">IFERROR(_FV(B86,"Market cap",TRUE),0)</f>
        <v>10152060000</v>
      </c>
      <c r="L86" s="22">
        <f>VLOOKUP($A86,[1]TargetPriceData!$A$2:$AB$4993,11,FALSE)</f>
        <v>2.06</v>
      </c>
      <c r="M86" s="23">
        <f>VLOOKUP($A86,[1]TargetPriceData!$A$2:$AB$4993,4,FALSE)</f>
        <v>1</v>
      </c>
      <c r="N86" s="23" t="b">
        <f>VLOOKUP($A86,[1]TargetPriceData!$A$2:$AB$4993,3,FALSE)</f>
        <v>1</v>
      </c>
      <c r="O86" s="24">
        <f>VLOOKUP($A86,[1]TargetPriceData!$A$2:$AB$4993,5,FALSE)</f>
        <v>30.68</v>
      </c>
      <c r="P86" s="24">
        <f>VLOOKUP($A86,[1]TargetPriceData!$A$2:$AB$1048576,7,FALSE)</f>
        <v>30.68</v>
      </c>
      <c r="Q86" s="24">
        <f>VLOOKUP($A86,[1]TargetPriceData!$A$2:$AB$4993,6,FALSE)</f>
        <v>30.68</v>
      </c>
      <c r="R86" s="34">
        <f t="shared" ca="1" si="2"/>
        <v>2.7644171779141105</v>
      </c>
      <c r="S86" s="24">
        <f>VLOOKUP($A86,[1]TargetPriceData!$A$2:$AB$4993,8,FALSE)</f>
        <v>30.68</v>
      </c>
      <c r="T86" s="26">
        <f>VLOOKUP($A86,[1]TargetPriceData!$A$2:$AB$4993,10,FALSE)</f>
        <v>2</v>
      </c>
      <c r="U86" s="42">
        <f>VLOOKUP($A86,[1]TargetPriceData!$A$2:$P$4996,16,FALSE)</f>
        <v>0.59</v>
      </c>
      <c r="V86" s="42">
        <f>VLOOKUP($A86,[1]TargetPriceData!$A$2:$Q$4996,17,FALSE)</f>
        <v>0.65</v>
      </c>
      <c r="W86" s="27" t="str">
        <f>VLOOKUP($A86,[1]TargetPriceData!$A$2:$O$4996,15,FALSE)</f>
        <v>2020-02-20</v>
      </c>
      <c r="X86" s="28">
        <f>VLOOKUP($A86,[1]TargetPriceData!$A$2:$N$4996,14,FALSE)</f>
        <v>0</v>
      </c>
      <c r="Y86" s="29">
        <f t="shared" si="3"/>
        <v>0</v>
      </c>
      <c r="Z86" s="11" t="str" cm="1">
        <f t="array" ref="Z86">_FV(B86,"Exchange abbreviation",TRUE)</f>
        <v>XNYS</v>
      </c>
      <c r="AA86" s="44" t="s">
        <v>589</v>
      </c>
      <c r="AB86" s="44" t="s">
        <v>711</v>
      </c>
      <c r="AC86" s="12" t="str" cm="1">
        <f t="array" ref="AC86">_FV(B86,"Industry")</f>
        <v>Hotels &amp; Entertainment Services</v>
      </c>
      <c r="AD86" s="31" t="s">
        <v>278</v>
      </c>
      <c r="AE86" s="46" t="s">
        <v>644</v>
      </c>
      <c r="AF86" s="9" t="str" cm="1">
        <f t="array" ref="AF86">RIGHT(_FV(B86,"Headquarters"),2)</f>
        <v>US</v>
      </c>
      <c r="AG86" s="33" cm="1">
        <f t="array" ref="AG86">IF(AH86=0,0,IF(ISERR(AH86),0,ROUNDDOWN(C86/_FV(B86,"P/E",TRUE),2)))</f>
        <v>0</v>
      </c>
      <c r="AH86" s="30" cm="1">
        <f t="array" ref="AH86">IFERROR(_FV(B86,"P/E",TRUE),0)</f>
        <v>0</v>
      </c>
      <c r="FT86" s="8"/>
      <c r="FU86" s="8"/>
      <c r="FV86" s="8"/>
      <c r="FW86" s="8"/>
      <c r="FX86" s="8"/>
    </row>
    <row r="87" spans="1:180" x14ac:dyDescent="0.25">
      <c r="A87" s="38" t="s">
        <v>167</v>
      </c>
      <c r="B87" t="e" vm="84">
        <v>#VALUE!</v>
      </c>
      <c r="C87" s="10" cm="1">
        <f t="array" ref="C87">_FV(B87,"Previous close",TRUE)</f>
        <v>55.78</v>
      </c>
      <c r="D87" s="10" cm="1">
        <f t="array" aca="1" ref="D87" ca="1">IF(OR(ISERROR(_FV($B87,"Price (Extended hours)",TRUE))=TRUE,$D$2="MKT CLOSED"),_FV($B87,"Price"),_FV($B87,"Price (Extended hours)",TRUE))</f>
        <v>57.91</v>
      </c>
      <c r="E87" s="17" cm="1">
        <f t="array" ref="E87">_FV(B87,"Low")</f>
        <v>54.58</v>
      </c>
      <c r="F87" s="17" cm="1">
        <f t="array" ref="F87">_FV(B87,"High")</f>
        <v>57.93</v>
      </c>
      <c r="G87" s="18" cm="1">
        <f t="array" ref="G87">_FV(B87,"Change")</f>
        <v>2.13</v>
      </c>
      <c r="H87" s="19" cm="1">
        <f t="array" ref="H87">_FV(B87,"Change (%)",TRUE)</f>
        <v>3.8185999999999998E-2</v>
      </c>
      <c r="I87" s="37" t="str" cm="1">
        <f t="array" ref="I87">_FV(B87,"Name")</f>
        <v>CERIDIAN HCM HOLDING INC.</v>
      </c>
      <c r="J87" s="20" cm="1">
        <f t="array" ref="J87">_FV(B87,"Shares outstanding",TRUE)</f>
        <v>153057200</v>
      </c>
      <c r="K87" s="21" cm="1">
        <f t="array" ref="K87">IFERROR(_FV(B87,"Market cap",TRUE),0)</f>
        <v>8863541000</v>
      </c>
      <c r="L87" s="22">
        <f>VLOOKUP($A87,[1]TargetPriceData!$A$2:$AB$4993,11,FALSE)</f>
        <v>1.44</v>
      </c>
      <c r="M87" s="23">
        <f>VLOOKUP($A87,[1]TargetPriceData!$A$2:$AB$4993,4,FALSE)</f>
        <v>0</v>
      </c>
      <c r="N87" s="23" t="b">
        <f>VLOOKUP($A87,[1]TargetPriceData!$A$2:$AB$4993,3,FALSE)</f>
        <v>0</v>
      </c>
      <c r="O87" s="24">
        <f>VLOOKUP($A87,[1]TargetPriceData!$A$2:$AB$4993,5,FALSE)</f>
        <v>0</v>
      </c>
      <c r="P87" s="24">
        <f>VLOOKUP($A87,[1]TargetPriceData!$A$2:$AB$1048576,7,FALSE)</f>
        <v>0</v>
      </c>
      <c r="Q87" s="24">
        <f>VLOOKUP($A87,[1]TargetPriceData!$A$2:$AB$4993,6,FALSE)</f>
        <v>0</v>
      </c>
      <c r="R87" s="34">
        <f t="shared" si="2"/>
        <v>0</v>
      </c>
      <c r="S87" s="24">
        <f>VLOOKUP($A87,[1]TargetPriceData!$A$2:$AB$4993,8,FALSE)</f>
        <v>0</v>
      </c>
      <c r="T87" s="26">
        <f>VLOOKUP($A87,[1]TargetPriceData!$A$2:$AB$4993,10,FALSE)</f>
        <v>2</v>
      </c>
      <c r="U87" s="42">
        <f>VLOOKUP($A87,[1]TargetPriceData!$A$2:$P$4996,16,FALSE)</f>
        <v>0.09</v>
      </c>
      <c r="V87" s="42">
        <f>VLOOKUP($A87,[1]TargetPriceData!$A$2:$Q$4996,17,FALSE)</f>
        <v>1.06</v>
      </c>
      <c r="W87" s="27" t="str">
        <f>VLOOKUP($A87,[1]TargetPriceData!$A$2:$O$4996,15,FALSE)</f>
        <v/>
      </c>
      <c r="X87" s="28">
        <f>VLOOKUP($A87,[1]TargetPriceData!$A$2:$N$4996,14,FALSE)</f>
        <v>0</v>
      </c>
      <c r="Y87" s="29">
        <f t="shared" si="3"/>
        <v>0</v>
      </c>
      <c r="Z87" s="11" t="str" cm="1">
        <f t="array" ref="Z87">_FV(B87,"Exchange abbreviation",TRUE)</f>
        <v>XNYS</v>
      </c>
      <c r="AA87" s="44" t="s">
        <v>589</v>
      </c>
      <c r="AB87" s="44" t="s">
        <v>711</v>
      </c>
      <c r="AC87" s="12" t="str" cm="1">
        <f t="array" ref="AC87">_FV(B87,"Industry")</f>
        <v>Software &amp; IT Services</v>
      </c>
      <c r="AD87" s="31" t="s">
        <v>592</v>
      </c>
      <c r="AE87" s="46" t="s">
        <v>596</v>
      </c>
      <c r="AF87" s="9" t="str" cm="1">
        <f t="array" ref="AF87">RIGHT(_FV(B87,"Headquarters"),2)</f>
        <v>US</v>
      </c>
      <c r="AG87" s="33" cm="1">
        <f t="array" ref="AG87">IF(AH87=0,0,IF(ISERR(AH87),0,ROUNDDOWN(C87/_FV(B87,"P/E",TRUE),2)))</f>
        <v>0</v>
      </c>
      <c r="AH87" s="30" cm="1">
        <f t="array" ref="AH87">IFERROR(_FV(B87,"P/E",TRUE),0)</f>
        <v>0</v>
      </c>
      <c r="FT87" s="8"/>
      <c r="FU87" s="8"/>
      <c r="FV87" s="8"/>
      <c r="FW87" s="8"/>
      <c r="FX87" s="8"/>
    </row>
    <row r="88" spans="1:180" x14ac:dyDescent="0.25">
      <c r="A88" s="38" t="s">
        <v>168</v>
      </c>
      <c r="B88" t="e" vm="85">
        <v>#VALUE!</v>
      </c>
      <c r="C88" s="10" cm="1">
        <f t="array" ref="C88">_FV(B88,"Previous close",TRUE)</f>
        <v>153.05000000000001</v>
      </c>
      <c r="D88" s="10" cm="1">
        <f t="array" aca="1" ref="D88" ca="1">IF(OR(ISERROR(_FV($B88,"Price (Extended hours)",TRUE))=TRUE,$D$2="MKT CLOSED"),_FV($B88,"Price"),_FV($B88,"Price (Extended hours)",TRUE))</f>
        <v>158.5</v>
      </c>
      <c r="E88" s="17" cm="1">
        <f t="array" ref="E88">_FV(B88,"Low")</f>
        <v>150.69</v>
      </c>
      <c r="F88" s="17" cm="1">
        <f t="array" ref="F88">_FV(B88,"High")</f>
        <v>158.86000000000001</v>
      </c>
      <c r="G88" s="18" cm="1">
        <f t="array" ref="G88">_FV(B88,"Change")</f>
        <v>5.29</v>
      </c>
      <c r="H88" s="19" cm="1">
        <f t="array" ref="H88">_FV(B88,"Change (%)",TRUE)</f>
        <v>3.4563999999999998E-2</v>
      </c>
      <c r="I88" s="37" t="str" cm="1">
        <f t="array" ref="I88">_FV(B88,"Name")</f>
        <v>CADENCE DESIGN SYSTEMS, INC.</v>
      </c>
      <c r="J88" s="20" cm="1">
        <f t="array" ref="J88">_FV(B88,"Shares outstanding",TRUE)</f>
        <v>273870000</v>
      </c>
      <c r="K88" s="21" cm="1">
        <f t="array" ref="K88">IFERROR(_FV(B88,"Market cap",TRUE),0)</f>
        <v>43364570000</v>
      </c>
      <c r="L88" s="22">
        <f>VLOOKUP($A88,[1]TargetPriceData!$A$2:$AB$4993,11,FALSE)</f>
        <v>1.1499999999999999</v>
      </c>
      <c r="M88" s="23">
        <f>VLOOKUP($A88,[1]TargetPriceData!$A$2:$AB$4993,4,FALSE)</f>
        <v>13</v>
      </c>
      <c r="N88" s="23" t="b">
        <f>VLOOKUP($A88,[1]TargetPriceData!$A$2:$AB$4993,3,FALSE)</f>
        <v>1</v>
      </c>
      <c r="O88" s="24">
        <f>VLOOKUP($A88,[1]TargetPriceData!$A$2:$AB$4993,5,FALSE)</f>
        <v>170</v>
      </c>
      <c r="P88" s="24">
        <f>VLOOKUP($A88,[1]TargetPriceData!$A$2:$AB$1048576,7,FALSE)</f>
        <v>200</v>
      </c>
      <c r="Q88" s="24">
        <f>VLOOKUP($A88,[1]TargetPriceData!$A$2:$AB$4993,6,FALSE)</f>
        <v>194.62</v>
      </c>
      <c r="R88" s="34">
        <f t="shared" ca="1" si="2"/>
        <v>0.22788643533123032</v>
      </c>
      <c r="S88" s="24">
        <f>VLOOKUP($A88,[1]TargetPriceData!$A$2:$AB$4993,8,FALSE)</f>
        <v>215</v>
      </c>
      <c r="T88" s="26">
        <f>VLOOKUP($A88,[1]TargetPriceData!$A$2:$AB$4993,10,FALSE)</f>
        <v>2.1</v>
      </c>
      <c r="U88" s="42">
        <f>VLOOKUP($A88,[1]TargetPriceData!$A$2:$P$4996,16,FALSE)</f>
        <v>1.39</v>
      </c>
      <c r="V88" s="42">
        <f>VLOOKUP($A88,[1]TargetPriceData!$A$2:$Q$4996,17,FALSE)</f>
        <v>1.59</v>
      </c>
      <c r="W88" s="27" t="str">
        <f>VLOOKUP($A88,[1]TargetPriceData!$A$2:$O$4996,15,FALSE)</f>
        <v/>
      </c>
      <c r="X88" s="28">
        <f>VLOOKUP($A88,[1]TargetPriceData!$A$2:$N$4996,14,FALSE)</f>
        <v>0</v>
      </c>
      <c r="Y88" s="29">
        <f t="shared" si="3"/>
        <v>0</v>
      </c>
      <c r="Z88" s="11" t="str" cm="1">
        <f t="array" ref="Z88">_FV(B88,"Exchange abbreviation",TRUE)</f>
        <v>XNAS</v>
      </c>
      <c r="AA88" s="44" t="s">
        <v>712</v>
      </c>
      <c r="AB88" s="44" t="s">
        <v>711</v>
      </c>
      <c r="AC88" s="12" t="str" cm="1">
        <f t="array" ref="AC88">_FV(B88,"Industry")</f>
        <v>Software &amp; IT Services</v>
      </c>
      <c r="AD88" s="31" t="s">
        <v>592</v>
      </c>
      <c r="AE88" s="46" t="s">
        <v>596</v>
      </c>
      <c r="AF88" s="9" t="str" cm="1">
        <f t="array" ref="AF88">RIGHT(_FV(B88,"Headquarters"),2)</f>
        <v>US</v>
      </c>
      <c r="AG88" s="33" cm="1">
        <f t="array" ref="AG88">IF(AH88=0,0,IF(ISERR(AH88),0,ROUNDDOWN(C88/_FV(B88,"P/E",TRUE),2)))</f>
        <v>2.79</v>
      </c>
      <c r="AH88" s="30" cm="1">
        <f t="array" ref="AH88">IFERROR(_FV(B88,"P/E",TRUE),0)</f>
        <v>54.716999999999999</v>
      </c>
      <c r="FT88" s="8"/>
      <c r="FU88" s="8"/>
      <c r="FV88" s="8"/>
      <c r="FW88" s="8"/>
      <c r="FX88" s="8"/>
    </row>
    <row r="89" spans="1:180" x14ac:dyDescent="0.25">
      <c r="A89" s="38" t="s">
        <v>169</v>
      </c>
      <c r="B89" t="e" vm="86">
        <v>#VALUE!</v>
      </c>
      <c r="C89" s="10" cm="1">
        <f t="array" ref="C89">_FV(B89,"Previous close",TRUE)</f>
        <v>158.41999999999999</v>
      </c>
      <c r="D89" s="10" cm="1">
        <f t="array" aca="1" ref="D89" ca="1">IF(OR(ISERROR(_FV($B89,"Price (Extended hours)",TRUE))=TRUE,$D$2="MKT CLOSED"),_FV($B89,"Price"),_FV($B89,"Price (Extended hours)",TRUE))</f>
        <v>163.51</v>
      </c>
      <c r="E89" s="17" cm="1">
        <f t="array" ref="E89">_FV(B89,"Low")</f>
        <v>157.5</v>
      </c>
      <c r="F89" s="17" cm="1">
        <f t="array" ref="F89">_FV(B89,"High")</f>
        <v>163.22</v>
      </c>
      <c r="G89" s="18" cm="1">
        <f t="array" ref="G89">_FV(B89,"Change")</f>
        <v>4.01</v>
      </c>
      <c r="H89" s="19" cm="1">
        <f t="array" ref="H89">_FV(B89,"Change (%)",TRUE)</f>
        <v>2.5312000000000001E-2</v>
      </c>
      <c r="I89" s="37" t="str" cm="1">
        <f t="array" ref="I89">_FV(B89,"Name")</f>
        <v>CDW CORPORATION</v>
      </c>
      <c r="J89" s="20" cm="1">
        <f t="array" ref="J89">_FV(B89,"Shares outstanding",TRUE)</f>
        <v>135243200</v>
      </c>
      <c r="K89" s="21" cm="1">
        <f t="array" ref="K89">IFERROR(_FV(B89,"Market cap",TRUE),0)</f>
        <v>21967560000</v>
      </c>
      <c r="L89" s="22">
        <f>VLOOKUP($A89,[1]TargetPriceData!$A$2:$AB$4993,11,FALSE)</f>
        <v>1.1200000000000001</v>
      </c>
      <c r="M89" s="23">
        <f>VLOOKUP($A89,[1]TargetPriceData!$A$2:$AB$4993,4,FALSE)</f>
        <v>9</v>
      </c>
      <c r="N89" s="23" t="b">
        <f>VLOOKUP($A89,[1]TargetPriceData!$A$2:$AB$4993,3,FALSE)</f>
        <v>1</v>
      </c>
      <c r="O89" s="24">
        <f>VLOOKUP($A89,[1]TargetPriceData!$A$2:$AB$4993,5,FALSE)</f>
        <v>200</v>
      </c>
      <c r="P89" s="24">
        <f>VLOOKUP($A89,[1]TargetPriceData!$A$2:$AB$1048576,7,FALSE)</f>
        <v>210</v>
      </c>
      <c r="Q89" s="24">
        <f>VLOOKUP($A89,[1]TargetPriceData!$A$2:$AB$4993,6,FALSE)</f>
        <v>212.93</v>
      </c>
      <c r="R89" s="34">
        <f t="shared" ca="1" si="2"/>
        <v>0.30224451103908029</v>
      </c>
      <c r="S89" s="24">
        <f>VLOOKUP($A89,[1]TargetPriceData!$A$2:$AB$4993,8,FALSE)</f>
        <v>240</v>
      </c>
      <c r="T89" s="26">
        <f>VLOOKUP($A89,[1]TargetPriceData!$A$2:$AB$4993,10,FALSE)</f>
        <v>1.8</v>
      </c>
      <c r="U89" s="42">
        <f>VLOOKUP($A89,[1]TargetPriceData!$A$2:$P$4996,16,FALSE)</f>
        <v>1.06</v>
      </c>
      <c r="V89" s="42">
        <f>VLOOKUP($A89,[1]TargetPriceData!$A$2:$Q$4996,17,FALSE)</f>
        <v>1.3</v>
      </c>
      <c r="W89" s="27" t="str">
        <f>VLOOKUP($A89,[1]TargetPriceData!$A$2:$O$4996,15,FALSE)</f>
        <v>2022-08-24</v>
      </c>
      <c r="X89" s="28">
        <f>VLOOKUP($A89,[1]TargetPriceData!$A$2:$N$4996,14,FALSE)</f>
        <v>2</v>
      </c>
      <c r="Y89" s="29">
        <f t="shared" si="3"/>
        <v>1.2624668602449186E-2</v>
      </c>
      <c r="Z89" s="11" t="str" cm="1">
        <f t="array" ref="Z89">_FV(B89,"Exchange abbreviation",TRUE)</f>
        <v>XNAS</v>
      </c>
      <c r="AA89" s="44" t="s">
        <v>589</v>
      </c>
      <c r="AB89" s="44" t="s">
        <v>711</v>
      </c>
      <c r="AC89" s="12" t="str" cm="1">
        <f t="array" ref="AC89">_FV(B89,"Industry")</f>
        <v>Software &amp; IT Services</v>
      </c>
      <c r="AD89" s="31" t="s">
        <v>592</v>
      </c>
      <c r="AE89" s="46" t="s">
        <v>645</v>
      </c>
      <c r="AF89" s="9" t="str" cm="1">
        <f t="array" ref="AF89">RIGHT(_FV(B89,"Headquarters"),2)</f>
        <v>US</v>
      </c>
      <c r="AG89" s="33" cm="1">
        <f t="array" ref="AG89">IF(AH89=0,0,IF(ISERR(AH89),0,ROUNDDOWN(C89/_FV(B89,"P/E",TRUE),2)))</f>
        <v>6.43</v>
      </c>
      <c r="AH89" s="30" cm="1">
        <f t="array" ref="AH89">IFERROR(_FV(B89,"P/E",TRUE),0)</f>
        <v>24.613</v>
      </c>
      <c r="FT89" s="8"/>
      <c r="FU89" s="8"/>
      <c r="FV89" s="8"/>
      <c r="FW89" s="8"/>
      <c r="FX89" s="8"/>
    </row>
    <row r="90" spans="1:180" x14ac:dyDescent="0.25">
      <c r="A90" s="38" t="s">
        <v>170</v>
      </c>
      <c r="B90" t="e" vm="87">
        <v>#VALUE!</v>
      </c>
      <c r="C90" s="10" cm="1">
        <f t="array" ref="C90">_FV(B90,"Previous close",TRUE)</f>
        <v>92.05</v>
      </c>
      <c r="D90" s="10" cm="1">
        <f t="array" aca="1" ref="D90" ca="1">IF(OR(ISERROR(_FV($B90,"Price (Extended hours)",TRUE))=TRUE,$D$2="MKT CLOSED"),_FV($B90,"Price"),_FV($B90,"Price (Extended hours)",TRUE))</f>
        <v>95.03</v>
      </c>
      <c r="E90" s="17" cm="1">
        <f t="array" ref="E90">_FV(B90,"Low")</f>
        <v>92.02</v>
      </c>
      <c r="F90" s="17" cm="1">
        <f t="array" ref="F90">_FV(B90,"High")</f>
        <v>95.16</v>
      </c>
      <c r="G90" s="18" cm="1">
        <f t="array" ref="G90">_FV(B90,"Change")</f>
        <v>2.59</v>
      </c>
      <c r="H90" s="19" cm="1">
        <f t="array" ref="H90">_FV(B90,"Change (%)",TRUE)</f>
        <v>2.8136999999999999E-2</v>
      </c>
      <c r="I90" s="37" t="str" cm="1">
        <f t="array" ref="I90">_FV(B90,"Name")</f>
        <v>CELANESE CORPORATION</v>
      </c>
      <c r="J90" s="20" cm="1">
        <f t="array" ref="J90">_FV(B90,"Shares outstanding",TRUE)</f>
        <v>108348600</v>
      </c>
      <c r="K90" s="21" cm="1">
        <f t="array" ref="K90">IFERROR(_FV(B90,"Market cap",TRUE),0)</f>
        <v>10254120000</v>
      </c>
      <c r="L90" s="22">
        <f>VLOOKUP($A90,[1]TargetPriceData!$A$2:$AB$4993,11,FALSE)</f>
        <v>1.26</v>
      </c>
      <c r="M90" s="23">
        <f>VLOOKUP($A90,[1]TargetPriceData!$A$2:$AB$4993,4,FALSE)</f>
        <v>23</v>
      </c>
      <c r="N90" s="23" t="b">
        <f>VLOOKUP($A90,[1]TargetPriceData!$A$2:$AB$4993,3,FALSE)</f>
        <v>1</v>
      </c>
      <c r="O90" s="24">
        <f>VLOOKUP($A90,[1]TargetPriceData!$A$2:$AB$4993,5,FALSE)</f>
        <v>86</v>
      </c>
      <c r="P90" s="24">
        <f>VLOOKUP($A90,[1]TargetPriceData!$A$2:$AB$1048576,7,FALSE)</f>
        <v>125</v>
      </c>
      <c r="Q90" s="24">
        <f>VLOOKUP($A90,[1]TargetPriceData!$A$2:$AB$4993,6,FALSE)</f>
        <v>126.74</v>
      </c>
      <c r="R90" s="34">
        <f t="shared" ca="1" si="2"/>
        <v>0.33368409975797109</v>
      </c>
      <c r="S90" s="24">
        <f>VLOOKUP($A90,[1]TargetPriceData!$A$2:$AB$4993,8,FALSE)</f>
        <v>180</v>
      </c>
      <c r="T90" s="26">
        <f>VLOOKUP($A90,[1]TargetPriceData!$A$2:$AB$4993,10,FALSE)</f>
        <v>2.6</v>
      </c>
      <c r="U90" s="42">
        <f>VLOOKUP($A90,[1]TargetPriceData!$A$2:$P$4996,16,FALSE)</f>
        <v>1.01</v>
      </c>
      <c r="V90" s="42">
        <f>VLOOKUP($A90,[1]TargetPriceData!$A$2:$Q$4996,17,FALSE)</f>
        <v>1.72</v>
      </c>
      <c r="W90" s="27" t="str">
        <f>VLOOKUP($A90,[1]TargetPriceData!$A$2:$O$4996,15,FALSE)</f>
        <v>2022-10-28</v>
      </c>
      <c r="X90" s="28">
        <f>VLOOKUP($A90,[1]TargetPriceData!$A$2:$N$4996,14,FALSE)</f>
        <v>2.8</v>
      </c>
      <c r="Y90" s="29">
        <f t="shared" si="3"/>
        <v>3.0418250950570342E-2</v>
      </c>
      <c r="Z90" s="11" t="str" cm="1">
        <f t="array" ref="Z90">_FV(B90,"Exchange abbreviation",TRUE)</f>
        <v>XNYS</v>
      </c>
      <c r="AA90" s="44" t="s">
        <v>589</v>
      </c>
      <c r="AB90" s="44" t="s">
        <v>711</v>
      </c>
      <c r="AC90" s="12" t="str" cm="1">
        <f t="array" ref="AC90">_FV(B90,"Industry")</f>
        <v>Chemicals</v>
      </c>
      <c r="AD90" s="31" t="s">
        <v>610</v>
      </c>
      <c r="AE90" s="46" t="s">
        <v>611</v>
      </c>
      <c r="AF90" s="9" t="str" cm="1">
        <f t="array" ref="AF90">RIGHT(_FV(B90,"Headquarters"),2)</f>
        <v>US</v>
      </c>
      <c r="AG90" s="33" cm="1">
        <f t="array" ref="AG90">IF(AH90=0,0,IF(ISERR(AH90),0,ROUNDDOWN(C90/_FV(B90,"P/E",TRUE),2)))</f>
        <v>18.100000000000001</v>
      </c>
      <c r="AH90" s="30" cm="1">
        <f t="array" ref="AH90">IFERROR(_FV(B90,"P/E",TRUE),0)</f>
        <v>5.0841000000000003</v>
      </c>
      <c r="FT90" s="8"/>
      <c r="FU90" s="8"/>
      <c r="FV90" s="8"/>
      <c r="FW90" s="8"/>
      <c r="FX90" s="8"/>
    </row>
    <row r="91" spans="1:180" x14ac:dyDescent="0.25">
      <c r="A91" s="35" t="s">
        <v>713</v>
      </c>
      <c r="B91" s="35" t="e" vm="88">
        <v>#VALUE!</v>
      </c>
      <c r="C91" s="10" cm="1">
        <f t="array" ref="C91">_FV(B91,"Previous close",TRUE)</f>
        <v>84.56</v>
      </c>
      <c r="D91" s="10" cm="1">
        <f t="array" aca="1" ref="D91" ca="1">IF(OR(ISERROR(_FV($B91,"Price (Extended hours)",TRUE))=TRUE,$D$2="MKT CLOSED"),_FV($B91,"Price"),_FV($B91,"Price (Extended hours)",TRUE))</f>
        <v>87.5</v>
      </c>
      <c r="E91" s="17" cm="1">
        <f t="array" ref="E91">_FV(B91,"Low")</f>
        <v>83.66</v>
      </c>
      <c r="F91" s="17" cm="1">
        <f t="array" ref="F91">_FV(B91,"High")</f>
        <v>87.46</v>
      </c>
      <c r="G91" s="18" cm="1">
        <f t="array" ref="G91">_FV(B91,"Change")</f>
        <v>2.72</v>
      </c>
      <c r="H91" s="19" cm="1">
        <f t="array" ref="H91">_FV(B91,"Change (%)",TRUE)</f>
        <v>3.2167000000000001E-2</v>
      </c>
      <c r="I91" s="37" t="str" cm="1">
        <f t="array" ref="I91">_FV(B91,"Name")</f>
        <v>CONSTELLATION ENERGY CORPORATION.</v>
      </c>
      <c r="J91" s="20" cm="1">
        <f t="array" ref="J91">_FV(B91,"Shares outstanding",TRUE)</f>
        <v>326845200</v>
      </c>
      <c r="K91" s="21" cm="1">
        <f t="array" ref="K91">IFERROR(_FV(B91,"Market cap",TRUE),0)</f>
        <v>28527050000</v>
      </c>
      <c r="L91" s="22">
        <f>VLOOKUP($A91,[1]TargetPriceData!$A$2:$AB$4993,11,FALSE)</f>
        <v>0</v>
      </c>
      <c r="M91" s="23">
        <f>VLOOKUP($A91,[1]TargetPriceData!$A$2:$AB$4993,4,FALSE)</f>
        <v>14</v>
      </c>
      <c r="N91" s="23" t="b">
        <f>VLOOKUP($A91,[1]TargetPriceData!$A$2:$AB$4993,3,FALSE)</f>
        <v>1</v>
      </c>
      <c r="O91" s="24">
        <f>VLOOKUP($A91,[1]TargetPriceData!$A$2:$AB$4993,5,FALSE)</f>
        <v>54</v>
      </c>
      <c r="P91" s="24">
        <f>VLOOKUP($A91,[1]TargetPriceData!$A$2:$AB$1048576,7,FALSE)</f>
        <v>95.5</v>
      </c>
      <c r="Q91" s="24">
        <f>VLOOKUP($A91,[1]TargetPriceData!$A$2:$AB$4993,6,FALSE)</f>
        <v>92.71</v>
      </c>
      <c r="R91" s="34">
        <f t="shared" ca="1" si="2"/>
        <v>5.9542857142857071E-2</v>
      </c>
      <c r="S91" s="24">
        <f>VLOOKUP($A91,[1]TargetPriceData!$A$2:$AB$4993,8,FALSE)</f>
        <v>121</v>
      </c>
      <c r="T91" s="26">
        <f>VLOOKUP($A91,[1]TargetPriceData!$A$2:$AB$4993,10,FALSE)</f>
        <v>1.9</v>
      </c>
      <c r="U91" s="42">
        <f>VLOOKUP($A91,[1]TargetPriceData!$A$2:$P$4996,16,FALSE)</f>
        <v>0.57999999999999996</v>
      </c>
      <c r="V91" s="42">
        <f>VLOOKUP($A91,[1]TargetPriceData!$A$2:$Q$4996,17,FALSE)</f>
        <v>1.38</v>
      </c>
      <c r="W91" s="27" t="str">
        <f>VLOOKUP($A91,[1]TargetPriceData!$A$2:$O$4996,15,FALSE)</f>
        <v>2022-08-12</v>
      </c>
      <c r="X91" s="28">
        <f>VLOOKUP($A91,[1]TargetPriceData!$A$2:$N$4996,14,FALSE)</f>
        <v>0.56000000000000005</v>
      </c>
      <c r="Y91" s="29">
        <f t="shared" si="3"/>
        <v>6.6225165562913916E-3</v>
      </c>
      <c r="Z91" s="11" t="str" cm="1">
        <f t="array" ref="Z91">_FV(B91,"Exchange abbreviation",TRUE)</f>
        <v>XNAS</v>
      </c>
      <c r="AA91" s="44" t="s">
        <v>712</v>
      </c>
      <c r="AB91" s="44" t="s">
        <v>711</v>
      </c>
      <c r="AC91" s="48"/>
      <c r="AD91" s="31" t="s">
        <v>600</v>
      </c>
      <c r="AE91" s="46" t="s">
        <v>601</v>
      </c>
      <c r="AG91" s="33" cm="1">
        <f t="array" ref="AG91">IF(AH91=0,0,IF(ISERR(AH91),0,ROUNDDOWN(C91/_FV(B91,"P/E",TRUE),2)))</f>
        <v>1.97</v>
      </c>
      <c r="AH91" s="30" cm="1">
        <f t="array" ref="AH91">IFERROR(_FV(B91,"P/E",TRUE),0)</f>
        <v>42.826900000000002</v>
      </c>
      <c r="FT91" s="8"/>
      <c r="FU91" s="8"/>
      <c r="FV91" s="8"/>
      <c r="FW91" s="8"/>
      <c r="FX91" s="8"/>
    </row>
    <row r="92" spans="1:180" x14ac:dyDescent="0.25">
      <c r="A92" s="38" t="s">
        <v>171</v>
      </c>
      <c r="B92" t="e" vm="89">
        <v>#VALUE!</v>
      </c>
      <c r="C92" s="10" cm="1">
        <f t="array" ref="C92">_FV(B92,"Previous close",TRUE)</f>
        <v>104.42</v>
      </c>
      <c r="D92" s="10" cm="1">
        <f t="array" aca="1" ref="D92" ca="1">IF(OR(ISERROR(_FV($B92,"Price (Extended hours)",TRUE))=TRUE,$D$2="MKT CLOSED"),_FV($B92,"Price"),_FV($B92,"Price (Extended hours)",TRUE))</f>
        <v>107.79</v>
      </c>
      <c r="E92" s="17" cm="1">
        <f t="array" ref="E92">_FV(B92,"Low")</f>
        <v>102.2</v>
      </c>
      <c r="F92" s="17" cm="1">
        <f t="array" ref="F92">_FV(B92,"High")</f>
        <v>107.755</v>
      </c>
      <c r="G92" s="18" cm="1">
        <f t="array" ref="G92">_FV(B92,"Change")</f>
        <v>2.95</v>
      </c>
      <c r="H92" s="19" cm="1">
        <f t="array" ref="H92">_FV(B92,"Change (%)",TRUE)</f>
        <v>2.8250999999999998E-2</v>
      </c>
      <c r="I92" s="37" t="str" cm="1">
        <f t="array" ref="I92">_FV(B92,"Name")</f>
        <v>CF INDUSTRIES HOLDINGS, INC.</v>
      </c>
      <c r="J92" s="20" cm="1">
        <f t="array" ref="J92">_FV(B92,"Shares outstanding",TRUE)</f>
        <v>199260500</v>
      </c>
      <c r="K92" s="21" cm="1">
        <f t="array" ref="K92">IFERROR(_FV(B92,"Market cap",TRUE),0)</f>
        <v>21394600000</v>
      </c>
      <c r="L92" s="22">
        <f>VLOOKUP($A92,[1]TargetPriceData!$A$2:$AB$4993,11,FALSE)</f>
        <v>1</v>
      </c>
      <c r="M92" s="23">
        <f>VLOOKUP($A92,[1]TargetPriceData!$A$2:$AB$4993,4,FALSE)</f>
        <v>19</v>
      </c>
      <c r="N92" s="23" t="b">
        <f>VLOOKUP($A92,[1]TargetPriceData!$A$2:$AB$4993,3,FALSE)</f>
        <v>1</v>
      </c>
      <c r="O92" s="24">
        <f>VLOOKUP($A92,[1]TargetPriceData!$A$2:$AB$4993,5,FALSE)</f>
        <v>78</v>
      </c>
      <c r="P92" s="24">
        <f>VLOOKUP($A92,[1]TargetPriceData!$A$2:$AB$1048576,7,FALSE)</f>
        <v>120</v>
      </c>
      <c r="Q92" s="24">
        <f>VLOOKUP($A92,[1]TargetPriceData!$A$2:$AB$4993,6,FALSE)</f>
        <v>116.21</v>
      </c>
      <c r="R92" s="34">
        <f t="shared" ca="1" si="2"/>
        <v>7.811485295481943E-2</v>
      </c>
      <c r="S92" s="24">
        <f>VLOOKUP($A92,[1]TargetPriceData!$A$2:$AB$4993,8,FALSE)</f>
        <v>135</v>
      </c>
      <c r="T92" s="26">
        <f>VLOOKUP($A92,[1]TargetPriceData!$A$2:$AB$4993,10,FALSE)</f>
        <v>2.4</v>
      </c>
      <c r="U92" s="42">
        <f>VLOOKUP($A92,[1]TargetPriceData!$A$2:$P$4996,16,FALSE)</f>
        <v>2.82</v>
      </c>
      <c r="V92" s="42">
        <f>VLOOKUP($A92,[1]TargetPriceData!$A$2:$Q$4996,17,FALSE)</f>
        <v>3.41</v>
      </c>
      <c r="W92" s="27" t="str">
        <f>VLOOKUP($A92,[1]TargetPriceData!$A$2:$O$4996,15,FALSE)</f>
        <v>2022-11-14</v>
      </c>
      <c r="X92" s="28">
        <f>VLOOKUP($A92,[1]TargetPriceData!$A$2:$N$4996,14,FALSE)</f>
        <v>1.6</v>
      </c>
      <c r="Y92" s="29">
        <f t="shared" si="3"/>
        <v>1.5322735108216818E-2</v>
      </c>
      <c r="Z92" s="11" t="str" cm="1">
        <f t="array" ref="Z92">_FV(B92,"Exchange abbreviation",TRUE)</f>
        <v>XNYS</v>
      </c>
      <c r="AA92" s="44" t="s">
        <v>589</v>
      </c>
      <c r="AB92" s="44" t="s">
        <v>711</v>
      </c>
      <c r="AC92" s="45" t="s">
        <v>89</v>
      </c>
      <c r="AD92" s="31" t="s">
        <v>610</v>
      </c>
      <c r="AE92" s="46" t="s">
        <v>646</v>
      </c>
      <c r="AF92" s="32" t="s">
        <v>33</v>
      </c>
      <c r="AG92" s="33" cm="1">
        <f t="array" ref="AG92">IF(AH92=0,0,IF(ISERR(AH92),0,ROUNDDOWN(C92/_FV(B92,"P/E",TRUE),2)))</f>
        <v>12.19</v>
      </c>
      <c r="AH92" s="30" cm="1">
        <f t="array" ref="AH92">IFERROR(_FV(B92,"P/E",TRUE),0)</f>
        <v>8.5641999999999996</v>
      </c>
      <c r="FT92" s="8"/>
      <c r="FU92" s="8"/>
      <c r="FV92" s="8"/>
      <c r="FW92" s="8"/>
      <c r="FX92" s="8"/>
    </row>
    <row r="93" spans="1:180" x14ac:dyDescent="0.25">
      <c r="A93" s="38" t="s">
        <v>172</v>
      </c>
      <c r="B93" t="e" vm="90">
        <v>#VALUE!</v>
      </c>
      <c r="C93" s="10" cm="1">
        <f t="array" ref="C93">_FV(B93,"Previous close",TRUE)</f>
        <v>35.9</v>
      </c>
      <c r="D93" s="10" cm="1">
        <f t="array" aca="1" ref="D93" ca="1">IF(OR(ISERROR(_FV($B93,"Price (Extended hours)",TRUE))=TRUE,$D$2="MKT CLOSED"),_FV($B93,"Price"),_FV($B93,"Price (Extended hours)",TRUE))</f>
        <v>37.85</v>
      </c>
      <c r="E93" s="17" cm="1">
        <f t="array" ref="E93">_FV(B93,"Low")</f>
        <v>35.64</v>
      </c>
      <c r="F93" s="17" cm="1">
        <f t="array" ref="F93">_FV(B93,"High")</f>
        <v>38.075000000000003</v>
      </c>
      <c r="G93" s="18" cm="1">
        <f t="array" ref="G93">_FV(B93,"Change")</f>
        <v>2.04</v>
      </c>
      <c r="H93" s="19" cm="1">
        <f t="array" ref="H93">_FV(B93,"Change (%)",TRUE)</f>
        <v>5.6825000000000001E-2</v>
      </c>
      <c r="I93" s="37" t="str" cm="1">
        <f t="array" ref="I93">_FV(B93,"Name")</f>
        <v>CITIZENS FINANCIAL GROUP, INC.</v>
      </c>
      <c r="J93" s="20" cm="1">
        <f t="array" ref="J93">_FV(B93,"Shares outstanding",TRUE)</f>
        <v>495651100</v>
      </c>
      <c r="K93" s="21" cm="1">
        <f t="array" ref="K93">IFERROR(_FV(B93,"Market cap",TRUE),0)</f>
        <v>18805000000</v>
      </c>
      <c r="L93" s="22">
        <f>VLOOKUP($A93,[1]TargetPriceData!$A$2:$AB$4993,11,FALSE)</f>
        <v>1.32</v>
      </c>
      <c r="M93" s="23">
        <f>VLOOKUP($A93,[1]TargetPriceData!$A$2:$AB$4993,4,FALSE)</f>
        <v>19</v>
      </c>
      <c r="N93" s="23" t="b">
        <f>VLOOKUP($A93,[1]TargetPriceData!$A$2:$AB$4993,3,FALSE)</f>
        <v>1</v>
      </c>
      <c r="O93" s="24">
        <f>VLOOKUP($A93,[1]TargetPriceData!$A$2:$AB$4993,5,FALSE)</f>
        <v>33</v>
      </c>
      <c r="P93" s="24">
        <f>VLOOKUP($A93,[1]TargetPriceData!$A$2:$AB$1048576,7,FALSE)</f>
        <v>45</v>
      </c>
      <c r="Q93" s="24">
        <f>VLOOKUP($A93,[1]TargetPriceData!$A$2:$AB$4993,6,FALSE)</f>
        <v>44.5</v>
      </c>
      <c r="R93" s="34">
        <f t="shared" ca="1" si="2"/>
        <v>0.1756935270805812</v>
      </c>
      <c r="S93" s="24">
        <f>VLOOKUP($A93,[1]TargetPriceData!$A$2:$AB$4993,8,FALSE)</f>
        <v>55</v>
      </c>
      <c r="T93" s="26">
        <f>VLOOKUP($A93,[1]TargetPriceData!$A$2:$AB$4993,10,FALSE)</f>
        <v>2</v>
      </c>
      <c r="U93" s="42">
        <f>VLOOKUP($A93,[1]TargetPriceData!$A$2:$P$4996,16,FALSE)</f>
        <v>0</v>
      </c>
      <c r="V93" s="42">
        <f>VLOOKUP($A93,[1]TargetPriceData!$A$2:$Q$4996,17,FALSE)</f>
        <v>0</v>
      </c>
      <c r="W93" s="27" t="str">
        <f>VLOOKUP($A93,[1]TargetPriceData!$A$2:$O$4996,15,FALSE)</f>
        <v>2022-11-01</v>
      </c>
      <c r="X93" s="28">
        <f>VLOOKUP($A93,[1]TargetPriceData!$A$2:$N$4996,14,FALSE)</f>
        <v>1.68</v>
      </c>
      <c r="Y93" s="29">
        <f t="shared" si="3"/>
        <v>4.6796657381615599E-2</v>
      </c>
      <c r="Z93" s="11" t="str" cm="1">
        <f t="array" ref="Z93">_FV(B93,"Exchange abbreviation",TRUE)</f>
        <v>XNYS</v>
      </c>
      <c r="AA93" s="44" t="s">
        <v>589</v>
      </c>
      <c r="AB93" s="44" t="s">
        <v>711</v>
      </c>
      <c r="AC93" s="45" t="s">
        <v>38</v>
      </c>
      <c r="AD93" s="31" t="s">
        <v>604</v>
      </c>
      <c r="AE93" s="46" t="s">
        <v>647</v>
      </c>
      <c r="AF93" s="32" t="s">
        <v>33</v>
      </c>
      <c r="AG93" s="33" cm="1">
        <f t="array" ref="AG93">IF(AH93=0,0,IF(ISERR(AH93),0,ROUNDDOWN(C93/_FV(B93,"P/E",TRUE),2)))</f>
        <v>3.99</v>
      </c>
      <c r="AH93" s="30" cm="1">
        <f t="array" ref="AH93">IFERROR(_FV(B93,"P/E",TRUE),0)</f>
        <v>8.9787999999999997</v>
      </c>
      <c r="FT93" s="8"/>
      <c r="FU93" s="8"/>
      <c r="FV93" s="8"/>
      <c r="FW93" s="8"/>
      <c r="FX93" s="8"/>
    </row>
    <row r="94" spans="1:180" x14ac:dyDescent="0.25">
      <c r="A94" s="38" t="s">
        <v>173</v>
      </c>
      <c r="B94" t="e" vm="91">
        <v>#VALUE!</v>
      </c>
      <c r="C94" s="10" cm="1">
        <f t="array" ref="C94">_FV(B94,"Previous close",TRUE)</f>
        <v>72.209999999999994</v>
      </c>
      <c r="D94" s="10" cm="1">
        <f t="array" aca="1" ref="D94" ca="1">IF(OR(ISERROR(_FV($B94,"Price (Extended hours)",TRUE))=TRUE,$D$2="MKT CLOSED"),_FV($B94,"Price"),_FV($B94,"Price (Extended hours)",TRUE))</f>
        <v>73.7</v>
      </c>
      <c r="E94" s="17" cm="1">
        <f t="array" ref="E94">_FV(B94,"Low")</f>
        <v>71.209999999999994</v>
      </c>
      <c r="F94" s="17" cm="1">
        <f t="array" ref="F94">_FV(B94,"High")</f>
        <v>73.34</v>
      </c>
      <c r="G94" s="18" cm="1">
        <f t="array" ref="G94">_FV(B94,"Change")</f>
        <v>0.98</v>
      </c>
      <c r="H94" s="19" cm="1">
        <f t="array" ref="H94">_FV(B94,"Change (%)",TRUE)</f>
        <v>1.3571999999999999E-2</v>
      </c>
      <c r="I94" s="37" t="str" cm="1">
        <f t="array" ref="I94">_FV(B94,"Name")</f>
        <v>CHURCH &amp; DWIGHT CO., INC.</v>
      </c>
      <c r="J94" s="20" cm="1">
        <f t="array" ref="J94">_FV(B94,"Shares outstanding",TRUE)</f>
        <v>242909400</v>
      </c>
      <c r="K94" s="21" cm="1">
        <f t="array" ref="K94">IFERROR(_FV(B94,"Market cap",TRUE),0)</f>
        <v>17778540000</v>
      </c>
      <c r="L94" s="22">
        <f>VLOOKUP($A94,[1]TargetPriceData!$A$2:$AB$4993,11,FALSE)</f>
        <v>0.44</v>
      </c>
      <c r="M94" s="23">
        <f>VLOOKUP($A94,[1]TargetPriceData!$A$2:$AB$4993,4,FALSE)</f>
        <v>19</v>
      </c>
      <c r="N94" s="23" t="b">
        <f>VLOOKUP($A94,[1]TargetPriceData!$A$2:$AB$4993,3,FALSE)</f>
        <v>1</v>
      </c>
      <c r="O94" s="24">
        <f>VLOOKUP($A94,[1]TargetPriceData!$A$2:$AB$4993,5,FALSE)</f>
        <v>69</v>
      </c>
      <c r="P94" s="24">
        <f>VLOOKUP($A94,[1]TargetPriceData!$A$2:$AB$1048576,7,FALSE)</f>
        <v>83</v>
      </c>
      <c r="Q94" s="24">
        <f>VLOOKUP($A94,[1]TargetPriceData!$A$2:$AB$4993,6,FALSE)</f>
        <v>82.74</v>
      </c>
      <c r="R94" s="34">
        <f t="shared" ca="1" si="2"/>
        <v>0.12265943012211658</v>
      </c>
      <c r="S94" s="24">
        <f>VLOOKUP($A94,[1]TargetPriceData!$A$2:$AB$4993,8,FALSE)</f>
        <v>92.93</v>
      </c>
      <c r="T94" s="26">
        <f>VLOOKUP($A94,[1]TargetPriceData!$A$2:$AB$4993,10,FALSE)</f>
        <v>2.9</v>
      </c>
      <c r="U94" s="42">
        <f>VLOOKUP($A94,[1]TargetPriceData!$A$2:$P$4996,16,FALSE)</f>
        <v>0.61</v>
      </c>
      <c r="V94" s="42">
        <f>VLOOKUP($A94,[1]TargetPriceData!$A$2:$Q$4996,17,FALSE)</f>
        <v>1.01</v>
      </c>
      <c r="W94" s="27" t="str">
        <f>VLOOKUP($A94,[1]TargetPriceData!$A$2:$O$4996,15,FALSE)</f>
        <v>2022-08-12</v>
      </c>
      <c r="X94" s="28">
        <f>VLOOKUP($A94,[1]TargetPriceData!$A$2:$N$4996,14,FALSE)</f>
        <v>1.05</v>
      </c>
      <c r="Y94" s="29">
        <f t="shared" si="3"/>
        <v>1.4540922309929375E-2</v>
      </c>
      <c r="Z94" s="11" t="str" cm="1">
        <f t="array" ref="Z94">_FV(B94,"Exchange abbreviation",TRUE)</f>
        <v>XNYS</v>
      </c>
      <c r="AA94" s="44" t="s">
        <v>589</v>
      </c>
      <c r="AB94" s="44" t="s">
        <v>711</v>
      </c>
      <c r="AC94" s="45" t="s">
        <v>141</v>
      </c>
      <c r="AD94" s="31" t="s">
        <v>301</v>
      </c>
      <c r="AE94" s="46" t="s">
        <v>648</v>
      </c>
      <c r="AF94" s="32" t="s">
        <v>33</v>
      </c>
      <c r="AG94" s="33" cm="1">
        <f t="array" ref="AG94">IF(AH94=0,0,IF(ISERR(AH94),0,ROUNDDOWN(C94/_FV(B94,"P/E",TRUE),2)))</f>
        <v>3.14</v>
      </c>
      <c r="AH94" s="30" cm="1">
        <f t="array" ref="AH94">IFERROR(_FV(B94,"P/E",TRUE),0)</f>
        <v>22.953499999999998</v>
      </c>
      <c r="FT94" s="8"/>
      <c r="FU94" s="8"/>
      <c r="FV94" s="8"/>
      <c r="FW94" s="8"/>
      <c r="FX94" s="8"/>
    </row>
    <row r="95" spans="1:180" x14ac:dyDescent="0.25">
      <c r="A95" s="38" t="s">
        <v>174</v>
      </c>
      <c r="B95" t="e" vm="92">
        <v>#VALUE!</v>
      </c>
      <c r="C95" s="10" cm="1">
        <f t="array" ref="C95">_FV(B95,"Previous close",TRUE)</f>
        <v>92.47</v>
      </c>
      <c r="D95" s="10" cm="1">
        <f t="array" aca="1" ref="D95" ca="1">IF(OR(ISERROR(_FV($B95,"Price (Extended hours)",TRUE))=TRUE,$D$2="MKT CLOSED"),_FV($B95,"Price"),_FV($B95,"Price (Extended hours)",TRUE))</f>
        <v>94.08</v>
      </c>
      <c r="E95" s="17" cm="1">
        <f t="array" ref="E95">_FV(B95,"Low")</f>
        <v>92.14</v>
      </c>
      <c r="F95" s="17" cm="1">
        <f t="array" ref="F95">_FV(B95,"High")</f>
        <v>94.344999999999999</v>
      </c>
      <c r="G95" s="18" cm="1">
        <f t="array" ref="G95">_FV(B95,"Change")</f>
        <v>1.61</v>
      </c>
      <c r="H95" s="19" cm="1">
        <f t="array" ref="H95">_FV(B95,"Change (%)",TRUE)</f>
        <v>1.7410999999999999E-2</v>
      </c>
      <c r="I95" s="37" t="str" cm="1">
        <f t="array" ref="I95">_FV(B95,"Name")</f>
        <v>C.H. ROBINSON WORLDWIDE, INC.</v>
      </c>
      <c r="J95" s="20" cm="1">
        <f t="array" ref="J95">_FV(B95,"Shares outstanding",TRUE)</f>
        <v>123883300</v>
      </c>
      <c r="K95" s="21" cm="1">
        <f t="array" ref="K95">IFERROR(_FV(B95,"Market cap",TRUE),0)</f>
        <v>11654940000</v>
      </c>
      <c r="L95" s="22">
        <f>VLOOKUP($A95,[1]TargetPriceData!$A$2:$AB$4993,11,FALSE)</f>
        <v>0.79</v>
      </c>
      <c r="M95" s="23">
        <f>VLOOKUP($A95,[1]TargetPriceData!$A$2:$AB$4993,4,FALSE)</f>
        <v>23</v>
      </c>
      <c r="N95" s="23" t="b">
        <f>VLOOKUP($A95,[1]TargetPriceData!$A$2:$AB$4993,3,FALSE)</f>
        <v>1</v>
      </c>
      <c r="O95" s="24">
        <f>VLOOKUP($A95,[1]TargetPriceData!$A$2:$AB$4993,5,FALSE)</f>
        <v>67</v>
      </c>
      <c r="P95" s="24">
        <f>VLOOKUP($A95,[1]TargetPriceData!$A$2:$AB$1048576,7,FALSE)</f>
        <v>110</v>
      </c>
      <c r="Q95" s="24">
        <f>VLOOKUP($A95,[1]TargetPriceData!$A$2:$AB$4993,6,FALSE)</f>
        <v>108.57</v>
      </c>
      <c r="R95" s="34">
        <f t="shared" ca="1" si="2"/>
        <v>0.1540178571428571</v>
      </c>
      <c r="S95" s="24">
        <f>VLOOKUP($A95,[1]TargetPriceData!$A$2:$AB$4993,8,FALSE)</f>
        <v>135</v>
      </c>
      <c r="T95" s="26">
        <f>VLOOKUP($A95,[1]TargetPriceData!$A$2:$AB$4993,10,FALSE)</f>
        <v>2.8</v>
      </c>
      <c r="U95" s="42">
        <f>VLOOKUP($A95,[1]TargetPriceData!$A$2:$P$4996,16,FALSE)</f>
        <v>1.45</v>
      </c>
      <c r="V95" s="42">
        <f>VLOOKUP($A95,[1]TargetPriceData!$A$2:$Q$4996,17,FALSE)</f>
        <v>1.48</v>
      </c>
      <c r="W95" s="27" t="str">
        <f>VLOOKUP($A95,[1]TargetPriceData!$A$2:$O$4996,15,FALSE)</f>
        <v>2022-09-01</v>
      </c>
      <c r="X95" s="28">
        <f>VLOOKUP($A95,[1]TargetPriceData!$A$2:$N$4996,14,FALSE)</f>
        <v>2.2000000000000002</v>
      </c>
      <c r="Y95" s="29">
        <f t="shared" si="3"/>
        <v>2.3791499945928413E-2</v>
      </c>
      <c r="Z95" s="11" t="str" cm="1">
        <f t="array" ref="Z95">_FV(B95,"Exchange abbreviation",TRUE)</f>
        <v>XNAS</v>
      </c>
      <c r="AA95" s="44" t="s">
        <v>589</v>
      </c>
      <c r="AB95" s="44" t="s">
        <v>711</v>
      </c>
      <c r="AC95" s="45" t="s">
        <v>45</v>
      </c>
      <c r="AD95" s="31" t="s">
        <v>337</v>
      </c>
      <c r="AE95" s="46" t="s">
        <v>649</v>
      </c>
      <c r="AF95" s="32" t="s">
        <v>33</v>
      </c>
      <c r="AG95" s="33" cm="1">
        <f t="array" ref="AG95">IF(AH95=0,0,IF(ISERR(AH95),0,ROUNDDOWN(C95/_FV(B95,"P/E",TRUE),2)))</f>
        <v>8.32</v>
      </c>
      <c r="AH95" s="30" cm="1">
        <f t="array" ref="AH95">IFERROR(_FV(B95,"P/E",TRUE),0)</f>
        <v>11.113799999999999</v>
      </c>
      <c r="FT95" s="8"/>
      <c r="FU95" s="8"/>
      <c r="FV95" s="8"/>
      <c r="FW95" s="8"/>
      <c r="FX95" s="8"/>
    </row>
    <row r="96" spans="1:180" x14ac:dyDescent="0.25">
      <c r="A96" s="38" t="s">
        <v>175</v>
      </c>
      <c r="B96" t="e" vm="93">
        <v>#VALUE!</v>
      </c>
      <c r="C96" s="10" cm="1">
        <f t="array" ref="C96">_FV(B96,"Previous close",TRUE)</f>
        <v>328.12</v>
      </c>
      <c r="D96" s="10" cm="1">
        <f t="array" aca="1" ref="D96" ca="1">IF(OR(ISERROR(_FV($B96,"Price (Extended hours)",TRUE))=TRUE,$D$2="MKT CLOSED"),_FV($B96,"Price"),_FV($B96,"Price (Extended hours)",TRUE))</f>
        <v>330.47</v>
      </c>
      <c r="E96" s="17" cm="1">
        <f t="array" ref="E96">_FV(B96,"Low")</f>
        <v>322.67</v>
      </c>
      <c r="F96" s="17" cm="1">
        <f t="array" ref="F96">_FV(B96,"High")</f>
        <v>330.76</v>
      </c>
      <c r="G96" s="18" cm="1">
        <f t="array" ref="G96">_FV(B96,"Change")</f>
        <v>2.2799999999999998</v>
      </c>
      <c r="H96" s="19" cm="1">
        <f t="array" ref="H96">_FV(B96,"Change (%)",TRUE)</f>
        <v>6.9489999999999994E-3</v>
      </c>
      <c r="I96" s="37" t="str" cm="1">
        <f t="array" ref="I96">_FV(B96,"Name")</f>
        <v>CHARTER COMMUNICATIONS, INC.</v>
      </c>
      <c r="J96" s="20" cm="1">
        <f t="array" ref="J96">_FV(B96,"Shares outstanding",TRUE)</f>
        <v>160654800</v>
      </c>
      <c r="K96" s="21" cm="1">
        <f t="array" ref="K96">IFERROR(_FV(B96,"Market cap",TRUE),0)</f>
        <v>53080330000</v>
      </c>
      <c r="L96" s="22">
        <f>VLOOKUP($A96,[1]TargetPriceData!$A$2:$AB$4993,11,FALSE)</f>
        <v>1.04</v>
      </c>
      <c r="M96" s="23">
        <f>VLOOKUP($A96,[1]TargetPriceData!$A$2:$AB$4993,4,FALSE)</f>
        <v>25</v>
      </c>
      <c r="N96" s="23" t="b">
        <f>VLOOKUP($A96,[1]TargetPriceData!$A$2:$AB$4993,3,FALSE)</f>
        <v>1</v>
      </c>
      <c r="O96" s="24">
        <f>VLOOKUP($A96,[1]TargetPriceData!$A$2:$AB$4993,5,FALSE)</f>
        <v>273</v>
      </c>
      <c r="P96" s="24">
        <f>VLOOKUP($A96,[1]TargetPriceData!$A$2:$AB$1048576,7,FALSE)</f>
        <v>488</v>
      </c>
      <c r="Q96" s="24">
        <f>VLOOKUP($A96,[1]TargetPriceData!$A$2:$AB$4993,6,FALSE)</f>
        <v>521.64</v>
      </c>
      <c r="R96" s="34">
        <f t="shared" ca="1" si="2"/>
        <v>0.57847913577631838</v>
      </c>
      <c r="S96" s="24">
        <f>VLOOKUP($A96,[1]TargetPriceData!$A$2:$AB$4993,8,FALSE)</f>
        <v>800</v>
      </c>
      <c r="T96" s="26">
        <f>VLOOKUP($A96,[1]TargetPriceData!$A$2:$AB$4993,10,FALSE)</f>
        <v>2.6</v>
      </c>
      <c r="U96" s="42">
        <f>VLOOKUP($A96,[1]TargetPriceData!$A$2:$P$4996,16,FALSE)</f>
        <v>0.28999999999999998</v>
      </c>
      <c r="V96" s="42">
        <f>VLOOKUP($A96,[1]TargetPriceData!$A$2:$Q$4996,17,FALSE)</f>
        <v>0.33</v>
      </c>
      <c r="W96" s="27" t="str">
        <f>VLOOKUP($A96,[1]TargetPriceData!$A$2:$O$4996,15,FALSE)</f>
        <v/>
      </c>
      <c r="X96" s="28">
        <f>VLOOKUP($A96,[1]TargetPriceData!$A$2:$N$4996,14,FALSE)</f>
        <v>0</v>
      </c>
      <c r="Y96" s="29">
        <f t="shared" si="3"/>
        <v>0</v>
      </c>
      <c r="Z96" s="11" t="str" cm="1">
        <f t="array" ref="Z96">_FV(B96,"Exchange abbreviation",TRUE)</f>
        <v>XNAS</v>
      </c>
      <c r="AA96" s="44" t="s">
        <v>712</v>
      </c>
      <c r="AB96" s="44" t="s">
        <v>711</v>
      </c>
      <c r="AC96" s="45" t="s">
        <v>108</v>
      </c>
      <c r="AD96" s="31" t="s">
        <v>630</v>
      </c>
      <c r="AE96" s="46" t="s">
        <v>650</v>
      </c>
      <c r="AF96" s="32" t="s">
        <v>33</v>
      </c>
      <c r="AG96" s="33" cm="1">
        <f t="array" ref="AG96">IF(AH96=0,0,IF(ISERR(AH96),0,ROUNDDOWN(C96/_FV(B96,"P/E",TRUE),2)))</f>
        <v>31.13</v>
      </c>
      <c r="AH96" s="30" cm="1">
        <f t="array" ref="AH96">IFERROR(_FV(B96,"P/E",TRUE),0)</f>
        <v>10.5372</v>
      </c>
      <c r="FT96" s="8"/>
      <c r="FU96" s="8"/>
      <c r="FV96" s="8"/>
      <c r="FW96" s="8"/>
      <c r="FX96" s="8"/>
    </row>
    <row r="97" spans="1:180" x14ac:dyDescent="0.25">
      <c r="A97" s="38" t="s">
        <v>176</v>
      </c>
      <c r="B97" t="e" vm="94">
        <v>#VALUE!</v>
      </c>
      <c r="C97" s="10" cm="1">
        <f t="array" ref="C97">_FV(B97,"Previous close",TRUE)</f>
        <v>294.31</v>
      </c>
      <c r="D97" s="10" cm="1">
        <f t="array" aca="1" ref="D97" ca="1">IF(OR(ISERROR(_FV($B97,"Price (Extended hours)",TRUE))=TRUE,$D$2="MKT CLOSED"),_FV($B97,"Price"),_FV($B97,"Price (Extended hours)",TRUE))</f>
        <v>304.29000000000002</v>
      </c>
      <c r="E97" s="17" cm="1">
        <f t="array" ref="E97">_FV(B97,"Low")</f>
        <v>291.91000000000003</v>
      </c>
      <c r="F97" s="17" cm="1">
        <f t="array" ref="F97">_FV(B97,"High")</f>
        <v>302.28500000000003</v>
      </c>
      <c r="G97" s="18" cm="1">
        <f t="array" ref="G97">_FV(B97,"Change")</f>
        <v>7.03</v>
      </c>
      <c r="H97" s="19" cm="1">
        <f t="array" ref="H97">_FV(B97,"Change (%)",TRUE)</f>
        <v>2.3885999999999998E-2</v>
      </c>
      <c r="I97" s="37" t="str" cm="1">
        <f t="array" ref="I97">_FV(B97,"Name")</f>
        <v>CIGNA CORPORATION</v>
      </c>
      <c r="J97" s="20" cm="1">
        <f t="array" ref="J97">_FV(B97,"Shares outstanding",TRUE)</f>
        <v>305116200</v>
      </c>
      <c r="K97" s="21" cm="1">
        <f t="array" ref="K97">IFERROR(_FV(B97,"Market cap",TRUE),0)</f>
        <v>91943720000</v>
      </c>
      <c r="L97" s="22">
        <f>VLOOKUP($A97,[1]TargetPriceData!$A$2:$AB$4993,11,FALSE)</f>
        <v>0.68</v>
      </c>
      <c r="M97" s="23">
        <f>VLOOKUP($A97,[1]TargetPriceData!$A$2:$AB$4993,4,FALSE)</f>
        <v>23</v>
      </c>
      <c r="N97" s="23" t="b">
        <f>VLOOKUP($A97,[1]TargetPriceData!$A$2:$AB$4993,3,FALSE)</f>
        <v>1</v>
      </c>
      <c r="O97" s="24">
        <f>VLOOKUP($A97,[1]TargetPriceData!$A$2:$AB$4993,5,FALSE)</f>
        <v>277</v>
      </c>
      <c r="P97" s="24">
        <f>VLOOKUP($A97,[1]TargetPriceData!$A$2:$AB$1048576,7,FALSE)</f>
        <v>319</v>
      </c>
      <c r="Q97" s="24">
        <f>VLOOKUP($A97,[1]TargetPriceData!$A$2:$AB$4993,6,FALSE)</f>
        <v>314.43</v>
      </c>
      <c r="R97" s="34">
        <f t="shared" ca="1" si="2"/>
        <v>3.332347431726309E-2</v>
      </c>
      <c r="S97" s="24">
        <f>VLOOKUP($A97,[1]TargetPriceData!$A$2:$AB$4993,8,FALSE)</f>
        <v>340</v>
      </c>
      <c r="T97" s="26">
        <f>VLOOKUP($A97,[1]TargetPriceData!$A$2:$AB$4993,10,FALSE)</f>
        <v>2.2000000000000002</v>
      </c>
      <c r="U97" s="42">
        <f>VLOOKUP($A97,[1]TargetPriceData!$A$2:$P$4996,16,FALSE)</f>
        <v>0.52</v>
      </c>
      <c r="V97" s="42">
        <f>VLOOKUP($A97,[1]TargetPriceData!$A$2:$Q$4996,17,FALSE)</f>
        <v>0.83</v>
      </c>
      <c r="W97" s="27" t="str">
        <f>VLOOKUP($A97,[1]TargetPriceData!$A$2:$O$4996,15,FALSE)</f>
        <v>2022-09-06</v>
      </c>
      <c r="X97" s="28">
        <f>VLOOKUP($A97,[1]TargetPriceData!$A$2:$N$4996,14,FALSE)</f>
        <v>4.4800000000000004</v>
      </c>
      <c r="Y97" s="29">
        <f t="shared" si="3"/>
        <v>1.5222044782712107E-2</v>
      </c>
      <c r="Z97" s="11" t="str" cm="1">
        <f t="array" ref="Z97">_FV(B97,"Exchange abbreviation",TRUE)</f>
        <v>XNYS</v>
      </c>
      <c r="AA97" s="44" t="s">
        <v>589</v>
      </c>
      <c r="AB97" s="44" t="s">
        <v>711</v>
      </c>
      <c r="AC97" s="45" t="s">
        <v>55</v>
      </c>
      <c r="AD97" s="31" t="s">
        <v>587</v>
      </c>
      <c r="AE97" s="46" t="s">
        <v>651</v>
      </c>
      <c r="AF97" s="32" t="s">
        <v>33</v>
      </c>
      <c r="AG97" s="33" cm="1">
        <f t="array" ref="AG97">IF(AH97=0,0,IF(ISERR(AH97),0,ROUNDDOWN(C97/_FV(B97,"P/E",TRUE),2)))</f>
        <v>16.760000000000002</v>
      </c>
      <c r="AH97" s="30" cm="1">
        <f t="array" ref="AH97">IFERROR(_FV(B97,"P/E",TRUE),0)</f>
        <v>17.551400000000001</v>
      </c>
      <c r="FT97" s="8"/>
      <c r="FU97" s="8"/>
      <c r="FV97" s="8"/>
      <c r="FW97" s="8"/>
      <c r="FX97" s="8"/>
    </row>
    <row r="98" spans="1:180" x14ac:dyDescent="0.25">
      <c r="A98" s="38" t="s">
        <v>177</v>
      </c>
      <c r="B98" t="e" vm="95">
        <v>#VALUE!</v>
      </c>
      <c r="C98" s="10" cm="1">
        <f t="array" ref="C98">_FV(B98,"Previous close",TRUE)</f>
        <v>97.75</v>
      </c>
      <c r="D98" s="10" cm="1">
        <f t="array" aca="1" ref="D98" ca="1">IF(OR(ISERROR(_FV($B98,"Price (Extended hours)",TRUE))=TRUE,$D$2="MKT CLOSED"),_FV($B98,"Price"),_FV($B98,"Price (Extended hours)",TRUE))</f>
        <v>99.24</v>
      </c>
      <c r="E98" s="17" cm="1">
        <f t="array" ref="E98">_FV(B98,"Low")</f>
        <v>97.14</v>
      </c>
      <c r="F98" s="17" cm="1">
        <f t="array" ref="F98">_FV(B98,"High")</f>
        <v>100.15</v>
      </c>
      <c r="G98" s="18" cm="1">
        <f t="array" ref="G98">_FV(B98,"Change")</f>
        <v>1.49</v>
      </c>
      <c r="H98" s="19" cm="1">
        <f t="array" ref="H98">_FV(B98,"Change (%)",TRUE)</f>
        <v>1.5243E-2</v>
      </c>
      <c r="I98" s="37" t="str" cm="1">
        <f t="array" ref="I98">_FV(B98,"Name")</f>
        <v>CINCINNATI FINANCIAL CORPORATION</v>
      </c>
      <c r="J98" s="20" cm="1">
        <f t="array" ref="J98">_FV(B98,"Shares outstanding",TRUE)</f>
        <v>159199400</v>
      </c>
      <c r="K98" s="21" cm="1">
        <f t="array" ref="K98">IFERROR(_FV(B98,"Market cap",TRUE),0)</f>
        <v>15798950000</v>
      </c>
      <c r="L98" s="22">
        <f>VLOOKUP($A98,[1]TargetPriceData!$A$2:$AB$4993,11,FALSE)</f>
        <v>0.56999999999999995</v>
      </c>
      <c r="M98" s="23">
        <f>VLOOKUP($A98,[1]TargetPriceData!$A$2:$AB$4993,4,FALSE)</f>
        <v>5</v>
      </c>
      <c r="N98" s="23" t="b">
        <f>VLOOKUP($A98,[1]TargetPriceData!$A$2:$AB$4993,3,FALSE)</f>
        <v>1</v>
      </c>
      <c r="O98" s="24">
        <f>VLOOKUP($A98,[1]TargetPriceData!$A$2:$AB$4993,5,FALSE)</f>
        <v>100</v>
      </c>
      <c r="P98" s="24">
        <f>VLOOKUP($A98,[1]TargetPriceData!$A$2:$AB$1048576,7,FALSE)</f>
        <v>102</v>
      </c>
      <c r="Q98" s="24">
        <f>VLOOKUP($A98,[1]TargetPriceData!$A$2:$AB$4993,6,FALSE)</f>
        <v>108</v>
      </c>
      <c r="R98" s="34">
        <f t="shared" ca="1" si="2"/>
        <v>8.8270858524788443E-2</v>
      </c>
      <c r="S98" s="24">
        <f>VLOOKUP($A98,[1]TargetPriceData!$A$2:$AB$4993,8,FALSE)</f>
        <v>130</v>
      </c>
      <c r="T98" s="26">
        <f>VLOOKUP($A98,[1]TargetPriceData!$A$2:$AB$4993,10,FALSE)</f>
        <v>2.9</v>
      </c>
      <c r="U98" s="42">
        <f>VLOOKUP($A98,[1]TargetPriceData!$A$2:$P$4996,16,FALSE)</f>
        <v>0.94</v>
      </c>
      <c r="V98" s="42">
        <f>VLOOKUP($A98,[1]TargetPriceData!$A$2:$Q$4996,17,FALSE)</f>
        <v>1.1499999999999999</v>
      </c>
      <c r="W98" s="27" t="str">
        <f>VLOOKUP($A98,[1]TargetPriceData!$A$2:$O$4996,15,FALSE)</f>
        <v>2022-09-15</v>
      </c>
      <c r="X98" s="28">
        <f>VLOOKUP($A98,[1]TargetPriceData!$A$2:$N$4996,14,FALSE)</f>
        <v>2.76</v>
      </c>
      <c r="Y98" s="29">
        <f t="shared" si="3"/>
        <v>2.8235294117647056E-2</v>
      </c>
      <c r="Z98" s="11" t="str" cm="1">
        <f t="array" ref="Z98">_FV(B98,"Exchange abbreviation",TRUE)</f>
        <v>XNAS</v>
      </c>
      <c r="AA98" s="44" t="s">
        <v>589</v>
      </c>
      <c r="AB98" s="44" t="s">
        <v>711</v>
      </c>
      <c r="AC98" s="45" t="s">
        <v>57</v>
      </c>
      <c r="AD98" s="31" t="s">
        <v>604</v>
      </c>
      <c r="AE98" s="46" t="s">
        <v>606</v>
      </c>
      <c r="AF98" s="32" t="s">
        <v>33</v>
      </c>
      <c r="AG98" s="33" cm="1">
        <f t="array" ref="AG98">IF(AH98=0,0,IF(ISERR(AH98),0,ROUNDDOWN(C98/_FV(B98,"P/E",TRUE),2)))</f>
        <v>3.22</v>
      </c>
      <c r="AH98" s="30" cm="1">
        <f t="array" ref="AH98">IFERROR(_FV(B98,"P/E",TRUE),0)</f>
        <v>30.297999999999998</v>
      </c>
      <c r="FT98" s="8"/>
      <c r="FU98" s="8"/>
      <c r="FV98" s="8"/>
      <c r="FW98" s="8"/>
      <c r="FX98" s="8"/>
    </row>
    <row r="99" spans="1:180" x14ac:dyDescent="0.25">
      <c r="A99" s="38" t="s">
        <v>87</v>
      </c>
      <c r="B99" t="e" vm="96">
        <v>#VALUE!</v>
      </c>
      <c r="C99" s="10" cm="1">
        <f t="array" ref="C99">_FV(B99,"Previous close",TRUE)</f>
        <v>70.25</v>
      </c>
      <c r="D99" s="10" cm="1">
        <f t="array" aca="1" ref="D99" ca="1">IF(OR(ISERROR(_FV($B99,"Price (Extended hours)",TRUE))=TRUE,$D$2="MKT CLOSED"),_FV($B99,"Price"),_FV($B99,"Price (Extended hours)",TRUE))</f>
        <v>71.5</v>
      </c>
      <c r="E99" s="17" cm="1">
        <f t="array" ref="E99">_FV(B99,"Low")</f>
        <v>70.25</v>
      </c>
      <c r="F99" s="17" cm="1">
        <f t="array" ref="F99">_FV(B99,"High")</f>
        <v>71.77</v>
      </c>
      <c r="G99" s="18" cm="1">
        <f t="array" ref="G99">_FV(B99,"Change")</f>
        <v>1.22</v>
      </c>
      <c r="H99" s="19" cm="1">
        <f t="array" ref="H99">_FV(B99,"Change (%)",TRUE)</f>
        <v>1.7367E-2</v>
      </c>
      <c r="I99" s="37" t="str" cm="1">
        <f t="array" ref="I99">_FV(B99,"Name")</f>
        <v>COLGATE-PALMOLIVE COMPANY</v>
      </c>
      <c r="J99" s="20" cm="1">
        <f t="array" ref="J99">_FV(B99,"Shares outstanding",TRUE)</f>
        <v>834120200</v>
      </c>
      <c r="K99" s="21" cm="1">
        <f t="array" ref="K99">IFERROR(_FV(B99,"Market cap",TRUE),0)</f>
        <v>59614570000</v>
      </c>
      <c r="L99" s="22">
        <f>VLOOKUP($A99,[1]TargetPriceData!$A$2:$AB$4993,11,FALSE)</f>
        <v>0.51</v>
      </c>
      <c r="M99" s="23">
        <f>VLOOKUP($A99,[1]TargetPriceData!$A$2:$AB$4993,4,FALSE)</f>
        <v>20</v>
      </c>
      <c r="N99" s="23" t="b">
        <f>VLOOKUP($A99,[1]TargetPriceData!$A$2:$AB$4993,3,FALSE)</f>
        <v>1</v>
      </c>
      <c r="O99" s="24">
        <f>VLOOKUP($A99,[1]TargetPriceData!$A$2:$AB$4993,5,FALSE)</f>
        <v>64</v>
      </c>
      <c r="P99" s="24">
        <f>VLOOKUP($A99,[1]TargetPriceData!$A$2:$AB$1048576,7,FALSE)</f>
        <v>80</v>
      </c>
      <c r="Q99" s="24">
        <f>VLOOKUP($A99,[1]TargetPriceData!$A$2:$AB$4993,6,FALSE)</f>
        <v>79.349999999999994</v>
      </c>
      <c r="R99" s="34">
        <f t="shared" ca="1" si="2"/>
        <v>0.10979020979020972</v>
      </c>
      <c r="S99" s="24">
        <f>VLOOKUP($A99,[1]TargetPriceData!$A$2:$AB$4993,8,FALSE)</f>
        <v>90</v>
      </c>
      <c r="T99" s="26">
        <f>VLOOKUP($A99,[1]TargetPriceData!$A$2:$AB$4993,10,FALSE)</f>
        <v>2.7</v>
      </c>
      <c r="U99" s="42">
        <f>VLOOKUP($A99,[1]TargetPriceData!$A$2:$P$4996,16,FALSE)</f>
        <v>0.57999999999999996</v>
      </c>
      <c r="V99" s="42">
        <f>VLOOKUP($A99,[1]TargetPriceData!$A$2:$Q$4996,17,FALSE)</f>
        <v>1.17</v>
      </c>
      <c r="W99" s="27" t="str">
        <f>VLOOKUP($A99,[1]TargetPriceData!$A$2:$O$4996,15,FALSE)</f>
        <v>2022-10-20</v>
      </c>
      <c r="X99" s="28">
        <f>VLOOKUP($A99,[1]TargetPriceData!$A$2:$N$4996,14,FALSE)</f>
        <v>1.88</v>
      </c>
      <c r="Y99" s="29">
        <f t="shared" si="3"/>
        <v>2.676156583629893E-2</v>
      </c>
      <c r="Z99" s="11" t="str" cm="1">
        <f t="array" ref="Z99">_FV(B99,"Exchange abbreviation",TRUE)</f>
        <v>XNYS</v>
      </c>
      <c r="AA99" s="44" t="s">
        <v>589</v>
      </c>
      <c r="AB99" s="44" t="s">
        <v>711</v>
      </c>
      <c r="AC99" s="45" t="s">
        <v>141</v>
      </c>
      <c r="AD99" s="31" t="s">
        <v>301</v>
      </c>
      <c r="AE99" s="46" t="s">
        <v>648</v>
      </c>
      <c r="AF99" s="32" t="s">
        <v>33</v>
      </c>
      <c r="AG99" s="33" cm="1">
        <f t="array" ref="AG99">IF(AH99=0,0,IF(ISERR(AH99),0,ROUNDDOWN(C99/_FV(B99,"P/E",TRUE),2)))</f>
        <v>2.2999999999999998</v>
      </c>
      <c r="AH99" s="30" cm="1">
        <f t="array" ref="AH99">IFERROR(_FV(B99,"P/E",TRUE),0)</f>
        <v>30.4788</v>
      </c>
      <c r="FT99" s="8"/>
      <c r="FU99" s="8"/>
      <c r="FV99" s="8"/>
      <c r="FW99" s="8"/>
      <c r="FX99" s="8"/>
    </row>
    <row r="100" spans="1:180" x14ac:dyDescent="0.25">
      <c r="A100" s="38" t="s">
        <v>178</v>
      </c>
      <c r="B100" t="e" vm="97">
        <v>#VALUE!</v>
      </c>
      <c r="C100" s="10" cm="1">
        <f t="array" ref="C100">_FV(B100,"Previous close",TRUE)</f>
        <v>133.11000000000001</v>
      </c>
      <c r="D100" s="10" cm="1">
        <f t="array" aca="1" ref="D100" ca="1">IF(OR(ISERROR(_FV($B100,"Price (Extended hours)",TRUE))=TRUE,$D$2="MKT CLOSED"),_FV($B100,"Price"),_FV($B100,"Price (Extended hours)",TRUE))</f>
        <v>136.66999999999999</v>
      </c>
      <c r="E100" s="17" cm="1">
        <f t="array" ref="E100">_FV(B100,"Low")</f>
        <v>133.26</v>
      </c>
      <c r="F100" s="17" cm="1">
        <f t="array" ref="F100">_FV(B100,"High")</f>
        <v>136.29</v>
      </c>
      <c r="G100" s="18" cm="1">
        <f t="array" ref="G100">_FV(B100,"Change")</f>
        <v>3.14</v>
      </c>
      <c r="H100" s="19" cm="1">
        <f t="array" ref="H100">_FV(B100,"Change (%)",TRUE)</f>
        <v>2.359E-2</v>
      </c>
      <c r="I100" s="37" t="str" cm="1">
        <f t="array" ref="I100">_FV(B100,"Name")</f>
        <v>THE CLOROX COMPANY</v>
      </c>
      <c r="J100" s="20" cm="1">
        <f t="array" ref="J100">_FV(B100,"Shares outstanding",TRUE)</f>
        <v>123355700</v>
      </c>
      <c r="K100" s="21" cm="1">
        <f t="array" ref="K100">IFERROR(_FV(B100,"Market cap",TRUE),0)</f>
        <v>16807210000</v>
      </c>
      <c r="L100" s="22">
        <f>VLOOKUP($A100,[1]TargetPriceData!$A$2:$AB$4993,11,FALSE)</f>
        <v>0.23</v>
      </c>
      <c r="M100" s="23">
        <f>VLOOKUP($A100,[1]TargetPriceData!$A$2:$AB$4993,4,FALSE)</f>
        <v>18</v>
      </c>
      <c r="N100" s="23" t="b">
        <f>VLOOKUP($A100,[1]TargetPriceData!$A$2:$AB$4993,3,FALSE)</f>
        <v>1</v>
      </c>
      <c r="O100" s="24">
        <f>VLOOKUP($A100,[1]TargetPriceData!$A$2:$AB$4993,5,FALSE)</f>
        <v>94</v>
      </c>
      <c r="P100" s="24">
        <f>VLOOKUP($A100,[1]TargetPriceData!$A$2:$AB$1048576,7,FALSE)</f>
        <v>128</v>
      </c>
      <c r="Q100" s="24">
        <f>VLOOKUP($A100,[1]TargetPriceData!$A$2:$AB$4993,6,FALSE)</f>
        <v>129.74</v>
      </c>
      <c r="R100" s="34">
        <f t="shared" ca="1" si="2"/>
        <v>-5.0706080339503759E-2</v>
      </c>
      <c r="S100" s="24">
        <f>VLOOKUP($A100,[1]TargetPriceData!$A$2:$AB$4993,8,FALSE)</f>
        <v>165</v>
      </c>
      <c r="T100" s="26">
        <f>VLOOKUP($A100,[1]TargetPriceData!$A$2:$AB$4993,10,FALSE)</f>
        <v>3.4</v>
      </c>
      <c r="U100" s="42">
        <f>VLOOKUP($A100,[1]TargetPriceData!$A$2:$P$4996,16,FALSE)</f>
        <v>0.48</v>
      </c>
      <c r="V100" s="42">
        <f>VLOOKUP($A100,[1]TargetPriceData!$A$2:$Q$4996,17,FALSE)</f>
        <v>0.97</v>
      </c>
      <c r="W100" s="27" t="str">
        <f>VLOOKUP($A100,[1]TargetPriceData!$A$2:$O$4996,15,FALSE)</f>
        <v>2022-10-25</v>
      </c>
      <c r="X100" s="28">
        <f>VLOOKUP($A100,[1]TargetPriceData!$A$2:$N$4996,14,FALSE)</f>
        <v>4.72</v>
      </c>
      <c r="Y100" s="29">
        <f t="shared" si="3"/>
        <v>3.545939448576365E-2</v>
      </c>
      <c r="Z100" s="11" t="str" cm="1">
        <f t="array" ref="Z100">_FV(B100,"Exchange abbreviation",TRUE)</f>
        <v>XNYS</v>
      </c>
      <c r="AA100" s="44" t="s">
        <v>589</v>
      </c>
      <c r="AB100" s="44" t="s">
        <v>711</v>
      </c>
      <c r="AC100" s="45" t="s">
        <v>141</v>
      </c>
      <c r="AD100" s="31" t="s">
        <v>301</v>
      </c>
      <c r="AE100" s="46" t="s">
        <v>648</v>
      </c>
      <c r="AF100" s="32" t="s">
        <v>33</v>
      </c>
      <c r="AG100" s="33" cm="1">
        <f t="array" ref="AG100">IF(AH100=0,0,IF(ISERR(AH100),0,ROUNDDOWN(C100/_FV(B100,"P/E",TRUE),2)))</f>
        <v>3.72</v>
      </c>
      <c r="AH100" s="30" cm="1">
        <f t="array" ref="AH100">IFERROR(_FV(B100,"P/E",TRUE),0)</f>
        <v>35.701900000000002</v>
      </c>
      <c r="FT100" s="8"/>
      <c r="FU100" s="8"/>
      <c r="FV100" s="8"/>
      <c r="FW100" s="8"/>
      <c r="FX100" s="8"/>
    </row>
    <row r="101" spans="1:180" x14ac:dyDescent="0.25">
      <c r="A101" s="38" t="s">
        <v>179</v>
      </c>
      <c r="B101" t="e" vm="98">
        <v>#VALUE!</v>
      </c>
      <c r="C101" s="10" cm="1">
        <f t="array" ref="C101">_FV(B101,"Previous close",TRUE)</f>
        <v>64.760000000000005</v>
      </c>
      <c r="D101" s="10" cm="1">
        <f t="array" aca="1" ref="D101" ca="1">IF(OR(ISERROR(_FV($B101,"Price (Extended hours)",TRUE))=TRUE,$D$2="MKT CLOSED"),_FV($B101,"Price"),_FV($B101,"Price (Extended hours)",TRUE))</f>
        <v>65.599999999999994</v>
      </c>
      <c r="E101" s="17" cm="1">
        <f t="array" ref="E101">_FV(B101,"Low")</f>
        <v>64.11</v>
      </c>
      <c r="F101" s="17" cm="1">
        <f t="array" ref="F101">_FV(B101,"High")</f>
        <v>67.239999999999995</v>
      </c>
      <c r="G101" s="18" cm="1">
        <f t="array" ref="G101">_FV(B101,"Change")</f>
        <v>0.57999999999999996</v>
      </c>
      <c r="H101" s="19" cm="1">
        <f t="array" ref="H101">_FV(B101,"Change (%)",TRUE)</f>
        <v>8.9559999999999987E-3</v>
      </c>
      <c r="I101" s="37" t="str" cm="1">
        <f t="array" ref="I101">_FV(B101,"Name")</f>
        <v>COMERICA INCORPORATED</v>
      </c>
      <c r="J101" s="20" cm="1">
        <f t="array" ref="J101">_FV(B101,"Shares outstanding",TRUE)</f>
        <v>130819800</v>
      </c>
      <c r="K101" s="21" cm="1">
        <f t="array" ref="K101">IFERROR(_FV(B101,"Market cap",TRUE),0)</f>
        <v>8547764000</v>
      </c>
      <c r="L101" s="22">
        <f>VLOOKUP($A101,[1]TargetPriceData!$A$2:$AB$4993,11,FALSE)</f>
        <v>1.27</v>
      </c>
      <c r="M101" s="23">
        <f>VLOOKUP($A101,[1]TargetPriceData!$A$2:$AB$4993,4,FALSE)</f>
        <v>19</v>
      </c>
      <c r="N101" s="23" t="b">
        <f>VLOOKUP($A101,[1]TargetPriceData!$A$2:$AB$4993,3,FALSE)</f>
        <v>1</v>
      </c>
      <c r="O101" s="24">
        <f>VLOOKUP($A101,[1]TargetPriceData!$A$2:$AB$4993,5,FALSE)</f>
        <v>77</v>
      </c>
      <c r="P101" s="24">
        <f>VLOOKUP($A101,[1]TargetPriceData!$A$2:$AB$1048576,7,FALSE)</f>
        <v>84</v>
      </c>
      <c r="Q101" s="24">
        <f>VLOOKUP($A101,[1]TargetPriceData!$A$2:$AB$4993,6,FALSE)</f>
        <v>85.49</v>
      </c>
      <c r="R101" s="34">
        <f t="shared" ca="1" si="2"/>
        <v>0.30320121951219514</v>
      </c>
      <c r="S101" s="24">
        <f>VLOOKUP($A101,[1]TargetPriceData!$A$2:$AB$4993,8,FALSE)</f>
        <v>105</v>
      </c>
      <c r="T101" s="26">
        <f>VLOOKUP($A101,[1]TargetPriceData!$A$2:$AB$4993,10,FALSE)</f>
        <v>2.1</v>
      </c>
      <c r="U101" s="42">
        <f>VLOOKUP($A101,[1]TargetPriceData!$A$2:$P$4996,16,FALSE)</f>
        <v>0</v>
      </c>
      <c r="V101" s="42">
        <f>VLOOKUP($A101,[1]TargetPriceData!$A$2:$Q$4996,17,FALSE)</f>
        <v>0</v>
      </c>
      <c r="W101" s="27" t="str">
        <f>VLOOKUP($A101,[1]TargetPriceData!$A$2:$O$4996,15,FALSE)</f>
        <v>2022-09-14</v>
      </c>
      <c r="X101" s="28">
        <f>VLOOKUP($A101,[1]TargetPriceData!$A$2:$N$4996,14,FALSE)</f>
        <v>2.72</v>
      </c>
      <c r="Y101" s="29">
        <f t="shared" si="3"/>
        <v>4.2001235330450894E-2</v>
      </c>
      <c r="Z101" s="11" t="str" cm="1">
        <f t="array" ref="Z101">_FV(B101,"Exchange abbreviation",TRUE)</f>
        <v>XNYS</v>
      </c>
      <c r="AA101" s="44" t="s">
        <v>589</v>
      </c>
      <c r="AB101" s="44" t="s">
        <v>711</v>
      </c>
      <c r="AC101" s="45" t="s">
        <v>38</v>
      </c>
      <c r="AD101" s="31" t="s">
        <v>604</v>
      </c>
      <c r="AE101" s="46" t="s">
        <v>635</v>
      </c>
      <c r="AF101" s="32" t="s">
        <v>33</v>
      </c>
      <c r="AG101" s="33" cm="1">
        <f t="array" ref="AG101">IF(AH101=0,0,IF(ISERR(AH101),0,ROUNDDOWN(C101/_FV(B101,"P/E",TRUE),2)))</f>
        <v>7.55</v>
      </c>
      <c r="AH101" s="30" cm="1">
        <f t="array" ref="AH101">IFERROR(_FV(B101,"P/E",TRUE),0)</f>
        <v>8.5762999999999998</v>
      </c>
      <c r="FT101" s="8"/>
      <c r="FU101" s="8"/>
      <c r="FV101" s="8"/>
      <c r="FW101" s="8"/>
      <c r="FX101" s="8"/>
    </row>
    <row r="102" spans="1:180" x14ac:dyDescent="0.25">
      <c r="A102" s="38" t="s">
        <v>180</v>
      </c>
      <c r="B102" t="e" vm="99">
        <v>#VALUE!</v>
      </c>
      <c r="C102" s="10" cm="1">
        <f t="array" ref="C102">_FV(B102,"Previous close",TRUE)</f>
        <v>30.46</v>
      </c>
      <c r="D102" s="10" cm="1">
        <f t="array" aca="1" ref="D102" ca="1">IF(OR(ISERROR(_FV($B102,"Price (Extended hours)",TRUE))=TRUE,$D$2="MKT CLOSED"),_FV($B102,"Price"),_FV($B102,"Price (Extended hours)",TRUE))</f>
        <v>30.58</v>
      </c>
      <c r="E102" s="17" cm="1">
        <f t="array" ref="E102">_FV(B102,"Low")</f>
        <v>30.05</v>
      </c>
      <c r="F102" s="17" cm="1">
        <f t="array" ref="F102">_FV(B102,"High")</f>
        <v>30.745000000000001</v>
      </c>
      <c r="G102" s="18" cm="1">
        <f t="array" ref="G102">_FV(B102,"Change")</f>
        <v>0.02</v>
      </c>
      <c r="H102" s="19" cm="1">
        <f t="array" ref="H102">_FV(B102,"Change (%)",TRUE)</f>
        <v>6.5659999999999991E-4</v>
      </c>
      <c r="I102" s="37" t="str" cm="1">
        <f t="array" ref="I102">_FV(B102,"Name")</f>
        <v>COMCAST CORPORATION</v>
      </c>
      <c r="J102" s="20" cm="1">
        <f t="array" ref="J102">_FV(B102,"Shares outstanding",TRUE)</f>
        <v>4413238000</v>
      </c>
      <c r="K102" s="21" cm="1">
        <f t="array" ref="K102">IFERROR(_FV(B102,"Market cap",TRUE),0)</f>
        <v>134515500000</v>
      </c>
      <c r="L102" s="22">
        <f>VLOOKUP($A102,[1]TargetPriceData!$A$2:$AB$4993,11,FALSE)</f>
        <v>0.98</v>
      </c>
      <c r="M102" s="23">
        <f>VLOOKUP($A102,[1]TargetPriceData!$A$2:$AB$4993,4,FALSE)</f>
        <v>32</v>
      </c>
      <c r="N102" s="23" t="b">
        <f>VLOOKUP($A102,[1]TargetPriceData!$A$2:$AB$4993,3,FALSE)</f>
        <v>1</v>
      </c>
      <c r="O102" s="24">
        <f>VLOOKUP($A102,[1]TargetPriceData!$A$2:$AB$4993,5,FALSE)</f>
        <v>30</v>
      </c>
      <c r="P102" s="24">
        <f>VLOOKUP($A102,[1]TargetPriceData!$A$2:$AB$1048576,7,FALSE)</f>
        <v>45</v>
      </c>
      <c r="Q102" s="24">
        <f>VLOOKUP($A102,[1]TargetPriceData!$A$2:$AB$4993,6,FALSE)</f>
        <v>44.69</v>
      </c>
      <c r="R102" s="34">
        <f t="shared" ca="1" si="2"/>
        <v>0.46141268803139307</v>
      </c>
      <c r="S102" s="24">
        <f>VLOOKUP($A102,[1]TargetPriceData!$A$2:$AB$4993,8,FALSE)</f>
        <v>70</v>
      </c>
      <c r="T102" s="26">
        <f>VLOOKUP($A102,[1]TargetPriceData!$A$2:$AB$4993,10,FALSE)</f>
        <v>2.4</v>
      </c>
      <c r="U102" s="42">
        <f>VLOOKUP($A102,[1]TargetPriceData!$A$2:$P$4996,16,FALSE)</f>
        <v>0.68</v>
      </c>
      <c r="V102" s="42">
        <f>VLOOKUP($A102,[1]TargetPriceData!$A$2:$Q$4996,17,FALSE)</f>
        <v>0.88</v>
      </c>
      <c r="W102" s="27" t="str">
        <f>VLOOKUP($A102,[1]TargetPriceData!$A$2:$O$4996,15,FALSE)</f>
        <v>2022-10-04</v>
      </c>
      <c r="X102" s="28">
        <f>VLOOKUP($A102,[1]TargetPriceData!$A$2:$N$4996,14,FALSE)</f>
        <v>1.08</v>
      </c>
      <c r="Y102" s="29">
        <f t="shared" si="3"/>
        <v>3.545633617859488E-2</v>
      </c>
      <c r="Z102" s="11" t="str" cm="1">
        <f t="array" ref="Z102">_FV(B102,"Exchange abbreviation",TRUE)</f>
        <v>XNAS</v>
      </c>
      <c r="AA102" s="44" t="s">
        <v>712</v>
      </c>
      <c r="AB102" s="44" t="s">
        <v>711</v>
      </c>
      <c r="AC102" s="45" t="s">
        <v>100</v>
      </c>
      <c r="AD102" s="31" t="s">
        <v>630</v>
      </c>
      <c r="AE102" s="46" t="s">
        <v>650</v>
      </c>
      <c r="AF102" s="32" t="s">
        <v>33</v>
      </c>
      <c r="AG102" s="33" cm="1">
        <f t="array" ref="AG102">IF(AH102=0,0,IF(ISERR(AH102),0,ROUNDDOWN(C102/_FV(B102,"P/E",TRUE),2)))</f>
        <v>3.06</v>
      </c>
      <c r="AH102" s="30" cm="1">
        <f t="array" ref="AH102">IFERROR(_FV(B102,"P/E",TRUE),0)</f>
        <v>9.9382999999999999</v>
      </c>
      <c r="FT102" s="8"/>
      <c r="FU102" s="8"/>
      <c r="FV102" s="8"/>
      <c r="FW102" s="8"/>
      <c r="FX102" s="8"/>
    </row>
    <row r="103" spans="1:180" x14ac:dyDescent="0.25">
      <c r="A103" s="38" t="s">
        <v>181</v>
      </c>
      <c r="B103" t="e" vm="100">
        <v>#VALUE!</v>
      </c>
      <c r="C103" s="10" cm="1">
        <f t="array" ref="C103">_FV(B103,"Previous close",TRUE)</f>
        <v>170.4</v>
      </c>
      <c r="D103" s="10" cm="1">
        <f t="array" aca="1" ref="D103" ca="1">IF(OR(ISERROR(_FV($B103,"Price (Extended hours)",TRUE))=TRUE,$D$2="MKT CLOSED"),_FV($B103,"Price"),_FV($B103,"Price (Extended hours)",TRUE))</f>
        <v>170.38</v>
      </c>
      <c r="E103" s="17" cm="1">
        <f t="array" ref="E103">_FV(B103,"Low")</f>
        <v>166.58</v>
      </c>
      <c r="F103" s="17" cm="1">
        <f t="array" ref="F103">_FV(B103,"High")</f>
        <v>170.4</v>
      </c>
      <c r="G103" s="18" cm="1">
        <f t="array" ref="G103">_FV(B103,"Change")</f>
        <v>-0.41</v>
      </c>
      <c r="H103" s="19" cm="1">
        <f t="array" ref="H103">_FV(B103,"Change (%)",TRUE)</f>
        <v>-2.4060000000000002E-3</v>
      </c>
      <c r="I103" s="37" t="str" cm="1">
        <f t="array" ref="I103">_FV(B103,"Name")</f>
        <v>CME GROUP INC.</v>
      </c>
      <c r="J103" s="20" cm="1">
        <f t="array" ref="J103">_FV(B103,"Shares outstanding",TRUE)</f>
        <v>359433300</v>
      </c>
      <c r="K103" s="21" cm="1">
        <f t="array" ref="K103">IFERROR(_FV(B103,"Market cap",TRUE),0)</f>
        <v>61100070000</v>
      </c>
      <c r="L103" s="22">
        <f>VLOOKUP($A103,[1]TargetPriceData!$A$2:$AB$4993,11,FALSE)</f>
        <v>0.44</v>
      </c>
      <c r="M103" s="23">
        <f>VLOOKUP($A103,[1]TargetPriceData!$A$2:$AB$4993,4,FALSE)</f>
        <v>16</v>
      </c>
      <c r="N103" s="23" t="b">
        <f>VLOOKUP($A103,[1]TargetPriceData!$A$2:$AB$4993,3,FALSE)</f>
        <v>1</v>
      </c>
      <c r="O103" s="24">
        <f>VLOOKUP($A103,[1]TargetPriceData!$A$2:$AB$4993,5,FALSE)</f>
        <v>161</v>
      </c>
      <c r="P103" s="24">
        <f>VLOOKUP($A103,[1]TargetPriceData!$A$2:$AB$1048576,7,FALSE)</f>
        <v>209.5</v>
      </c>
      <c r="Q103" s="24">
        <f>VLOOKUP($A103,[1]TargetPriceData!$A$2:$AB$4993,6,FALSE)</f>
        <v>209.94</v>
      </c>
      <c r="R103" s="34">
        <f t="shared" ca="1" si="2"/>
        <v>0.23218687639394298</v>
      </c>
      <c r="S103" s="24">
        <f>VLOOKUP($A103,[1]TargetPriceData!$A$2:$AB$4993,8,FALSE)</f>
        <v>270</v>
      </c>
      <c r="T103" s="26">
        <f>VLOOKUP($A103,[1]TargetPriceData!$A$2:$AB$4993,10,FALSE)</f>
        <v>2.4</v>
      </c>
      <c r="U103" s="42">
        <f>VLOOKUP($A103,[1]TargetPriceData!$A$2:$P$4996,16,FALSE)</f>
        <v>0.02</v>
      </c>
      <c r="V103" s="42">
        <f>VLOOKUP($A103,[1]TargetPriceData!$A$2:$Q$4996,17,FALSE)</f>
        <v>1.02</v>
      </c>
      <c r="W103" s="27" t="str">
        <f>VLOOKUP($A103,[1]TargetPriceData!$A$2:$O$4996,15,FALSE)</f>
        <v>2022-09-08</v>
      </c>
      <c r="X103" s="28">
        <f>VLOOKUP($A103,[1]TargetPriceData!$A$2:$N$4996,14,FALSE)</f>
        <v>4</v>
      </c>
      <c r="Y103" s="29">
        <f t="shared" si="3"/>
        <v>2.3474178403755867E-2</v>
      </c>
      <c r="Z103" s="11" t="str" cm="1">
        <f t="array" ref="Z103">_FV(B103,"Exchange abbreviation",TRUE)</f>
        <v>XNAS</v>
      </c>
      <c r="AA103" s="44" t="s">
        <v>589</v>
      </c>
      <c r="AB103" s="44" t="s">
        <v>711</v>
      </c>
      <c r="AC103" s="45" t="s">
        <v>81</v>
      </c>
      <c r="AD103" s="31" t="s">
        <v>604</v>
      </c>
      <c r="AE103" s="46" t="s">
        <v>642</v>
      </c>
      <c r="AF103" s="32" t="s">
        <v>33</v>
      </c>
      <c r="AG103" s="33" cm="1">
        <f t="array" ref="AG103">IF(AH103=0,0,IF(ISERR(AH103),0,ROUNDDOWN(C103/_FV(B103,"P/E",TRUE),2)))</f>
        <v>8.0299999999999994</v>
      </c>
      <c r="AH103" s="30" cm="1">
        <f t="array" ref="AH103">IFERROR(_FV(B103,"P/E",TRUE),0)</f>
        <v>21.195599999999999</v>
      </c>
      <c r="FT103" s="8"/>
      <c r="FU103" s="8"/>
      <c r="FV103" s="8"/>
      <c r="FW103" s="8"/>
      <c r="FX103" s="8"/>
    </row>
    <row r="104" spans="1:180" x14ac:dyDescent="0.25">
      <c r="A104" s="38" t="s">
        <v>182</v>
      </c>
      <c r="B104" t="e" vm="101">
        <v>#VALUE!</v>
      </c>
      <c r="C104" s="10" cm="1">
        <f t="array" ref="C104">_FV(B104,"Previous close",TRUE)</f>
        <v>1536.2</v>
      </c>
      <c r="D104" s="10" cm="1">
        <f t="array" aca="1" ref="D104" ca="1">IF(OR(ISERROR(_FV($B104,"Price (Extended hours)",TRUE))=TRUE,$D$2="MKT CLOSED"),_FV($B104,"Price"),_FV($B104,"Price (Extended hours)",TRUE))</f>
        <v>1555</v>
      </c>
      <c r="E104" s="17" cm="1">
        <f t="array" ref="E104">_FV(B104,"Low")</f>
        <v>1508.64</v>
      </c>
      <c r="F104" s="17" cm="1">
        <f t="array" ref="F104">_FV(B104,"High")</f>
        <v>1551.41</v>
      </c>
      <c r="G104" s="18" cm="1">
        <f t="array" ref="G104">_FV(B104,"Change")</f>
        <v>13.62</v>
      </c>
      <c r="H104" s="19" cm="1">
        <f t="array" ref="H104">_FV(B104,"Change (%)",TRUE)</f>
        <v>8.8660000000000006E-3</v>
      </c>
      <c r="I104" s="37" t="str" cm="1">
        <f t="array" ref="I104">_FV(B104,"Name")</f>
        <v>CHIPOTLE MEXICAN GRILL, INC.</v>
      </c>
      <c r="J104" s="20" cm="1">
        <f t="array" ref="J104">_FV(B104,"Shares outstanding",TRUE)</f>
        <v>27764650</v>
      </c>
      <c r="K104" s="21" cm="1">
        <f t="array" ref="K104">IFERROR(_FV(B104,"Market cap",TRUE),0)</f>
        <v>43030210000</v>
      </c>
      <c r="L104" s="22">
        <f>VLOOKUP($A104,[1]TargetPriceData!$A$2:$AB$4993,11,FALSE)</f>
        <v>1.29</v>
      </c>
      <c r="M104" s="23">
        <f>VLOOKUP($A104,[1]TargetPriceData!$A$2:$AB$4993,4,FALSE)</f>
        <v>30</v>
      </c>
      <c r="N104" s="23" t="b">
        <f>VLOOKUP($A104,[1]TargetPriceData!$A$2:$AB$4993,3,FALSE)</f>
        <v>1</v>
      </c>
      <c r="O104" s="24">
        <f>VLOOKUP($A104,[1]TargetPriceData!$A$2:$AB$4993,5,FALSE)</f>
        <v>1500</v>
      </c>
      <c r="P104" s="24">
        <f>VLOOKUP($A104,[1]TargetPriceData!$A$2:$AB$1048576,7,FALSE)</f>
        <v>1790</v>
      </c>
      <c r="Q104" s="24">
        <f>VLOOKUP($A104,[1]TargetPriceData!$A$2:$AB$4993,6,FALSE)</f>
        <v>1799.83</v>
      </c>
      <c r="R104" s="34">
        <f t="shared" ca="1" si="2"/>
        <v>0.15744694533762052</v>
      </c>
      <c r="S104" s="24">
        <f>VLOOKUP($A104,[1]TargetPriceData!$A$2:$AB$4993,8,FALSE)</f>
        <v>2500</v>
      </c>
      <c r="T104" s="26">
        <f>VLOOKUP($A104,[1]TargetPriceData!$A$2:$AB$4993,10,FALSE)</f>
        <v>1.8</v>
      </c>
      <c r="U104" s="42">
        <f>VLOOKUP($A104,[1]TargetPriceData!$A$2:$P$4996,16,FALSE)</f>
        <v>1.1299999999999999</v>
      </c>
      <c r="V104" s="42">
        <f>VLOOKUP($A104,[1]TargetPriceData!$A$2:$Q$4996,17,FALSE)</f>
        <v>1.26</v>
      </c>
      <c r="W104" s="27" t="str">
        <f>VLOOKUP($A104,[1]TargetPriceData!$A$2:$O$4996,15,FALSE)</f>
        <v/>
      </c>
      <c r="X104" s="28">
        <f>VLOOKUP($A104,[1]TargetPriceData!$A$2:$N$4996,14,FALSE)</f>
        <v>0</v>
      </c>
      <c r="Y104" s="29">
        <f t="shared" si="3"/>
        <v>0</v>
      </c>
      <c r="Z104" s="11" t="str" cm="1">
        <f t="array" ref="Z104">_FV(B104,"Exchange abbreviation",TRUE)</f>
        <v>XNYS</v>
      </c>
      <c r="AA104" s="44" t="s">
        <v>589</v>
      </c>
      <c r="AB104" s="44" t="s">
        <v>711</v>
      </c>
      <c r="AC104" s="45" t="s">
        <v>56</v>
      </c>
      <c r="AD104" s="31" t="s">
        <v>278</v>
      </c>
      <c r="AE104" s="46" t="s">
        <v>652</v>
      </c>
      <c r="AF104" s="32" t="s">
        <v>33</v>
      </c>
      <c r="AG104" s="33" cm="1">
        <f t="array" ref="AG104">IF(AH104=0,0,IF(ISERR(AH104),0,ROUNDDOWN(C104/_FV(B104,"P/E",TRUE),2)))</f>
        <v>26.71</v>
      </c>
      <c r="AH104" s="30" cm="1">
        <f t="array" ref="AH104">IFERROR(_FV(B104,"P/E",TRUE),0)</f>
        <v>57.510100000000001</v>
      </c>
      <c r="FT104" s="8"/>
      <c r="FU104" s="8"/>
      <c r="FV104" s="8"/>
      <c r="FW104" s="8"/>
      <c r="FX104" s="8"/>
    </row>
    <row r="105" spans="1:180" x14ac:dyDescent="0.25">
      <c r="A105" s="38" t="s">
        <v>183</v>
      </c>
      <c r="B105" t="e" vm="102">
        <v>#VALUE!</v>
      </c>
      <c r="C105" s="10" cm="1">
        <f t="array" ref="C105">_FV(B105,"Previous close",TRUE)</f>
        <v>220.28</v>
      </c>
      <c r="D105" s="10" cm="1">
        <f t="array" aca="1" ref="D105" ca="1">IF(OR(ISERROR(_FV($B105,"Price (Extended hours)",TRUE))=TRUE,$D$2="MKT CLOSED"),_FV($B105,"Price"),_FV($B105,"Price (Extended hours)",TRUE))</f>
        <v>232.93</v>
      </c>
      <c r="E105" s="17" cm="1">
        <f t="array" ref="E105">_FV(B105,"Low")</f>
        <v>221.99</v>
      </c>
      <c r="F105" s="17" cm="1">
        <f t="array" ref="F105">_FV(B105,"High")</f>
        <v>234.98</v>
      </c>
      <c r="G105" s="18" cm="1">
        <f t="array" ref="G105">_FV(B105,"Change")</f>
        <v>12.51</v>
      </c>
      <c r="H105" s="19" cm="1">
        <f t="array" ref="H105">_FV(B105,"Change (%)",TRUE)</f>
        <v>5.6791000000000001E-2</v>
      </c>
      <c r="I105" s="37" t="str" cm="1">
        <f t="array" ref="I105">_FV(B105,"Name")</f>
        <v>CUMMINS INC.</v>
      </c>
      <c r="J105" s="20" cm="1">
        <f t="array" ref="J105">_FV(B105,"Shares outstanding",TRUE)</f>
        <v>140992300</v>
      </c>
      <c r="K105" s="21" cm="1">
        <f t="array" ref="K105">IFERROR(_FV(B105,"Market cap",TRUE),0)</f>
        <v>32821600000</v>
      </c>
      <c r="L105" s="22">
        <f>VLOOKUP($A105,[1]TargetPriceData!$A$2:$AB$4993,11,FALSE)</f>
        <v>1</v>
      </c>
      <c r="M105" s="23">
        <f>VLOOKUP($A105,[1]TargetPriceData!$A$2:$AB$4993,4,FALSE)</f>
        <v>19</v>
      </c>
      <c r="N105" s="23" t="b">
        <f>VLOOKUP($A105,[1]TargetPriceData!$A$2:$AB$4993,3,FALSE)</f>
        <v>1</v>
      </c>
      <c r="O105" s="24">
        <f>VLOOKUP($A105,[1]TargetPriceData!$A$2:$AB$4993,5,FALSE)</f>
        <v>190</v>
      </c>
      <c r="P105" s="24">
        <f>VLOOKUP($A105,[1]TargetPriceData!$A$2:$AB$1048576,7,FALSE)</f>
        <v>241</v>
      </c>
      <c r="Q105" s="24">
        <f>VLOOKUP($A105,[1]TargetPriceData!$A$2:$AB$4993,6,FALSE)</f>
        <v>245.71</v>
      </c>
      <c r="R105" s="34">
        <f t="shared" ca="1" si="2"/>
        <v>5.4866268836131028E-2</v>
      </c>
      <c r="S105" s="24">
        <f>VLOOKUP($A105,[1]TargetPriceData!$A$2:$AB$4993,8,FALSE)</f>
        <v>303.89999999999998</v>
      </c>
      <c r="T105" s="26">
        <f>VLOOKUP($A105,[1]TargetPriceData!$A$2:$AB$4993,10,FALSE)</f>
        <v>2.4</v>
      </c>
      <c r="U105" s="42">
        <f>VLOOKUP($A105,[1]TargetPriceData!$A$2:$P$4996,16,FALSE)</f>
        <v>0.93</v>
      </c>
      <c r="V105" s="42">
        <f>VLOOKUP($A105,[1]TargetPriceData!$A$2:$Q$4996,17,FALSE)</f>
        <v>1.66</v>
      </c>
      <c r="W105" s="27" t="str">
        <f>VLOOKUP($A105,[1]TargetPriceData!$A$2:$O$4996,15,FALSE)</f>
        <v>2022-11-17</v>
      </c>
      <c r="X105" s="28">
        <f>VLOOKUP($A105,[1]TargetPriceData!$A$2:$N$4996,14,FALSE)</f>
        <v>6.28</v>
      </c>
      <c r="Y105" s="29">
        <f t="shared" si="3"/>
        <v>2.8509170147085528E-2</v>
      </c>
      <c r="Z105" s="11" t="str" cm="1">
        <f t="array" ref="Z105">_FV(B105,"Exchange abbreviation",TRUE)</f>
        <v>XNYS</v>
      </c>
      <c r="AA105" s="44" t="s">
        <v>589</v>
      </c>
      <c r="AB105" s="44" t="s">
        <v>711</v>
      </c>
      <c r="AC105" s="45" t="s">
        <v>67</v>
      </c>
      <c r="AD105" s="31" t="s">
        <v>337</v>
      </c>
      <c r="AE105" s="46" t="s">
        <v>653</v>
      </c>
      <c r="AF105" s="32" t="s">
        <v>33</v>
      </c>
      <c r="AG105" s="33" cm="1">
        <f t="array" ref="AG105">IF(AH105=0,0,IF(ISERR(AH105),0,ROUNDDOWN(C105/_FV(B105,"P/E",TRUE),2)))</f>
        <v>14.28</v>
      </c>
      <c r="AH105" s="30" cm="1">
        <f t="array" ref="AH105">IFERROR(_FV(B105,"P/E",TRUE),0)</f>
        <v>15.415699999999999</v>
      </c>
      <c r="FT105" s="8"/>
      <c r="FU105" s="8"/>
      <c r="FV105" s="8"/>
      <c r="FW105" s="8"/>
      <c r="FX105" s="8"/>
    </row>
    <row r="106" spans="1:180" x14ac:dyDescent="0.25">
      <c r="A106" s="38" t="s">
        <v>184</v>
      </c>
      <c r="B106" t="e" vm="103">
        <v>#VALUE!</v>
      </c>
      <c r="C106" s="10" cm="1">
        <f t="array" ref="C106">_FV(B106,"Previous close",TRUE)</f>
        <v>53.97</v>
      </c>
      <c r="D106" s="10" cm="1">
        <f t="array" aca="1" ref="D106" ca="1">IF(OR(ISERROR(_FV($B106,"Price (Extended hours)",TRUE))=TRUE,$D$2="MKT CLOSED"),_FV($B106,"Price"),_FV($B106,"Price (Extended hours)",TRUE))</f>
        <v>54.2</v>
      </c>
      <c r="E106" s="17" cm="1">
        <f t="array" ref="E106">_FV(B106,"Low")</f>
        <v>53.47</v>
      </c>
      <c r="F106" s="17" cm="1">
        <f t="array" ref="F106">_FV(B106,"High")</f>
        <v>54.93</v>
      </c>
      <c r="G106" s="18" cm="1">
        <f t="array" ref="G106">_FV(B106,"Change")</f>
        <v>0.46</v>
      </c>
      <c r="H106" s="19" cm="1">
        <f t="array" ref="H106">_FV(B106,"Change (%)",TRUE)</f>
        <v>8.5229999999999993E-3</v>
      </c>
      <c r="I106" s="37" t="str" cm="1">
        <f t="array" ref="I106">_FV(B106,"Name")</f>
        <v>CMS ENERGY CORPORATION</v>
      </c>
      <c r="J106" s="20" cm="1">
        <f t="array" ref="J106">_FV(B106,"Shares outstanding",TRUE)</f>
        <v>290195600</v>
      </c>
      <c r="K106" s="21" cm="1">
        <f t="array" ref="K106">IFERROR(_FV(B106,"Market cap",TRUE),0)</f>
        <v>15795350000</v>
      </c>
      <c r="L106" s="22">
        <f>VLOOKUP($A106,[1]TargetPriceData!$A$2:$AB$4993,11,FALSE)</f>
        <v>0.35</v>
      </c>
      <c r="M106" s="23">
        <f>VLOOKUP($A106,[1]TargetPriceData!$A$2:$AB$4993,4,FALSE)</f>
        <v>17</v>
      </c>
      <c r="N106" s="23" t="b">
        <f>VLOOKUP($A106,[1]TargetPriceData!$A$2:$AB$4993,3,FALSE)</f>
        <v>1</v>
      </c>
      <c r="O106" s="24">
        <f>VLOOKUP($A106,[1]TargetPriceData!$A$2:$AB$4993,5,FALSE)</f>
        <v>54</v>
      </c>
      <c r="P106" s="24">
        <f>VLOOKUP($A106,[1]TargetPriceData!$A$2:$AB$1048576,7,FALSE)</f>
        <v>68</v>
      </c>
      <c r="Q106" s="24">
        <f>VLOOKUP($A106,[1]TargetPriceData!$A$2:$AB$4993,6,FALSE)</f>
        <v>66.88</v>
      </c>
      <c r="R106" s="34">
        <f t="shared" ca="1" si="2"/>
        <v>0.23394833948339469</v>
      </c>
      <c r="S106" s="24">
        <f>VLOOKUP($A106,[1]TargetPriceData!$A$2:$AB$4993,8,FALSE)</f>
        <v>75</v>
      </c>
      <c r="T106" s="26">
        <f>VLOOKUP($A106,[1]TargetPriceData!$A$2:$AB$4993,10,FALSE)</f>
        <v>2.5</v>
      </c>
      <c r="U106" s="42">
        <f>VLOOKUP($A106,[1]TargetPriceData!$A$2:$P$4996,16,FALSE)</f>
        <v>0.45</v>
      </c>
      <c r="V106" s="42">
        <f>VLOOKUP($A106,[1]TargetPriceData!$A$2:$Q$4996,17,FALSE)</f>
        <v>1</v>
      </c>
      <c r="W106" s="27" t="str">
        <f>VLOOKUP($A106,[1]TargetPriceData!$A$2:$O$4996,15,FALSE)</f>
        <v>2022-08-04</v>
      </c>
      <c r="X106" s="28">
        <f>VLOOKUP($A106,[1]TargetPriceData!$A$2:$N$4996,14,FALSE)</f>
        <v>1.84</v>
      </c>
      <c r="Y106" s="29">
        <f t="shared" si="3"/>
        <v>3.4093014637761723E-2</v>
      </c>
      <c r="Z106" s="11" t="str" cm="1">
        <f t="array" ref="Z106">_FV(B106,"Exchange abbreviation",TRUE)</f>
        <v>XNYS</v>
      </c>
      <c r="AA106" s="44" t="s">
        <v>589</v>
      </c>
      <c r="AB106" s="44" t="s">
        <v>711</v>
      </c>
      <c r="AC106" s="45" t="s">
        <v>73</v>
      </c>
      <c r="AD106" s="31" t="s">
        <v>600</v>
      </c>
      <c r="AE106" s="46" t="s">
        <v>601</v>
      </c>
      <c r="AF106" s="32" t="s">
        <v>33</v>
      </c>
      <c r="AG106" s="33" cm="1">
        <f t="array" ref="AG106">IF(AH106=0,0,IF(ISERR(AH106),0,ROUNDDOWN(C106/_FV(B106,"P/E",TRUE),2)))</f>
        <v>2.46</v>
      </c>
      <c r="AH106" s="30" cm="1">
        <f t="array" ref="AH106">IFERROR(_FV(B106,"P/E",TRUE),0)</f>
        <v>21.852900000000002</v>
      </c>
      <c r="FT106" s="8"/>
      <c r="FU106" s="8"/>
      <c r="FV106" s="8"/>
      <c r="FW106" s="8"/>
      <c r="FX106" s="8"/>
    </row>
    <row r="107" spans="1:180" x14ac:dyDescent="0.25">
      <c r="A107" s="38" t="s">
        <v>185</v>
      </c>
      <c r="B107" t="e" vm="104">
        <v>#VALUE!</v>
      </c>
      <c r="C107" s="10" cm="1">
        <f t="array" ref="C107">_FV(B107,"Previous close",TRUE)</f>
        <v>74.150000000000006</v>
      </c>
      <c r="D107" s="10" cm="1">
        <f t="array" aca="1" ref="D107" ca="1">IF(OR(ISERROR(_FV($B107,"Price (Extended hours)",TRUE))=TRUE,$D$2="MKT CLOSED"),_FV($B107,"Price"),_FV($B107,"Price (Extended hours)",TRUE))</f>
        <v>73.900000000000006</v>
      </c>
      <c r="E107" s="17" cm="1">
        <f t="array" ref="E107">_FV(B107,"Low")</f>
        <v>73.539900000000003</v>
      </c>
      <c r="F107" s="17" cm="1">
        <f t="array" ref="F107">_FV(B107,"High")</f>
        <v>75.37</v>
      </c>
      <c r="G107" s="18" cm="1">
        <f t="array" ref="G107">_FV(B107,"Change")</f>
        <v>-0.3</v>
      </c>
      <c r="H107" s="19" cm="1">
        <f t="array" ref="H107">_FV(B107,"Change (%)",TRUE)</f>
        <v>-4.0460000000000001E-3</v>
      </c>
      <c r="I107" s="37" t="str" cm="1">
        <f t="array" ref="I107">_FV(B107,"Name")</f>
        <v>CENTENE CORPORATION</v>
      </c>
      <c r="J107" s="20" cm="1">
        <f t="array" ref="J107">_FV(B107,"Shares outstanding",TRUE)</f>
        <v>571580800</v>
      </c>
      <c r="K107" s="21" cm="1">
        <f t="array" ref="K107">IFERROR(_FV(B107,"Market cap",TRUE),0)</f>
        <v>42211250000</v>
      </c>
      <c r="L107" s="22">
        <f>VLOOKUP($A107,[1]TargetPriceData!$A$2:$AB$4993,11,FALSE)</f>
        <v>0.57999999999999996</v>
      </c>
      <c r="M107" s="23">
        <f>VLOOKUP($A107,[1]TargetPriceData!$A$2:$AB$4993,4,FALSE)</f>
        <v>19</v>
      </c>
      <c r="N107" s="23" t="b">
        <f>VLOOKUP($A107,[1]TargetPriceData!$A$2:$AB$4993,3,FALSE)</f>
        <v>1</v>
      </c>
      <c r="O107" s="24">
        <f>VLOOKUP($A107,[1]TargetPriceData!$A$2:$AB$4993,5,FALSE)</f>
        <v>90</v>
      </c>
      <c r="P107" s="24">
        <f>VLOOKUP($A107,[1]TargetPriceData!$A$2:$AB$1048576,7,FALSE)</f>
        <v>103</v>
      </c>
      <c r="Q107" s="24">
        <f>VLOOKUP($A107,[1]TargetPriceData!$A$2:$AB$4993,6,FALSE)</f>
        <v>102.37</v>
      </c>
      <c r="R107" s="34">
        <f t="shared" ca="1" si="2"/>
        <v>0.38525033829499317</v>
      </c>
      <c r="S107" s="24">
        <f>VLOOKUP($A107,[1]TargetPriceData!$A$2:$AB$4993,8,FALSE)</f>
        <v>116</v>
      </c>
      <c r="T107" s="26">
        <f>VLOOKUP($A107,[1]TargetPriceData!$A$2:$AB$4993,10,FALSE)</f>
        <v>1.9</v>
      </c>
      <c r="U107" s="42">
        <f>VLOOKUP($A107,[1]TargetPriceData!$A$2:$P$4996,16,FALSE)</f>
        <v>1.01</v>
      </c>
      <c r="V107" s="42">
        <f>VLOOKUP($A107,[1]TargetPriceData!$A$2:$Q$4996,17,FALSE)</f>
        <v>1.1100000000000001</v>
      </c>
      <c r="W107" s="27" t="str">
        <f>VLOOKUP($A107,[1]TargetPriceData!$A$2:$O$4996,15,FALSE)</f>
        <v/>
      </c>
      <c r="X107" s="28">
        <f>VLOOKUP($A107,[1]TargetPriceData!$A$2:$N$4996,14,FALSE)</f>
        <v>0</v>
      </c>
      <c r="Y107" s="29">
        <f t="shared" si="3"/>
        <v>0</v>
      </c>
      <c r="Z107" s="11" t="str" cm="1">
        <f t="array" ref="Z107">_FV(B107,"Exchange abbreviation",TRUE)</f>
        <v>XNYS</v>
      </c>
      <c r="AA107" s="44" t="s">
        <v>589</v>
      </c>
      <c r="AB107" s="44" t="s">
        <v>711</v>
      </c>
      <c r="AC107" s="45" t="s">
        <v>55</v>
      </c>
      <c r="AD107" s="31" t="s">
        <v>587</v>
      </c>
      <c r="AE107" s="46" t="s">
        <v>651</v>
      </c>
      <c r="AF107" s="32" t="s">
        <v>33</v>
      </c>
      <c r="AG107" s="33" cm="1">
        <f t="array" ref="AG107">IF(AH107=0,0,IF(ISERR(AH107),0,ROUNDDOWN(C107/_FV(B107,"P/E",TRUE),2)))</f>
        <v>3.14</v>
      </c>
      <c r="AH107" s="30" cm="1">
        <f t="array" ref="AH107">IFERROR(_FV(B107,"P/E",TRUE),0)</f>
        <v>23.585799999999999</v>
      </c>
      <c r="FT107" s="8"/>
      <c r="FU107" s="8"/>
      <c r="FV107" s="8"/>
      <c r="FW107" s="8"/>
      <c r="FX107" s="8"/>
    </row>
    <row r="108" spans="1:180" x14ac:dyDescent="0.25">
      <c r="A108" s="38" t="s">
        <v>186</v>
      </c>
      <c r="B108" t="e" vm="105">
        <v>#VALUE!</v>
      </c>
      <c r="C108" s="10" cm="1">
        <f t="array" ref="C108">_FV(B108,"Previous close",TRUE)</f>
        <v>26.6</v>
      </c>
      <c r="D108" s="10" cm="1">
        <f t="array" aca="1" ref="D108" ca="1">IF(OR(ISERROR(_FV($B108,"Price (Extended hours)",TRUE))=TRUE,$D$2="MKT CLOSED"),_FV($B108,"Price"),_FV($B108,"Price (Extended hours)",TRUE))</f>
        <v>27</v>
      </c>
      <c r="E108" s="17" cm="1">
        <f t="array" ref="E108">_FV(B108,"Low")</f>
        <v>26.51</v>
      </c>
      <c r="F108" s="17" cm="1">
        <f t="array" ref="F108">_FV(B108,"High")</f>
        <v>27.145</v>
      </c>
      <c r="G108" s="18" cm="1">
        <f t="array" ref="G108">_FV(B108,"Change")</f>
        <v>0.41</v>
      </c>
      <c r="H108" s="19" cm="1">
        <f t="array" ref="H108">_FV(B108,"Change (%)",TRUE)</f>
        <v>1.5414000000000001E-2</v>
      </c>
      <c r="I108" s="37" t="str" cm="1">
        <f t="array" ref="I108">_FV(B108,"Name")</f>
        <v>CENTERPOINT ENERGY, INC.</v>
      </c>
      <c r="J108" s="20" cm="1">
        <f t="array" ref="J108">_FV(B108,"Shares outstanding",TRUE)</f>
        <v>629502900</v>
      </c>
      <c r="K108" s="21" cm="1">
        <f t="array" ref="K108">IFERROR(_FV(B108,"Market cap",TRUE),0)</f>
        <v>17002870000</v>
      </c>
      <c r="L108" s="22">
        <f>VLOOKUP($A108,[1]TargetPriceData!$A$2:$AB$4993,11,FALSE)</f>
        <v>0.88</v>
      </c>
      <c r="M108" s="23">
        <f>VLOOKUP($A108,[1]TargetPriceData!$A$2:$AB$4993,4,FALSE)</f>
        <v>16</v>
      </c>
      <c r="N108" s="23" t="b">
        <f>VLOOKUP($A108,[1]TargetPriceData!$A$2:$AB$4993,3,FALSE)</f>
        <v>1</v>
      </c>
      <c r="O108" s="24">
        <f>VLOOKUP($A108,[1]TargetPriceData!$A$2:$AB$4993,5,FALSE)</f>
        <v>27</v>
      </c>
      <c r="P108" s="24">
        <f>VLOOKUP($A108,[1]TargetPriceData!$A$2:$AB$1048576,7,FALSE)</f>
        <v>32</v>
      </c>
      <c r="Q108" s="24">
        <f>VLOOKUP($A108,[1]TargetPriceData!$A$2:$AB$4993,6,FALSE)</f>
        <v>32</v>
      </c>
      <c r="R108" s="34">
        <f t="shared" ca="1" si="2"/>
        <v>0.18518518518518517</v>
      </c>
      <c r="S108" s="24">
        <f>VLOOKUP($A108,[1]TargetPriceData!$A$2:$AB$4993,8,FALSE)</f>
        <v>37</v>
      </c>
      <c r="T108" s="26">
        <f>VLOOKUP($A108,[1]TargetPriceData!$A$2:$AB$4993,10,FALSE)</f>
        <v>1.9</v>
      </c>
      <c r="U108" s="42">
        <f>VLOOKUP($A108,[1]TargetPriceData!$A$2:$P$4996,16,FALSE)</f>
        <v>0.55000000000000004</v>
      </c>
      <c r="V108" s="42">
        <f>VLOOKUP($A108,[1]TargetPriceData!$A$2:$Q$4996,17,FALSE)</f>
        <v>1.03</v>
      </c>
      <c r="W108" s="27" t="str">
        <f>VLOOKUP($A108,[1]TargetPriceData!$A$2:$O$4996,15,FALSE)</f>
        <v>2022-11-16</v>
      </c>
      <c r="X108" s="28">
        <f>VLOOKUP($A108,[1]TargetPriceData!$A$2:$N$4996,14,FALSE)</f>
        <v>0.72</v>
      </c>
      <c r="Y108" s="29">
        <f t="shared" si="3"/>
        <v>2.7067669172932327E-2</v>
      </c>
      <c r="Z108" s="11" t="str" cm="1">
        <f t="array" ref="Z108">_FV(B108,"Exchange abbreviation",TRUE)</f>
        <v>XNYS</v>
      </c>
      <c r="AA108" s="44" t="s">
        <v>589</v>
      </c>
      <c r="AB108" s="44" t="s">
        <v>711</v>
      </c>
      <c r="AC108" s="45" t="s">
        <v>73</v>
      </c>
      <c r="AD108" s="31" t="s">
        <v>600</v>
      </c>
      <c r="AE108" s="46" t="s">
        <v>601</v>
      </c>
      <c r="AF108" s="32" t="s">
        <v>33</v>
      </c>
      <c r="AG108" s="33" cm="1">
        <f t="array" ref="AG108">IF(AH108=0,0,IF(ISERR(AH108),0,ROUNDDOWN(C108/_FV(B108,"P/E",TRUE),2)))</f>
        <v>1.35</v>
      </c>
      <c r="AH108" s="30" cm="1">
        <f t="array" ref="AH108">IFERROR(_FV(B108,"P/E",TRUE),0)</f>
        <v>19.688800000000001</v>
      </c>
      <c r="FT108" s="8"/>
      <c r="FU108" s="8"/>
      <c r="FV108" s="8"/>
      <c r="FW108" s="8"/>
      <c r="FX108" s="8"/>
    </row>
    <row r="109" spans="1:180" x14ac:dyDescent="0.25">
      <c r="A109" s="38" t="s">
        <v>187</v>
      </c>
      <c r="B109" t="e" vm="106">
        <v>#VALUE!</v>
      </c>
      <c r="C109" s="10" cm="1">
        <f t="array" ref="C109">_FV(B109,"Previous close",TRUE)</f>
        <v>94.98</v>
      </c>
      <c r="D109" s="10" cm="1">
        <f t="array" aca="1" ref="D109" ca="1">IF(OR(ISERROR(_FV($B109,"Price (Extended hours)",TRUE))=TRUE,$D$2="MKT CLOSED"),_FV($B109,"Price"),_FV($B109,"Price (Extended hours)",TRUE))</f>
        <v>96.04</v>
      </c>
      <c r="E109" s="17" cm="1">
        <f t="array" ref="E109">_FV(B109,"Low")</f>
        <v>92.94</v>
      </c>
      <c r="F109" s="17" cm="1">
        <f t="array" ref="F109">_FV(B109,"High")</f>
        <v>96.25</v>
      </c>
      <c r="G109" s="18" cm="1">
        <f t="array" ref="G109">_FV(B109,"Change")</f>
        <v>1.27</v>
      </c>
      <c r="H109" s="19" cm="1">
        <f t="array" ref="H109">_FV(B109,"Change (%)",TRUE)</f>
        <v>1.3370999999999999E-2</v>
      </c>
      <c r="I109" s="37" t="str" cm="1">
        <f t="array" ref="I109">_FV(B109,"Name")</f>
        <v>CAPITAL ONE FINANCIAL CORPORATION</v>
      </c>
      <c r="J109" s="20" cm="1">
        <f t="array" ref="J109">_FV(B109,"Shares outstanding",TRUE)</f>
        <v>383800000</v>
      </c>
      <c r="K109" s="21" cm="1">
        <f t="array" ref="K109">IFERROR(_FV(B109,"Market cap",TRUE),0)</f>
        <v>36940750000</v>
      </c>
      <c r="L109" s="22">
        <f>VLOOKUP($A109,[1]TargetPriceData!$A$2:$AB$4993,11,FALSE)</f>
        <v>1.42</v>
      </c>
      <c r="M109" s="23">
        <f>VLOOKUP($A109,[1]TargetPriceData!$A$2:$AB$4993,4,FALSE)</f>
        <v>19</v>
      </c>
      <c r="N109" s="23" t="b">
        <f>VLOOKUP($A109,[1]TargetPriceData!$A$2:$AB$4993,3,FALSE)</f>
        <v>1</v>
      </c>
      <c r="O109" s="24">
        <f>VLOOKUP($A109,[1]TargetPriceData!$A$2:$AB$4993,5,FALSE)</f>
        <v>68</v>
      </c>
      <c r="P109" s="24">
        <f>VLOOKUP($A109,[1]TargetPriceData!$A$2:$AB$1048576,7,FALSE)</f>
        <v>121</v>
      </c>
      <c r="Q109" s="24">
        <f>VLOOKUP($A109,[1]TargetPriceData!$A$2:$AB$4993,6,FALSE)</f>
        <v>126.91</v>
      </c>
      <c r="R109" s="34">
        <f t="shared" ca="1" si="2"/>
        <v>0.32142857142857129</v>
      </c>
      <c r="S109" s="24">
        <f>VLOOKUP($A109,[1]TargetPriceData!$A$2:$AB$4993,8,FALSE)</f>
        <v>171</v>
      </c>
      <c r="T109" s="26">
        <f>VLOOKUP($A109,[1]TargetPriceData!$A$2:$AB$4993,10,FALSE)</f>
        <v>2.2999999999999998</v>
      </c>
      <c r="U109" s="42">
        <f>VLOOKUP($A109,[1]TargetPriceData!$A$2:$P$4996,16,FALSE)</f>
        <v>0</v>
      </c>
      <c r="V109" s="42">
        <f>VLOOKUP($A109,[1]TargetPriceData!$A$2:$Q$4996,17,FALSE)</f>
        <v>0</v>
      </c>
      <c r="W109" s="27" t="str">
        <f>VLOOKUP($A109,[1]TargetPriceData!$A$2:$O$4996,15,FALSE)</f>
        <v>2022-08-05</v>
      </c>
      <c r="X109" s="28">
        <f>VLOOKUP($A109,[1]TargetPriceData!$A$2:$N$4996,14,FALSE)</f>
        <v>2.4</v>
      </c>
      <c r="Y109" s="29">
        <f t="shared" si="3"/>
        <v>2.526847757422615E-2</v>
      </c>
      <c r="Z109" s="11" t="str" cm="1">
        <f t="array" ref="Z109">_FV(B109,"Exchange abbreviation",TRUE)</f>
        <v>XNYS</v>
      </c>
      <c r="AA109" s="44" t="s">
        <v>589</v>
      </c>
      <c r="AB109" s="44" t="s">
        <v>711</v>
      </c>
      <c r="AC109" s="45" t="s">
        <v>38</v>
      </c>
      <c r="AD109" s="31" t="s">
        <v>604</v>
      </c>
      <c r="AE109" s="46" t="s">
        <v>633</v>
      </c>
      <c r="AF109" s="32" t="s">
        <v>33</v>
      </c>
      <c r="AG109" s="33" cm="1">
        <f t="array" ref="AG109">IF(AH109=0,0,IF(ISERR(AH109),0,ROUNDDOWN(C109/_FV(B109,"P/E",TRUE),2)))</f>
        <v>22.78</v>
      </c>
      <c r="AH109" s="30" cm="1">
        <f t="array" ref="AH109">IFERROR(_FV(B109,"P/E",TRUE),0)</f>
        <v>4.1692</v>
      </c>
      <c r="FT109" s="8"/>
      <c r="FU109" s="8"/>
      <c r="FV109" s="8"/>
      <c r="FW109" s="8"/>
      <c r="FX109" s="8"/>
    </row>
    <row r="110" spans="1:180" x14ac:dyDescent="0.25">
      <c r="A110" s="38" t="s">
        <v>189</v>
      </c>
      <c r="B110" t="e" vm="107">
        <v>#VALUE!</v>
      </c>
      <c r="C110" s="10" cm="1">
        <f t="array" ref="C110">_FV(B110,"Previous close",TRUE)</f>
        <v>255.7</v>
      </c>
      <c r="D110" s="10" cm="1">
        <f t="array" aca="1" ref="D110" ca="1">IF(OR(ISERROR(_FV($B110,"Price (Extended hours)",TRUE))=TRUE,$D$2="MKT CLOSED"),_FV($B110,"Price"),_FV($B110,"Price (Extended hours)",TRUE))</f>
        <v>259.99</v>
      </c>
      <c r="E110" s="17" cm="1">
        <f t="array" ref="E110">_FV(B110,"Low")</f>
        <v>250.58</v>
      </c>
      <c r="F110" s="17" cm="1">
        <f t="array" ref="F110">_FV(B110,"High")</f>
        <v>260.52</v>
      </c>
      <c r="G110" s="18" cm="1">
        <f t="array" ref="G110">_FV(B110,"Change")</f>
        <v>4.29</v>
      </c>
      <c r="H110" s="19" cm="1">
        <f t="array" ref="H110">_FV(B110,"Change (%)",TRUE)</f>
        <v>1.6777E-2</v>
      </c>
      <c r="I110" s="37" t="str" cm="1">
        <f t="array" ref="I110">_FV(B110,"Name")</f>
        <v>THE COOPER COMPANIES, INC.</v>
      </c>
      <c r="J110" s="20" cm="1">
        <f t="array" ref="J110">_FV(B110,"Shares outstanding",TRUE)</f>
        <v>49345980</v>
      </c>
      <c r="K110" s="21" cm="1">
        <f t="array" ref="K110">IFERROR(_FV(B110,"Market cap",TRUE),0)</f>
        <v>12829460000</v>
      </c>
      <c r="L110" s="22">
        <f>VLOOKUP($A110,[1]TargetPriceData!$A$2:$AB$4993,11,FALSE)</f>
        <v>0.93</v>
      </c>
      <c r="M110" s="23">
        <f>VLOOKUP($A110,[1]TargetPriceData!$A$2:$AB$4993,4,FALSE)</f>
        <v>10</v>
      </c>
      <c r="N110" s="23" t="b">
        <f>VLOOKUP($A110,[1]TargetPriceData!$A$2:$AB$4993,3,FALSE)</f>
        <v>1</v>
      </c>
      <c r="O110" s="24">
        <f>VLOOKUP($A110,[1]TargetPriceData!$A$2:$AB$4993,5,FALSE)</f>
        <v>280</v>
      </c>
      <c r="P110" s="24">
        <f>VLOOKUP($A110,[1]TargetPriceData!$A$2:$AB$1048576,7,FALSE)</f>
        <v>346.5</v>
      </c>
      <c r="Q110" s="24">
        <f>VLOOKUP($A110,[1]TargetPriceData!$A$2:$AB$4993,6,FALSE)</f>
        <v>353.8</v>
      </c>
      <c r="R110" s="34">
        <f t="shared" ca="1" si="2"/>
        <v>0.36082157006038695</v>
      </c>
      <c r="S110" s="24">
        <f>VLOOKUP($A110,[1]TargetPriceData!$A$2:$AB$4993,8,FALSE)</f>
        <v>560</v>
      </c>
      <c r="T110" s="26">
        <f>VLOOKUP($A110,[1]TargetPriceData!$A$2:$AB$4993,10,FALSE)</f>
        <v>2.5</v>
      </c>
      <c r="U110" s="42">
        <f>VLOOKUP($A110,[1]TargetPriceData!$A$2:$P$4996,16,FALSE)</f>
        <v>0.56999999999999995</v>
      </c>
      <c r="V110" s="42">
        <f>VLOOKUP($A110,[1]TargetPriceData!$A$2:$Q$4996,17,FALSE)</f>
        <v>1.1599999999999999</v>
      </c>
      <c r="W110" s="27" t="str">
        <f>VLOOKUP($A110,[1]TargetPriceData!$A$2:$O$4996,15,FALSE)</f>
        <v>2022-07-26</v>
      </c>
      <c r="X110" s="28">
        <f>VLOOKUP($A110,[1]TargetPriceData!$A$2:$N$4996,14,FALSE)</f>
        <v>0.06</v>
      </c>
      <c r="Y110" s="29">
        <f t="shared" si="3"/>
        <v>2.3464998044583498E-4</v>
      </c>
      <c r="Z110" s="11" t="str" cm="1">
        <f t="array" ref="Z110">_FV(B110,"Exchange abbreviation",TRUE)</f>
        <v>XNYS</v>
      </c>
      <c r="AA110" s="44" t="s">
        <v>589</v>
      </c>
      <c r="AB110" s="44" t="s">
        <v>711</v>
      </c>
      <c r="AC110" s="45" t="s">
        <v>32</v>
      </c>
      <c r="AD110" s="31" t="s">
        <v>587</v>
      </c>
      <c r="AE110" s="46" t="s">
        <v>612</v>
      </c>
      <c r="AF110" s="32" t="s">
        <v>33</v>
      </c>
      <c r="AG110" s="33" cm="1">
        <f t="array" ref="AG110">IF(AH110=0,0,IF(ISERR(AH110),0,ROUNDDOWN(C110/_FV(B110,"P/E",TRUE),2)))</f>
        <v>8.64</v>
      </c>
      <c r="AH110" s="30" cm="1">
        <f t="array" ref="AH110">IFERROR(_FV(B110,"P/E",TRUE),0)</f>
        <v>29.586099999999998</v>
      </c>
      <c r="FT110" s="8"/>
      <c r="FU110" s="8"/>
      <c r="FV110" s="8"/>
      <c r="FW110" s="8"/>
      <c r="FX110" s="8"/>
    </row>
    <row r="111" spans="1:180" x14ac:dyDescent="0.25">
      <c r="A111" s="38" t="s">
        <v>190</v>
      </c>
      <c r="B111" t="e" vm="108">
        <v>#VALUE!</v>
      </c>
      <c r="C111" s="10" cm="1">
        <f t="array" ref="C111">_FV(B111,"Previous close",TRUE)</f>
        <v>121.81</v>
      </c>
      <c r="D111" s="10" cm="1">
        <f t="array" aca="1" ref="D111" ca="1">IF(OR(ISERROR(_FV($B111,"Price (Extended hours)",TRUE))=TRUE,$D$2="MKT CLOSED"),_FV($B111,"Price"),_FV($B111,"Price (Extended hours)",TRUE))</f>
        <v>124.62</v>
      </c>
      <c r="E111" s="17" cm="1">
        <f t="array" ref="E111">_FV(B111,"Low")</f>
        <v>121.57</v>
      </c>
      <c r="F111" s="17" cm="1">
        <f t="array" ref="F111">_FV(B111,"High")</f>
        <v>124.76</v>
      </c>
      <c r="G111" s="18" cm="1">
        <f t="array" ref="G111">_FV(B111,"Change")</f>
        <v>2.68</v>
      </c>
      <c r="H111" s="19" cm="1">
        <f t="array" ref="H111">_FV(B111,"Change (%)",TRUE)</f>
        <v>2.2001E-2</v>
      </c>
      <c r="I111" s="37" t="str" cm="1">
        <f t="array" ref="I111">_FV(B111,"Name")</f>
        <v>CONOCOPHILLIPS</v>
      </c>
      <c r="J111" s="20" cm="1">
        <f t="array" ref="J111">_FV(B111,"Shares outstanding",TRUE)</f>
        <v>1273033000</v>
      </c>
      <c r="K111" s="21" cm="1">
        <f t="array" ref="K111">IFERROR(_FV(B111,"Market cap",TRUE),0)</f>
        <v>158479900000</v>
      </c>
      <c r="L111" s="22">
        <f>VLOOKUP($A111,[1]TargetPriceData!$A$2:$AB$4993,11,FALSE)</f>
        <v>1.29</v>
      </c>
      <c r="M111" s="23">
        <f>VLOOKUP($A111,[1]TargetPriceData!$A$2:$AB$4993,4,FALSE)</f>
        <v>26</v>
      </c>
      <c r="N111" s="23" t="b">
        <f>VLOOKUP($A111,[1]TargetPriceData!$A$2:$AB$4993,3,FALSE)</f>
        <v>1</v>
      </c>
      <c r="O111" s="24">
        <f>VLOOKUP($A111,[1]TargetPriceData!$A$2:$AB$4993,5,FALSE)</f>
        <v>87</v>
      </c>
      <c r="P111" s="24">
        <f>VLOOKUP($A111,[1]TargetPriceData!$A$2:$AB$1048576,7,FALSE)</f>
        <v>132</v>
      </c>
      <c r="Q111" s="24">
        <f>VLOOKUP($A111,[1]TargetPriceData!$A$2:$AB$4993,6,FALSE)</f>
        <v>128.06</v>
      </c>
      <c r="R111" s="34">
        <f t="shared" ca="1" si="2"/>
        <v>2.7603915904349203E-2</v>
      </c>
      <c r="S111" s="24">
        <f>VLOOKUP($A111,[1]TargetPriceData!$A$2:$AB$4993,8,FALSE)</f>
        <v>149</v>
      </c>
      <c r="T111" s="26">
        <f>VLOOKUP($A111,[1]TargetPriceData!$A$2:$AB$4993,10,FALSE)</f>
        <v>1.9</v>
      </c>
      <c r="U111" s="42">
        <f>VLOOKUP($A111,[1]TargetPriceData!$A$2:$P$4996,16,FALSE)</f>
        <v>1.33</v>
      </c>
      <c r="V111" s="42">
        <f>VLOOKUP($A111,[1]TargetPriceData!$A$2:$Q$4996,17,FALSE)</f>
        <v>1.54</v>
      </c>
      <c r="W111" s="27" t="str">
        <f>VLOOKUP($A111,[1]TargetPriceData!$A$2:$O$4996,15,FALSE)</f>
        <v>2022-09-28</v>
      </c>
      <c r="X111" s="28">
        <f>VLOOKUP($A111,[1]TargetPriceData!$A$2:$N$4996,14,FALSE)</f>
        <v>1.92</v>
      </c>
      <c r="Y111" s="29">
        <f t="shared" si="3"/>
        <v>1.5762252688613414E-2</v>
      </c>
      <c r="Z111" s="11" t="str" cm="1">
        <f t="array" ref="Z111">_FV(B111,"Exchange abbreviation",TRUE)</f>
        <v>XNYS</v>
      </c>
      <c r="AA111" s="44" t="s">
        <v>589</v>
      </c>
      <c r="AB111" s="44" t="s">
        <v>711</v>
      </c>
      <c r="AC111" s="45" t="s">
        <v>71</v>
      </c>
      <c r="AD111" s="31" t="s">
        <v>623</v>
      </c>
      <c r="AE111" s="46" t="s">
        <v>624</v>
      </c>
      <c r="AF111" s="32" t="s">
        <v>33</v>
      </c>
      <c r="AG111" s="33" cm="1">
        <f t="array" ref="AG111">IF(AH111=0,0,IF(ISERR(AH111),0,ROUNDDOWN(C111/_FV(B111,"P/E",TRUE),2)))</f>
        <v>12.14</v>
      </c>
      <c r="AH111" s="30" cm="1">
        <f t="array" ref="AH111">IFERROR(_FV(B111,"P/E",TRUE),0)</f>
        <v>10.0299</v>
      </c>
      <c r="FT111" s="8"/>
      <c r="FU111" s="8"/>
      <c r="FV111" s="8"/>
      <c r="FW111" s="8"/>
      <c r="FX111" s="8"/>
    </row>
    <row r="112" spans="1:180" x14ac:dyDescent="0.25">
      <c r="A112" s="38" t="s">
        <v>191</v>
      </c>
      <c r="B112" t="e" vm="109">
        <v>#VALUE!</v>
      </c>
      <c r="C112" s="10" cm="1">
        <f t="array" ref="C112">_FV(B112,"Previous close",TRUE)</f>
        <v>464.62</v>
      </c>
      <c r="D112" s="10" cm="1">
        <f t="array" aca="1" ref="D112" ca="1">IF(OR(ISERROR(_FV($B112,"Price (Extended hours)",TRUE))=TRUE,$D$2="MKT CLOSED"),_FV($B112,"Price"),_FV($B112,"Price (Extended hours)",TRUE))</f>
        <v>479.12</v>
      </c>
      <c r="E112" s="17" cm="1">
        <f t="array" ref="E112">_FV(B112,"Low")</f>
        <v>462.28</v>
      </c>
      <c r="F112" s="17" cm="1">
        <f t="array" ref="F112">_FV(B112,"High")</f>
        <v>479.57</v>
      </c>
      <c r="G112" s="18" cm="1">
        <f t="array" ref="G112">_FV(B112,"Change")</f>
        <v>13.56</v>
      </c>
      <c r="H112" s="19" cm="1">
        <f t="array" ref="H112">_FV(B112,"Change (%)",TRUE)</f>
        <v>2.9184999999999999E-2</v>
      </c>
      <c r="I112" s="37" t="str" cm="1">
        <f t="array" ref="I112">_FV(B112,"Name")</f>
        <v>COSTCO WHOLESALE CORPORATION</v>
      </c>
      <c r="J112" s="20" cm="1">
        <f t="array" ref="J112">_FV(B112,"Shares outstanding",TRUE)</f>
        <v>442604200</v>
      </c>
      <c r="K112" s="21" cm="1">
        <f t="array" ref="K112">IFERROR(_FV(B112,"Market cap",TRUE),0)</f>
        <v>211644500000</v>
      </c>
      <c r="L112" s="22">
        <f>VLOOKUP($A112,[1]TargetPriceData!$A$2:$AB$4993,11,FALSE)</f>
        <v>0.72</v>
      </c>
      <c r="M112" s="23">
        <f>VLOOKUP($A112,[1]TargetPriceData!$A$2:$AB$4993,4,FALSE)</f>
        <v>29</v>
      </c>
      <c r="N112" s="23" t="b">
        <f>VLOOKUP($A112,[1]TargetPriceData!$A$2:$AB$4993,3,FALSE)</f>
        <v>1</v>
      </c>
      <c r="O112" s="24">
        <f>VLOOKUP($A112,[1]TargetPriceData!$A$2:$AB$4993,5,FALSE)</f>
        <v>455</v>
      </c>
      <c r="P112" s="24">
        <f>VLOOKUP($A112,[1]TargetPriceData!$A$2:$AB$1048576,7,FALSE)</f>
        <v>565</v>
      </c>
      <c r="Q112" s="24">
        <f>VLOOKUP($A112,[1]TargetPriceData!$A$2:$AB$4993,6,FALSE)</f>
        <v>565.16999999999996</v>
      </c>
      <c r="R112" s="34">
        <f t="shared" ca="1" si="2"/>
        <v>0.17960010018366995</v>
      </c>
      <c r="S112" s="24">
        <f>VLOOKUP($A112,[1]TargetPriceData!$A$2:$AB$4993,8,FALSE)</f>
        <v>678</v>
      </c>
      <c r="T112" s="26">
        <f>VLOOKUP($A112,[1]TargetPriceData!$A$2:$AB$4993,10,FALSE)</f>
        <v>2.1</v>
      </c>
      <c r="U112" s="42">
        <f>VLOOKUP($A112,[1]TargetPriceData!$A$2:$P$4996,16,FALSE)</f>
        <v>0.41</v>
      </c>
      <c r="V112" s="42">
        <f>VLOOKUP($A112,[1]TargetPriceData!$A$2:$Q$4996,17,FALSE)</f>
        <v>1.02</v>
      </c>
      <c r="W112" s="27" t="str">
        <f>VLOOKUP($A112,[1]TargetPriceData!$A$2:$O$4996,15,FALSE)</f>
        <v>2022-10-27</v>
      </c>
      <c r="X112" s="28">
        <f>VLOOKUP($A112,[1]TargetPriceData!$A$2:$N$4996,14,FALSE)</f>
        <v>3.6</v>
      </c>
      <c r="Y112" s="29">
        <f t="shared" si="3"/>
        <v>7.7482674013172057E-3</v>
      </c>
      <c r="Z112" s="11" t="str" cm="1">
        <f t="array" ref="Z112">_FV(B112,"Exchange abbreviation",TRUE)</f>
        <v>XNAS</v>
      </c>
      <c r="AA112" s="44" t="s">
        <v>712</v>
      </c>
      <c r="AB112" s="44" t="s">
        <v>711</v>
      </c>
      <c r="AC112" s="45" t="s">
        <v>110</v>
      </c>
      <c r="AD112" s="31" t="s">
        <v>301</v>
      </c>
      <c r="AE112" s="46" t="s">
        <v>654</v>
      </c>
      <c r="AF112" s="32" t="s">
        <v>33</v>
      </c>
      <c r="AG112" s="33" cm="1">
        <f t="array" ref="AG112">IF(AH112=0,0,IF(ISERR(AH112),0,ROUNDDOWN(C112/_FV(B112,"P/E",TRUE),2)))</f>
        <v>13.13</v>
      </c>
      <c r="AH112" s="30" cm="1">
        <f t="array" ref="AH112">IFERROR(_FV(B112,"P/E",TRUE),0)</f>
        <v>35.359900000000003</v>
      </c>
      <c r="FT112" s="8"/>
      <c r="FU112" s="8"/>
      <c r="FV112" s="8"/>
      <c r="FW112" s="8"/>
      <c r="FX112" s="8"/>
    </row>
    <row r="113" spans="1:180" x14ac:dyDescent="0.25">
      <c r="A113" s="38" t="s">
        <v>193</v>
      </c>
      <c r="B113" t="e" vm="110">
        <v>#VALUE!</v>
      </c>
      <c r="C113" s="10" cm="1">
        <f t="array" ref="C113">_FV(B113,"Previous close",TRUE)</f>
        <v>49.88</v>
      </c>
      <c r="D113" s="10" cm="1">
        <f t="array" aca="1" ref="D113" ca="1">IF(OR(ISERROR(_FV($B113,"Price (Extended hours)",TRUE))=TRUE,$D$2="MKT CLOSED"),_FV($B113,"Price"),_FV($B113,"Price (Extended hours)",TRUE))</f>
        <v>50.25</v>
      </c>
      <c r="E113" s="17" cm="1">
        <f t="array" ref="E113">_FV(B113,"Low")</f>
        <v>49.73</v>
      </c>
      <c r="F113" s="17" cm="1">
        <f t="array" ref="F113">_FV(B113,"High")</f>
        <v>50.534999999999997</v>
      </c>
      <c r="G113" s="18" cm="1">
        <f t="array" ref="G113">_FV(B113,"Change")</f>
        <v>0.37</v>
      </c>
      <c r="H113" s="19" cm="1">
        <f t="array" ref="H113">_FV(B113,"Change (%)",TRUE)</f>
        <v>7.4180000000000001E-3</v>
      </c>
      <c r="I113" s="37" t="str" cm="1">
        <f t="array" ref="I113">_FV(B113,"Name")</f>
        <v>CAMPBELL SOUP COMPANY</v>
      </c>
      <c r="J113" s="20" cm="1">
        <f t="array" ref="J113">_FV(B113,"Shares outstanding",TRUE)</f>
        <v>299758400</v>
      </c>
      <c r="K113" s="21" cm="1">
        <f t="array" ref="K113">IFERROR(_FV(B113,"Market cap",TRUE),0)</f>
        <v>15062860000</v>
      </c>
      <c r="L113" s="22">
        <f>VLOOKUP($A113,[1]TargetPriceData!$A$2:$AB$4993,11,FALSE)</f>
        <v>0.36</v>
      </c>
      <c r="M113" s="23">
        <f>VLOOKUP($A113,[1]TargetPriceData!$A$2:$AB$4993,4,FALSE)</f>
        <v>17</v>
      </c>
      <c r="N113" s="23" t="b">
        <f>VLOOKUP($A113,[1]TargetPriceData!$A$2:$AB$4993,3,FALSE)</f>
        <v>1</v>
      </c>
      <c r="O113" s="24">
        <f>VLOOKUP($A113,[1]TargetPriceData!$A$2:$AB$4993,5,FALSE)</f>
        <v>39</v>
      </c>
      <c r="P113" s="24">
        <f>VLOOKUP($A113,[1]TargetPriceData!$A$2:$AB$1048576,7,FALSE)</f>
        <v>48</v>
      </c>
      <c r="Q113" s="24">
        <f>VLOOKUP($A113,[1]TargetPriceData!$A$2:$AB$4993,6,FALSE)</f>
        <v>48.12</v>
      </c>
      <c r="R113" s="34">
        <f t="shared" ca="1" si="2"/>
        <v>-4.2388059701492585E-2</v>
      </c>
      <c r="S113" s="24">
        <f>VLOOKUP($A113,[1]TargetPriceData!$A$2:$AB$4993,8,FALSE)</f>
        <v>55</v>
      </c>
      <c r="T113" s="26">
        <f>VLOOKUP($A113,[1]TargetPriceData!$A$2:$AB$4993,10,FALSE)</f>
        <v>3.3</v>
      </c>
      <c r="U113" s="42">
        <f>VLOOKUP($A113,[1]TargetPriceData!$A$2:$P$4996,16,FALSE)</f>
        <v>0.22</v>
      </c>
      <c r="V113" s="42">
        <f>VLOOKUP($A113,[1]TargetPriceData!$A$2:$Q$4996,17,FALSE)</f>
        <v>0.68</v>
      </c>
      <c r="W113" s="27" t="str">
        <f>VLOOKUP($A113,[1]TargetPriceData!$A$2:$O$4996,15,FALSE)</f>
        <v>2022-10-05</v>
      </c>
      <c r="X113" s="28">
        <f>VLOOKUP($A113,[1]TargetPriceData!$A$2:$N$4996,14,FALSE)</f>
        <v>1.48</v>
      </c>
      <c r="Y113" s="29">
        <f t="shared" si="3"/>
        <v>2.9671210906174819E-2</v>
      </c>
      <c r="Z113" s="11" t="str" cm="1">
        <f t="array" ref="Z113">_FV(B113,"Exchange abbreviation",TRUE)</f>
        <v>XNYS</v>
      </c>
      <c r="AA113" s="44" t="s">
        <v>589</v>
      </c>
      <c r="AB113" s="44" t="s">
        <v>711</v>
      </c>
      <c r="AC113" s="45" t="s">
        <v>66</v>
      </c>
      <c r="AD113" s="31" t="s">
        <v>301</v>
      </c>
      <c r="AE113" s="46" t="s">
        <v>640</v>
      </c>
      <c r="AF113" s="32" t="s">
        <v>33</v>
      </c>
      <c r="AG113" s="33" cm="1">
        <f t="array" ref="AG113">IF(AH113=0,0,IF(ISERR(AH113),0,ROUNDDOWN(C113/_FV(B113,"P/E",TRUE),2)))</f>
        <v>2.5</v>
      </c>
      <c r="AH113" s="30" cm="1">
        <f t="array" ref="AH113">IFERROR(_FV(B113,"P/E",TRUE),0)</f>
        <v>19.914999999999999</v>
      </c>
      <c r="FT113" s="8"/>
      <c r="FU113" s="8"/>
      <c r="FV113" s="8"/>
      <c r="FW113" s="8"/>
      <c r="FX113" s="8"/>
    </row>
    <row r="114" spans="1:180" x14ac:dyDescent="0.25">
      <c r="A114" s="38" t="s">
        <v>195</v>
      </c>
      <c r="B114" t="e" vm="111">
        <v>#VALUE!</v>
      </c>
      <c r="C114" s="10" cm="1">
        <f t="array" ref="C114">_FV(B114,"Previous close",TRUE)</f>
        <v>108.81</v>
      </c>
      <c r="D114" s="10" cm="1">
        <f t="array" aca="1" ref="D114" ca="1">IF(OR(ISERROR(_FV($B114,"Price (Extended hours)",TRUE))=TRUE,$D$2="MKT CLOSED"),_FV($B114,"Price"),_FV($B114,"Price (Extended hours)",TRUE))</f>
        <v>110.48</v>
      </c>
      <c r="E114" s="17" cm="1">
        <f t="array" ref="E114">_FV(B114,"Low")</f>
        <v>107.51</v>
      </c>
      <c r="F114" s="17" cm="1">
        <f t="array" ref="F114">_FV(B114,"High")</f>
        <v>109.87</v>
      </c>
      <c r="G114" s="18" cm="1">
        <f t="array" ref="G114">_FV(B114,"Change")</f>
        <v>0.82</v>
      </c>
      <c r="H114" s="19" cm="1">
        <f t="array" ref="H114">_FV(B114,"Change (%)",TRUE)</f>
        <v>7.5360000000000002E-3</v>
      </c>
      <c r="I114" s="37" t="str" cm="1">
        <f t="array" ref="I114">_FV(B114,"Name")</f>
        <v>COPART, INC.</v>
      </c>
      <c r="J114" s="20" cm="1">
        <f t="array" ref="J114">_FV(B114,"Shares outstanding",TRUE)</f>
        <v>238060300</v>
      </c>
      <c r="K114" s="21" cm="1">
        <f t="array" ref="K114">IFERROR(_FV(B114,"Market cap",TRUE),0)</f>
        <v>26098540000</v>
      </c>
      <c r="L114" s="22">
        <f>VLOOKUP($A114,[1]TargetPriceData!$A$2:$AB$4993,11,FALSE)</f>
        <v>1.17</v>
      </c>
      <c r="M114" s="23">
        <f>VLOOKUP($A114,[1]TargetPriceData!$A$2:$AB$4993,4,FALSE)</f>
        <v>7</v>
      </c>
      <c r="N114" s="23" t="b">
        <f>VLOOKUP($A114,[1]TargetPriceData!$A$2:$AB$4993,3,FALSE)</f>
        <v>1</v>
      </c>
      <c r="O114" s="24">
        <f>VLOOKUP($A114,[1]TargetPriceData!$A$2:$AB$4993,5,FALSE)</f>
        <v>131</v>
      </c>
      <c r="P114" s="24">
        <f>VLOOKUP($A114,[1]TargetPriceData!$A$2:$AB$1048576,7,FALSE)</f>
        <v>143</v>
      </c>
      <c r="Q114" s="24">
        <f>VLOOKUP($A114,[1]TargetPriceData!$A$2:$AB$4993,6,FALSE)</f>
        <v>149.71</v>
      </c>
      <c r="R114" s="34">
        <f t="shared" ca="1" si="2"/>
        <v>0.35508689355539469</v>
      </c>
      <c r="S114" s="24">
        <f>VLOOKUP($A114,[1]TargetPriceData!$A$2:$AB$4993,8,FALSE)</f>
        <v>182</v>
      </c>
      <c r="T114" s="26">
        <f>VLOOKUP($A114,[1]TargetPriceData!$A$2:$AB$4993,10,FALSE)</f>
        <v>1.6</v>
      </c>
      <c r="U114" s="42">
        <f>VLOOKUP($A114,[1]TargetPriceData!$A$2:$P$4996,16,FALSE)</f>
        <v>3.57</v>
      </c>
      <c r="V114" s="42">
        <f>VLOOKUP($A114,[1]TargetPriceData!$A$2:$Q$4996,17,FALSE)</f>
        <v>4.99</v>
      </c>
      <c r="W114" s="27" t="str">
        <f>VLOOKUP($A114,[1]TargetPriceData!$A$2:$O$4996,15,FALSE)</f>
        <v/>
      </c>
      <c r="X114" s="28">
        <f>VLOOKUP($A114,[1]TargetPriceData!$A$2:$N$4996,14,FALSE)</f>
        <v>0</v>
      </c>
      <c r="Y114" s="29">
        <f t="shared" si="3"/>
        <v>0</v>
      </c>
      <c r="Z114" s="11" t="str" cm="1">
        <f t="array" ref="Z114">_FV(B114,"Exchange abbreviation",TRUE)</f>
        <v>XNAS</v>
      </c>
      <c r="AA114" s="44" t="s">
        <v>712</v>
      </c>
      <c r="AB114" s="44" t="s">
        <v>711</v>
      </c>
      <c r="AC114" s="45" t="s">
        <v>41</v>
      </c>
      <c r="AD114" s="31" t="s">
        <v>337</v>
      </c>
      <c r="AE114" s="46" t="s">
        <v>655</v>
      </c>
      <c r="AF114" s="32" t="s">
        <v>33</v>
      </c>
      <c r="AG114" s="33" cm="1">
        <f t="array" ref="AG114">IF(AH114=0,0,IF(ISERR(AH114),0,ROUNDDOWN(C114/_FV(B114,"P/E",TRUE),2)))</f>
        <v>4.5199999999999996</v>
      </c>
      <c r="AH114" s="30" cm="1">
        <f t="array" ref="AH114">IFERROR(_FV(B114,"P/E",TRUE),0)</f>
        <v>24.0519</v>
      </c>
      <c r="FT114" s="8"/>
      <c r="FU114" s="8"/>
      <c r="FV114" s="8"/>
      <c r="FW114" s="8"/>
      <c r="FX114" s="8"/>
    </row>
    <row r="115" spans="1:180" x14ac:dyDescent="0.25">
      <c r="A115" s="38" t="s">
        <v>196</v>
      </c>
      <c r="B115" t="e" vm="112">
        <v>#VALUE!</v>
      </c>
      <c r="C115" s="10" cm="1">
        <f t="array" ref="C115">_FV(B115,"Previous close",TRUE)</f>
        <v>112.27</v>
      </c>
      <c r="D115" s="10" cm="1">
        <f t="array" aca="1" ref="D115" ca="1">IF(OR(ISERROR(_FV($B115,"Price (Extended hours)",TRUE))=TRUE,$D$2="MKT CLOSED"),_FV($B115,"Price"),_FV($B115,"Price (Extended hours)",TRUE))</f>
        <v>113.77</v>
      </c>
      <c r="E115" s="17" cm="1">
        <f t="array" ref="E115">_FV(B115,"Low")</f>
        <v>110.77</v>
      </c>
      <c r="F115" s="17" cm="1">
        <f t="array" ref="F115">_FV(B115,"High")</f>
        <v>113.93</v>
      </c>
      <c r="G115" s="18" cm="1">
        <f t="array" ref="G115">_FV(B115,"Change")</f>
        <v>1.62</v>
      </c>
      <c r="H115" s="19" cm="1">
        <f t="array" ref="H115">_FV(B115,"Change (%)",TRUE)</f>
        <v>1.443E-2</v>
      </c>
      <c r="I115" s="37" t="str" cm="1">
        <f t="array" ref="I115">_FV(B115,"Name")</f>
        <v>CAMDEN PROPERTY TRUST</v>
      </c>
      <c r="J115" s="20" cm="1">
        <f t="array" ref="J115">_FV(B115,"Shares outstanding",TRUE)</f>
        <v>106528100</v>
      </c>
      <c r="K115" s="21" cm="1">
        <f t="array" ref="K115">IFERROR(_FV(B115,"Market cap",TRUE),0)</f>
        <v>12132480000</v>
      </c>
      <c r="L115" s="22">
        <f>VLOOKUP($A115,[1]TargetPriceData!$A$2:$AB$4993,11,FALSE)</f>
        <v>0.79</v>
      </c>
      <c r="M115" s="23">
        <f>VLOOKUP($A115,[1]TargetPriceData!$A$2:$AB$4993,4,FALSE)</f>
        <v>20</v>
      </c>
      <c r="N115" s="23" t="b">
        <f>VLOOKUP($A115,[1]TargetPriceData!$A$2:$AB$4993,3,FALSE)</f>
        <v>1</v>
      </c>
      <c r="O115" s="24">
        <f>VLOOKUP($A115,[1]TargetPriceData!$A$2:$AB$4993,5,FALSE)</f>
        <v>126</v>
      </c>
      <c r="P115" s="24">
        <f>VLOOKUP($A115,[1]TargetPriceData!$A$2:$AB$1048576,7,FALSE)</f>
        <v>152</v>
      </c>
      <c r="Q115" s="24">
        <f>VLOOKUP($A115,[1]TargetPriceData!$A$2:$AB$4993,6,FALSE)</f>
        <v>155.6</v>
      </c>
      <c r="R115" s="34">
        <f t="shared" ca="1" si="2"/>
        <v>0.36767161817702382</v>
      </c>
      <c r="S115" s="24">
        <f>VLOOKUP($A115,[1]TargetPriceData!$A$2:$AB$4993,8,FALSE)</f>
        <v>208</v>
      </c>
      <c r="T115" s="26">
        <f>VLOOKUP($A115,[1]TargetPriceData!$A$2:$AB$4993,10,FALSE)</f>
        <v>2.1</v>
      </c>
      <c r="U115" s="42">
        <f>VLOOKUP($A115,[1]TargetPriceData!$A$2:$P$4996,16,FALSE)</f>
        <v>0.11</v>
      </c>
      <c r="V115" s="42">
        <f>VLOOKUP($A115,[1]TargetPriceData!$A$2:$Q$4996,17,FALSE)</f>
        <v>0.12</v>
      </c>
      <c r="W115" s="27" t="str">
        <f>VLOOKUP($A115,[1]TargetPriceData!$A$2:$O$4996,15,FALSE)</f>
        <v>2022-09-29</v>
      </c>
      <c r="X115" s="28">
        <f>VLOOKUP($A115,[1]TargetPriceData!$A$2:$N$4996,14,FALSE)</f>
        <v>3.65</v>
      </c>
      <c r="Y115" s="29">
        <f t="shared" si="3"/>
        <v>3.2510911196223388E-2</v>
      </c>
      <c r="Z115" s="11" t="str" cm="1">
        <f t="array" ref="Z115">_FV(B115,"Exchange abbreviation",TRUE)</f>
        <v>XNYS</v>
      </c>
      <c r="AA115" s="44" t="s">
        <v>589</v>
      </c>
      <c r="AB115" s="44" t="s">
        <v>711</v>
      </c>
      <c r="AC115" s="45" t="s">
        <v>44</v>
      </c>
      <c r="AD115" s="31" t="s">
        <v>619</v>
      </c>
      <c r="AE115" s="46" t="s">
        <v>632</v>
      </c>
      <c r="AF115" s="32" t="s">
        <v>33</v>
      </c>
      <c r="AG115" s="33" cm="1">
        <f t="array" ref="AG115">IF(AH115=0,0,IF(ISERR(AH115),0,ROUNDDOWN(C115/_FV(B115,"P/E",TRUE),2)))</f>
        <v>7.57</v>
      </c>
      <c r="AH115" s="30" cm="1">
        <f t="array" ref="AH115">IFERROR(_FV(B115,"P/E",TRUE),0)</f>
        <v>14.8247</v>
      </c>
      <c r="FT115" s="8"/>
      <c r="FU115" s="8"/>
      <c r="FV115" s="8"/>
      <c r="FW115" s="8"/>
      <c r="FX115" s="8"/>
    </row>
    <row r="116" spans="1:180" x14ac:dyDescent="0.25">
      <c r="A116" s="38" t="s">
        <v>197</v>
      </c>
      <c r="B116" t="e" vm="113">
        <v>#VALUE!</v>
      </c>
      <c r="C116" s="10" cm="1">
        <f t="array" ref="C116">_FV(B116,"Previous close",TRUE)</f>
        <v>199.49</v>
      </c>
      <c r="D116" s="10" cm="1">
        <f t="array" aca="1" ref="D116" ca="1">IF(OR(ISERROR(_FV($B116,"Price (Extended hours)",TRUE))=TRUE,$D$2="MKT CLOSED"),_FV($B116,"Price"),_FV($B116,"Price (Extended hours)",TRUE))</f>
        <v>200.18</v>
      </c>
      <c r="E116" s="17" cm="1">
        <f t="array" ref="E116">_FV(B116,"Low")</f>
        <v>194.53</v>
      </c>
      <c r="F116" s="17" cm="1">
        <f t="array" ref="F116">_FV(B116,"High")</f>
        <v>200.52</v>
      </c>
      <c r="G116" s="18" cm="1">
        <f t="array" ref="G116">_FV(B116,"Change")</f>
        <v>0.69</v>
      </c>
      <c r="H116" s="19" cm="1">
        <f t="array" ref="H116">_FV(B116,"Change (%)",TRUE)</f>
        <v>3.4589999999999998E-3</v>
      </c>
      <c r="I116" s="37" t="str" cm="1">
        <f t="array" ref="I116">_FV(B116,"Name")</f>
        <v>CHARLES RIVER LABORATORIES INTERNATIONAL, INC.</v>
      </c>
      <c r="J116" s="20" cm="1">
        <f t="array" ref="J116">_FV(B116,"Shares outstanding",TRUE)</f>
        <v>50863310</v>
      </c>
      <c r="K116" s="21" cm="1">
        <f t="array" ref="K116">IFERROR(_FV(B116,"Market cap",TRUE),0)</f>
        <v>10181820000</v>
      </c>
      <c r="L116" s="22">
        <f>VLOOKUP($A116,[1]TargetPriceData!$A$2:$AB$4993,11,FALSE)</f>
        <v>1.29</v>
      </c>
      <c r="M116" s="23">
        <f>VLOOKUP($A116,[1]TargetPriceData!$A$2:$AB$4993,4,FALSE)</f>
        <v>12</v>
      </c>
      <c r="N116" s="23" t="b">
        <f>VLOOKUP($A116,[1]TargetPriceData!$A$2:$AB$4993,3,FALSE)</f>
        <v>1</v>
      </c>
      <c r="O116" s="24">
        <f>VLOOKUP($A116,[1]TargetPriceData!$A$2:$AB$4993,5,FALSE)</f>
        <v>240</v>
      </c>
      <c r="P116" s="24">
        <f>VLOOKUP($A116,[1]TargetPriceData!$A$2:$AB$1048576,7,FALSE)</f>
        <v>278.5</v>
      </c>
      <c r="Q116" s="24">
        <f>VLOOKUP($A116,[1]TargetPriceData!$A$2:$AB$4993,6,FALSE)</f>
        <v>270.17</v>
      </c>
      <c r="R116" s="34">
        <f t="shared" ca="1" si="2"/>
        <v>0.3496353282046159</v>
      </c>
      <c r="S116" s="24">
        <f>VLOOKUP($A116,[1]TargetPriceData!$A$2:$AB$4993,8,FALSE)</f>
        <v>300</v>
      </c>
      <c r="T116" s="26">
        <f>VLOOKUP($A116,[1]TargetPriceData!$A$2:$AB$4993,10,FALSE)</f>
        <v>1.7</v>
      </c>
      <c r="U116" s="42">
        <f>VLOOKUP($A116,[1]TargetPriceData!$A$2:$P$4996,16,FALSE)</f>
        <v>0.91</v>
      </c>
      <c r="V116" s="42">
        <f>VLOOKUP($A116,[1]TargetPriceData!$A$2:$Q$4996,17,FALSE)</f>
        <v>1.33</v>
      </c>
      <c r="W116" s="27" t="str">
        <f>VLOOKUP($A116,[1]TargetPriceData!$A$2:$O$4996,15,FALSE)</f>
        <v/>
      </c>
      <c r="X116" s="28">
        <f>VLOOKUP($A116,[1]TargetPriceData!$A$2:$N$4996,14,FALSE)</f>
        <v>0</v>
      </c>
      <c r="Y116" s="29">
        <f t="shared" si="3"/>
        <v>0</v>
      </c>
      <c r="Z116" s="11" t="str" cm="1">
        <f t="array" ref="Z116">_FV(B116,"Exchange abbreviation",TRUE)</f>
        <v>XNYS</v>
      </c>
      <c r="AA116" s="44" t="s">
        <v>589</v>
      </c>
      <c r="AB116" s="44" t="s">
        <v>711</v>
      </c>
      <c r="AC116" s="45" t="s">
        <v>49</v>
      </c>
      <c r="AD116" s="31" t="s">
        <v>587</v>
      </c>
      <c r="AE116" s="46" t="s">
        <v>638</v>
      </c>
      <c r="AF116" s="32" t="s">
        <v>33</v>
      </c>
      <c r="AG116" s="33" cm="1">
        <f t="array" ref="AG116">IF(AH116=0,0,IF(ISERR(AH116),0,ROUNDDOWN(C116/_FV(B116,"P/E",TRUE),2)))</f>
        <v>8.61</v>
      </c>
      <c r="AH116" s="30" cm="1">
        <f t="array" ref="AH116">IFERROR(_FV(B116,"P/E",TRUE),0)</f>
        <v>23.155200000000001</v>
      </c>
      <c r="FT116" s="8"/>
      <c r="FU116" s="8"/>
      <c r="FV116" s="8"/>
      <c r="FW116" s="8"/>
      <c r="FX116" s="8"/>
    </row>
    <row r="117" spans="1:180" x14ac:dyDescent="0.25">
      <c r="A117" s="38" t="s">
        <v>198</v>
      </c>
      <c r="B117" t="e" vm="114">
        <v>#VALUE!</v>
      </c>
      <c r="C117" s="10" cm="1">
        <f t="array" ref="C117">_FV(B117,"Previous close",TRUE)</f>
        <v>157.5</v>
      </c>
      <c r="D117" s="10" cm="1">
        <f t="array" aca="1" ref="D117" ca="1">IF(OR(ISERROR(_FV($B117,"Price (Extended hours)",TRUE))=TRUE,$D$2="MKT CLOSED"),_FV($B117,"Price"),_FV($B117,"Price (Extended hours)",TRUE))</f>
        <v>160.26</v>
      </c>
      <c r="E117" s="17" cm="1">
        <f t="array" ref="E117">_FV(B117,"Low")</f>
        <v>154.81819999999999</v>
      </c>
      <c r="F117" s="17" cm="1">
        <f t="array" ref="F117">_FV(B117,"High")</f>
        <v>160.43</v>
      </c>
      <c r="G117" s="18" cm="1">
        <f t="array" ref="G117">_FV(B117,"Change")</f>
        <v>2.67</v>
      </c>
      <c r="H117" s="19" cm="1">
        <f t="array" ref="H117">_FV(B117,"Change (%)",TRUE)</f>
        <v>1.6952000000000002E-2</v>
      </c>
      <c r="I117" s="37" t="str" cm="1">
        <f t="array" ref="I117">_FV(B117,"Name")</f>
        <v>SALESFORCE, INC.</v>
      </c>
      <c r="J117" s="20" cm="1">
        <f t="array" ref="J117">_FV(B117,"Shares outstanding",TRUE)</f>
        <v>1000000000</v>
      </c>
      <c r="K117" s="21" cm="1">
        <f t="array" ref="K117">IFERROR(_FV(B117,"Market cap",TRUE),0)</f>
        <v>160170000000</v>
      </c>
      <c r="L117" s="22">
        <f>VLOOKUP($A117,[1]TargetPriceData!$A$2:$AB$4993,11,FALSE)</f>
        <v>1.1000000000000001</v>
      </c>
      <c r="M117" s="23">
        <f>VLOOKUP($A117,[1]TargetPriceData!$A$2:$AB$4993,4,FALSE)</f>
        <v>46</v>
      </c>
      <c r="N117" s="23" t="b">
        <f>VLOOKUP($A117,[1]TargetPriceData!$A$2:$AB$4993,3,FALSE)</f>
        <v>1</v>
      </c>
      <c r="O117" s="24">
        <f>VLOOKUP($A117,[1]TargetPriceData!$A$2:$AB$4993,5,FALSE)</f>
        <v>150</v>
      </c>
      <c r="P117" s="24">
        <f>VLOOKUP($A117,[1]TargetPriceData!$A$2:$AB$1048576,7,FALSE)</f>
        <v>219.5</v>
      </c>
      <c r="Q117" s="24">
        <f>VLOOKUP($A117,[1]TargetPriceData!$A$2:$AB$4993,6,FALSE)</f>
        <v>220.18</v>
      </c>
      <c r="R117" s="34">
        <f t="shared" ca="1" si="2"/>
        <v>0.37389242480968438</v>
      </c>
      <c r="S117" s="24">
        <f>VLOOKUP($A117,[1]TargetPriceData!$A$2:$AB$4993,8,FALSE)</f>
        <v>385</v>
      </c>
      <c r="T117" s="26">
        <f>VLOOKUP($A117,[1]TargetPriceData!$A$2:$AB$4993,10,FALSE)</f>
        <v>1.9</v>
      </c>
      <c r="U117" s="42">
        <f>VLOOKUP($A117,[1]TargetPriceData!$A$2:$P$4996,16,FALSE)</f>
        <v>0.91</v>
      </c>
      <c r="V117" s="42">
        <f>VLOOKUP($A117,[1]TargetPriceData!$A$2:$Q$4996,17,FALSE)</f>
        <v>1.06</v>
      </c>
      <c r="W117" s="27" t="str">
        <f>VLOOKUP($A117,[1]TargetPriceData!$A$2:$O$4996,15,FALSE)</f>
        <v/>
      </c>
      <c r="X117" s="28">
        <f>VLOOKUP($A117,[1]TargetPriceData!$A$2:$N$4996,14,FALSE)</f>
        <v>0</v>
      </c>
      <c r="Y117" s="29">
        <f t="shared" si="3"/>
        <v>0</v>
      </c>
      <c r="Z117" s="11" t="str" cm="1">
        <f t="array" ref="Z117">_FV(B117,"Exchange abbreviation",TRUE)</f>
        <v>XNYS</v>
      </c>
      <c r="AA117" s="44" t="s">
        <v>589</v>
      </c>
      <c r="AB117" s="44" t="s">
        <v>711</v>
      </c>
      <c r="AC117" s="45" t="s">
        <v>52</v>
      </c>
      <c r="AD117" s="31" t="s">
        <v>592</v>
      </c>
      <c r="AE117" s="46" t="s">
        <v>596</v>
      </c>
      <c r="AF117" s="32" t="s">
        <v>33</v>
      </c>
      <c r="AG117" s="33" cm="1">
        <f t="array" ref="AG117">IF(AH117=0,0,IF(ISERR(AH117),0,ROUNDDOWN(C117/_FV(B117,"P/E",TRUE),2)))</f>
        <v>0.53</v>
      </c>
      <c r="AH117" s="30" cm="1">
        <f t="array" ref="AH117">IFERROR(_FV(B117,"P/E",TRUE),0)</f>
        <v>294.39249999999998</v>
      </c>
      <c r="FT117" s="8"/>
      <c r="FU117" s="8"/>
      <c r="FV117" s="8"/>
      <c r="FW117" s="8"/>
      <c r="FX117" s="8"/>
    </row>
    <row r="118" spans="1:180" x14ac:dyDescent="0.25">
      <c r="A118" s="38" t="s">
        <v>199</v>
      </c>
      <c r="B118" t="e" vm="115">
        <v>#VALUE!</v>
      </c>
      <c r="C118" s="10" cm="1">
        <f t="array" ref="C118">_FV(B118,"Previous close",TRUE)</f>
        <v>41.71</v>
      </c>
      <c r="D118" s="10" cm="1">
        <f t="array" aca="1" ref="D118" ca="1">IF(OR(ISERROR(_FV($B118,"Price (Extended hours)",TRUE))=TRUE,$D$2="MKT CLOSED"),_FV($B118,"Price"),_FV($B118,"Price (Extended hours)",TRUE))</f>
        <v>42.88</v>
      </c>
      <c r="E118" s="17" cm="1">
        <f t="array" ref="E118">_FV(B118,"Low")</f>
        <v>41.81</v>
      </c>
      <c r="F118" s="17" cm="1">
        <f t="array" ref="F118">_FV(B118,"High")</f>
        <v>42.97</v>
      </c>
      <c r="G118" s="18" cm="1">
        <f t="array" ref="G118">_FV(B118,"Change")</f>
        <v>1.0900000000000001</v>
      </c>
      <c r="H118" s="19" cm="1">
        <f t="array" ref="H118">_FV(B118,"Change (%)",TRUE)</f>
        <v>2.6133000000000003E-2</v>
      </c>
      <c r="I118" s="37" t="str" cm="1">
        <f t="array" ref="I118">_FV(B118,"Name")</f>
        <v>CISCO SYSTEMS, INC.</v>
      </c>
      <c r="J118" s="20" cm="1">
        <f t="array" ref="J118">_FV(B118,"Shares outstanding",TRUE)</f>
        <v>4105969000</v>
      </c>
      <c r="K118" s="21" cm="1">
        <f t="array" ref="K118">IFERROR(_FV(B118,"Market cap",TRUE),0)</f>
        <v>175735500000</v>
      </c>
      <c r="L118" s="22">
        <f>VLOOKUP($A118,[1]TargetPriceData!$A$2:$AB$4993,11,FALSE)</f>
        <v>0.95</v>
      </c>
      <c r="M118" s="23">
        <f>VLOOKUP($A118,[1]TargetPriceData!$A$2:$AB$4993,4,FALSE)</f>
        <v>23</v>
      </c>
      <c r="N118" s="23" t="b">
        <f>VLOOKUP($A118,[1]TargetPriceData!$A$2:$AB$4993,3,FALSE)</f>
        <v>1</v>
      </c>
      <c r="O118" s="24">
        <f>VLOOKUP($A118,[1]TargetPriceData!$A$2:$AB$4993,5,FALSE)</f>
        <v>44</v>
      </c>
      <c r="P118" s="24">
        <f>VLOOKUP($A118,[1]TargetPriceData!$A$2:$AB$1048576,7,FALSE)</f>
        <v>53</v>
      </c>
      <c r="Q118" s="24">
        <f>VLOOKUP($A118,[1]TargetPriceData!$A$2:$AB$4993,6,FALSE)</f>
        <v>54.78</v>
      </c>
      <c r="R118" s="34">
        <f t="shared" ca="1" si="2"/>
        <v>0.27751865671641784</v>
      </c>
      <c r="S118" s="24">
        <f>VLOOKUP($A118,[1]TargetPriceData!$A$2:$AB$4993,8,FALSE)</f>
        <v>73</v>
      </c>
      <c r="T118" s="26">
        <f>VLOOKUP($A118,[1]TargetPriceData!$A$2:$AB$4993,10,FALSE)</f>
        <v>2.5</v>
      </c>
      <c r="U118" s="42">
        <f>VLOOKUP($A118,[1]TargetPriceData!$A$2:$P$4996,16,FALSE)</f>
        <v>1.1599999999999999</v>
      </c>
      <c r="V118" s="42">
        <f>VLOOKUP($A118,[1]TargetPriceData!$A$2:$Q$4996,17,FALSE)</f>
        <v>1.43</v>
      </c>
      <c r="W118" s="27" t="str">
        <f>VLOOKUP($A118,[1]TargetPriceData!$A$2:$O$4996,15,FALSE)</f>
        <v>2022-10-04</v>
      </c>
      <c r="X118" s="28">
        <f>VLOOKUP($A118,[1]TargetPriceData!$A$2:$N$4996,14,FALSE)</f>
        <v>1.52</v>
      </c>
      <c r="Y118" s="29">
        <f t="shared" si="3"/>
        <v>3.644210021577559E-2</v>
      </c>
      <c r="Z118" s="11" t="str" cm="1">
        <f t="array" ref="Z118">_FV(B118,"Exchange abbreviation",TRUE)</f>
        <v>XNAS</v>
      </c>
      <c r="AA118" s="44" t="s">
        <v>712</v>
      </c>
      <c r="AB118" s="44" t="s">
        <v>711</v>
      </c>
      <c r="AC118" s="45" t="s">
        <v>70</v>
      </c>
      <c r="AD118" s="31" t="s">
        <v>592</v>
      </c>
      <c r="AE118" s="46" t="s">
        <v>622</v>
      </c>
      <c r="AF118" s="32" t="s">
        <v>33</v>
      </c>
      <c r="AG118" s="33" cm="1">
        <f t="array" ref="AG118">IF(AH118=0,0,IF(ISERR(AH118),0,ROUNDDOWN(C118/_FV(B118,"P/E",TRUE),2)))</f>
        <v>2.81</v>
      </c>
      <c r="AH118" s="30" cm="1">
        <f t="array" ref="AH118">IFERROR(_FV(B118,"P/E",TRUE),0)</f>
        <v>14.808299999999999</v>
      </c>
      <c r="FT118" s="8"/>
      <c r="FU118" s="8"/>
      <c r="FV118" s="8"/>
      <c r="FW118" s="8"/>
      <c r="FX118" s="8"/>
    </row>
    <row r="119" spans="1:180" x14ac:dyDescent="0.25">
      <c r="A119" s="38" t="s">
        <v>200</v>
      </c>
      <c r="B119" t="e" vm="116">
        <v>#VALUE!</v>
      </c>
      <c r="C119" s="10" cm="1">
        <f t="array" ref="C119">_FV(B119,"Previous close",TRUE)</f>
        <v>70.569999999999993</v>
      </c>
      <c r="D119" s="10" cm="1">
        <f t="array" aca="1" ref="D119" ca="1">IF(OR(ISERROR(_FV($B119,"Price (Extended hours)",TRUE))=TRUE,$D$2="MKT CLOSED"),_FV($B119,"Price"),_FV($B119,"Price (Extended hours)",TRUE))</f>
        <v>71.8</v>
      </c>
      <c r="E119" s="17" cm="1">
        <f t="array" ref="E119">_FV(B119,"Low")</f>
        <v>69.42</v>
      </c>
      <c r="F119" s="17" cm="1">
        <f t="array" ref="F119">_FV(B119,"High")</f>
        <v>72.307000000000002</v>
      </c>
      <c r="G119" s="18" cm="1">
        <f t="array" ref="G119">_FV(B119,"Change")</f>
        <v>1.23</v>
      </c>
      <c r="H119" s="19" cm="1">
        <f t="array" ref="H119">_FV(B119,"Change (%)",TRUE)</f>
        <v>1.7430000000000001E-2</v>
      </c>
      <c r="I119" s="37" t="str" cm="1">
        <f t="array" ref="I119">_FV(B119,"Name")</f>
        <v>COSTAR GROUP, INC.</v>
      </c>
      <c r="J119" s="20" cm="1">
        <f t="array" ref="J119">_FV(B119,"Shares outstanding",TRUE)</f>
        <v>417208800</v>
      </c>
      <c r="K119" s="21" cm="1">
        <f t="array" ref="K119">IFERROR(_FV(B119,"Market cap",TRUE),0)</f>
        <v>29955590000</v>
      </c>
      <c r="L119" s="22">
        <f>VLOOKUP($A119,[1]TargetPriceData!$A$2:$AB$4993,11,FALSE)</f>
        <v>0.88</v>
      </c>
      <c r="M119" s="23">
        <f>VLOOKUP($A119,[1]TargetPriceData!$A$2:$AB$4993,4,FALSE)</f>
        <v>11</v>
      </c>
      <c r="N119" s="23" t="b">
        <f>VLOOKUP($A119,[1]TargetPriceData!$A$2:$AB$4993,3,FALSE)</f>
        <v>1</v>
      </c>
      <c r="O119" s="24">
        <f>VLOOKUP($A119,[1]TargetPriceData!$A$2:$AB$4993,5,FALSE)</f>
        <v>67</v>
      </c>
      <c r="P119" s="24">
        <f>VLOOKUP($A119,[1]TargetPriceData!$A$2:$AB$1048576,7,FALSE)</f>
        <v>85</v>
      </c>
      <c r="Q119" s="24">
        <f>VLOOKUP($A119,[1]TargetPriceData!$A$2:$AB$4993,6,FALSE)</f>
        <v>83.36</v>
      </c>
      <c r="R119" s="34">
        <f t="shared" ca="1" si="2"/>
        <v>0.16100278551532038</v>
      </c>
      <c r="S119" s="24">
        <f>VLOOKUP($A119,[1]TargetPriceData!$A$2:$AB$4993,8,FALSE)</f>
        <v>92</v>
      </c>
      <c r="T119" s="26">
        <f>VLOOKUP($A119,[1]TargetPriceData!$A$2:$AB$4993,10,FALSE)</f>
        <v>1.8</v>
      </c>
      <c r="U119" s="42">
        <f>VLOOKUP($A119,[1]TargetPriceData!$A$2:$P$4996,16,FALSE)</f>
        <v>11.8</v>
      </c>
      <c r="V119" s="42">
        <f>VLOOKUP($A119,[1]TargetPriceData!$A$2:$Q$4996,17,FALSE)</f>
        <v>11.95</v>
      </c>
      <c r="W119" s="27" t="str">
        <f>VLOOKUP($A119,[1]TargetPriceData!$A$2:$O$4996,15,FALSE)</f>
        <v/>
      </c>
      <c r="X119" s="28">
        <f>VLOOKUP($A119,[1]TargetPriceData!$A$2:$N$4996,14,FALSE)</f>
        <v>0</v>
      </c>
      <c r="Y119" s="29">
        <f t="shared" si="3"/>
        <v>0</v>
      </c>
      <c r="Z119" s="11" t="str" cm="1">
        <f t="array" ref="Z119">_FV(B119,"Exchange abbreviation",TRUE)</f>
        <v>XNAS</v>
      </c>
      <c r="AA119" s="44" t="s">
        <v>589</v>
      </c>
      <c r="AB119" s="44" t="s">
        <v>711</v>
      </c>
      <c r="AC119" s="45" t="s">
        <v>52</v>
      </c>
      <c r="AD119" s="31" t="s">
        <v>337</v>
      </c>
      <c r="AE119" s="46" t="s">
        <v>656</v>
      </c>
      <c r="AF119" s="32" t="s">
        <v>33</v>
      </c>
      <c r="AG119" s="33" cm="1">
        <f t="array" ref="AG119">IF(AH119=0,0,IF(ISERR(AH119),0,ROUNDDOWN(C119/_FV(B119,"P/E",TRUE),2)))</f>
        <v>0.83</v>
      </c>
      <c r="AH119" s="30" cm="1">
        <f t="array" ref="AH119">IFERROR(_FV(B119,"P/E",TRUE),0)</f>
        <v>84.341200000000001</v>
      </c>
      <c r="FT119" s="8"/>
      <c r="FU119" s="8"/>
      <c r="FV119" s="8"/>
      <c r="FW119" s="8"/>
      <c r="FX119" s="8"/>
    </row>
    <row r="120" spans="1:180" x14ac:dyDescent="0.25">
      <c r="A120" s="38" t="s">
        <v>201</v>
      </c>
      <c r="B120" t="e" vm="117">
        <v>#VALUE!</v>
      </c>
      <c r="C120" s="10" cm="1">
        <f t="array" ref="C120">_FV(B120,"Previous close",TRUE)</f>
        <v>27.08</v>
      </c>
      <c r="D120" s="10" cm="1">
        <f t="array" aca="1" ref="D120" ca="1">IF(OR(ISERROR(_FV($B120,"Price (Extended hours)",TRUE))=TRUE,$D$2="MKT CLOSED"),_FV($B120,"Price"),_FV($B120,"Price (Extended hours)",TRUE))</f>
        <v>27.51</v>
      </c>
      <c r="E120" s="17" cm="1">
        <f t="array" ref="E120">_FV(B120,"Low")</f>
        <v>26.96</v>
      </c>
      <c r="F120" s="17" cm="1">
        <f t="array" ref="F120">_FV(B120,"High")</f>
        <v>28.48</v>
      </c>
      <c r="G120" s="18" cm="1">
        <f t="array" ref="G120">_FV(B120,"Change")</f>
        <v>0.46</v>
      </c>
      <c r="H120" s="19" cm="1">
        <f t="array" ref="H120">_FV(B120,"Change (%)",TRUE)</f>
        <v>1.6987000000000002E-2</v>
      </c>
      <c r="I120" s="37" t="str" cm="1">
        <f t="array" ref="I120">_FV(B120,"Name")</f>
        <v>CSX Corporation</v>
      </c>
      <c r="J120" s="20" cm="1">
        <f t="array" ref="J120">_FV(B120,"Shares outstanding",TRUE)</f>
        <v>2141241000</v>
      </c>
      <c r="K120" s="21" cm="1">
        <f t="array" ref="K120">IFERROR(_FV(B120,"Market cap",TRUE),0)</f>
        <v>58969780000</v>
      </c>
      <c r="L120" s="22">
        <f>VLOOKUP($A120,[1]TargetPriceData!$A$2:$AB$4993,11,FALSE)</f>
        <v>1.24</v>
      </c>
      <c r="M120" s="23">
        <f>VLOOKUP($A120,[1]TargetPriceData!$A$2:$AB$4993,4,FALSE)</f>
        <v>26</v>
      </c>
      <c r="N120" s="23" t="b">
        <f>VLOOKUP($A120,[1]TargetPriceData!$A$2:$AB$4993,3,FALSE)</f>
        <v>1</v>
      </c>
      <c r="O120" s="24">
        <f>VLOOKUP($A120,[1]TargetPriceData!$A$2:$AB$4993,5,FALSE)</f>
        <v>23</v>
      </c>
      <c r="P120" s="24">
        <f>VLOOKUP($A120,[1]TargetPriceData!$A$2:$AB$1048576,7,FALSE)</f>
        <v>32.5</v>
      </c>
      <c r="Q120" s="24">
        <f>VLOOKUP($A120,[1]TargetPriceData!$A$2:$AB$4993,6,FALSE)</f>
        <v>32.81</v>
      </c>
      <c r="R120" s="34">
        <f t="shared" ca="1" si="2"/>
        <v>0.19265721555797893</v>
      </c>
      <c r="S120" s="24">
        <f>VLOOKUP($A120,[1]TargetPriceData!$A$2:$AB$4993,8,FALSE)</f>
        <v>41</v>
      </c>
      <c r="T120" s="26">
        <f>VLOOKUP($A120,[1]TargetPriceData!$A$2:$AB$4993,10,FALSE)</f>
        <v>2.2000000000000002</v>
      </c>
      <c r="U120" s="42">
        <f>VLOOKUP($A120,[1]TargetPriceData!$A$2:$P$4996,16,FALSE)</f>
        <v>0.96</v>
      </c>
      <c r="V120" s="42">
        <f>VLOOKUP($A120,[1]TargetPriceData!$A$2:$Q$4996,17,FALSE)</f>
        <v>1.72</v>
      </c>
      <c r="W120" s="27" t="str">
        <f>VLOOKUP($A120,[1]TargetPriceData!$A$2:$O$4996,15,FALSE)</f>
        <v>2022-11-29</v>
      </c>
      <c r="X120" s="28">
        <f>VLOOKUP($A120,[1]TargetPriceData!$A$2:$N$4996,14,FALSE)</f>
        <v>0.4</v>
      </c>
      <c r="Y120" s="29">
        <f t="shared" si="3"/>
        <v>1.4771048744460858E-2</v>
      </c>
      <c r="Z120" s="11" t="str" cm="1">
        <f t="array" ref="Z120">_FV(B120,"Exchange abbreviation",TRUE)</f>
        <v>XNAS</v>
      </c>
      <c r="AA120" s="44" t="s">
        <v>712</v>
      </c>
      <c r="AB120" s="44" t="s">
        <v>711</v>
      </c>
      <c r="AC120" s="45" t="s">
        <v>45</v>
      </c>
      <c r="AD120" s="31" t="s">
        <v>337</v>
      </c>
      <c r="AE120" s="46" t="s">
        <v>657</v>
      </c>
      <c r="AF120" s="32" t="s">
        <v>33</v>
      </c>
      <c r="AG120" s="33" cm="1">
        <f t="array" ref="AG120">IF(AH120=0,0,IF(ISERR(AH120),0,ROUNDDOWN(C120/_FV(B120,"P/E",TRUE),2)))</f>
        <v>1.88</v>
      </c>
      <c r="AH120" s="30" cm="1">
        <f t="array" ref="AH120">IFERROR(_FV(B120,"P/E",TRUE),0)</f>
        <v>14.401400000000001</v>
      </c>
      <c r="FT120" s="8"/>
      <c r="FU120" s="8"/>
      <c r="FV120" s="8"/>
      <c r="FW120" s="8"/>
      <c r="FX120" s="8"/>
    </row>
    <row r="121" spans="1:180" x14ac:dyDescent="0.25">
      <c r="A121" s="38" t="s">
        <v>202</v>
      </c>
      <c r="B121" t="e" vm="118">
        <v>#VALUE!</v>
      </c>
      <c r="C121" s="10" cm="1">
        <f t="array" ref="C121">_FV(B121,"Previous close",TRUE)</f>
        <v>392.7</v>
      </c>
      <c r="D121" s="10" cm="1">
        <f t="array" aca="1" ref="D121" ca="1">IF(OR(ISERROR(_FV($B121,"Price (Extended hours)",TRUE))=TRUE,$D$2="MKT CLOSED"),_FV($B121,"Price"),_FV($B121,"Price (Extended hours)",TRUE))</f>
        <v>401.82</v>
      </c>
      <c r="E121" s="17" cm="1">
        <f t="array" ref="E121">_FV(B121,"Low")</f>
        <v>389.48</v>
      </c>
      <c r="F121" s="17" cm="1">
        <f t="array" ref="F121">_FV(B121,"High")</f>
        <v>401.22</v>
      </c>
      <c r="G121" s="18" cm="1">
        <f t="array" ref="G121">_FV(B121,"Change")</f>
        <v>7.24</v>
      </c>
      <c r="H121" s="19" cm="1">
        <f t="array" ref="H121">_FV(B121,"Change (%)",TRUE)</f>
        <v>1.8435999999999998E-2</v>
      </c>
      <c r="I121" s="37" t="str" cm="1">
        <f t="array" ref="I121">_FV(B121,"Name")</f>
        <v>CINTAS CORPORATION</v>
      </c>
      <c r="J121" s="20" cm="1">
        <f t="array" ref="J121">_FV(B121,"Shares outstanding",TRUE)</f>
        <v>101545300</v>
      </c>
      <c r="K121" s="21" cm="1">
        <f t="array" ref="K121">IFERROR(_FV(B121,"Market cap",TRUE),0)</f>
        <v>40612040000</v>
      </c>
      <c r="L121" s="22">
        <f>VLOOKUP($A121,[1]TargetPriceData!$A$2:$AB$4993,11,FALSE)</f>
        <v>1.38</v>
      </c>
      <c r="M121" s="23">
        <f>VLOOKUP($A121,[1]TargetPriceData!$A$2:$AB$4993,4,FALSE)</f>
        <v>11</v>
      </c>
      <c r="N121" s="23" t="b">
        <f>VLOOKUP($A121,[1]TargetPriceData!$A$2:$AB$4993,3,FALSE)</f>
        <v>1</v>
      </c>
      <c r="O121" s="24">
        <f>VLOOKUP($A121,[1]TargetPriceData!$A$2:$AB$4993,5,FALSE)</f>
        <v>373</v>
      </c>
      <c r="P121" s="24">
        <f>VLOOKUP($A121,[1]TargetPriceData!$A$2:$AB$1048576,7,FALSE)</f>
        <v>450</v>
      </c>
      <c r="Q121" s="24">
        <f>VLOOKUP($A121,[1]TargetPriceData!$A$2:$AB$4993,6,FALSE)</f>
        <v>444.27</v>
      </c>
      <c r="R121" s="34">
        <f t="shared" ca="1" si="2"/>
        <v>0.10564431835150065</v>
      </c>
      <c r="S121" s="24">
        <f>VLOOKUP($A121,[1]TargetPriceData!$A$2:$AB$4993,8,FALSE)</f>
        <v>495</v>
      </c>
      <c r="T121" s="26">
        <f>VLOOKUP($A121,[1]TargetPriceData!$A$2:$AB$4993,10,FALSE)</f>
        <v>2.2000000000000002</v>
      </c>
      <c r="U121" s="42">
        <f>VLOOKUP($A121,[1]TargetPriceData!$A$2:$P$4996,16,FALSE)</f>
        <v>0.72</v>
      </c>
      <c r="V121" s="42">
        <f>VLOOKUP($A121,[1]TargetPriceData!$A$2:$Q$4996,17,FALSE)</f>
        <v>1.72</v>
      </c>
      <c r="W121" s="27" t="str">
        <f>VLOOKUP($A121,[1]TargetPriceData!$A$2:$O$4996,15,FALSE)</f>
        <v>2022-08-12</v>
      </c>
      <c r="X121" s="28">
        <f>VLOOKUP($A121,[1]TargetPriceData!$A$2:$N$4996,14,FALSE)</f>
        <v>4</v>
      </c>
      <c r="Y121" s="29">
        <f t="shared" si="3"/>
        <v>1.0185892538833716E-2</v>
      </c>
      <c r="Z121" s="11" t="str" cm="1">
        <f t="array" ref="Z121">_FV(B121,"Exchange abbreviation",TRUE)</f>
        <v>XNAS</v>
      </c>
      <c r="AA121" s="44" t="s">
        <v>712</v>
      </c>
      <c r="AB121" s="44" t="s">
        <v>711</v>
      </c>
      <c r="AC121" s="45" t="s">
        <v>50</v>
      </c>
      <c r="AD121" s="31" t="s">
        <v>337</v>
      </c>
      <c r="AE121" s="46" t="s">
        <v>655</v>
      </c>
      <c r="AF121" s="32" t="s">
        <v>33</v>
      </c>
      <c r="AG121" s="33" cm="1">
        <f t="array" ref="AG121">IF(AH121=0,0,IF(ISERR(AH121),0,ROUNDDOWN(C121/_FV(B121,"P/E",TRUE),2)))</f>
        <v>11.92</v>
      </c>
      <c r="AH121" s="30" cm="1">
        <f t="array" ref="AH121">IFERROR(_FV(B121,"P/E",TRUE),0)</f>
        <v>32.919699999999999</v>
      </c>
      <c r="FT121" s="8"/>
      <c r="FU121" s="8"/>
      <c r="FV121" s="8"/>
      <c r="FW121" s="8"/>
      <c r="FX121" s="8"/>
    </row>
    <row r="122" spans="1:180" x14ac:dyDescent="0.25">
      <c r="A122" s="38" t="s">
        <v>203</v>
      </c>
      <c r="B122" t="e" vm="119">
        <v>#VALUE!</v>
      </c>
      <c r="C122" s="10" cm="1">
        <f t="array" ref="C122">_FV(B122,"Previous close",TRUE)</f>
        <v>68.27</v>
      </c>
      <c r="D122" s="10" cm="1">
        <f t="array" aca="1" ref="D122" ca="1">IF(OR(ISERROR(_FV($B122,"Price (Extended hours)",TRUE))=TRUE,$D$2="MKT CLOSED"),_FV($B122,"Price"),_FV($B122,"Price (Extended hours)",TRUE))</f>
        <v>67.63</v>
      </c>
      <c r="E122" s="17" cm="1">
        <f t="array" ref="E122">_FV(B122,"Low")</f>
        <v>66.11</v>
      </c>
      <c r="F122" s="17" cm="1">
        <f t="array" ref="F122">_FV(B122,"High")</f>
        <v>68.944999999999993</v>
      </c>
      <c r="G122" s="18" cm="1">
        <f t="array" ref="G122">_FV(B122,"Change")</f>
        <v>-0.64</v>
      </c>
      <c r="H122" s="19" cm="1">
        <f t="array" ref="H122">_FV(B122,"Change (%)",TRUE)</f>
        <v>-9.3749999999999997E-3</v>
      </c>
      <c r="I122" s="37" t="str" cm="1">
        <f t="array" ref="I122">_FV(B122,"Name")</f>
        <v>Catalent, Inc.</v>
      </c>
      <c r="J122" s="20" cm="1">
        <f t="array" ref="J122">_FV(B122,"Shares outstanding",TRUE)</f>
        <v>179895900</v>
      </c>
      <c r="K122" s="21" cm="1">
        <f t="array" ref="K122">IFERROR(_FV(B122,"Market cap",TRUE),0)</f>
        <v>12166360000</v>
      </c>
      <c r="L122" s="22">
        <f>VLOOKUP($A122,[1]TargetPriceData!$A$2:$AB$4993,11,FALSE)</f>
        <v>1.39</v>
      </c>
      <c r="M122" s="23">
        <f>VLOOKUP($A122,[1]TargetPriceData!$A$2:$AB$4993,4,FALSE)</f>
        <v>13</v>
      </c>
      <c r="N122" s="23" t="b">
        <f>VLOOKUP($A122,[1]TargetPriceData!$A$2:$AB$4993,3,FALSE)</f>
        <v>1</v>
      </c>
      <c r="O122" s="24">
        <f>VLOOKUP($A122,[1]TargetPriceData!$A$2:$AB$4993,5,FALSE)</f>
        <v>105</v>
      </c>
      <c r="P122" s="24">
        <f>VLOOKUP($A122,[1]TargetPriceData!$A$2:$AB$1048576,7,FALSE)</f>
        <v>125</v>
      </c>
      <c r="Q122" s="24">
        <f>VLOOKUP($A122,[1]TargetPriceData!$A$2:$AB$4993,6,FALSE)</f>
        <v>121.77</v>
      </c>
      <c r="R122" s="34">
        <f t="shared" ca="1" si="2"/>
        <v>0.80053230814727194</v>
      </c>
      <c r="S122" s="24">
        <f>VLOOKUP($A122,[1]TargetPriceData!$A$2:$AB$4993,8,FALSE)</f>
        <v>138</v>
      </c>
      <c r="T122" s="26">
        <f>VLOOKUP($A122,[1]TargetPriceData!$A$2:$AB$4993,10,FALSE)</f>
        <v>1.7</v>
      </c>
      <c r="U122" s="42">
        <f>VLOOKUP($A122,[1]TargetPriceData!$A$2:$P$4996,16,FALSE)</f>
        <v>1.85</v>
      </c>
      <c r="V122" s="42">
        <f>VLOOKUP($A122,[1]TargetPriceData!$A$2:$Q$4996,17,FALSE)</f>
        <v>2.72</v>
      </c>
      <c r="W122" s="27" t="str">
        <f>VLOOKUP($A122,[1]TargetPriceData!$A$2:$O$4996,15,FALSE)</f>
        <v/>
      </c>
      <c r="X122" s="28">
        <f>VLOOKUP($A122,[1]TargetPriceData!$A$2:$N$4996,14,FALSE)</f>
        <v>0</v>
      </c>
      <c r="Y122" s="29">
        <f t="shared" si="3"/>
        <v>0</v>
      </c>
      <c r="Z122" s="11" t="str" cm="1">
        <f t="array" ref="Z122">_FV(B122,"Exchange abbreviation",TRUE)</f>
        <v>XNYS</v>
      </c>
      <c r="AA122" s="44" t="s">
        <v>589</v>
      </c>
      <c r="AB122" s="44" t="s">
        <v>711</v>
      </c>
      <c r="AC122" s="45" t="s">
        <v>35</v>
      </c>
      <c r="AD122" s="31" t="s">
        <v>587</v>
      </c>
      <c r="AE122" s="46" t="s">
        <v>35</v>
      </c>
      <c r="AF122" s="32" t="s">
        <v>33</v>
      </c>
      <c r="AG122" s="33" cm="1">
        <f t="array" ref="AG122">IF(AH122=0,0,IF(ISERR(AH122),0,ROUNDDOWN(C122/_FV(B122,"P/E",TRUE),2)))</f>
        <v>2.82</v>
      </c>
      <c r="AH122" s="30" cm="1">
        <f t="array" ref="AH122">IFERROR(_FV(B122,"P/E",TRUE),0)</f>
        <v>24.144300000000001</v>
      </c>
      <c r="FT122" s="8"/>
      <c r="FU122" s="8"/>
      <c r="FV122" s="8"/>
      <c r="FW122" s="8"/>
      <c r="FX122" s="8"/>
    </row>
    <row r="123" spans="1:180" x14ac:dyDescent="0.25">
      <c r="A123" s="38" t="s">
        <v>204</v>
      </c>
      <c r="B123" t="e" vm="120">
        <v>#VALUE!</v>
      </c>
      <c r="C123" s="10" cm="1">
        <f t="array" ref="C123">_FV(B123,"Previous close",TRUE)</f>
        <v>29.69</v>
      </c>
      <c r="D123" s="10" cm="1">
        <f t="array" aca="1" ref="D123" ca="1">IF(OR(ISERROR(_FV($B123,"Price (Extended hours)",TRUE))=TRUE,$D$2="MKT CLOSED"),_FV($B123,"Price"),_FV($B123,"Price (Extended hours)",TRUE))</f>
        <v>29.75</v>
      </c>
      <c r="E123" s="17" cm="1">
        <f t="array" ref="E123">_FV(B123,"Low")</f>
        <v>29.045000000000002</v>
      </c>
      <c r="F123" s="17" cm="1">
        <f t="array" ref="F123">_FV(B123,"High")</f>
        <v>30.24</v>
      </c>
      <c r="G123" s="18" cm="1">
        <f t="array" ref="G123">_FV(B123,"Change")</f>
        <v>-0.02</v>
      </c>
      <c r="H123" s="19" cm="1">
        <f t="array" ref="H123">_FV(B123,"Change (%)",TRUE)</f>
        <v>-6.736E-4</v>
      </c>
      <c r="I123" s="37" t="str" cm="1">
        <f t="array" ref="I123">_FV(B123,"Name")</f>
        <v>Coterra Energy Inc.</v>
      </c>
      <c r="J123" s="20" cm="1">
        <f t="array" ref="J123">_FV(B123,"Shares outstanding",TRUE)</f>
        <v>795595200</v>
      </c>
      <c r="K123" s="21" cm="1">
        <f t="array" ref="K123">IFERROR(_FV(B123,"Market cap",TRUE),0)</f>
        <v>23605310000</v>
      </c>
      <c r="L123" s="22">
        <f>VLOOKUP($A123,[1]TargetPriceData!$A$2:$AB$4993,11,FALSE)</f>
        <v>0.15</v>
      </c>
      <c r="M123" s="23">
        <f>VLOOKUP($A123,[1]TargetPriceData!$A$2:$AB$4993,4,FALSE)</f>
        <v>23</v>
      </c>
      <c r="N123" s="23" t="b">
        <f>VLOOKUP($A123,[1]TargetPriceData!$A$2:$AB$4993,3,FALSE)</f>
        <v>1</v>
      </c>
      <c r="O123" s="24">
        <f>VLOOKUP($A123,[1]TargetPriceData!$A$2:$AB$4993,5,FALSE)</f>
        <v>26</v>
      </c>
      <c r="P123" s="24">
        <f>VLOOKUP($A123,[1]TargetPriceData!$A$2:$AB$1048576,7,FALSE)</f>
        <v>35</v>
      </c>
      <c r="Q123" s="24">
        <f>VLOOKUP($A123,[1]TargetPriceData!$A$2:$AB$4993,6,FALSE)</f>
        <v>36.61</v>
      </c>
      <c r="R123" s="34">
        <f t="shared" ca="1" si="2"/>
        <v>0.23058823529411762</v>
      </c>
      <c r="S123" s="24">
        <f>VLOOKUP($A123,[1]TargetPriceData!$A$2:$AB$4993,8,FALSE)</f>
        <v>54</v>
      </c>
      <c r="T123" s="26">
        <f>VLOOKUP($A123,[1]TargetPriceData!$A$2:$AB$4993,10,FALSE)</f>
        <v>2.6</v>
      </c>
      <c r="U123" s="42">
        <f>VLOOKUP($A123,[1]TargetPriceData!$A$2:$P$4996,16,FALSE)</f>
        <v>1.75</v>
      </c>
      <c r="V123" s="42">
        <f>VLOOKUP($A123,[1]TargetPriceData!$A$2:$Q$4996,17,FALSE)</f>
        <v>1.8</v>
      </c>
      <c r="W123" s="27" t="str">
        <f>VLOOKUP($A123,[1]TargetPriceData!$A$2:$O$4996,15,FALSE)</f>
        <v>2022-08-12</v>
      </c>
      <c r="X123" s="28">
        <f>VLOOKUP($A123,[1]TargetPriceData!$A$2:$N$4996,14,FALSE)</f>
        <v>2.6</v>
      </c>
      <c r="Y123" s="29">
        <f t="shared" si="3"/>
        <v>8.7571572920175145E-2</v>
      </c>
      <c r="Z123" s="11" t="str" cm="1">
        <f t="array" ref="Z123">_FV(B123,"Exchange abbreviation",TRUE)</f>
        <v>XNYS</v>
      </c>
      <c r="AA123" s="44" t="s">
        <v>589</v>
      </c>
      <c r="AB123" s="44" t="s">
        <v>711</v>
      </c>
      <c r="AC123" s="45" t="s">
        <v>71</v>
      </c>
      <c r="AD123" s="31" t="s">
        <v>623</v>
      </c>
      <c r="AE123" s="46" t="s">
        <v>624</v>
      </c>
      <c r="AF123" s="32" t="s">
        <v>33</v>
      </c>
      <c r="AG123" s="33" cm="1">
        <f t="array" ref="AG123">IF(AH123=0,0,IF(ISERR(AH123),0,ROUNDDOWN(C123/_FV(B123,"P/E",TRUE),2)))</f>
        <v>3.57</v>
      </c>
      <c r="AH123" s="30" cm="1">
        <f t="array" ref="AH123">IFERROR(_FV(B123,"P/E",TRUE),0)</f>
        <v>8.3114000000000008</v>
      </c>
      <c r="FT123" s="8"/>
      <c r="FU123" s="8"/>
      <c r="FV123" s="8"/>
      <c r="FW123" s="8"/>
      <c r="FX123" s="8"/>
    </row>
    <row r="124" spans="1:180" x14ac:dyDescent="0.25">
      <c r="A124" s="38" t="s">
        <v>205</v>
      </c>
      <c r="B124" t="e" vm="121">
        <v>#VALUE!</v>
      </c>
      <c r="C124" s="10" cm="1">
        <f t="array" ref="C124">_FV(B124,"Previous close",TRUE)</f>
        <v>59.78</v>
      </c>
      <c r="D124" s="10" cm="1">
        <f t="array" aca="1" ref="D124" ca="1">IF(OR(ISERROR(_FV($B124,"Price (Extended hours)",TRUE))=TRUE,$D$2="MKT CLOSED"),_FV($B124,"Price"),_FV($B124,"Price (Extended hours)",TRUE))</f>
        <v>60.56</v>
      </c>
      <c r="E124" s="17" cm="1">
        <f t="array" ref="E124">_FV(B124,"Low")</f>
        <v>58.83</v>
      </c>
      <c r="F124" s="17" cm="1">
        <f t="array" ref="F124">_FV(B124,"High")</f>
        <v>60.48</v>
      </c>
      <c r="G124" s="18" cm="1">
        <f t="array" ref="G124">_FV(B124,"Change")</f>
        <v>0.5</v>
      </c>
      <c r="H124" s="19" cm="1">
        <f t="array" ref="H124">_FV(B124,"Change (%)",TRUE)</f>
        <v>8.3639999999999999E-3</v>
      </c>
      <c r="I124" s="37" t="str" cm="1">
        <f t="array" ref="I124">_FV(B124,"Name")</f>
        <v>COGNIZANT TECHNOLOGY SOLUTIONS CORPORATION</v>
      </c>
      <c r="J124" s="20" cm="1">
        <f t="array" ref="J124">_FV(B124,"Shares outstanding",TRUE)</f>
        <v>517784900</v>
      </c>
      <c r="K124" s="21" cm="1">
        <f t="array" ref="K124">IFERROR(_FV(B124,"Market cap",TRUE),0)</f>
        <v>31212080000</v>
      </c>
      <c r="L124" s="22">
        <f>VLOOKUP($A124,[1]TargetPriceData!$A$2:$AB$4993,11,FALSE)</f>
        <v>1.05</v>
      </c>
      <c r="M124" s="23">
        <f>VLOOKUP($A124,[1]TargetPriceData!$A$2:$AB$4993,4,FALSE)</f>
        <v>22</v>
      </c>
      <c r="N124" s="23" t="b">
        <f>VLOOKUP($A124,[1]TargetPriceData!$A$2:$AB$4993,3,FALSE)</f>
        <v>1</v>
      </c>
      <c r="O124" s="24">
        <f>VLOOKUP($A124,[1]TargetPriceData!$A$2:$AB$4993,5,FALSE)</f>
        <v>55</v>
      </c>
      <c r="P124" s="24">
        <f>VLOOKUP($A124,[1]TargetPriceData!$A$2:$AB$1048576,7,FALSE)</f>
        <v>76</v>
      </c>
      <c r="Q124" s="24">
        <f>VLOOKUP($A124,[1]TargetPriceData!$A$2:$AB$4993,6,FALSE)</f>
        <v>74.78</v>
      </c>
      <c r="R124" s="34">
        <f t="shared" ca="1" si="2"/>
        <v>0.23480845442536324</v>
      </c>
      <c r="S124" s="24">
        <f>VLOOKUP($A124,[1]TargetPriceData!$A$2:$AB$4993,8,FALSE)</f>
        <v>98</v>
      </c>
      <c r="T124" s="26">
        <f>VLOOKUP($A124,[1]TargetPriceData!$A$2:$AB$4993,10,FALSE)</f>
        <v>2.6</v>
      </c>
      <c r="U124" s="42">
        <f>VLOOKUP($A124,[1]TargetPriceData!$A$2:$P$4996,16,FALSE)</f>
        <v>2.06</v>
      </c>
      <c r="V124" s="42">
        <f>VLOOKUP($A124,[1]TargetPriceData!$A$2:$Q$4996,17,FALSE)</f>
        <v>2.23</v>
      </c>
      <c r="W124" s="27" t="str">
        <f>VLOOKUP($A124,[1]TargetPriceData!$A$2:$O$4996,15,FALSE)</f>
        <v>2022-08-18</v>
      </c>
      <c r="X124" s="28">
        <f>VLOOKUP($A124,[1]TargetPriceData!$A$2:$N$4996,14,FALSE)</f>
        <v>1.08</v>
      </c>
      <c r="Y124" s="29">
        <f t="shared" si="3"/>
        <v>1.8066242890598862E-2</v>
      </c>
      <c r="Z124" s="11" t="str" cm="1">
        <f t="array" ref="Z124">_FV(B124,"Exchange abbreviation",TRUE)</f>
        <v>XNAS</v>
      </c>
      <c r="AA124" s="44" t="s">
        <v>712</v>
      </c>
      <c r="AB124" s="44" t="s">
        <v>711</v>
      </c>
      <c r="AC124" s="45" t="s">
        <v>52</v>
      </c>
      <c r="AD124" s="31" t="s">
        <v>592</v>
      </c>
      <c r="AE124" s="46" t="s">
        <v>595</v>
      </c>
      <c r="AF124" s="32" t="s">
        <v>33</v>
      </c>
      <c r="AG124" s="33" cm="1">
        <f t="array" ref="AG124">IF(AH124=0,0,IF(ISERR(AH124),0,ROUNDDOWN(C124/_FV(B124,"P/E",TRUE),2)))</f>
        <v>4.3</v>
      </c>
      <c r="AH124" s="30" cm="1">
        <f t="array" ref="AH124">IFERROR(_FV(B124,"P/E",TRUE),0)</f>
        <v>13.88</v>
      </c>
      <c r="FT124" s="8"/>
      <c r="FU124" s="8"/>
      <c r="FV124" s="8"/>
      <c r="FW124" s="8"/>
      <c r="FX124" s="8"/>
    </row>
    <row r="125" spans="1:180" x14ac:dyDescent="0.25">
      <c r="A125" s="38" t="s">
        <v>206</v>
      </c>
      <c r="B125" t="e" vm="122">
        <v>#VALUE!</v>
      </c>
      <c r="C125" s="10" cm="1">
        <f t="array" ref="C125">_FV(B125,"Previous close",TRUE)</f>
        <v>61.93</v>
      </c>
      <c r="D125" s="10" cm="1">
        <f t="array" aca="1" ref="D125" ca="1">IF(OR(ISERROR(_FV($B125,"Price (Extended hours)",TRUE))=TRUE,$D$2="MKT CLOSED"),_FV($B125,"Price"),_FV($B125,"Price (Extended hours)",TRUE))</f>
        <v>63.18</v>
      </c>
      <c r="E125" s="17" cm="1">
        <f t="array" ref="E125">_FV(B125,"Low")</f>
        <v>61.38</v>
      </c>
      <c r="F125" s="17" cm="1">
        <f t="array" ref="F125">_FV(B125,"High")</f>
        <v>63.034999999999997</v>
      </c>
      <c r="G125" s="18" cm="1">
        <f t="array" ref="G125">_FV(B125,"Change")</f>
        <v>0.95</v>
      </c>
      <c r="H125" s="19" cm="1">
        <f t="array" ref="H125">_FV(B125,"Change (%)",TRUE)</f>
        <v>1.5339999999999999E-2</v>
      </c>
      <c r="I125" s="37" t="str" cm="1">
        <f t="array" ref="I125">_FV(B125,"Name")</f>
        <v>CORTEVA, INC.</v>
      </c>
      <c r="J125" s="20" cm="1">
        <f t="array" ref="J125">_FV(B125,"Shares outstanding",TRUE)</f>
        <v>718600000</v>
      </c>
      <c r="K125" s="21" cm="1">
        <f t="array" ref="K125">IFERROR(_FV(B125,"Market cap",TRUE),0)</f>
        <v>45185570000</v>
      </c>
      <c r="L125" s="22">
        <f>VLOOKUP($A125,[1]TargetPriceData!$A$2:$AB$4993,11,FALSE)</f>
        <v>0.7</v>
      </c>
      <c r="M125" s="23">
        <f>VLOOKUP($A125,[1]TargetPriceData!$A$2:$AB$4993,4,FALSE)</f>
        <v>20</v>
      </c>
      <c r="N125" s="23" t="b">
        <f>VLOOKUP($A125,[1]TargetPriceData!$A$2:$AB$4993,3,FALSE)</f>
        <v>1</v>
      </c>
      <c r="O125" s="24">
        <f>VLOOKUP($A125,[1]TargetPriceData!$A$2:$AB$4993,5,FALSE)</f>
        <v>55.9</v>
      </c>
      <c r="P125" s="24">
        <f>VLOOKUP($A125,[1]TargetPriceData!$A$2:$AB$1048576,7,FALSE)</f>
        <v>70.5</v>
      </c>
      <c r="Q125" s="24">
        <f>VLOOKUP($A125,[1]TargetPriceData!$A$2:$AB$4993,6,FALSE)</f>
        <v>69.09</v>
      </c>
      <c r="R125" s="34">
        <f t="shared" ca="1" si="2"/>
        <v>9.3542260208926933E-2</v>
      </c>
      <c r="S125" s="24">
        <f>VLOOKUP($A125,[1]TargetPriceData!$A$2:$AB$4993,8,FALSE)</f>
        <v>80</v>
      </c>
      <c r="T125" s="26">
        <f>VLOOKUP($A125,[1]TargetPriceData!$A$2:$AB$4993,10,FALSE)</f>
        <v>2.2000000000000002</v>
      </c>
      <c r="U125" s="42">
        <f>VLOOKUP($A125,[1]TargetPriceData!$A$2:$P$4996,16,FALSE)</f>
        <v>1.23</v>
      </c>
      <c r="V125" s="42">
        <f>VLOOKUP($A125,[1]TargetPriceData!$A$2:$Q$4996,17,FALSE)</f>
        <v>1.88</v>
      </c>
      <c r="W125" s="27" t="str">
        <f>VLOOKUP($A125,[1]TargetPriceData!$A$2:$O$4996,15,FALSE)</f>
        <v>2022-08-11</v>
      </c>
      <c r="X125" s="28">
        <f>VLOOKUP($A125,[1]TargetPriceData!$A$2:$N$4996,14,FALSE)</f>
        <v>0.6</v>
      </c>
      <c r="Y125" s="29">
        <f t="shared" si="3"/>
        <v>9.6883578233489427E-3</v>
      </c>
      <c r="Z125" s="11" t="str" cm="1">
        <f t="array" ref="Z125">_FV(B125,"Exchange abbreviation",TRUE)</f>
        <v>XNYS</v>
      </c>
      <c r="AA125" s="44" t="s">
        <v>589</v>
      </c>
      <c r="AB125" s="44" t="s">
        <v>711</v>
      </c>
      <c r="AC125" s="45" t="s">
        <v>66</v>
      </c>
      <c r="AD125" s="31" t="s">
        <v>610</v>
      </c>
      <c r="AE125" s="46" t="s">
        <v>646</v>
      </c>
      <c r="AF125" s="32" t="s">
        <v>33</v>
      </c>
      <c r="AG125" s="33" cm="1">
        <f t="array" ref="AG125">IF(AH125=0,0,IF(ISERR(AH125),0,ROUNDDOWN(C125/_FV(B125,"P/E",TRUE),2)))</f>
        <v>2.41</v>
      </c>
      <c r="AH125" s="30" cm="1">
        <f t="array" ref="AH125">IFERROR(_FV(B125,"P/E",TRUE),0)</f>
        <v>25.6508</v>
      </c>
      <c r="FT125" s="8"/>
      <c r="FU125" s="8"/>
      <c r="FV125" s="8"/>
      <c r="FW125" s="8"/>
      <c r="FX125" s="8"/>
    </row>
    <row r="126" spans="1:180" x14ac:dyDescent="0.25">
      <c r="A126" s="38" t="s">
        <v>207</v>
      </c>
      <c r="B126" t="e" vm="123">
        <v>#VALUE!</v>
      </c>
      <c r="C126" s="10" cm="1">
        <f t="array" ref="C126">_FV(B126,"Previous close",TRUE)</f>
        <v>90.99</v>
      </c>
      <c r="D126" s="10" cm="1">
        <f t="array" aca="1" ref="D126" ca="1">IF(OR(ISERROR(_FV($B126,"Price (Extended hours)",TRUE))=TRUE,$D$2="MKT CLOSED"),_FV($B126,"Price"),_FV($B126,"Price (Extended hours)",TRUE))</f>
        <v>92.95</v>
      </c>
      <c r="E126" s="17" cm="1">
        <f t="array" ref="E126">_FV(B126,"Low")</f>
        <v>90.04</v>
      </c>
      <c r="F126" s="17" cm="1">
        <f t="array" ref="F126">_FV(B126,"High")</f>
        <v>93.16</v>
      </c>
      <c r="G126" s="18" cm="1">
        <f t="array" ref="G126">_FV(B126,"Change")</f>
        <v>1.73</v>
      </c>
      <c r="H126" s="19" cm="1">
        <f t="array" ref="H126">_FV(B126,"Change (%)",TRUE)</f>
        <v>1.9012999999999999E-2</v>
      </c>
      <c r="I126" s="37" t="str" cm="1">
        <f t="array" ref="I126">_FV(B126,"Name")</f>
        <v>CVS HEALTH CORPORATION</v>
      </c>
      <c r="J126" s="20" cm="1">
        <f t="array" ref="J126">_FV(B126,"Shares outstanding",TRUE)</f>
        <v>1312829000</v>
      </c>
      <c r="K126" s="21" cm="1">
        <f t="array" ref="K126">IFERROR(_FV(B126,"Market cap",TRUE),0)</f>
        <v>121725500000</v>
      </c>
      <c r="L126" s="22">
        <f>VLOOKUP($A126,[1]TargetPriceData!$A$2:$AB$4993,11,FALSE)</f>
        <v>0.71</v>
      </c>
      <c r="M126" s="23">
        <f>VLOOKUP($A126,[1]TargetPriceData!$A$2:$AB$4993,4,FALSE)</f>
        <v>23</v>
      </c>
      <c r="N126" s="23" t="b">
        <f>VLOOKUP($A126,[1]TargetPriceData!$A$2:$AB$4993,3,FALSE)</f>
        <v>1</v>
      </c>
      <c r="O126" s="24">
        <f>VLOOKUP($A126,[1]TargetPriceData!$A$2:$AB$4993,5,FALSE)</f>
        <v>98</v>
      </c>
      <c r="P126" s="24">
        <f>VLOOKUP($A126,[1]TargetPriceData!$A$2:$AB$1048576,7,FALSE)</f>
        <v>120</v>
      </c>
      <c r="Q126" s="24">
        <f>VLOOKUP($A126,[1]TargetPriceData!$A$2:$AB$4993,6,FALSE)</f>
        <v>118.39</v>
      </c>
      <c r="R126" s="34">
        <f t="shared" ca="1" si="2"/>
        <v>0.27369553523399676</v>
      </c>
      <c r="S126" s="24">
        <f>VLOOKUP($A126,[1]TargetPriceData!$A$2:$AB$4993,8,FALSE)</f>
        <v>130</v>
      </c>
      <c r="T126" s="26">
        <f>VLOOKUP($A126,[1]TargetPriceData!$A$2:$AB$4993,10,FALSE)</f>
        <v>2.1</v>
      </c>
      <c r="U126" s="42">
        <f>VLOOKUP($A126,[1]TargetPriceData!$A$2:$P$4996,16,FALSE)</f>
        <v>0.62</v>
      </c>
      <c r="V126" s="42">
        <f>VLOOKUP($A126,[1]TargetPriceData!$A$2:$Q$4996,17,FALSE)</f>
        <v>0.91</v>
      </c>
      <c r="W126" s="27" t="str">
        <f>VLOOKUP($A126,[1]TargetPriceData!$A$2:$O$4996,15,FALSE)</f>
        <v>2022-10-20</v>
      </c>
      <c r="X126" s="28">
        <f>VLOOKUP($A126,[1]TargetPriceData!$A$2:$N$4996,14,FALSE)</f>
        <v>2.2000000000000002</v>
      </c>
      <c r="Y126" s="29">
        <f t="shared" si="3"/>
        <v>2.4178481151774924E-2</v>
      </c>
      <c r="Z126" s="11" t="str" cm="1">
        <f t="array" ref="Z126">_FV(B126,"Exchange abbreviation",TRUE)</f>
        <v>XNYS</v>
      </c>
      <c r="AA126" s="44" t="s">
        <v>589</v>
      </c>
      <c r="AB126" s="44" t="s">
        <v>711</v>
      </c>
      <c r="AC126" s="45" t="s">
        <v>55</v>
      </c>
      <c r="AD126" s="31" t="s">
        <v>587</v>
      </c>
      <c r="AE126" s="46" t="s">
        <v>658</v>
      </c>
      <c r="AF126" s="32" t="s">
        <v>33</v>
      </c>
      <c r="AG126" s="33" cm="1">
        <f t="array" ref="AG126">IF(AH126=0,0,IF(ISERR(AH126),0,ROUNDDOWN(C126/_FV(B126,"P/E",TRUE),2)))</f>
        <v>6.15</v>
      </c>
      <c r="AH126" s="30" cm="1">
        <f t="array" ref="AH126">IFERROR(_FV(B126,"P/E",TRUE),0)</f>
        <v>14.787000000000001</v>
      </c>
      <c r="FT126" s="8"/>
      <c r="FU126" s="8"/>
      <c r="FV126" s="8"/>
      <c r="FW126" s="8"/>
      <c r="FX126" s="8"/>
    </row>
    <row r="127" spans="1:180" x14ac:dyDescent="0.25">
      <c r="A127" s="38" t="s">
        <v>208</v>
      </c>
      <c r="B127" t="e" vm="124">
        <v>#VALUE!</v>
      </c>
      <c r="C127" s="10" cm="1">
        <f t="array" ref="C127">_FV(B127,"Previous close",TRUE)</f>
        <v>168.96</v>
      </c>
      <c r="D127" s="10" cm="1">
        <f t="array" aca="1" ref="D127" ca="1">IF(OR(ISERROR(_FV($B127,"Price (Extended hours)",TRUE))=TRUE,$D$2="MKT CLOSED"),_FV($B127,"Price"),_FV($B127,"Price (Extended hours)",TRUE))</f>
        <v>173.39</v>
      </c>
      <c r="E127" s="17" cm="1">
        <f t="array" ref="E127">_FV(B127,"Low")</f>
        <v>168.85</v>
      </c>
      <c r="F127" s="17" cm="1">
        <f t="array" ref="F127">_FV(B127,"High")</f>
        <v>173.84</v>
      </c>
      <c r="G127" s="18" cm="1">
        <f t="array" ref="G127">_FV(B127,"Change")</f>
        <v>4.2300000000000004</v>
      </c>
      <c r="H127" s="19" cm="1">
        <f t="array" ref="H127">_FV(B127,"Change (%)",TRUE)</f>
        <v>2.5035999999999999E-2</v>
      </c>
      <c r="I127" s="37" t="str" cm="1">
        <f t="array" ref="I127">_FV(B127,"Name")</f>
        <v>CHEVRON CORPORATION</v>
      </c>
      <c r="J127" s="20" cm="1">
        <f t="array" ref="J127">_FV(B127,"Shares outstanding",TRUE)</f>
        <v>1957435000</v>
      </c>
      <c r="K127" s="21" cm="1">
        <f t="array" ref="K127">IFERROR(_FV(B127,"Market cap",TRUE),0)</f>
        <v>339008100000</v>
      </c>
      <c r="L127" s="22">
        <f>VLOOKUP($A127,[1]TargetPriceData!$A$2:$AB$4993,11,FALSE)</f>
        <v>1.1299999999999999</v>
      </c>
      <c r="M127" s="23">
        <f>VLOOKUP($A127,[1]TargetPriceData!$A$2:$AB$4993,4,FALSE)</f>
        <v>27</v>
      </c>
      <c r="N127" s="23" t="b">
        <f>VLOOKUP($A127,[1]TargetPriceData!$A$2:$AB$4993,3,FALSE)</f>
        <v>1</v>
      </c>
      <c r="O127" s="24">
        <f>VLOOKUP($A127,[1]TargetPriceData!$A$2:$AB$4993,5,FALSE)</f>
        <v>145</v>
      </c>
      <c r="P127" s="24">
        <f>VLOOKUP($A127,[1]TargetPriceData!$A$2:$AB$1048576,7,FALSE)</f>
        <v>185</v>
      </c>
      <c r="Q127" s="24">
        <f>VLOOKUP($A127,[1]TargetPriceData!$A$2:$AB$4993,6,FALSE)</f>
        <v>182.17</v>
      </c>
      <c r="R127" s="34">
        <f t="shared" ca="1" si="2"/>
        <v>5.0637291654651376E-2</v>
      </c>
      <c r="S127" s="24">
        <f>VLOOKUP($A127,[1]TargetPriceData!$A$2:$AB$4993,8,FALSE)</f>
        <v>210</v>
      </c>
      <c r="T127" s="26">
        <f>VLOOKUP($A127,[1]TargetPriceData!$A$2:$AB$4993,10,FALSE)</f>
        <v>2.2999999999999998</v>
      </c>
      <c r="U127" s="42">
        <f>VLOOKUP($A127,[1]TargetPriceData!$A$2:$P$4996,16,FALSE)</f>
        <v>1</v>
      </c>
      <c r="V127" s="42">
        <f>VLOOKUP($A127,[1]TargetPriceData!$A$2:$Q$4996,17,FALSE)</f>
        <v>1.31</v>
      </c>
      <c r="W127" s="27" t="str">
        <f>VLOOKUP($A127,[1]TargetPriceData!$A$2:$O$4996,15,FALSE)</f>
        <v>2022-08-18</v>
      </c>
      <c r="X127" s="28">
        <f>VLOOKUP($A127,[1]TargetPriceData!$A$2:$N$4996,14,FALSE)</f>
        <v>5.68</v>
      </c>
      <c r="Y127" s="29">
        <f t="shared" si="3"/>
        <v>3.361742424242424E-2</v>
      </c>
      <c r="Z127" s="11" t="str" cm="1">
        <f t="array" ref="Z127">_FV(B127,"Exchange abbreviation",TRUE)</f>
        <v>XNYS</v>
      </c>
      <c r="AA127" s="44" t="s">
        <v>589</v>
      </c>
      <c r="AB127" s="44" t="s">
        <v>711</v>
      </c>
      <c r="AC127" s="45" t="s">
        <v>71</v>
      </c>
      <c r="AD127" s="31" t="s">
        <v>623</v>
      </c>
      <c r="AE127" s="46" t="s">
        <v>659</v>
      </c>
      <c r="AF127" s="32" t="s">
        <v>33</v>
      </c>
      <c r="AG127" s="33" cm="1">
        <f t="array" ref="AG127">IF(AH127=0,0,IF(ISERR(AH127),0,ROUNDDOWN(C127/_FV(B127,"P/E",TRUE),2)))</f>
        <v>14.96</v>
      </c>
      <c r="AH127" s="30" cm="1">
        <f t="array" ref="AH127">IFERROR(_FV(B127,"P/E",TRUE),0)</f>
        <v>11.286899999999999</v>
      </c>
      <c r="FT127" s="8"/>
      <c r="FU127" s="8"/>
      <c r="FV127" s="8"/>
      <c r="FW127" s="8"/>
      <c r="FX127" s="8"/>
    </row>
    <row r="128" spans="1:180" x14ac:dyDescent="0.25">
      <c r="A128" s="38" t="s">
        <v>209</v>
      </c>
      <c r="B128" t="e" vm="125">
        <v>#VALUE!</v>
      </c>
      <c r="C128" s="10" cm="1">
        <f t="array" ref="C128">_FV(B128,"Previous close",TRUE)</f>
        <v>37.409999999999997</v>
      </c>
      <c r="D128" s="10" cm="1">
        <f t="array" aca="1" ref="D128" ca="1">IF(OR(ISERROR(_FV($B128,"Price (Extended hours)",TRUE))=TRUE,$D$2="MKT CLOSED"),_FV($B128,"Price"),_FV($B128,"Price (Extended hours)",TRUE))</f>
        <v>39.9</v>
      </c>
      <c r="E128" s="17" cm="1">
        <f t="array" ref="E128">_FV(B128,"Low")</f>
        <v>36.520000000000003</v>
      </c>
      <c r="F128" s="17" cm="1">
        <f t="array" ref="F128">_FV(B128,"High")</f>
        <v>39.799999999999997</v>
      </c>
      <c r="G128" s="18" cm="1">
        <f t="array" ref="G128">_FV(B128,"Change")</f>
        <v>2.2000000000000002</v>
      </c>
      <c r="H128" s="19" cm="1">
        <f t="array" ref="H128">_FV(B128,"Change (%)",TRUE)</f>
        <v>5.8807999999999999E-2</v>
      </c>
      <c r="I128" s="37" t="str" cm="1">
        <f t="array" ref="I128">_FV(B128,"Name")</f>
        <v>CAESARS ENTERTAINMENT, INC.</v>
      </c>
      <c r="J128" s="20" cm="1">
        <f t="array" ref="J128">_FV(B128,"Shares outstanding",TRUE)</f>
        <v>214416900</v>
      </c>
      <c r="K128" s="21" cm="1">
        <f t="array" ref="K128">IFERROR(_FV(B128,"Market cap",TRUE),0)</f>
        <v>8493054000</v>
      </c>
      <c r="L128" s="22">
        <f>VLOOKUP($A128,[1]TargetPriceData!$A$2:$AB$4993,11,FALSE)</f>
        <v>2.77</v>
      </c>
      <c r="M128" s="23">
        <f>VLOOKUP($A128,[1]TargetPriceData!$A$2:$AB$4993,4,FALSE)</f>
        <v>12</v>
      </c>
      <c r="N128" s="23" t="b">
        <f>VLOOKUP($A128,[1]TargetPriceData!$A$2:$AB$4993,3,FALSE)</f>
        <v>1</v>
      </c>
      <c r="O128" s="24">
        <f>VLOOKUP($A128,[1]TargetPriceData!$A$2:$AB$4993,5,FALSE)</f>
        <v>27</v>
      </c>
      <c r="P128" s="24">
        <f>VLOOKUP($A128,[1]TargetPriceData!$A$2:$AB$1048576,7,FALSE)</f>
        <v>67.5</v>
      </c>
      <c r="Q128" s="24">
        <f>VLOOKUP($A128,[1]TargetPriceData!$A$2:$AB$4993,6,FALSE)</f>
        <v>69.75</v>
      </c>
      <c r="R128" s="34">
        <f t="shared" ca="1" si="2"/>
        <v>0.74812030075187974</v>
      </c>
      <c r="S128" s="24">
        <f>VLOOKUP($A128,[1]TargetPriceData!$A$2:$AB$4993,8,FALSE)</f>
        <v>102</v>
      </c>
      <c r="T128" s="26">
        <f>VLOOKUP($A128,[1]TargetPriceData!$A$2:$AB$4993,10,FALSE)</f>
        <v>1.9</v>
      </c>
      <c r="U128" s="42">
        <f>VLOOKUP($A128,[1]TargetPriceData!$A$2:$P$4996,16,FALSE)</f>
        <v>0.3</v>
      </c>
      <c r="V128" s="42">
        <f>VLOOKUP($A128,[1]TargetPriceData!$A$2:$Q$4996,17,FALSE)</f>
        <v>1</v>
      </c>
      <c r="W128" s="27" t="str">
        <f>VLOOKUP($A128,[1]TargetPriceData!$A$2:$O$4996,15,FALSE)</f>
        <v/>
      </c>
      <c r="X128" s="28">
        <f>VLOOKUP($A128,[1]TargetPriceData!$A$2:$N$4996,14,FALSE)</f>
        <v>0</v>
      </c>
      <c r="Y128" s="29">
        <f t="shared" si="3"/>
        <v>0</v>
      </c>
      <c r="Z128" s="11" t="str" cm="1">
        <f t="array" ref="Z128">_FV(B128,"Exchange abbreviation",TRUE)</f>
        <v>XNAS</v>
      </c>
      <c r="AA128" s="44" t="s">
        <v>589</v>
      </c>
      <c r="AB128" s="44" t="s">
        <v>711</v>
      </c>
      <c r="AC128" s="45" t="s">
        <v>56</v>
      </c>
      <c r="AD128" s="31" t="s">
        <v>278</v>
      </c>
      <c r="AE128" s="46" t="s">
        <v>660</v>
      </c>
      <c r="AF128" s="32" t="s">
        <v>33</v>
      </c>
      <c r="AG128" s="33" cm="1">
        <f t="array" ref="AG128">IF(AH128=0,0,IF(ISERR(AH128),0,ROUNDDOWN(C128/_FV(B128,"P/E",TRUE),2)))</f>
        <v>1.82</v>
      </c>
      <c r="AH128" s="30" cm="1">
        <f t="array" ref="AH128">IFERROR(_FV(B128,"P/E",TRUE),0)</f>
        <v>20.490400000000001</v>
      </c>
      <c r="FT128" s="8"/>
      <c r="FU128" s="8"/>
      <c r="FV128" s="8"/>
      <c r="FW128" s="8"/>
      <c r="FX128" s="8"/>
    </row>
    <row r="129" spans="1:180" x14ac:dyDescent="0.25">
      <c r="A129" s="38" t="s">
        <v>210</v>
      </c>
      <c r="B129" t="e" vm="126">
        <v>#VALUE!</v>
      </c>
      <c r="C129" s="10" cm="1">
        <f t="array" ref="C129">_FV(B129,"Previous close",TRUE)</f>
        <v>64.41</v>
      </c>
      <c r="D129" s="10" cm="1">
        <f t="array" aca="1" ref="D129" ca="1">IF(OR(ISERROR(_FV($B129,"Price (Extended hours)",TRUE))=TRUE,$D$2="MKT CLOSED"),_FV($B129,"Price"),_FV($B129,"Price (Extended hours)",TRUE))</f>
        <v>65.05</v>
      </c>
      <c r="E129" s="17" cm="1">
        <f t="array" ref="E129">_FV(B129,"Low")</f>
        <v>63.97</v>
      </c>
      <c r="F129" s="17" cm="1">
        <f t="array" ref="F129">_FV(B129,"High")</f>
        <v>65.88</v>
      </c>
      <c r="G129" s="18" cm="1">
        <f t="array" ref="G129">_FV(B129,"Change")</f>
        <v>1.1200000000000001</v>
      </c>
      <c r="H129" s="19" cm="1">
        <f t="array" ref="H129">_FV(B129,"Change (%)",TRUE)</f>
        <v>1.7388999999999998E-2</v>
      </c>
      <c r="I129" s="37" t="str" cm="1">
        <f t="array" ref="I129">_FV(B129,"Name")</f>
        <v>Dominion Energy, Inc.</v>
      </c>
      <c r="J129" s="20" cm="1">
        <f t="array" ref="J129">_FV(B129,"Shares outstanding",TRUE)</f>
        <v>832502800</v>
      </c>
      <c r="K129" s="21" cm="1">
        <f t="array" ref="K129">IFERROR(_FV(B129,"Market cap",TRUE),0)</f>
        <v>54553910000</v>
      </c>
      <c r="L129" s="22">
        <f>VLOOKUP($A129,[1]TargetPriceData!$A$2:$AB$4993,11,FALSE)</f>
        <v>0.49</v>
      </c>
      <c r="M129" s="23">
        <f>VLOOKUP($A129,[1]TargetPriceData!$A$2:$AB$4993,4,FALSE)</f>
        <v>15</v>
      </c>
      <c r="N129" s="23" t="b">
        <f>VLOOKUP($A129,[1]TargetPriceData!$A$2:$AB$4993,3,FALSE)</f>
        <v>1</v>
      </c>
      <c r="O129" s="24">
        <f>VLOOKUP($A129,[1]TargetPriceData!$A$2:$AB$4993,5,FALSE)</f>
        <v>71</v>
      </c>
      <c r="P129" s="24">
        <f>VLOOKUP($A129,[1]TargetPriceData!$A$2:$AB$1048576,7,FALSE)</f>
        <v>83</v>
      </c>
      <c r="Q129" s="24">
        <f>VLOOKUP($A129,[1]TargetPriceData!$A$2:$AB$4993,6,FALSE)</f>
        <v>82.73</v>
      </c>
      <c r="R129" s="34">
        <f t="shared" ca="1" si="2"/>
        <v>0.27179093005380489</v>
      </c>
      <c r="S129" s="24">
        <f>VLOOKUP($A129,[1]TargetPriceData!$A$2:$AB$4993,8,FALSE)</f>
        <v>94</v>
      </c>
      <c r="T129" s="26">
        <f>VLOOKUP($A129,[1]TargetPriceData!$A$2:$AB$4993,10,FALSE)</f>
        <v>2.4</v>
      </c>
      <c r="U129" s="42">
        <f>VLOOKUP($A129,[1]TargetPriceData!$A$2:$P$4996,16,FALSE)</f>
        <v>0.37</v>
      </c>
      <c r="V129" s="42">
        <f>VLOOKUP($A129,[1]TargetPriceData!$A$2:$Q$4996,17,FALSE)</f>
        <v>0.87</v>
      </c>
      <c r="W129" s="27" t="str">
        <f>VLOOKUP($A129,[1]TargetPriceData!$A$2:$O$4996,15,FALSE)</f>
        <v>2022-09-01</v>
      </c>
      <c r="X129" s="28">
        <f>VLOOKUP($A129,[1]TargetPriceData!$A$2:$N$4996,14,FALSE)</f>
        <v>2.67</v>
      </c>
      <c r="Y129" s="29">
        <f t="shared" si="3"/>
        <v>4.1453190498369819E-2</v>
      </c>
      <c r="Z129" s="11" t="str" cm="1">
        <f t="array" ref="Z129">_FV(B129,"Exchange abbreviation",TRUE)</f>
        <v>XNYS</v>
      </c>
      <c r="AA129" s="44" t="s">
        <v>589</v>
      </c>
      <c r="AB129" s="44" t="s">
        <v>711</v>
      </c>
      <c r="AC129" s="45" t="s">
        <v>76</v>
      </c>
      <c r="AD129" s="31" t="s">
        <v>600</v>
      </c>
      <c r="AE129" s="46" t="s">
        <v>602</v>
      </c>
      <c r="AF129" s="32" t="s">
        <v>33</v>
      </c>
      <c r="AG129" s="33" cm="1">
        <f t="array" ref="AG129">IF(AH129=0,0,IF(ISERR(AH129),0,ROUNDDOWN(C129/_FV(B129,"P/E",TRUE),2)))</f>
        <v>1.9</v>
      </c>
      <c r="AH129" s="30" cm="1">
        <f t="array" ref="AH129">IFERROR(_FV(B129,"P/E",TRUE),0)</f>
        <v>33.743499999999997</v>
      </c>
      <c r="FT129" s="8"/>
      <c r="FU129" s="8"/>
      <c r="FV129" s="8"/>
      <c r="FW129" s="8"/>
      <c r="FX129" s="8"/>
    </row>
    <row r="130" spans="1:180" x14ac:dyDescent="0.25">
      <c r="A130" s="38" t="s">
        <v>211</v>
      </c>
      <c r="B130" t="e" vm="127">
        <v>#VALUE!</v>
      </c>
      <c r="C130" s="10" cm="1">
        <f t="array" ref="C130">_FV(B130,"Previous close",TRUE)</f>
        <v>32.15</v>
      </c>
      <c r="D130" s="10" cm="1">
        <f t="array" aca="1" ref="D130" ca="1">IF(OR(ISERROR(_FV($B130,"Price (Extended hours)",TRUE))=TRUE,$D$2="MKT CLOSED"),_FV($B130,"Price"),_FV($B130,"Price (Extended hours)",TRUE))</f>
        <v>32.659999999999997</v>
      </c>
      <c r="E130" s="17" cm="1">
        <f t="array" ref="E130">_FV(B130,"Low")</f>
        <v>31.77</v>
      </c>
      <c r="F130" s="17" cm="1">
        <f t="array" ref="F130">_FV(B130,"High")</f>
        <v>32.81</v>
      </c>
      <c r="G130" s="18" cm="1">
        <f t="array" ref="G130">_FV(B130,"Change")</f>
        <v>0.43</v>
      </c>
      <c r="H130" s="19" cm="1">
        <f t="array" ref="H130">_FV(B130,"Change (%)",TRUE)</f>
        <v>1.3375E-2</v>
      </c>
      <c r="I130" s="37" t="str" cm="1">
        <f t="array" ref="I130">_FV(B130,"Name")</f>
        <v>DELTA AIR LINES, INC.</v>
      </c>
      <c r="J130" s="20" cm="1">
        <f t="array" ref="J130">_FV(B130,"Shares outstanding",TRUE)</f>
        <v>641188400</v>
      </c>
      <c r="K130" s="21" cm="1">
        <f t="array" ref="K130">IFERROR(_FV(B130,"Market cap",TRUE),0)</f>
        <v>20889920000</v>
      </c>
      <c r="L130" s="22">
        <f>VLOOKUP($A130,[1]TargetPriceData!$A$2:$AB$4993,11,FALSE)</f>
        <v>1.17</v>
      </c>
      <c r="M130" s="23">
        <f>VLOOKUP($A130,[1]TargetPriceData!$A$2:$AB$4993,4,FALSE)</f>
        <v>15</v>
      </c>
      <c r="N130" s="23" t="b">
        <f>VLOOKUP($A130,[1]TargetPriceData!$A$2:$AB$4993,3,FALSE)</f>
        <v>1</v>
      </c>
      <c r="O130" s="24">
        <f>VLOOKUP($A130,[1]TargetPriceData!$A$2:$AB$4993,5,FALSE)</f>
        <v>35</v>
      </c>
      <c r="P130" s="24">
        <f>VLOOKUP($A130,[1]TargetPriceData!$A$2:$AB$1048576,7,FALSE)</f>
        <v>47</v>
      </c>
      <c r="Q130" s="24">
        <f>VLOOKUP($A130,[1]TargetPriceData!$A$2:$AB$4993,6,FALSE)</f>
        <v>47.73</v>
      </c>
      <c r="R130" s="34">
        <f t="shared" ca="1" si="2"/>
        <v>0.46142069810165348</v>
      </c>
      <c r="S130" s="24">
        <f>VLOOKUP($A130,[1]TargetPriceData!$A$2:$AB$4993,8,FALSE)</f>
        <v>74</v>
      </c>
      <c r="T130" s="26">
        <f>VLOOKUP($A130,[1]TargetPriceData!$A$2:$AB$4993,10,FALSE)</f>
        <v>1.7</v>
      </c>
      <c r="U130" s="42">
        <f>VLOOKUP($A130,[1]TargetPriceData!$A$2:$P$4996,16,FALSE)</f>
        <v>0.44</v>
      </c>
      <c r="V130" s="42">
        <f>VLOOKUP($A130,[1]TargetPriceData!$A$2:$Q$4996,17,FALSE)</f>
        <v>0.56999999999999995</v>
      </c>
      <c r="W130" s="27" t="str">
        <f>VLOOKUP($A130,[1]TargetPriceData!$A$2:$O$4996,15,FALSE)</f>
        <v>2020-02-19</v>
      </c>
      <c r="X130" s="28">
        <f>VLOOKUP($A130,[1]TargetPriceData!$A$2:$N$4996,14,FALSE)</f>
        <v>0</v>
      </c>
      <c r="Y130" s="29">
        <f t="shared" si="3"/>
        <v>0</v>
      </c>
      <c r="Z130" s="11" t="str" cm="1">
        <f t="array" ref="Z130">_FV(B130,"Exchange abbreviation",TRUE)</f>
        <v>XNYS</v>
      </c>
      <c r="AA130" s="44" t="s">
        <v>589</v>
      </c>
      <c r="AB130" s="44" t="s">
        <v>711</v>
      </c>
      <c r="AC130" s="45" t="s">
        <v>37</v>
      </c>
      <c r="AD130" s="31" t="s">
        <v>337</v>
      </c>
      <c r="AE130" s="46" t="s">
        <v>590</v>
      </c>
      <c r="AF130" s="32" t="s">
        <v>33</v>
      </c>
      <c r="AG130" s="33" cm="1">
        <f t="array" ref="AG130">IF(AH130=0,0,IF(ISERR(AH130),0,ROUNDDOWN(C130/_FV(B130,"P/E",TRUE),2)))</f>
        <v>0.11</v>
      </c>
      <c r="AH130" s="30" cm="1">
        <f t="array" ref="AH130">IFERROR(_FV(B130,"P/E",TRUE),0)</f>
        <v>282.73680000000002</v>
      </c>
      <c r="FT130" s="8"/>
      <c r="FU130" s="8"/>
      <c r="FV130" s="8"/>
      <c r="FW130" s="8"/>
      <c r="FX130" s="8"/>
    </row>
    <row r="131" spans="1:180" x14ac:dyDescent="0.25">
      <c r="A131" s="38" t="s">
        <v>212</v>
      </c>
      <c r="B131" t="e" vm="128">
        <v>#VALUE!</v>
      </c>
      <c r="C131" s="10" cm="1">
        <f t="array" ref="C131">_FV(B131,"Previous close",TRUE)</f>
        <v>53.76</v>
      </c>
      <c r="D131" s="10" cm="1">
        <f t="array" aca="1" ref="D131" ca="1">IF(OR(ISERROR(_FV($B131,"Price (Extended hours)",TRUE))=TRUE,$D$2="MKT CLOSED"),_FV($B131,"Price"),_FV($B131,"Price (Extended hours)",TRUE))</f>
        <v>55.37</v>
      </c>
      <c r="E131" s="17" cm="1">
        <f t="array" ref="E131">_FV(B131,"Low")</f>
        <v>53.62</v>
      </c>
      <c r="F131" s="17" cm="1">
        <f t="array" ref="F131">_FV(B131,"High")</f>
        <v>55.695</v>
      </c>
      <c r="G131" s="18" cm="1">
        <f t="array" ref="G131">_FV(B131,"Change")</f>
        <v>1.82</v>
      </c>
      <c r="H131" s="19" cm="1">
        <f t="array" ref="H131">_FV(B131,"Change (%)",TRUE)</f>
        <v>3.3854000000000002E-2</v>
      </c>
      <c r="I131" s="37" t="str" cm="1">
        <f t="array" ref="I131">_FV(B131,"Name")</f>
        <v>DuPont de Nemours, Inc.</v>
      </c>
      <c r="J131" s="20" cm="1">
        <f t="array" ref="J131">_FV(B131,"Shares outstanding",TRUE)</f>
        <v>500901900</v>
      </c>
      <c r="K131" s="21" cm="1">
        <f t="array" ref="K131">IFERROR(_FV(B131,"Market cap",TRUE),0)</f>
        <v>27840130000</v>
      </c>
      <c r="L131" s="22">
        <f>VLOOKUP($A131,[1]TargetPriceData!$A$2:$AB$4993,11,FALSE)</f>
        <v>1.2</v>
      </c>
      <c r="M131" s="23">
        <f>VLOOKUP($A131,[1]TargetPriceData!$A$2:$AB$4993,4,FALSE)</f>
        <v>18</v>
      </c>
      <c r="N131" s="23" t="b">
        <f>VLOOKUP($A131,[1]TargetPriceData!$A$2:$AB$4993,3,FALSE)</f>
        <v>1</v>
      </c>
      <c r="O131" s="24">
        <f>VLOOKUP($A131,[1]TargetPriceData!$A$2:$AB$4993,5,FALSE)</f>
        <v>76</v>
      </c>
      <c r="P131" s="24">
        <f>VLOOKUP($A131,[1]TargetPriceData!$A$2:$AB$1048576,7,FALSE)</f>
        <v>92.5</v>
      </c>
      <c r="Q131" s="24">
        <f>VLOOKUP($A131,[1]TargetPriceData!$A$2:$AB$4993,6,FALSE)</f>
        <v>91.78</v>
      </c>
      <c r="R131" s="34">
        <f t="shared" ca="1" si="2"/>
        <v>0.6575763048582266</v>
      </c>
      <c r="S131" s="24">
        <f>VLOOKUP($A131,[1]TargetPriceData!$A$2:$AB$4993,8,FALSE)</f>
        <v>108</v>
      </c>
      <c r="T131" s="26">
        <f>VLOOKUP($A131,[1]TargetPriceData!$A$2:$AB$4993,10,FALSE)</f>
        <v>2.2000000000000002</v>
      </c>
      <c r="U131" s="42">
        <f>VLOOKUP($A131,[1]TargetPriceData!$A$2:$P$4996,16,FALSE)</f>
        <v>0.67</v>
      </c>
      <c r="V131" s="42">
        <f>VLOOKUP($A131,[1]TargetPriceData!$A$2:$Q$4996,17,FALSE)</f>
        <v>2.5499999999999998</v>
      </c>
      <c r="W131" s="27" t="str">
        <f>VLOOKUP($A131,[1]TargetPriceData!$A$2:$O$4996,15,FALSE)</f>
        <v>2022-07-28</v>
      </c>
      <c r="X131" s="28">
        <f>VLOOKUP($A131,[1]TargetPriceData!$A$2:$N$4996,14,FALSE)</f>
        <v>1.32</v>
      </c>
      <c r="Y131" s="29">
        <f t="shared" si="3"/>
        <v>2.4553571428571432E-2</v>
      </c>
      <c r="Z131" s="11" t="str" cm="1">
        <f t="array" ref="Z131">_FV(B131,"Exchange abbreviation",TRUE)</f>
        <v>XNYS</v>
      </c>
      <c r="AA131" s="44" t="s">
        <v>589</v>
      </c>
      <c r="AB131" s="44" t="s">
        <v>711</v>
      </c>
      <c r="AC131" s="45" t="s">
        <v>89</v>
      </c>
      <c r="AD131" s="31" t="s">
        <v>610</v>
      </c>
      <c r="AE131" s="46" t="s">
        <v>611</v>
      </c>
      <c r="AF131" s="32" t="s">
        <v>33</v>
      </c>
      <c r="AG131" s="33" cm="1">
        <f t="array" ref="AG131">IF(AH131=0,0,IF(ISERR(AH131),0,ROUNDDOWN(C131/_FV(B131,"P/E",TRUE),2)))</f>
        <v>2.39</v>
      </c>
      <c r="AH131" s="30" cm="1">
        <f t="array" ref="AH131">IFERROR(_FV(B131,"P/E",TRUE),0)</f>
        <v>22.473600000000001</v>
      </c>
      <c r="FT131" s="8"/>
      <c r="FU131" s="8"/>
      <c r="FV131" s="8"/>
      <c r="FW131" s="8"/>
      <c r="FX131" s="8"/>
    </row>
    <row r="132" spans="1:180" x14ac:dyDescent="0.25">
      <c r="A132" s="38" t="s">
        <v>136</v>
      </c>
      <c r="B132" t="e" vm="129">
        <v>#VALUE!</v>
      </c>
      <c r="C132" s="10" cm="1">
        <f t="array" ref="C132">_FV(B132,"Previous close",TRUE)</f>
        <v>365.52</v>
      </c>
      <c r="D132" s="10" cm="1">
        <f t="array" aca="1" ref="D132" ca="1">IF(OR(ISERROR(_FV($B132,"Price (Extended hours)",TRUE))=TRUE,$D$2="MKT CLOSED"),_FV($B132,"Price"),_FV($B132,"Price (Extended hours)",TRUE))</f>
        <v>383.4</v>
      </c>
      <c r="E132" s="17" cm="1">
        <f t="array" ref="E132">_FV(B132,"Low")</f>
        <v>363.07</v>
      </c>
      <c r="F132" s="17" cm="1">
        <f t="array" ref="F132">_FV(B132,"High")</f>
        <v>383.63</v>
      </c>
      <c r="G132" s="18" cm="1">
        <f t="array" ref="G132">_FV(B132,"Change")</f>
        <v>17.54</v>
      </c>
      <c r="H132" s="19" cm="1">
        <f t="array" ref="H132">_FV(B132,"Change (%)",TRUE)</f>
        <v>4.7986000000000001E-2</v>
      </c>
      <c r="I132" s="37" t="str" cm="1">
        <f t="array" ref="I132">_FV(B132,"Name")</f>
        <v>DEERE &amp; COMPANY</v>
      </c>
      <c r="J132" s="20" cm="1">
        <f t="array" ref="J132">_FV(B132,"Shares outstanding",TRUE)</f>
        <v>301819600</v>
      </c>
      <c r="K132" s="21" cm="1">
        <f t="array" ref="K132">IFERROR(_FV(B132,"Market cap",TRUE),0)</f>
        <v>115615000000</v>
      </c>
      <c r="L132" s="22">
        <f>VLOOKUP($A132,[1]TargetPriceData!$A$2:$AB$4993,11,FALSE)</f>
        <v>1.06</v>
      </c>
      <c r="M132" s="23">
        <f>VLOOKUP($A132,[1]TargetPriceData!$A$2:$AB$4993,4,FALSE)</f>
        <v>23</v>
      </c>
      <c r="N132" s="23" t="b">
        <f>VLOOKUP($A132,[1]TargetPriceData!$A$2:$AB$4993,3,FALSE)</f>
        <v>1</v>
      </c>
      <c r="O132" s="24">
        <f>VLOOKUP($A132,[1]TargetPriceData!$A$2:$AB$4993,5,FALSE)</f>
        <v>289</v>
      </c>
      <c r="P132" s="24">
        <f>VLOOKUP($A132,[1]TargetPriceData!$A$2:$AB$1048576,7,FALSE)</f>
        <v>411</v>
      </c>
      <c r="Q132" s="24">
        <f>VLOOKUP($A132,[1]TargetPriceData!$A$2:$AB$4993,6,FALSE)</f>
        <v>399.22</v>
      </c>
      <c r="R132" s="34">
        <f t="shared" ref="R132:R195" ca="1" si="4">IF(Q132&gt;0,(Q132-D132)/D132,0)</f>
        <v>4.1262389149713224E-2</v>
      </c>
      <c r="S132" s="24">
        <f>VLOOKUP($A132,[1]TargetPriceData!$A$2:$AB$4993,8,FALSE)</f>
        <v>450</v>
      </c>
      <c r="T132" s="26">
        <f>VLOOKUP($A132,[1]TargetPriceData!$A$2:$AB$4993,10,FALSE)</f>
        <v>2.1</v>
      </c>
      <c r="U132" s="42">
        <f>VLOOKUP($A132,[1]TargetPriceData!$A$2:$P$4996,16,FALSE)</f>
        <v>1.69</v>
      </c>
      <c r="V132" s="42">
        <f>VLOOKUP($A132,[1]TargetPriceData!$A$2:$Q$4996,17,FALSE)</f>
        <v>1.98</v>
      </c>
      <c r="W132" s="27" t="str">
        <f>VLOOKUP($A132,[1]TargetPriceData!$A$2:$O$4996,15,FALSE)</f>
        <v>2022-09-29</v>
      </c>
      <c r="X132" s="28">
        <f>VLOOKUP($A132,[1]TargetPriceData!$A$2:$N$4996,14,FALSE)</f>
        <v>4.5199999999999996</v>
      </c>
      <c r="Y132" s="29">
        <f t="shared" ref="Y132:Y195" si="5">X132/C132</f>
        <v>1.2365944407966732E-2</v>
      </c>
      <c r="Z132" s="11" t="str" cm="1">
        <f t="array" ref="Z132">_FV(B132,"Exchange abbreviation",TRUE)</f>
        <v>XNYS</v>
      </c>
      <c r="AA132" s="44" t="s">
        <v>589</v>
      </c>
      <c r="AB132" s="44" t="s">
        <v>711</v>
      </c>
      <c r="AC132" s="45" t="s">
        <v>39</v>
      </c>
      <c r="AD132" s="31" t="s">
        <v>337</v>
      </c>
      <c r="AE132" s="46" t="s">
        <v>661</v>
      </c>
      <c r="AF132" s="32" t="s">
        <v>33</v>
      </c>
      <c r="AG132" s="33" cm="1">
        <f t="array" ref="AG132">IF(AH132=0,0,IF(ISERR(AH132),0,ROUNDDOWN(C132/_FV(B132,"P/E",TRUE),2)))</f>
        <v>20.010000000000002</v>
      </c>
      <c r="AH132" s="30" cm="1">
        <f t="array" ref="AH132">IFERROR(_FV(B132,"P/E",TRUE),0)</f>
        <v>18.264700000000001</v>
      </c>
      <c r="FT132" s="8"/>
      <c r="FU132" s="8"/>
      <c r="FV132" s="8"/>
      <c r="FW132" s="8"/>
      <c r="FX132" s="8"/>
    </row>
    <row r="133" spans="1:180" x14ac:dyDescent="0.25">
      <c r="A133" s="38" t="s">
        <v>213</v>
      </c>
      <c r="B133" t="e" vm="130">
        <v>#VALUE!</v>
      </c>
      <c r="C133" s="10" cm="1">
        <f t="array" ref="C133">_FV(B133,"Previous close",TRUE)</f>
        <v>92.76</v>
      </c>
      <c r="D133" s="10" cm="1">
        <f t="array" aca="1" ref="D133" ca="1">IF(OR(ISERROR(_FV($B133,"Price (Extended hours)",TRUE))=TRUE,$D$2="MKT CLOSED"),_FV($B133,"Price"),_FV($B133,"Price (Extended hours)",TRUE))</f>
        <v>94.95</v>
      </c>
      <c r="E133" s="17" cm="1">
        <f t="array" ref="E133">_FV(B133,"Low")</f>
        <v>91.06</v>
      </c>
      <c r="F133" s="17" cm="1">
        <f t="array" ref="F133">_FV(B133,"High")</f>
        <v>94.72</v>
      </c>
      <c r="G133" s="18" cm="1">
        <f t="array" ref="G133">_FV(B133,"Change")</f>
        <v>1.92</v>
      </c>
      <c r="H133" s="19" cm="1">
        <f t="array" ref="H133">_FV(B133,"Change (%)",TRUE)</f>
        <v>2.0699000000000002E-2</v>
      </c>
      <c r="I133" s="37" t="str" cm="1">
        <f t="array" ref="I133">_FV(B133,"Name")</f>
        <v>DISCOVER FINANCIAL SERVICES</v>
      </c>
      <c r="J133" s="20" cm="1">
        <f t="array" ref="J133">_FV(B133,"Shares outstanding",TRUE)</f>
        <v>273171300</v>
      </c>
      <c r="K133" s="21" cm="1">
        <f t="array" ref="K133">IFERROR(_FV(B133,"Market cap",TRUE),0)</f>
        <v>25863860000</v>
      </c>
      <c r="L133" s="22">
        <f>VLOOKUP($A133,[1]TargetPriceData!$A$2:$AB$4993,11,FALSE)</f>
        <v>1.4</v>
      </c>
      <c r="M133" s="23">
        <f>VLOOKUP($A133,[1]TargetPriceData!$A$2:$AB$4993,4,FALSE)</f>
        <v>17</v>
      </c>
      <c r="N133" s="23" t="b">
        <f>VLOOKUP($A133,[1]TargetPriceData!$A$2:$AB$4993,3,FALSE)</f>
        <v>1</v>
      </c>
      <c r="O133" s="24">
        <f>VLOOKUP($A133,[1]TargetPriceData!$A$2:$AB$4993,5,FALSE)</f>
        <v>97</v>
      </c>
      <c r="P133" s="24">
        <f>VLOOKUP($A133,[1]TargetPriceData!$A$2:$AB$1048576,7,FALSE)</f>
        <v>110</v>
      </c>
      <c r="Q133" s="24">
        <f>VLOOKUP($A133,[1]TargetPriceData!$A$2:$AB$4993,6,FALSE)</f>
        <v>113.71</v>
      </c>
      <c r="R133" s="34">
        <f t="shared" ca="1" si="4"/>
        <v>0.19757767245918895</v>
      </c>
      <c r="S133" s="24">
        <f>VLOOKUP($A133,[1]TargetPriceData!$A$2:$AB$4993,8,FALSE)</f>
        <v>135</v>
      </c>
      <c r="T133" s="26">
        <f>VLOOKUP($A133,[1]TargetPriceData!$A$2:$AB$4993,10,FALSE)</f>
        <v>2.2999999999999998</v>
      </c>
      <c r="U133" s="42">
        <f>VLOOKUP($A133,[1]TargetPriceData!$A$2:$P$4996,16,FALSE)</f>
        <v>1.24</v>
      </c>
      <c r="V133" s="42">
        <f>VLOOKUP($A133,[1]TargetPriceData!$A$2:$Q$4996,17,FALSE)</f>
        <v>1.24</v>
      </c>
      <c r="W133" s="27" t="str">
        <f>VLOOKUP($A133,[1]TargetPriceData!$A$2:$O$4996,15,FALSE)</f>
        <v>2022-10-13</v>
      </c>
      <c r="X133" s="28">
        <f>VLOOKUP($A133,[1]TargetPriceData!$A$2:$N$4996,14,FALSE)</f>
        <v>2.4</v>
      </c>
      <c r="Y133" s="29">
        <f t="shared" si="5"/>
        <v>2.5873221216041395E-2</v>
      </c>
      <c r="Z133" s="11" t="str" cm="1">
        <f t="array" ref="Z133">_FV(B133,"Exchange abbreviation",TRUE)</f>
        <v>XNYS</v>
      </c>
      <c r="AA133" s="44" t="s">
        <v>589</v>
      </c>
      <c r="AB133" s="44" t="s">
        <v>711</v>
      </c>
      <c r="AC133" s="45" t="s">
        <v>38</v>
      </c>
      <c r="AD133" s="31" t="s">
        <v>604</v>
      </c>
      <c r="AE133" s="46" t="s">
        <v>633</v>
      </c>
      <c r="AF133" s="32" t="s">
        <v>33</v>
      </c>
      <c r="AG133" s="33" cm="1">
        <f t="array" ref="AG133">IF(AH133=0,0,IF(ISERR(AH133),0,ROUNDDOWN(C133/_FV(B133,"P/E",TRUE),2)))</f>
        <v>15.5</v>
      </c>
      <c r="AH133" s="30" cm="1">
        <f t="array" ref="AH133">IFERROR(_FV(B133,"P/E",TRUE),0)</f>
        <v>5.9813000000000001</v>
      </c>
      <c r="FT133" s="8"/>
      <c r="FU133" s="8"/>
      <c r="FV133" s="8"/>
      <c r="FW133" s="8"/>
      <c r="FX133" s="8"/>
    </row>
    <row r="134" spans="1:180" x14ac:dyDescent="0.25">
      <c r="A134" s="38" t="s">
        <v>214</v>
      </c>
      <c r="B134" t="e" vm="131">
        <v>#VALUE!</v>
      </c>
      <c r="C134" s="10" cm="1">
        <f t="array" ref="C134">_FV(B134,"Previous close",TRUE)</f>
        <v>237.22</v>
      </c>
      <c r="D134" s="10" cm="1">
        <f t="array" aca="1" ref="D134" ca="1">IF(OR(ISERROR(_FV($B134,"Price (Extended hours)",TRUE))=TRUE,$D$2="MKT CLOSED"),_FV($B134,"Price"),_FV($B134,"Price (Extended hours)",TRUE))</f>
        <v>239.3</v>
      </c>
      <c r="E134" s="17" cm="1">
        <f t="array" ref="E134">_FV(B134,"Low")</f>
        <v>233.89</v>
      </c>
      <c r="F134" s="17" cm="1">
        <f t="array" ref="F134">_FV(B134,"High")</f>
        <v>239.39</v>
      </c>
      <c r="G134" s="18" cm="1">
        <f t="array" ref="G134">_FV(B134,"Change")</f>
        <v>2.15</v>
      </c>
      <c r="H134" s="19" cm="1">
        <f t="array" ref="H134">_FV(B134,"Change (%)",TRUE)</f>
        <v>9.0629999999999999E-3</v>
      </c>
      <c r="I134" s="37" t="str" cm="1">
        <f t="array" ref="I134">_FV(B134,"Name")</f>
        <v>DOLLAR GENERAL CORPORATION</v>
      </c>
      <c r="J134" s="20" cm="1">
        <f t="array" ref="J134">_FV(B134,"Shares outstanding",TRUE)</f>
        <v>225571700</v>
      </c>
      <c r="K134" s="21" cm="1">
        <f t="array" ref="K134">IFERROR(_FV(B134,"Market cap",TRUE),0)</f>
        <v>53995110000</v>
      </c>
      <c r="L134" s="22">
        <f>VLOOKUP($A134,[1]TargetPriceData!$A$2:$AB$4993,11,FALSE)</f>
        <v>0.39</v>
      </c>
      <c r="M134" s="23">
        <f>VLOOKUP($A134,[1]TargetPriceData!$A$2:$AB$4993,4,FALSE)</f>
        <v>23</v>
      </c>
      <c r="N134" s="23" t="b">
        <f>VLOOKUP($A134,[1]TargetPriceData!$A$2:$AB$4993,3,FALSE)</f>
        <v>1</v>
      </c>
      <c r="O134" s="24">
        <f>VLOOKUP($A134,[1]TargetPriceData!$A$2:$AB$4993,5,FALSE)</f>
        <v>199</v>
      </c>
      <c r="P134" s="24">
        <f>VLOOKUP($A134,[1]TargetPriceData!$A$2:$AB$1048576,7,FALSE)</f>
        <v>273</v>
      </c>
      <c r="Q134" s="24">
        <f>VLOOKUP($A134,[1]TargetPriceData!$A$2:$AB$4993,6,FALSE)</f>
        <v>267</v>
      </c>
      <c r="R134" s="34">
        <f t="shared" ca="1" si="4"/>
        <v>0.11575428332636853</v>
      </c>
      <c r="S134" s="24">
        <f>VLOOKUP($A134,[1]TargetPriceData!$A$2:$AB$4993,8,FALSE)</f>
        <v>296</v>
      </c>
      <c r="T134" s="26">
        <f>VLOOKUP($A134,[1]TargetPriceData!$A$2:$AB$4993,10,FALSE)</f>
        <v>2.1</v>
      </c>
      <c r="U134" s="42">
        <f>VLOOKUP($A134,[1]TargetPriceData!$A$2:$P$4996,16,FALSE)</f>
        <v>0.05</v>
      </c>
      <c r="V134" s="42">
        <f>VLOOKUP($A134,[1]TargetPriceData!$A$2:$Q$4996,17,FALSE)</f>
        <v>1.01</v>
      </c>
      <c r="W134" s="27" t="str">
        <f>VLOOKUP($A134,[1]TargetPriceData!$A$2:$O$4996,15,FALSE)</f>
        <v>2022-10-03</v>
      </c>
      <c r="X134" s="28">
        <f>VLOOKUP($A134,[1]TargetPriceData!$A$2:$N$4996,14,FALSE)</f>
        <v>2.2000000000000002</v>
      </c>
      <c r="Y134" s="29">
        <f t="shared" si="5"/>
        <v>9.2740915605766805E-3</v>
      </c>
      <c r="Z134" s="11" t="str" cm="1">
        <f t="array" ref="Z134">_FV(B134,"Exchange abbreviation",TRUE)</f>
        <v>XNYS</v>
      </c>
      <c r="AA134" s="44" t="s">
        <v>589</v>
      </c>
      <c r="AB134" s="44" t="s">
        <v>711</v>
      </c>
      <c r="AC134" s="45" t="s">
        <v>110</v>
      </c>
      <c r="AD134" s="31" t="s">
        <v>278</v>
      </c>
      <c r="AE134" s="46" t="s">
        <v>662</v>
      </c>
      <c r="AF134" s="32" t="s">
        <v>33</v>
      </c>
      <c r="AG134" s="33" cm="1">
        <f t="array" ref="AG134">IF(AH134=0,0,IF(ISERR(AH134),0,ROUNDDOWN(C134/_FV(B134,"P/E",TRUE),2)))</f>
        <v>10.029999999999999</v>
      </c>
      <c r="AH134" s="30" cm="1">
        <f t="array" ref="AH134">IFERROR(_FV(B134,"P/E",TRUE),0)</f>
        <v>23.6312</v>
      </c>
      <c r="FT134" s="8"/>
      <c r="FU134" s="8"/>
      <c r="FV134" s="8"/>
      <c r="FW134" s="8"/>
      <c r="FX134" s="8"/>
    </row>
    <row r="135" spans="1:180" x14ac:dyDescent="0.25">
      <c r="A135" s="38" t="s">
        <v>215</v>
      </c>
      <c r="B135" t="e" vm="132">
        <v>#VALUE!</v>
      </c>
      <c r="C135" s="10" cm="1">
        <f t="array" ref="C135">_FV(B135,"Previous close",TRUE)</f>
        <v>134.66</v>
      </c>
      <c r="D135" s="10" cm="1">
        <f t="array" aca="1" ref="D135" ca="1">IF(OR(ISERROR(_FV($B135,"Price (Extended hours)",TRUE))=TRUE,$D$2="MKT CLOSED"),_FV($B135,"Price"),_FV($B135,"Price (Extended hours)",TRUE))</f>
        <v>136.75</v>
      </c>
      <c r="E135" s="17" cm="1">
        <f t="array" ref="E135">_FV(B135,"Low")</f>
        <v>132.58000000000001</v>
      </c>
      <c r="F135" s="17" cm="1">
        <f t="array" ref="F135">_FV(B135,"High")</f>
        <v>139.18</v>
      </c>
      <c r="G135" s="18" cm="1">
        <f t="array" ref="G135">_FV(B135,"Change")</f>
        <v>2.09</v>
      </c>
      <c r="H135" s="19" cm="1">
        <f t="array" ref="H135">_FV(B135,"Change (%)",TRUE)</f>
        <v>1.5521E-2</v>
      </c>
      <c r="I135" s="37" t="str" cm="1">
        <f t="array" ref="I135">_FV(B135,"Name")</f>
        <v>QUEST DIAGNOSTICS INCORPORATED</v>
      </c>
      <c r="J135" s="20" cm="1">
        <f t="array" ref="J135">_FV(B135,"Shares outstanding",TRUE)</f>
        <v>114000000</v>
      </c>
      <c r="K135" s="21" cm="1">
        <f t="array" ref="K135">IFERROR(_FV(B135,"Market cap",TRUE),0)</f>
        <v>15589500000</v>
      </c>
      <c r="L135" s="22">
        <f>VLOOKUP($A135,[1]TargetPriceData!$A$2:$AB$4993,11,FALSE)</f>
        <v>0.97</v>
      </c>
      <c r="M135" s="23">
        <f>VLOOKUP($A135,[1]TargetPriceData!$A$2:$AB$4993,4,FALSE)</f>
        <v>14</v>
      </c>
      <c r="N135" s="23" t="b">
        <f>VLOOKUP($A135,[1]TargetPriceData!$A$2:$AB$4993,3,FALSE)</f>
        <v>1</v>
      </c>
      <c r="O135" s="24">
        <f>VLOOKUP($A135,[1]TargetPriceData!$A$2:$AB$4993,5,FALSE)</f>
        <v>135</v>
      </c>
      <c r="P135" s="24">
        <f>VLOOKUP($A135,[1]TargetPriceData!$A$2:$AB$1048576,7,FALSE)</f>
        <v>145</v>
      </c>
      <c r="Q135" s="24">
        <f>VLOOKUP($A135,[1]TargetPriceData!$A$2:$AB$4993,6,FALSE)</f>
        <v>144.21</v>
      </c>
      <c r="R135" s="34">
        <f t="shared" ca="1" si="4"/>
        <v>5.4552102376599694E-2</v>
      </c>
      <c r="S135" s="24">
        <f>VLOOKUP($A135,[1]TargetPriceData!$A$2:$AB$4993,8,FALSE)</f>
        <v>160</v>
      </c>
      <c r="T135" s="26">
        <f>VLOOKUP($A135,[1]TargetPriceData!$A$2:$AB$4993,10,FALSE)</f>
        <v>2.5</v>
      </c>
      <c r="U135" s="42">
        <f>VLOOKUP($A135,[1]TargetPriceData!$A$2:$P$4996,16,FALSE)</f>
        <v>1.24</v>
      </c>
      <c r="V135" s="42">
        <f>VLOOKUP($A135,[1]TargetPriceData!$A$2:$Q$4996,17,FALSE)</f>
        <v>1.46</v>
      </c>
      <c r="W135" s="27" t="str">
        <f>VLOOKUP($A135,[1]TargetPriceData!$A$2:$O$4996,15,FALSE)</f>
        <v>2022-10-03</v>
      </c>
      <c r="X135" s="28">
        <f>VLOOKUP($A135,[1]TargetPriceData!$A$2:$N$4996,14,FALSE)</f>
        <v>2.64</v>
      </c>
      <c r="Y135" s="29">
        <f t="shared" si="5"/>
        <v>1.9604930937175108E-2</v>
      </c>
      <c r="Z135" s="11" t="str" cm="1">
        <f t="array" ref="Z135">_FV(B135,"Exchange abbreviation",TRUE)</f>
        <v>XNYS</v>
      </c>
      <c r="AA135" s="44" t="s">
        <v>589</v>
      </c>
      <c r="AB135" s="44" t="s">
        <v>711</v>
      </c>
      <c r="AC135" s="45" t="s">
        <v>55</v>
      </c>
      <c r="AD135" s="31" t="s">
        <v>587</v>
      </c>
      <c r="AE135" s="46" t="s">
        <v>658</v>
      </c>
      <c r="AF135" s="32" t="s">
        <v>33</v>
      </c>
      <c r="AG135" s="33" cm="1">
        <f t="array" ref="AG135">IF(AH135=0,0,IF(ISERR(AH135),0,ROUNDDOWN(C135/_FV(B135,"P/E",TRUE),2)))</f>
        <v>10.14</v>
      </c>
      <c r="AH135" s="30" cm="1">
        <f t="array" ref="AH135">IFERROR(_FV(B135,"P/E",TRUE),0)</f>
        <v>13.269399999999999</v>
      </c>
      <c r="FT135" s="8"/>
      <c r="FU135" s="8"/>
      <c r="FV135" s="8"/>
      <c r="FW135" s="8"/>
      <c r="FX135" s="8"/>
    </row>
    <row r="136" spans="1:180" x14ac:dyDescent="0.25">
      <c r="A136" s="38" t="s">
        <v>216</v>
      </c>
      <c r="B136" t="e" vm="133">
        <v>#VALUE!</v>
      </c>
      <c r="C136" s="10" cm="1">
        <f t="array" ref="C136">_FV(B136,"Previous close",TRUE)</f>
        <v>67.14</v>
      </c>
      <c r="D136" s="10" cm="1">
        <f t="array" aca="1" ref="D136" ca="1">IF(OR(ISERROR(_FV($B136,"Price (Extended hours)",TRUE))=TRUE,$D$2="MKT CLOSED"),_FV($B136,"Price"),_FV($B136,"Price (Extended hours)",TRUE))</f>
        <v>69.680000000000007</v>
      </c>
      <c r="E136" s="17" cm="1">
        <f t="array" ref="E136">_FV(B136,"Low")</f>
        <v>66.33</v>
      </c>
      <c r="F136" s="17" cm="1">
        <f t="array" ref="F136">_FV(B136,"High")</f>
        <v>69.915000000000006</v>
      </c>
      <c r="G136" s="18" cm="1">
        <f t="array" ref="G136">_FV(B136,"Change")</f>
        <v>2.61</v>
      </c>
      <c r="H136" s="19" cm="1">
        <f t="array" ref="H136">_FV(B136,"Change (%)",TRUE)</f>
        <v>3.8873999999999999E-2</v>
      </c>
      <c r="I136" s="37" t="str" cm="1">
        <f t="array" ref="I136">_FV(B136,"Name")</f>
        <v>D.R. HORTON, INC.</v>
      </c>
      <c r="J136" s="20" cm="1">
        <f t="array" ref="J136">_FV(B136,"Shares outstanding",TRUE)</f>
        <v>347481500</v>
      </c>
      <c r="K136" s="21" cm="1">
        <f t="array" ref="K136">IFERROR(_FV(B136,"Market cap",TRUE),0)</f>
        <v>24236830000</v>
      </c>
      <c r="L136" s="22">
        <f>VLOOKUP($A136,[1]TargetPriceData!$A$2:$AB$4993,11,FALSE)</f>
        <v>1.54</v>
      </c>
      <c r="M136" s="23">
        <f>VLOOKUP($A136,[1]TargetPriceData!$A$2:$AB$4993,4,FALSE)</f>
        <v>17</v>
      </c>
      <c r="N136" s="23" t="b">
        <f>VLOOKUP($A136,[1]TargetPriceData!$A$2:$AB$4993,3,FALSE)</f>
        <v>1</v>
      </c>
      <c r="O136" s="24">
        <f>VLOOKUP($A136,[1]TargetPriceData!$A$2:$AB$4993,5,FALSE)</f>
        <v>70</v>
      </c>
      <c r="P136" s="24">
        <f>VLOOKUP($A136,[1]TargetPriceData!$A$2:$AB$1048576,7,FALSE)</f>
        <v>89</v>
      </c>
      <c r="Q136" s="24">
        <f>VLOOKUP($A136,[1]TargetPriceData!$A$2:$AB$4993,6,FALSE)</f>
        <v>91.47</v>
      </c>
      <c r="R136" s="34">
        <f t="shared" ca="1" si="4"/>
        <v>0.31271526980482189</v>
      </c>
      <c r="S136" s="24">
        <f>VLOOKUP($A136,[1]TargetPriceData!$A$2:$AB$4993,8,FALSE)</f>
        <v>115</v>
      </c>
      <c r="T136" s="26">
        <f>VLOOKUP($A136,[1]TargetPriceData!$A$2:$AB$4993,10,FALSE)</f>
        <v>2</v>
      </c>
      <c r="U136" s="42">
        <f>VLOOKUP($A136,[1]TargetPriceData!$A$2:$P$4996,16,FALSE)</f>
        <v>0.4</v>
      </c>
      <c r="V136" s="42">
        <f>VLOOKUP($A136,[1]TargetPriceData!$A$2:$Q$4996,17,FALSE)</f>
        <v>5.42</v>
      </c>
      <c r="W136" s="27" t="str">
        <f>VLOOKUP($A136,[1]TargetPriceData!$A$2:$O$4996,15,FALSE)</f>
        <v>2022-08-03</v>
      </c>
      <c r="X136" s="28">
        <f>VLOOKUP($A136,[1]TargetPriceData!$A$2:$N$4996,14,FALSE)</f>
        <v>0.9</v>
      </c>
      <c r="Y136" s="29">
        <f t="shared" si="5"/>
        <v>1.3404825737265416E-2</v>
      </c>
      <c r="Z136" s="11" t="str" cm="1">
        <f t="array" ref="Z136">_FV(B136,"Exchange abbreviation",TRUE)</f>
        <v>XNYS</v>
      </c>
      <c r="AA136" s="44" t="s">
        <v>589</v>
      </c>
      <c r="AB136" s="44" t="s">
        <v>711</v>
      </c>
      <c r="AC136" s="45" t="s">
        <v>107</v>
      </c>
      <c r="AD136" s="31" t="s">
        <v>278</v>
      </c>
      <c r="AE136" s="46" t="s">
        <v>663</v>
      </c>
      <c r="AF136" s="32" t="s">
        <v>33</v>
      </c>
      <c r="AG136" s="33" cm="1">
        <f t="array" ref="AG136">IF(AH136=0,0,IF(ISERR(AH136),0,ROUNDDOWN(C136/_FV(B136,"P/E",TRUE),2)))</f>
        <v>15.56</v>
      </c>
      <c r="AH136" s="30" cm="1">
        <f t="array" ref="AH136">IFERROR(_FV(B136,"P/E",TRUE),0)</f>
        <v>4.3127000000000004</v>
      </c>
      <c r="FT136" s="8"/>
      <c r="FU136" s="8"/>
      <c r="FV136" s="8"/>
      <c r="FW136" s="8"/>
      <c r="FX136" s="8"/>
    </row>
    <row r="137" spans="1:180" x14ac:dyDescent="0.25">
      <c r="A137" s="38" t="s">
        <v>217</v>
      </c>
      <c r="B137" t="e" vm="134">
        <v>#VALUE!</v>
      </c>
      <c r="C137" s="10" cm="1">
        <f t="array" ref="C137">_FV(B137,"Previous close",TRUE)</f>
        <v>243.08</v>
      </c>
      <c r="D137" s="10" cm="1">
        <f t="array" aca="1" ref="D137" ca="1">IF(OR(ISERROR(_FV($B137,"Price (Extended hours)",TRUE))=TRUE,$D$2="MKT CLOSED"),_FV($B137,"Price"),_FV($B137,"Price (Extended hours)",TRUE))</f>
        <v>247.77</v>
      </c>
      <c r="E137" s="17" cm="1">
        <f t="array" ref="E137">_FV(B137,"Low")</f>
        <v>234.82</v>
      </c>
      <c r="F137" s="17" cm="1">
        <f t="array" ref="F137">_FV(B137,"High")</f>
        <v>244.98</v>
      </c>
      <c r="G137" s="18" cm="1">
        <f t="array" ref="G137">_FV(B137,"Change")</f>
        <v>1.51</v>
      </c>
      <c r="H137" s="19" cm="1">
        <f t="array" ref="H137">_FV(B137,"Change (%)",TRUE)</f>
        <v>6.2119999999999996E-3</v>
      </c>
      <c r="I137" s="37" t="str" cm="1">
        <f t="array" ref="I137">_FV(B137,"Name")</f>
        <v>DANAHER CORPORATION</v>
      </c>
      <c r="J137" s="20" cm="1">
        <f t="array" ref="J137">_FV(B137,"Shares outstanding",TRUE)</f>
        <v>727962700</v>
      </c>
      <c r="K137" s="21" cm="1">
        <f t="array" ref="K137">IFERROR(_FV(B137,"Market cap",TRUE),0)</f>
        <v>178052400000</v>
      </c>
      <c r="L137" s="22">
        <f>VLOOKUP($A137,[1]TargetPriceData!$A$2:$AB$4993,11,FALSE)</f>
        <v>0.87</v>
      </c>
      <c r="M137" s="23">
        <f>VLOOKUP($A137,[1]TargetPriceData!$A$2:$AB$4993,4,FALSE)</f>
        <v>19</v>
      </c>
      <c r="N137" s="23" t="b">
        <f>VLOOKUP($A137,[1]TargetPriceData!$A$2:$AB$4993,3,FALSE)</f>
        <v>1</v>
      </c>
      <c r="O137" s="24">
        <f>VLOOKUP($A137,[1]TargetPriceData!$A$2:$AB$4993,5,FALSE)</f>
        <v>275</v>
      </c>
      <c r="P137" s="24">
        <f>VLOOKUP($A137,[1]TargetPriceData!$A$2:$AB$1048576,7,FALSE)</f>
        <v>323</v>
      </c>
      <c r="Q137" s="24">
        <f>VLOOKUP($A137,[1]TargetPriceData!$A$2:$AB$4993,6,FALSE)</f>
        <v>315.32</v>
      </c>
      <c r="R137" s="34">
        <f t="shared" ca="1" si="4"/>
        <v>0.27263187633692532</v>
      </c>
      <c r="S137" s="24">
        <f>VLOOKUP($A137,[1]TargetPriceData!$A$2:$AB$4993,8,FALSE)</f>
        <v>350</v>
      </c>
      <c r="T137" s="26">
        <f>VLOOKUP($A137,[1]TargetPriceData!$A$2:$AB$4993,10,FALSE)</f>
        <v>1.8</v>
      </c>
      <c r="U137" s="42">
        <f>VLOOKUP($A137,[1]TargetPriceData!$A$2:$P$4996,16,FALSE)</f>
        <v>1.2</v>
      </c>
      <c r="V137" s="42">
        <f>VLOOKUP($A137,[1]TargetPriceData!$A$2:$Q$4996,17,FALSE)</f>
        <v>1.78</v>
      </c>
      <c r="W137" s="27" t="str">
        <f>VLOOKUP($A137,[1]TargetPriceData!$A$2:$O$4996,15,FALSE)</f>
        <v>2022-09-29</v>
      </c>
      <c r="X137" s="28">
        <f>VLOOKUP($A137,[1]TargetPriceData!$A$2:$N$4996,14,FALSE)</f>
        <v>1</v>
      </c>
      <c r="Y137" s="29">
        <f t="shared" si="5"/>
        <v>4.1138719763040973E-3</v>
      </c>
      <c r="Z137" s="11" t="str" cm="1">
        <f t="array" ref="Z137">_FV(B137,"Exchange abbreviation",TRUE)</f>
        <v>XNYS</v>
      </c>
      <c r="AA137" s="44" t="s">
        <v>589</v>
      </c>
      <c r="AB137" s="44" t="s">
        <v>711</v>
      </c>
      <c r="AC137" s="45" t="s">
        <v>32</v>
      </c>
      <c r="AD137" s="31" t="s">
        <v>587</v>
      </c>
      <c r="AE137" s="46" t="s">
        <v>588</v>
      </c>
      <c r="AF137" s="32" t="s">
        <v>33</v>
      </c>
      <c r="AG137" s="33" cm="1">
        <f t="array" ref="AG137">IF(AH137=0,0,IF(ISERR(AH137),0,ROUNDDOWN(C137/_FV(B137,"P/E",TRUE),2)))</f>
        <v>9.0500000000000007</v>
      </c>
      <c r="AH137" s="30" cm="1">
        <f t="array" ref="AH137">IFERROR(_FV(B137,"P/E",TRUE),0)</f>
        <v>26.832999999999998</v>
      </c>
      <c r="FT137" s="8"/>
      <c r="FU137" s="8"/>
      <c r="FV137" s="8"/>
      <c r="FW137" s="8"/>
      <c r="FX137" s="8"/>
    </row>
    <row r="138" spans="1:180" x14ac:dyDescent="0.25">
      <c r="A138" s="38" t="s">
        <v>218</v>
      </c>
      <c r="B138" t="e" vm="135">
        <v>#VALUE!</v>
      </c>
      <c r="C138" s="10" cm="1">
        <f t="array" ref="C138">_FV(B138,"Previous close",TRUE)</f>
        <v>98.59</v>
      </c>
      <c r="D138" s="10" cm="1">
        <f t="array" aca="1" ref="D138" ca="1">IF(OR(ISERROR(_FV($B138,"Price (Extended hours)",TRUE))=TRUE,$D$2="MKT CLOSED"),_FV($B138,"Price"),_FV($B138,"Price (Extended hours)",TRUE))</f>
        <v>102.31</v>
      </c>
      <c r="E138" s="17" cm="1">
        <f t="array" ref="E138">_FV(B138,"Low")</f>
        <v>97.89</v>
      </c>
      <c r="F138" s="17" cm="1">
        <f t="array" ref="F138">_FV(B138,"High")</f>
        <v>102.3</v>
      </c>
      <c r="G138" s="18" cm="1">
        <f t="array" ref="G138">_FV(B138,"Change")</f>
        <v>3.45</v>
      </c>
      <c r="H138" s="19" cm="1">
        <f t="array" ref="H138">_FV(B138,"Change (%)",TRUE)</f>
        <v>3.4992999999999996E-2</v>
      </c>
      <c r="I138" s="37" t="str" cm="1">
        <f t="array" ref="I138">_FV(B138,"Name")</f>
        <v>THE WALT DISNEY COMPANY</v>
      </c>
      <c r="J138" s="20" cm="1">
        <f t="array" ref="J138">_FV(B138,"Shares outstanding",TRUE)</f>
        <v>1823058000</v>
      </c>
      <c r="K138" s="21" cm="1">
        <f t="array" ref="K138">IFERROR(_FV(B138,"Market cap",TRUE),0)</f>
        <v>186024800000</v>
      </c>
      <c r="L138" s="22">
        <f>VLOOKUP($A138,[1]TargetPriceData!$A$2:$AB$4993,11,FALSE)</f>
        <v>1.23</v>
      </c>
      <c r="M138" s="23">
        <f>VLOOKUP($A138,[1]TargetPriceData!$A$2:$AB$4993,4,FALSE)</f>
        <v>0</v>
      </c>
      <c r="N138" s="23" t="b">
        <f>VLOOKUP($A138,[1]TargetPriceData!$A$2:$AB$4993,3,FALSE)</f>
        <v>0</v>
      </c>
      <c r="O138" s="24">
        <f>VLOOKUP($A138,[1]TargetPriceData!$A$2:$AB$4993,5,FALSE)</f>
        <v>0</v>
      </c>
      <c r="P138" s="24">
        <f>VLOOKUP($A138,[1]TargetPriceData!$A$2:$AB$1048576,7,FALSE)</f>
        <v>0</v>
      </c>
      <c r="Q138" s="24">
        <f>VLOOKUP($A138,[1]TargetPriceData!$A$2:$AB$4993,6,FALSE)</f>
        <v>0</v>
      </c>
      <c r="R138" s="34">
        <f t="shared" si="4"/>
        <v>0</v>
      </c>
      <c r="S138" s="24">
        <f>VLOOKUP($A138,[1]TargetPriceData!$A$2:$AB$4993,8,FALSE)</f>
        <v>0</v>
      </c>
      <c r="T138" s="26">
        <f>VLOOKUP($A138,[1]TargetPriceData!$A$2:$AB$4993,10,FALSE)</f>
        <v>2</v>
      </c>
      <c r="U138" s="42">
        <f>VLOOKUP($A138,[1]TargetPriceData!$A$2:$P$4996,16,FALSE)</f>
        <v>0.87</v>
      </c>
      <c r="V138" s="42">
        <f>VLOOKUP($A138,[1]TargetPriceData!$A$2:$Q$4996,17,FALSE)</f>
        <v>1.02</v>
      </c>
      <c r="W138" s="27" t="str">
        <f>VLOOKUP($A138,[1]TargetPriceData!$A$2:$O$4996,15,FALSE)</f>
        <v>2019-12-13</v>
      </c>
      <c r="X138" s="28">
        <f>VLOOKUP($A138,[1]TargetPriceData!$A$2:$N$4996,14,FALSE)</f>
        <v>0</v>
      </c>
      <c r="Y138" s="29">
        <f t="shared" si="5"/>
        <v>0</v>
      </c>
      <c r="Z138" s="11" t="str" cm="1">
        <f t="array" ref="Z138">_FV(B138,"Exchange abbreviation",TRUE)</f>
        <v>XNYS</v>
      </c>
      <c r="AA138" s="44" t="s">
        <v>589</v>
      </c>
      <c r="AB138" s="44" t="s">
        <v>711</v>
      </c>
      <c r="AC138" s="45" t="s">
        <v>100</v>
      </c>
      <c r="AD138" s="31" t="s">
        <v>630</v>
      </c>
      <c r="AE138" s="46" t="s">
        <v>664</v>
      </c>
      <c r="AF138" s="32" t="s">
        <v>33</v>
      </c>
      <c r="AG138" s="33" cm="1">
        <f t="array" ref="AG138">IF(AH138=0,0,IF(ISERR(AH138),0,ROUNDDOWN(C138/_FV(B138,"P/E",TRUE),2)))</f>
        <v>1.74</v>
      </c>
      <c r="AH138" s="30" cm="1">
        <f t="array" ref="AH138">IFERROR(_FV(B138,"P/E",TRUE),0)</f>
        <v>56.442300000000003</v>
      </c>
      <c r="FT138" s="8"/>
      <c r="FU138" s="8"/>
      <c r="FV138" s="8"/>
      <c r="FW138" s="8"/>
      <c r="FX138" s="8"/>
    </row>
    <row r="139" spans="1:180" x14ac:dyDescent="0.25">
      <c r="A139" s="38" t="s">
        <v>219</v>
      </c>
      <c r="B139" t="e" vm="136">
        <v>#VALUE!</v>
      </c>
      <c r="C139" s="10" cm="1">
        <f t="array" ref="C139">_FV(B139,"Previous close",TRUE)</f>
        <v>13.93</v>
      </c>
      <c r="D139" s="10" cm="1">
        <f t="array" aca="1" ref="D139" ca="1">IF(OR(ISERROR(_FV($B139,"Price (Extended hours)",TRUE))=TRUE,$D$2="MKT CLOSED"),_FV($B139,"Price"),_FV($B139,"Price (Extended hours)",TRUE))</f>
        <v>14.09</v>
      </c>
      <c r="E139" s="17" cm="1">
        <f t="array" ref="E139">_FV(B139,"Low")</f>
        <v>13.565</v>
      </c>
      <c r="F139" s="17" cm="1">
        <f t="array" ref="F139">_FV(B139,"High")</f>
        <v>14.125</v>
      </c>
      <c r="G139" s="18" cm="1">
        <f t="array" ref="G139">_FV(B139,"Change")</f>
        <v>0.17</v>
      </c>
      <c r="H139" s="19" cm="1">
        <f t="array" ref="H139">_FV(B139,"Change (%)",TRUE)</f>
        <v>1.2204E-2</v>
      </c>
      <c r="I139" s="37" t="str" cm="1">
        <f t="array" ref="I139">_FV(B139,"Name")</f>
        <v>DISH NETWORK CORPORATION</v>
      </c>
      <c r="J139" s="20" cm="1">
        <f t="array" ref="J139">_FV(B139,"Shares outstanding",TRUE)</f>
        <v>530304900</v>
      </c>
      <c r="K139" s="21" cm="1">
        <f t="array" ref="K139">IFERROR(_FV(B139,"Market cap",TRUE),0)</f>
        <v>7477299000</v>
      </c>
      <c r="L139" s="22">
        <f>VLOOKUP($A139,[1]TargetPriceData!$A$2:$AB$4993,11,FALSE)</f>
        <v>1.83</v>
      </c>
      <c r="M139" s="23">
        <f>VLOOKUP($A139,[1]TargetPriceData!$A$2:$AB$4993,4,FALSE)</f>
        <v>16</v>
      </c>
      <c r="N139" s="23" t="b">
        <f>VLOOKUP($A139,[1]TargetPriceData!$A$2:$AB$4993,3,FALSE)</f>
        <v>1</v>
      </c>
      <c r="O139" s="24">
        <f>VLOOKUP($A139,[1]TargetPriceData!$A$2:$AB$4993,5,FALSE)</f>
        <v>18</v>
      </c>
      <c r="P139" s="24">
        <f>VLOOKUP($A139,[1]TargetPriceData!$A$2:$AB$1048576,7,FALSE)</f>
        <v>35</v>
      </c>
      <c r="Q139" s="24">
        <f>VLOOKUP($A139,[1]TargetPriceData!$A$2:$AB$4993,6,FALSE)</f>
        <v>36.31</v>
      </c>
      <c r="R139" s="34">
        <f t="shared" ca="1" si="4"/>
        <v>1.5770049680624558</v>
      </c>
      <c r="S139" s="24">
        <f>VLOOKUP($A139,[1]TargetPriceData!$A$2:$AB$4993,8,FALSE)</f>
        <v>60</v>
      </c>
      <c r="T139" s="26">
        <f>VLOOKUP($A139,[1]TargetPriceData!$A$2:$AB$4993,10,FALSE)</f>
        <v>2.2000000000000002</v>
      </c>
      <c r="U139" s="42">
        <f>VLOOKUP($A139,[1]TargetPriceData!$A$2:$P$4996,16,FALSE)</f>
        <v>0.5</v>
      </c>
      <c r="V139" s="42">
        <f>VLOOKUP($A139,[1]TargetPriceData!$A$2:$Q$4996,17,FALSE)</f>
        <v>0.63</v>
      </c>
      <c r="W139" s="27" t="str">
        <f>VLOOKUP($A139,[1]TargetPriceData!$A$2:$O$4996,15,FALSE)</f>
        <v>2012-12-12</v>
      </c>
      <c r="X139" s="28">
        <f>VLOOKUP($A139,[1]TargetPriceData!$A$2:$N$4996,14,FALSE)</f>
        <v>0</v>
      </c>
      <c r="Y139" s="29">
        <f t="shared" si="5"/>
        <v>0</v>
      </c>
      <c r="Z139" s="11" t="str" cm="1">
        <f t="array" ref="Z139">_FV(B139,"Exchange abbreviation",TRUE)</f>
        <v>XNAS</v>
      </c>
      <c r="AA139" s="44" t="s">
        <v>589</v>
      </c>
      <c r="AB139" s="44" t="s">
        <v>711</v>
      </c>
      <c r="AC139" s="45" t="s">
        <v>100</v>
      </c>
      <c r="AD139" s="31" t="s">
        <v>630</v>
      </c>
      <c r="AE139" s="46" t="s">
        <v>650</v>
      </c>
      <c r="AF139" s="32" t="s">
        <v>33</v>
      </c>
      <c r="AG139" s="33" cm="1">
        <f t="array" ref="AG139">IF(AH139=0,0,IF(ISERR(AH139),0,ROUNDDOWN(C139/_FV(B139,"P/E",TRUE),2)))</f>
        <v>3.24</v>
      </c>
      <c r="AH139" s="30" cm="1">
        <f t="array" ref="AH139">IFERROR(_FV(B139,"P/E",TRUE),0)</f>
        <v>4.2987000000000002</v>
      </c>
      <c r="FT139" s="8"/>
      <c r="FU139" s="8"/>
      <c r="FV139" s="8"/>
      <c r="FW139" s="8"/>
      <c r="FX139" s="8"/>
    </row>
    <row r="140" spans="1:180" x14ac:dyDescent="0.25">
      <c r="A140" s="38" t="s">
        <v>220</v>
      </c>
      <c r="B140" t="e" vm="137">
        <v>#VALUE!</v>
      </c>
      <c r="C140" s="10" cm="1">
        <f t="array" ref="C140">_FV(B140,"Previous close",TRUE)</f>
        <v>95.08</v>
      </c>
      <c r="D140" s="10" cm="1">
        <f t="array" aca="1" ref="D140" ca="1">IF(OR(ISERROR(_FV($B140,"Price (Extended hours)",TRUE))=TRUE,$D$2="MKT CLOSED"),_FV($B140,"Price"),_FV($B140,"Price (Extended hours)",TRUE))</f>
        <v>96.04</v>
      </c>
      <c r="E140" s="17" cm="1">
        <f t="array" ref="E140">_FV(B140,"Low")</f>
        <v>93.65</v>
      </c>
      <c r="F140" s="17" cm="1">
        <f t="array" ref="F140">_FV(B140,"High")</f>
        <v>96.87</v>
      </c>
      <c r="G140" s="18" cm="1">
        <f t="array" ref="G140">_FV(B140,"Change")</f>
        <v>1.78</v>
      </c>
      <c r="H140" s="19" cm="1">
        <f t="array" ref="H140">_FV(B140,"Change (%)",TRUE)</f>
        <v>1.8721000000000002E-2</v>
      </c>
      <c r="I140" s="37" t="str" cm="1">
        <f t="array" ref="I140">_FV(B140,"Name")</f>
        <v>DIGITAL REALTY TRUST, INC.</v>
      </c>
      <c r="J140" s="20" cm="1">
        <f t="array" ref="J140">_FV(B140,"Shares outstanding",TRUE)</f>
        <v>287407800</v>
      </c>
      <c r="K140" s="21" cm="1">
        <f t="array" ref="K140">IFERROR(_FV(B140,"Market cap",TRUE),0)</f>
        <v>27838320000</v>
      </c>
      <c r="L140" s="22">
        <f>VLOOKUP($A140,[1]TargetPriceData!$A$2:$AB$4993,11,FALSE)</f>
        <v>0.45</v>
      </c>
      <c r="M140" s="23">
        <f>VLOOKUP($A140,[1]TargetPriceData!$A$2:$AB$4993,4,FALSE)</f>
        <v>18</v>
      </c>
      <c r="N140" s="23" t="b">
        <f>VLOOKUP($A140,[1]TargetPriceData!$A$2:$AB$4993,3,FALSE)</f>
        <v>1</v>
      </c>
      <c r="O140" s="24">
        <f>VLOOKUP($A140,[1]TargetPriceData!$A$2:$AB$4993,5,FALSE)</f>
        <v>90</v>
      </c>
      <c r="P140" s="24">
        <f>VLOOKUP($A140,[1]TargetPriceData!$A$2:$AB$1048576,7,FALSE)</f>
        <v>131</v>
      </c>
      <c r="Q140" s="24">
        <f>VLOOKUP($A140,[1]TargetPriceData!$A$2:$AB$4993,6,FALSE)</f>
        <v>134.11000000000001</v>
      </c>
      <c r="R140" s="34">
        <f t="shared" ca="1" si="4"/>
        <v>0.39639733444398173</v>
      </c>
      <c r="S140" s="24">
        <f>VLOOKUP($A140,[1]TargetPriceData!$A$2:$AB$4993,8,FALSE)</f>
        <v>190</v>
      </c>
      <c r="T140" s="26">
        <f>VLOOKUP($A140,[1]TargetPriceData!$A$2:$AB$4993,10,FALSE)</f>
        <v>2.1</v>
      </c>
      <c r="U140" s="42">
        <f>VLOOKUP($A140,[1]TargetPriceData!$A$2:$P$4996,16,FALSE)</f>
        <v>0.56000000000000005</v>
      </c>
      <c r="V140" s="42">
        <f>VLOOKUP($A140,[1]TargetPriceData!$A$2:$Q$4996,17,FALSE)</f>
        <v>0.56000000000000005</v>
      </c>
      <c r="W140" s="27" t="str">
        <f>VLOOKUP($A140,[1]TargetPriceData!$A$2:$O$4996,15,FALSE)</f>
        <v>2022-09-14</v>
      </c>
      <c r="X140" s="28">
        <f>VLOOKUP($A140,[1]TargetPriceData!$A$2:$N$4996,14,FALSE)</f>
        <v>4.88</v>
      </c>
      <c r="Y140" s="29">
        <f t="shared" si="5"/>
        <v>5.132519983172066E-2</v>
      </c>
      <c r="Z140" s="11" t="str" cm="1">
        <f t="array" ref="Z140">_FV(B140,"Exchange abbreviation",TRUE)</f>
        <v>XNYS</v>
      </c>
      <c r="AA140" s="44" t="s">
        <v>589</v>
      </c>
      <c r="AB140" s="44" t="s">
        <v>711</v>
      </c>
      <c r="AC140" s="45" t="s">
        <v>44</v>
      </c>
      <c r="AD140" s="31" t="s">
        <v>619</v>
      </c>
      <c r="AE140" s="46" t="s">
        <v>620</v>
      </c>
      <c r="AF140" s="32" t="s">
        <v>33</v>
      </c>
      <c r="AG140" s="33" cm="1">
        <f t="array" ref="AG140">IF(AH140=0,0,IF(ISERR(AH140),0,ROUNDDOWN(C140/_FV(B140,"P/E",TRUE),2)))</f>
        <v>4.5599999999999996</v>
      </c>
      <c r="AH140" s="30" cm="1">
        <f t="array" ref="AH140">IFERROR(_FV(B140,"P/E",TRUE),0)</f>
        <v>20.8386</v>
      </c>
      <c r="FT140" s="8"/>
      <c r="FU140" s="8"/>
      <c r="FV140" s="8"/>
      <c r="FW140" s="8"/>
      <c r="FX140" s="8"/>
    </row>
    <row r="141" spans="1:180" x14ac:dyDescent="0.25">
      <c r="A141" s="38" t="s">
        <v>221</v>
      </c>
      <c r="B141" t="e" vm="138">
        <v>#VALUE!</v>
      </c>
      <c r="C141" s="10" cm="1">
        <f t="array" ref="C141">_FV(B141,"Previous close",TRUE)</f>
        <v>139.03</v>
      </c>
      <c r="D141" s="10" cm="1">
        <f t="array" aca="1" ref="D141" ca="1">IF(OR(ISERROR(_FV($B141,"Price (Extended hours)",TRUE))=TRUE,$D$2="MKT CLOSED"),_FV($B141,"Price"),_FV($B141,"Price (Extended hours)",TRUE))</f>
        <v>143.47</v>
      </c>
      <c r="E141" s="17" cm="1">
        <f t="array" ref="E141">_FV(B141,"Low")</f>
        <v>138.37</v>
      </c>
      <c r="F141" s="17" cm="1">
        <f t="array" ref="F141">_FV(B141,"High")</f>
        <v>143.74</v>
      </c>
      <c r="G141" s="18" cm="1">
        <f t="array" ref="G141">_FV(B141,"Change")</f>
        <v>4.58</v>
      </c>
      <c r="H141" s="19" cm="1">
        <f t="array" ref="H141">_FV(B141,"Change (%)",TRUE)</f>
        <v>3.2943E-2</v>
      </c>
      <c r="I141" s="37" t="str" cm="1">
        <f t="array" ref="I141">_FV(B141,"Name")</f>
        <v>DOLLAR TREE, INC.</v>
      </c>
      <c r="J141" s="20" cm="1">
        <f t="array" ref="J141">_FV(B141,"Shares outstanding",TRUE)</f>
        <v>223937000</v>
      </c>
      <c r="K141" s="21" cm="1">
        <f t="array" ref="K141">IFERROR(_FV(B141,"Market cap",TRUE),0)</f>
        <v>32159590000</v>
      </c>
      <c r="L141" s="22">
        <f>VLOOKUP($A141,[1]TargetPriceData!$A$2:$AB$4993,11,FALSE)</f>
        <v>0.69</v>
      </c>
      <c r="M141" s="23">
        <f>VLOOKUP($A141,[1]TargetPriceData!$A$2:$AB$4993,4,FALSE)</f>
        <v>21</v>
      </c>
      <c r="N141" s="23" t="b">
        <f>VLOOKUP($A141,[1]TargetPriceData!$A$2:$AB$4993,3,FALSE)</f>
        <v>1</v>
      </c>
      <c r="O141" s="24">
        <f>VLOOKUP($A141,[1]TargetPriceData!$A$2:$AB$4993,5,FALSE)</f>
        <v>110</v>
      </c>
      <c r="P141" s="24">
        <f>VLOOKUP($A141,[1]TargetPriceData!$A$2:$AB$1048576,7,FALSE)</f>
        <v>170</v>
      </c>
      <c r="Q141" s="24">
        <f>VLOOKUP($A141,[1]TargetPriceData!$A$2:$AB$4993,6,FALSE)</f>
        <v>165.43</v>
      </c>
      <c r="R141" s="34">
        <f t="shared" ca="1" si="4"/>
        <v>0.1530633581933506</v>
      </c>
      <c r="S141" s="24">
        <f>VLOOKUP($A141,[1]TargetPriceData!$A$2:$AB$4993,8,FALSE)</f>
        <v>195</v>
      </c>
      <c r="T141" s="26">
        <f>VLOOKUP($A141,[1]TargetPriceData!$A$2:$AB$4993,10,FALSE)</f>
        <v>2.2999999999999998</v>
      </c>
      <c r="U141" s="42">
        <f>VLOOKUP($A141,[1]TargetPriceData!$A$2:$P$4996,16,FALSE)</f>
        <v>0.16</v>
      </c>
      <c r="V141" s="42">
        <f>VLOOKUP($A141,[1]TargetPriceData!$A$2:$Q$4996,17,FALSE)</f>
        <v>1.46</v>
      </c>
      <c r="W141" s="27" t="str">
        <f>VLOOKUP($A141,[1]TargetPriceData!$A$2:$O$4996,15,FALSE)</f>
        <v/>
      </c>
      <c r="X141" s="28">
        <f>VLOOKUP($A141,[1]TargetPriceData!$A$2:$N$4996,14,FALSE)</f>
        <v>0</v>
      </c>
      <c r="Y141" s="29">
        <f t="shared" si="5"/>
        <v>0</v>
      </c>
      <c r="Z141" s="11" t="str" cm="1">
        <f t="array" ref="Z141">_FV(B141,"Exchange abbreviation",TRUE)</f>
        <v>XNAS</v>
      </c>
      <c r="AA141" s="44" t="s">
        <v>712</v>
      </c>
      <c r="AB141" s="44" t="s">
        <v>711</v>
      </c>
      <c r="AC141" s="45" t="s">
        <v>110</v>
      </c>
      <c r="AD141" s="31" t="s">
        <v>278</v>
      </c>
      <c r="AE141" s="46" t="s">
        <v>662</v>
      </c>
      <c r="AF141" s="32" t="s">
        <v>33</v>
      </c>
      <c r="AG141" s="33" cm="1">
        <f t="array" ref="AG141">IF(AH141=0,0,IF(ISERR(AH141),0,ROUNDDOWN(C141/_FV(B141,"P/E",TRUE),2)))</f>
        <v>6.91</v>
      </c>
      <c r="AH141" s="30" cm="1">
        <f t="array" ref="AH141">IFERROR(_FV(B141,"P/E",TRUE),0)</f>
        <v>20.1096</v>
      </c>
      <c r="FT141" s="8"/>
      <c r="FU141" s="8"/>
      <c r="FV141" s="8"/>
      <c r="FW141" s="8"/>
      <c r="FX141" s="8"/>
    </row>
    <row r="142" spans="1:180" x14ac:dyDescent="0.25">
      <c r="A142" s="38" t="s">
        <v>222</v>
      </c>
      <c r="B142" t="e" vm="139">
        <v>#VALUE!</v>
      </c>
      <c r="C142" s="10" cm="1">
        <f t="array" ref="C142">_FV(B142,"Previous close",TRUE)</f>
        <v>119.1</v>
      </c>
      <c r="D142" s="10" cm="1">
        <f t="array" aca="1" ref="D142" ca="1">IF(OR(ISERROR(_FV($B142,"Price (Extended hours)",TRUE))=TRUE,$D$2="MKT CLOSED"),_FV($B142,"Price"),_FV($B142,"Price (Extended hours)",TRUE))</f>
        <v>124.02</v>
      </c>
      <c r="E142" s="17" cm="1">
        <f t="array" ref="E142">_FV(B142,"Low")</f>
        <v>119.25</v>
      </c>
      <c r="F142" s="17" cm="1">
        <f t="array" ref="F142">_FV(B142,"High")</f>
        <v>125.54</v>
      </c>
      <c r="G142" s="18" cm="1">
        <f t="array" ref="G142">_FV(B142,"Change")</f>
        <v>5.75</v>
      </c>
      <c r="H142" s="19" cm="1">
        <f t="array" ref="H142">_FV(B142,"Change (%)",TRUE)</f>
        <v>4.8278999999999996E-2</v>
      </c>
      <c r="I142" s="37" t="str" cm="1">
        <f t="array" ref="I142">_FV(B142,"Name")</f>
        <v>DOVER CORPORATION</v>
      </c>
      <c r="J142" s="20" cm="1">
        <f t="array" ref="J142">_FV(B142,"Shares outstanding",TRUE)</f>
        <v>143549300</v>
      </c>
      <c r="K142" s="21" cm="1">
        <f t="array" ref="K142">IFERROR(_FV(B142,"Market cap",TRUE),0)</f>
        <v>17922130000</v>
      </c>
      <c r="L142" s="22">
        <f>VLOOKUP($A142,[1]TargetPriceData!$A$2:$AB$4993,11,FALSE)</f>
        <v>1.33</v>
      </c>
      <c r="M142" s="23">
        <f>VLOOKUP($A142,[1]TargetPriceData!$A$2:$AB$4993,4,FALSE)</f>
        <v>13</v>
      </c>
      <c r="N142" s="23" t="b">
        <f>VLOOKUP($A142,[1]TargetPriceData!$A$2:$AB$4993,3,FALSE)</f>
        <v>1</v>
      </c>
      <c r="O142" s="24">
        <f>VLOOKUP($A142,[1]TargetPriceData!$A$2:$AB$4993,5,FALSE)</f>
        <v>122</v>
      </c>
      <c r="P142" s="24">
        <f>VLOOKUP($A142,[1]TargetPriceData!$A$2:$AB$1048576,7,FALSE)</f>
        <v>143</v>
      </c>
      <c r="Q142" s="24">
        <f>VLOOKUP($A142,[1]TargetPriceData!$A$2:$AB$4993,6,FALSE)</f>
        <v>143.62</v>
      </c>
      <c r="R142" s="34">
        <f t="shared" ca="1" si="4"/>
        <v>0.15803902596355435</v>
      </c>
      <c r="S142" s="24">
        <f>VLOOKUP($A142,[1]TargetPriceData!$A$2:$AB$4993,8,FALSE)</f>
        <v>165</v>
      </c>
      <c r="T142" s="26">
        <f>VLOOKUP($A142,[1]TargetPriceData!$A$2:$AB$4993,10,FALSE)</f>
        <v>2.2000000000000002</v>
      </c>
      <c r="U142" s="42">
        <f>VLOOKUP($A142,[1]TargetPriceData!$A$2:$P$4996,16,FALSE)</f>
        <v>0.62</v>
      </c>
      <c r="V142" s="42">
        <f>VLOOKUP($A142,[1]TargetPriceData!$A$2:$Q$4996,17,FALSE)</f>
        <v>1.17</v>
      </c>
      <c r="W142" s="27" t="str">
        <f>VLOOKUP($A142,[1]TargetPriceData!$A$2:$O$4996,15,FALSE)</f>
        <v>2022-08-30</v>
      </c>
      <c r="X142" s="28">
        <f>VLOOKUP($A142,[1]TargetPriceData!$A$2:$N$4996,14,FALSE)</f>
        <v>2.02</v>
      </c>
      <c r="Y142" s="29">
        <f t="shared" si="5"/>
        <v>1.6960537363560034E-2</v>
      </c>
      <c r="Z142" s="11" t="str" cm="1">
        <f t="array" ref="Z142">_FV(B142,"Exchange abbreviation",TRUE)</f>
        <v>XNYS</v>
      </c>
      <c r="AA142" s="44" t="s">
        <v>589</v>
      </c>
      <c r="AB142" s="44" t="s">
        <v>711</v>
      </c>
      <c r="AC142" s="45" t="s">
        <v>39</v>
      </c>
      <c r="AD142" s="31" t="s">
        <v>337</v>
      </c>
      <c r="AE142" s="46" t="s">
        <v>653</v>
      </c>
      <c r="AF142" s="32" t="s">
        <v>33</v>
      </c>
      <c r="AG142" s="33" cm="1">
        <f t="array" ref="AG142">IF(AH142=0,0,IF(ISERR(AH142),0,ROUNDDOWN(C142/_FV(B142,"P/E",TRUE),2)))</f>
        <v>8.0399999999999991</v>
      </c>
      <c r="AH142" s="30" cm="1">
        <f t="array" ref="AH142">IFERROR(_FV(B142,"P/E",TRUE),0)</f>
        <v>14.7965</v>
      </c>
      <c r="FT142" s="8"/>
      <c r="FU142" s="8"/>
      <c r="FV142" s="8"/>
      <c r="FW142" s="8"/>
      <c r="FX142" s="8"/>
    </row>
    <row r="143" spans="1:180" x14ac:dyDescent="0.25">
      <c r="A143" s="38" t="s">
        <v>223</v>
      </c>
      <c r="B143" t="e" vm="140">
        <v>#VALUE!</v>
      </c>
      <c r="C143" s="10" cm="1">
        <f t="array" ref="C143">_FV(B143,"Previous close",TRUE)</f>
        <v>44.93</v>
      </c>
      <c r="D143" s="10" cm="1">
        <f t="array" aca="1" ref="D143" ca="1">IF(OR(ISERROR(_FV($B143,"Price (Extended hours)",TRUE))=TRUE,$D$2="MKT CLOSED"),_FV($B143,"Price"),_FV($B143,"Price (Extended hours)",TRUE))</f>
        <v>46.95</v>
      </c>
      <c r="E143" s="17" cm="1">
        <f t="array" ref="E143">_FV(B143,"Low")</f>
        <v>44.95</v>
      </c>
      <c r="F143" s="17" cm="1">
        <f t="array" ref="F143">_FV(B143,"High")</f>
        <v>46.92</v>
      </c>
      <c r="G143" s="18" cm="1">
        <f t="array" ref="G143">_FV(B143,"Change")</f>
        <v>1.94</v>
      </c>
      <c r="H143" s="19" cm="1">
        <f t="array" ref="H143">_FV(B143,"Change (%)",TRUE)</f>
        <v>4.3178000000000001E-2</v>
      </c>
      <c r="I143" s="37" t="str" cm="1">
        <f t="array" ref="I143">_FV(B143,"Name")</f>
        <v>Dow Inc.</v>
      </c>
      <c r="J143" s="20" cm="1">
        <f t="array" ref="J143">_FV(B143,"Shares outstanding",TRUE)</f>
        <v>703759300</v>
      </c>
      <c r="K143" s="21" cm="1">
        <f t="array" ref="K143">IFERROR(_FV(B143,"Market cap",TRUE),0)</f>
        <v>32985200000</v>
      </c>
      <c r="L143" s="22">
        <f>VLOOKUP($A143,[1]TargetPriceData!$A$2:$AB$4993,11,FALSE)</f>
        <v>1.34</v>
      </c>
      <c r="M143" s="23">
        <f>VLOOKUP($A143,[1]TargetPriceData!$A$2:$AB$4993,4,FALSE)</f>
        <v>23</v>
      </c>
      <c r="N143" s="23" t="b">
        <f>VLOOKUP($A143,[1]TargetPriceData!$A$2:$AB$4993,3,FALSE)</f>
        <v>1</v>
      </c>
      <c r="O143" s="24">
        <f>VLOOKUP($A143,[1]TargetPriceData!$A$2:$AB$4993,5,FALSE)</f>
        <v>39</v>
      </c>
      <c r="P143" s="24">
        <f>VLOOKUP($A143,[1]TargetPriceData!$A$2:$AB$1048576,7,FALSE)</f>
        <v>50</v>
      </c>
      <c r="Q143" s="24">
        <f>VLOOKUP($A143,[1]TargetPriceData!$A$2:$AB$4993,6,FALSE)</f>
        <v>50.65</v>
      </c>
      <c r="R143" s="34">
        <f t="shared" ca="1" si="4"/>
        <v>7.8807241746538775E-2</v>
      </c>
      <c r="S143" s="24">
        <f>VLOOKUP($A143,[1]TargetPriceData!$A$2:$AB$4993,8,FALSE)</f>
        <v>70</v>
      </c>
      <c r="T143" s="26">
        <f>VLOOKUP($A143,[1]TargetPriceData!$A$2:$AB$4993,10,FALSE)</f>
        <v>2.9</v>
      </c>
      <c r="U143" s="42">
        <f>VLOOKUP($A143,[1]TargetPriceData!$A$2:$P$4996,16,FALSE)</f>
        <v>0.7</v>
      </c>
      <c r="V143" s="42">
        <f>VLOOKUP($A143,[1]TargetPriceData!$A$2:$Q$4996,17,FALSE)</f>
        <v>1.61</v>
      </c>
      <c r="W143" s="27" t="str">
        <f>VLOOKUP($A143,[1]TargetPriceData!$A$2:$O$4996,15,FALSE)</f>
        <v>2022-11-29</v>
      </c>
      <c r="X143" s="28">
        <f>VLOOKUP($A143,[1]TargetPriceData!$A$2:$N$4996,14,FALSE)</f>
        <v>2.8</v>
      </c>
      <c r="Y143" s="29">
        <f t="shared" si="5"/>
        <v>6.2319163142666369E-2</v>
      </c>
      <c r="Z143" s="11" t="str" cm="1">
        <f t="array" ref="Z143">_FV(B143,"Exchange abbreviation",TRUE)</f>
        <v>XNYS</v>
      </c>
      <c r="AA143" s="44" t="s">
        <v>589</v>
      </c>
      <c r="AB143" s="44" t="s">
        <v>711</v>
      </c>
      <c r="AC143" s="45" t="s">
        <v>89</v>
      </c>
      <c r="AD143" s="31" t="s">
        <v>610</v>
      </c>
      <c r="AE143" s="46" t="s">
        <v>665</v>
      </c>
      <c r="AF143" s="32" t="s">
        <v>33</v>
      </c>
      <c r="AG143" s="33" cm="1">
        <f t="array" ref="AG143">IF(AH143=0,0,IF(ISERR(AH143),0,ROUNDDOWN(C143/_FV(B143,"P/E",TRUE),2)))</f>
        <v>7.71</v>
      </c>
      <c r="AH143" s="30" cm="1">
        <f t="array" ref="AH143">IFERROR(_FV(B143,"P/E",TRUE),0)</f>
        <v>5.8235000000000001</v>
      </c>
      <c r="FT143" s="8"/>
      <c r="FU143" s="8"/>
      <c r="FV143" s="8"/>
      <c r="FW143" s="8"/>
      <c r="FX143" s="8"/>
    </row>
    <row r="144" spans="1:180" x14ac:dyDescent="0.25">
      <c r="A144" s="38" t="s">
        <v>224</v>
      </c>
      <c r="B144" t="e" vm="141">
        <v>#VALUE!</v>
      </c>
      <c r="C144" s="10" cm="1">
        <f t="array" ref="C144">_FV(B144,"Previous close",TRUE)</f>
        <v>319.5</v>
      </c>
      <c r="D144" s="10" cm="1">
        <f t="array" aca="1" ref="D144" ca="1">IF(OR(ISERROR(_FV($B144,"Price (Extended hours)",TRUE))=TRUE,$D$2="MKT CLOSED"),_FV($B144,"Price"),_FV($B144,"Price (Extended hours)",TRUE))</f>
        <v>310</v>
      </c>
      <c r="E144" s="17" cm="1">
        <f t="array" ref="E144">_FV(B144,"Low")</f>
        <v>314.12</v>
      </c>
      <c r="F144" s="17" cm="1">
        <f t="array" ref="F144">_FV(B144,"High")</f>
        <v>322.74</v>
      </c>
      <c r="G144" s="18" cm="1">
        <f t="array" ref="G144">_FV(B144,"Change")</f>
        <v>2.06</v>
      </c>
      <c r="H144" s="19" cm="1">
        <f t="array" ref="H144">_FV(B144,"Change (%)",TRUE)</f>
        <v>6.4480000000000006E-3</v>
      </c>
      <c r="I144" s="37" t="str" cm="1">
        <f t="array" ref="I144">_FV(B144,"Name")</f>
        <v>DOMINO'S PIZZA, INC.</v>
      </c>
      <c r="J144" s="20" cm="1">
        <f t="array" ref="J144">_FV(B144,"Shares outstanding",TRUE)</f>
        <v>35399380</v>
      </c>
      <c r="K144" s="21" cm="1">
        <f t="array" ref="K144">IFERROR(_FV(B144,"Market cap",TRUE),0)</f>
        <v>11383020000</v>
      </c>
      <c r="L144" s="22">
        <f>VLOOKUP($A144,[1]TargetPriceData!$A$2:$AB$4993,11,FALSE)</f>
        <v>0.69</v>
      </c>
      <c r="M144" s="23">
        <f>VLOOKUP($A144,[1]TargetPriceData!$A$2:$AB$4993,4,FALSE)</f>
        <v>26</v>
      </c>
      <c r="N144" s="23" t="b">
        <f>VLOOKUP($A144,[1]TargetPriceData!$A$2:$AB$4993,3,FALSE)</f>
        <v>1</v>
      </c>
      <c r="O144" s="24">
        <f>VLOOKUP($A144,[1]TargetPriceData!$A$2:$AB$4993,5,FALSE)</f>
        <v>315</v>
      </c>
      <c r="P144" s="24">
        <f>VLOOKUP($A144,[1]TargetPriceData!$A$2:$AB$1048576,7,FALSE)</f>
        <v>374</v>
      </c>
      <c r="Q144" s="24">
        <f>VLOOKUP($A144,[1]TargetPriceData!$A$2:$AB$4993,6,FALSE)</f>
        <v>379.46</v>
      </c>
      <c r="R144" s="34">
        <f t="shared" ca="1" si="4"/>
        <v>0.22406451612903219</v>
      </c>
      <c r="S144" s="24">
        <f>VLOOKUP($A144,[1]TargetPriceData!$A$2:$AB$4993,8,FALSE)</f>
        <v>450</v>
      </c>
      <c r="T144" s="26">
        <f>VLOOKUP($A144,[1]TargetPriceData!$A$2:$AB$4993,10,FALSE)</f>
        <v>2.5</v>
      </c>
      <c r="U144" s="42">
        <f>VLOOKUP($A144,[1]TargetPriceData!$A$2:$P$4996,16,FALSE)</f>
        <v>0.62</v>
      </c>
      <c r="V144" s="42">
        <f>VLOOKUP($A144,[1]TargetPriceData!$A$2:$Q$4996,17,FALSE)</f>
        <v>1.43</v>
      </c>
      <c r="W144" s="27" t="str">
        <f>VLOOKUP($A144,[1]TargetPriceData!$A$2:$O$4996,15,FALSE)</f>
        <v>2022-12-14</v>
      </c>
      <c r="X144" s="28">
        <f>VLOOKUP($A144,[1]TargetPriceData!$A$2:$N$4996,14,FALSE)</f>
        <v>4.4000000000000004</v>
      </c>
      <c r="Y144" s="29">
        <f t="shared" si="5"/>
        <v>1.3771517996870111E-2</v>
      </c>
      <c r="Z144" s="11" t="str" cm="1">
        <f t="array" ref="Z144">_FV(B144,"Exchange abbreviation",TRUE)</f>
        <v>XNYS</v>
      </c>
      <c r="AA144" s="44" t="s">
        <v>589</v>
      </c>
      <c r="AB144" s="44" t="s">
        <v>711</v>
      </c>
      <c r="AC144" s="45" t="s">
        <v>56</v>
      </c>
      <c r="AD144" s="31" t="s">
        <v>278</v>
      </c>
      <c r="AE144" s="46" t="s">
        <v>652</v>
      </c>
      <c r="AF144" s="32" t="s">
        <v>33</v>
      </c>
      <c r="AG144" s="33" cm="1">
        <f t="array" ref="AG144">IF(AH144=0,0,IF(ISERR(AH144),0,ROUNDDOWN(C144/_FV(B144,"P/E",TRUE),2)))</f>
        <v>12.34</v>
      </c>
      <c r="AH144" s="30" cm="1">
        <f t="array" ref="AH144">IFERROR(_FV(B144,"P/E",TRUE),0)</f>
        <v>25.886900000000001</v>
      </c>
      <c r="FT144" s="8"/>
      <c r="FU144" s="8"/>
      <c r="FV144" s="8"/>
      <c r="FW144" s="8"/>
      <c r="FX144" s="8"/>
    </row>
    <row r="145" spans="1:180" x14ac:dyDescent="0.25">
      <c r="A145" s="38" t="s">
        <v>225</v>
      </c>
      <c r="B145" t="e" vm="142">
        <v>#VALUE!</v>
      </c>
      <c r="C145" s="10" cm="1">
        <f t="array" ref="C145">_FV(B145,"Previous close",TRUE)</f>
        <v>132.22999999999999</v>
      </c>
      <c r="D145" s="10" cm="1">
        <f t="array" aca="1" ref="D145" ca="1">IF(OR(ISERROR(_FV($B145,"Price (Extended hours)",TRUE))=TRUE,$D$2="MKT CLOSED"),_FV($B145,"Price"),_FV($B145,"Price (Extended hours)",TRUE))</f>
        <v>133.9</v>
      </c>
      <c r="E145" s="17" cm="1">
        <f t="array" ref="E145">_FV(B145,"Low")</f>
        <v>131.33000000000001</v>
      </c>
      <c r="F145" s="17" cm="1">
        <f t="array" ref="F145">_FV(B145,"High")</f>
        <v>133.80000000000001</v>
      </c>
      <c r="G145" s="18" cm="1">
        <f t="array" ref="G145">_FV(B145,"Change")</f>
        <v>1.0900000000000001</v>
      </c>
      <c r="H145" s="19" cm="1">
        <f t="array" ref="H145">_FV(B145,"Change (%)",TRUE)</f>
        <v>8.2430000000000003E-3</v>
      </c>
      <c r="I145" s="37" t="str" cm="1">
        <f t="array" ref="I145">_FV(B145,"Name")</f>
        <v>DARDEN RESTAURANTS, INC.</v>
      </c>
      <c r="J145" s="20" cm="1">
        <f t="array" ref="J145">_FV(B145,"Shares outstanding",TRUE)</f>
        <v>122387100</v>
      </c>
      <c r="K145" s="21" cm="1">
        <f t="array" ref="K145">IFERROR(_FV(B145,"Market cap",TRUE),0)</f>
        <v>16316640000</v>
      </c>
      <c r="L145" s="22">
        <f>VLOOKUP($A145,[1]TargetPriceData!$A$2:$AB$4993,11,FALSE)</f>
        <v>1.21</v>
      </c>
      <c r="M145" s="23">
        <f>VLOOKUP($A145,[1]TargetPriceData!$A$2:$AB$4993,4,FALSE)</f>
        <v>26</v>
      </c>
      <c r="N145" s="23" t="b">
        <f>VLOOKUP($A145,[1]TargetPriceData!$A$2:$AB$4993,3,FALSE)</f>
        <v>1</v>
      </c>
      <c r="O145" s="24">
        <f>VLOOKUP($A145,[1]TargetPriceData!$A$2:$AB$4993,5,FALSE)</f>
        <v>125</v>
      </c>
      <c r="P145" s="24">
        <f>VLOOKUP($A145,[1]TargetPriceData!$A$2:$AB$1048576,7,FALSE)</f>
        <v>141.5</v>
      </c>
      <c r="Q145" s="24">
        <f>VLOOKUP($A145,[1]TargetPriceData!$A$2:$AB$4993,6,FALSE)</f>
        <v>141.91999999999999</v>
      </c>
      <c r="R145" s="34">
        <f t="shared" ca="1" si="4"/>
        <v>5.9895444361463643E-2</v>
      </c>
      <c r="S145" s="24">
        <f>VLOOKUP($A145,[1]TargetPriceData!$A$2:$AB$4993,8,FALSE)</f>
        <v>156</v>
      </c>
      <c r="T145" s="26">
        <f>VLOOKUP($A145,[1]TargetPriceData!$A$2:$AB$4993,10,FALSE)</f>
        <v>2</v>
      </c>
      <c r="U145" s="42">
        <f>VLOOKUP($A145,[1]TargetPriceData!$A$2:$P$4996,16,FALSE)</f>
        <v>0.23</v>
      </c>
      <c r="V145" s="42">
        <f>VLOOKUP($A145,[1]TargetPriceData!$A$2:$Q$4996,17,FALSE)</f>
        <v>0.52</v>
      </c>
      <c r="W145" s="27" t="str">
        <f>VLOOKUP($A145,[1]TargetPriceData!$A$2:$O$4996,15,FALSE)</f>
        <v>2022-10-06</v>
      </c>
      <c r="X145" s="28">
        <f>VLOOKUP($A145,[1]TargetPriceData!$A$2:$N$4996,14,FALSE)</f>
        <v>4.84</v>
      </c>
      <c r="Y145" s="29">
        <f t="shared" si="5"/>
        <v>3.6602888905694624E-2</v>
      </c>
      <c r="Z145" s="11" t="str" cm="1">
        <f t="array" ref="Z145">_FV(B145,"Exchange abbreviation",TRUE)</f>
        <v>XNYS</v>
      </c>
      <c r="AA145" s="44" t="s">
        <v>589</v>
      </c>
      <c r="AB145" s="44" t="s">
        <v>711</v>
      </c>
      <c r="AC145" s="45" t="s">
        <v>56</v>
      </c>
      <c r="AD145" s="31" t="s">
        <v>278</v>
      </c>
      <c r="AE145" s="46" t="s">
        <v>652</v>
      </c>
      <c r="AF145" s="32" t="s">
        <v>33</v>
      </c>
      <c r="AG145" s="33" cm="1">
        <f t="array" ref="AG145">IF(AH145=0,0,IF(ISERR(AH145),0,ROUNDDOWN(C145/_FV(B145,"P/E",TRUE),2)))</f>
        <v>7.21</v>
      </c>
      <c r="AH145" s="30" cm="1">
        <f t="array" ref="AH145">IFERROR(_FV(B145,"P/E",TRUE),0)</f>
        <v>18.316199999999998</v>
      </c>
      <c r="FT145" s="8"/>
      <c r="FU145" s="8"/>
      <c r="FV145" s="8"/>
      <c r="FW145" s="8"/>
      <c r="FX145" s="8"/>
    </row>
    <row r="146" spans="1:180" x14ac:dyDescent="0.25">
      <c r="A146" s="38" t="s">
        <v>226</v>
      </c>
      <c r="B146" t="e" vm="143">
        <v>#VALUE!</v>
      </c>
      <c r="C146" s="10" cm="1">
        <f t="array" ref="C146">_FV(B146,"Previous close",TRUE)</f>
        <v>105.89</v>
      </c>
      <c r="D146" s="10" cm="1">
        <f t="array" aca="1" ref="D146" ca="1">IF(OR(ISERROR(_FV($B146,"Price (Extended hours)",TRUE))=TRUE,$D$2="MKT CLOSED"),_FV($B146,"Price"),_FV($B146,"Price (Extended hours)",TRUE))</f>
        <v>108.33</v>
      </c>
      <c r="E146" s="17" cm="1">
        <f t="array" ref="E146">_FV(B146,"Low")</f>
        <v>105.07</v>
      </c>
      <c r="F146" s="17" cm="1">
        <f t="array" ref="F146">_FV(B146,"High")</f>
        <v>107.86</v>
      </c>
      <c r="G146" s="18" cm="1">
        <f t="array" ref="G146">_FV(B146,"Change")</f>
        <v>1.56</v>
      </c>
      <c r="H146" s="19" cm="1">
        <f t="array" ref="H146">_FV(B146,"Change (%)",TRUE)</f>
        <v>1.4732E-2</v>
      </c>
      <c r="I146" s="37" t="str" cm="1">
        <f t="array" ref="I146">_FV(B146,"Name")</f>
        <v>DTE ENERGY COMPANY</v>
      </c>
      <c r="J146" s="20" cm="1">
        <f t="array" ref="J146">_FV(B146,"Shares outstanding",TRUE)</f>
        <v>193736400</v>
      </c>
      <c r="K146" s="21" cm="1">
        <f t="array" ref="K146">IFERROR(_FV(B146,"Market cap",TRUE),0)</f>
        <v>20816970000</v>
      </c>
      <c r="L146" s="22">
        <f>VLOOKUP($A146,[1]TargetPriceData!$A$2:$AB$4993,11,FALSE)</f>
        <v>0.64</v>
      </c>
      <c r="M146" s="23">
        <f>VLOOKUP($A146,[1]TargetPriceData!$A$2:$AB$4993,4,FALSE)</f>
        <v>16</v>
      </c>
      <c r="N146" s="23" t="b">
        <f>VLOOKUP($A146,[1]TargetPriceData!$A$2:$AB$4993,3,FALSE)</f>
        <v>1</v>
      </c>
      <c r="O146" s="24">
        <f>VLOOKUP($A146,[1]TargetPriceData!$A$2:$AB$4993,5,FALSE)</f>
        <v>115</v>
      </c>
      <c r="P146" s="24">
        <f>VLOOKUP($A146,[1]TargetPriceData!$A$2:$AB$1048576,7,FALSE)</f>
        <v>133.5</v>
      </c>
      <c r="Q146" s="24">
        <f>VLOOKUP($A146,[1]TargetPriceData!$A$2:$AB$4993,6,FALSE)</f>
        <v>130.91</v>
      </c>
      <c r="R146" s="34">
        <f t="shared" ca="1" si="4"/>
        <v>0.20843718268254408</v>
      </c>
      <c r="S146" s="24">
        <f>VLOOKUP($A146,[1]TargetPriceData!$A$2:$AB$4993,8,FALSE)</f>
        <v>146</v>
      </c>
      <c r="T146" s="26">
        <f>VLOOKUP($A146,[1]TargetPriceData!$A$2:$AB$4993,10,FALSE)</f>
        <v>2.2000000000000002</v>
      </c>
      <c r="U146" s="42">
        <f>VLOOKUP($A146,[1]TargetPriceData!$A$2:$P$4996,16,FALSE)</f>
        <v>0.32</v>
      </c>
      <c r="V146" s="42">
        <f>VLOOKUP($A146,[1]TargetPriceData!$A$2:$Q$4996,17,FALSE)</f>
        <v>0.59</v>
      </c>
      <c r="W146" s="27" t="str">
        <f>VLOOKUP($A146,[1]TargetPriceData!$A$2:$O$4996,15,FALSE)</f>
        <v>2022-09-16</v>
      </c>
      <c r="X146" s="28">
        <f>VLOOKUP($A146,[1]TargetPriceData!$A$2:$N$4996,14,FALSE)</f>
        <v>3.54</v>
      </c>
      <c r="Y146" s="29">
        <f t="shared" si="5"/>
        <v>3.3430918878081028E-2</v>
      </c>
      <c r="Z146" s="11" t="str" cm="1">
        <f t="array" ref="Z146">_FV(B146,"Exchange abbreviation",TRUE)</f>
        <v>XNYS</v>
      </c>
      <c r="AA146" s="44" t="s">
        <v>589</v>
      </c>
      <c r="AB146" s="44" t="s">
        <v>711</v>
      </c>
      <c r="AC146" s="45" t="s">
        <v>76</v>
      </c>
      <c r="AD146" s="31" t="s">
        <v>600</v>
      </c>
      <c r="AE146" s="46" t="s">
        <v>601</v>
      </c>
      <c r="AF146" s="32" t="s">
        <v>33</v>
      </c>
      <c r="AG146" s="33" cm="1">
        <f t="array" ref="AG146">IF(AH146=0,0,IF(ISERR(AH146),0,ROUNDDOWN(C146/_FV(B146,"P/E",TRUE),2)))</f>
        <v>4.0599999999999996</v>
      </c>
      <c r="AH146" s="30" cm="1">
        <f t="array" ref="AH146">IFERROR(_FV(B146,"P/E",TRUE),0)</f>
        <v>26.0595</v>
      </c>
      <c r="FT146" s="8"/>
      <c r="FU146" s="8"/>
      <c r="FV146" s="8"/>
      <c r="FW146" s="8"/>
      <c r="FX146" s="8"/>
    </row>
    <row r="147" spans="1:180" x14ac:dyDescent="0.25">
      <c r="A147" s="38" t="s">
        <v>227</v>
      </c>
      <c r="B147" t="e" vm="144">
        <v>#VALUE!</v>
      </c>
      <c r="C147" s="10" cm="1">
        <f t="array" ref="C147">_FV(B147,"Previous close",TRUE)</f>
        <v>87.23</v>
      </c>
      <c r="D147" s="10" cm="1">
        <f t="array" aca="1" ref="D147" ca="1">IF(OR(ISERROR(_FV($B147,"Price (Extended hours)",TRUE))=TRUE,$D$2="MKT CLOSED"),_FV($B147,"Price"),_FV($B147,"Price (Extended hours)",TRUE))</f>
        <v>88.5</v>
      </c>
      <c r="E147" s="17" cm="1">
        <f t="array" ref="E147">_FV(B147,"Low")</f>
        <v>86.92</v>
      </c>
      <c r="F147" s="17" cm="1">
        <f t="array" ref="F147">_FV(B147,"High")</f>
        <v>89.1</v>
      </c>
      <c r="G147" s="18" cm="1">
        <f t="array" ref="G147">_FV(B147,"Change")</f>
        <v>1.23</v>
      </c>
      <c r="H147" s="19" cm="1">
        <f t="array" ref="H147">_FV(B147,"Change (%)",TRUE)</f>
        <v>1.4100999999999999E-2</v>
      </c>
      <c r="I147" s="37" t="str" cm="1">
        <f t="array" ref="I147">_FV(B147,"Name")</f>
        <v>DUKE ENERGY CORPORATION</v>
      </c>
      <c r="J147" s="20" cm="1">
        <f t="array" ref="J147">_FV(B147,"Shares outstanding",TRUE)</f>
        <v>769968800</v>
      </c>
      <c r="K147" s="21" cm="1">
        <f t="array" ref="K147">IFERROR(_FV(B147,"Market cap",TRUE),0)</f>
        <v>68111430000</v>
      </c>
      <c r="L147" s="22">
        <f>VLOOKUP($A147,[1]TargetPriceData!$A$2:$AB$4993,11,FALSE)</f>
        <v>0.41</v>
      </c>
      <c r="M147" s="23">
        <f>VLOOKUP($A147,[1]TargetPriceData!$A$2:$AB$4993,4,FALSE)</f>
        <v>17</v>
      </c>
      <c r="N147" s="23" t="b">
        <f>VLOOKUP($A147,[1]TargetPriceData!$A$2:$AB$4993,3,FALSE)</f>
        <v>1</v>
      </c>
      <c r="O147" s="24">
        <f>VLOOKUP($A147,[1]TargetPriceData!$A$2:$AB$4993,5,FALSE)</f>
        <v>94</v>
      </c>
      <c r="P147" s="24">
        <f>VLOOKUP($A147,[1]TargetPriceData!$A$2:$AB$1048576,7,FALSE)</f>
        <v>108</v>
      </c>
      <c r="Q147" s="24">
        <f>VLOOKUP($A147,[1]TargetPriceData!$A$2:$AB$4993,6,FALSE)</f>
        <v>106.71</v>
      </c>
      <c r="R147" s="34">
        <f t="shared" ca="1" si="4"/>
        <v>0.2057627118644067</v>
      </c>
      <c r="S147" s="24">
        <f>VLOOKUP($A147,[1]TargetPriceData!$A$2:$AB$4993,8,FALSE)</f>
        <v>120</v>
      </c>
      <c r="T147" s="26">
        <f>VLOOKUP($A147,[1]TargetPriceData!$A$2:$AB$4993,10,FALSE)</f>
        <v>2.5</v>
      </c>
      <c r="U147" s="42">
        <f>VLOOKUP($A147,[1]TargetPriceData!$A$2:$P$4996,16,FALSE)</f>
        <v>0.28000000000000003</v>
      </c>
      <c r="V147" s="42">
        <f>VLOOKUP($A147,[1]TargetPriceData!$A$2:$Q$4996,17,FALSE)</f>
        <v>0.7</v>
      </c>
      <c r="W147" s="27" t="str">
        <f>VLOOKUP($A147,[1]TargetPriceData!$A$2:$O$4996,15,FALSE)</f>
        <v>2022-08-11</v>
      </c>
      <c r="X147" s="28">
        <f>VLOOKUP($A147,[1]TargetPriceData!$A$2:$N$4996,14,FALSE)</f>
        <v>4.0199999999999996</v>
      </c>
      <c r="Y147" s="29">
        <f t="shared" si="5"/>
        <v>4.6085062478505093E-2</v>
      </c>
      <c r="Z147" s="11" t="str" cm="1">
        <f t="array" ref="Z147">_FV(B147,"Exchange abbreviation",TRUE)</f>
        <v>XNYS</v>
      </c>
      <c r="AA147" s="44" t="s">
        <v>589</v>
      </c>
      <c r="AB147" s="44" t="s">
        <v>711</v>
      </c>
      <c r="AC147" s="45" t="s">
        <v>76</v>
      </c>
      <c r="AD147" s="31" t="s">
        <v>600</v>
      </c>
      <c r="AE147" s="46" t="s">
        <v>602</v>
      </c>
      <c r="AF147" s="32" t="s">
        <v>33</v>
      </c>
      <c r="AG147" s="33" cm="1">
        <f t="array" ref="AG147">IF(AH147=0,0,IF(ISERR(AH147),0,ROUNDDOWN(C147/_FV(B147,"P/E",TRUE),2)))</f>
        <v>4.95</v>
      </c>
      <c r="AH147" s="30" cm="1">
        <f t="array" ref="AH147">IFERROR(_FV(B147,"P/E",TRUE),0)</f>
        <v>17.590800000000002</v>
      </c>
      <c r="FT147" s="8"/>
      <c r="FU147" s="8"/>
      <c r="FV147" s="8"/>
      <c r="FW147" s="8"/>
      <c r="FX147" s="8"/>
    </row>
    <row r="148" spans="1:180" x14ac:dyDescent="0.25">
      <c r="A148" s="38" t="s">
        <v>228</v>
      </c>
      <c r="B148" t="e" vm="145">
        <v>#VALUE!</v>
      </c>
      <c r="C148" s="10" cm="1">
        <f t="array" ref="C148">_FV(B148,"Previous close",TRUE)</f>
        <v>90.93</v>
      </c>
      <c r="D148" s="10" cm="1">
        <f t="array" aca="1" ref="D148" ca="1">IF(OR(ISERROR(_FV($B148,"Price (Extended hours)",TRUE))=TRUE,$D$2="MKT CLOSED"),_FV($B148,"Price"),_FV($B148,"Price (Extended hours)",TRUE))</f>
        <v>87.9</v>
      </c>
      <c r="E148" s="17" cm="1">
        <f t="array" ref="E148">_FV(B148,"Low")</f>
        <v>85.38</v>
      </c>
      <c r="F148" s="17" cm="1">
        <f t="array" ref="F148">_FV(B148,"High")</f>
        <v>90.36</v>
      </c>
      <c r="G148" s="18" cm="1">
        <f t="array" ref="G148">_FV(B148,"Change")</f>
        <v>-0.94</v>
      </c>
      <c r="H148" s="19" cm="1">
        <f t="array" ref="H148">_FV(B148,"Change (%)",TRUE)</f>
        <v>-1.0338E-2</v>
      </c>
      <c r="I148" s="37" t="str" cm="1">
        <f t="array" ref="I148">_FV(B148,"Name")</f>
        <v>DAVITA INC.</v>
      </c>
      <c r="J148" s="20" cm="1">
        <f t="array" ref="J148">_FV(B148,"Shares outstanding",TRUE)</f>
        <v>91300000</v>
      </c>
      <c r="K148" s="21" cm="1">
        <f t="array" ref="K148">IFERROR(_FV(B148,"Market cap",TRUE),0)</f>
        <v>8216087000</v>
      </c>
      <c r="L148" s="22">
        <f>VLOOKUP($A148,[1]TargetPriceData!$A$2:$AB$4993,11,FALSE)</f>
        <v>1.0900000000000001</v>
      </c>
      <c r="M148" s="23">
        <f>VLOOKUP($A148,[1]TargetPriceData!$A$2:$AB$4993,4,FALSE)</f>
        <v>8</v>
      </c>
      <c r="N148" s="23" t="b">
        <f>VLOOKUP($A148,[1]TargetPriceData!$A$2:$AB$4993,3,FALSE)</f>
        <v>1</v>
      </c>
      <c r="O148" s="24">
        <f>VLOOKUP($A148,[1]TargetPriceData!$A$2:$AB$4993,5,FALSE)</f>
        <v>90</v>
      </c>
      <c r="P148" s="24">
        <f>VLOOKUP($A148,[1]TargetPriceData!$A$2:$AB$1048576,7,FALSE)</f>
        <v>99.5</v>
      </c>
      <c r="Q148" s="24">
        <f>VLOOKUP($A148,[1]TargetPriceData!$A$2:$AB$4993,6,FALSE)</f>
        <v>100.38</v>
      </c>
      <c r="R148" s="34">
        <f t="shared" ca="1" si="4"/>
        <v>0.14197952218430021</v>
      </c>
      <c r="S148" s="24">
        <f>VLOOKUP($A148,[1]TargetPriceData!$A$2:$AB$4993,8,FALSE)</f>
        <v>117</v>
      </c>
      <c r="T148" s="26">
        <f>VLOOKUP($A148,[1]TargetPriceData!$A$2:$AB$4993,10,FALSE)</f>
        <v>3</v>
      </c>
      <c r="U148" s="42">
        <f>VLOOKUP($A148,[1]TargetPriceData!$A$2:$P$4996,16,FALSE)</f>
        <v>1.3</v>
      </c>
      <c r="V148" s="42">
        <f>VLOOKUP($A148,[1]TargetPriceData!$A$2:$Q$4996,17,FALSE)</f>
        <v>1.41</v>
      </c>
      <c r="W148" s="27" t="str">
        <f>VLOOKUP($A148,[1]TargetPriceData!$A$2:$O$4996,15,FALSE)</f>
        <v/>
      </c>
      <c r="X148" s="28">
        <f>VLOOKUP($A148,[1]TargetPriceData!$A$2:$N$4996,14,FALSE)</f>
        <v>0</v>
      </c>
      <c r="Y148" s="29">
        <f t="shared" si="5"/>
        <v>0</v>
      </c>
      <c r="Z148" s="11" t="str" cm="1">
        <f t="array" ref="Z148">_FV(B148,"Exchange abbreviation",TRUE)</f>
        <v>XNYS</v>
      </c>
      <c r="AA148" s="44" t="s">
        <v>589</v>
      </c>
      <c r="AB148" s="44" t="s">
        <v>711</v>
      </c>
      <c r="AC148" s="45" t="s">
        <v>55</v>
      </c>
      <c r="AD148" s="31" t="s">
        <v>587</v>
      </c>
      <c r="AE148" s="46" t="s">
        <v>666</v>
      </c>
      <c r="AF148" s="32" t="s">
        <v>33</v>
      </c>
      <c r="AG148" s="33" cm="1">
        <f t="array" ref="AG148">IF(AH148=0,0,IF(ISERR(AH148),0,ROUNDDOWN(C148/_FV(B148,"P/E",TRUE),2)))</f>
        <v>8.06</v>
      </c>
      <c r="AH148" s="30" cm="1">
        <f t="array" ref="AH148">IFERROR(_FV(B148,"P/E",TRUE),0)</f>
        <v>11.2729</v>
      </c>
      <c r="FT148" s="8"/>
      <c r="FU148" s="8"/>
      <c r="FV148" s="8"/>
      <c r="FW148" s="8"/>
      <c r="FX148" s="8"/>
    </row>
    <row r="149" spans="1:180" x14ac:dyDescent="0.25">
      <c r="A149" s="38" t="s">
        <v>229</v>
      </c>
      <c r="B149" t="e" vm="146">
        <v>#VALUE!</v>
      </c>
      <c r="C149" s="10" cm="1">
        <f t="array" ref="C149">_FV(B149,"Previous close",TRUE)</f>
        <v>71.680000000000007</v>
      </c>
      <c r="D149" s="10" cm="1">
        <f t="array" aca="1" ref="D149" ca="1">IF(OR(ISERROR(_FV($B149,"Price (Extended hours)",TRUE))=TRUE,$D$2="MKT CLOSED"),_FV($B149,"Price"),_FV($B149,"Price (Extended hours)",TRUE))</f>
        <v>74.599999999999994</v>
      </c>
      <c r="E149" s="17" cm="1">
        <f t="array" ref="E149">_FV(B149,"Low")</f>
        <v>71.930000000000007</v>
      </c>
      <c r="F149" s="17" cm="1">
        <f t="array" ref="F149">_FV(B149,"High")</f>
        <v>74.38</v>
      </c>
      <c r="G149" s="18" cm="1">
        <f t="array" ref="G149">_FV(B149,"Change")</f>
        <v>2.61</v>
      </c>
      <c r="H149" s="19" cm="1">
        <f t="array" ref="H149">_FV(B149,"Change (%)",TRUE)</f>
        <v>3.6412E-2</v>
      </c>
      <c r="I149" s="37" t="str" cm="1">
        <f t="array" ref="I149">_FV(B149,"Name")</f>
        <v>DEVON ENERGY CORPORATION</v>
      </c>
      <c r="J149" s="20" cm="1">
        <f t="array" ref="J149">_FV(B149,"Shares outstanding",TRUE)</f>
        <v>654800000</v>
      </c>
      <c r="K149" s="21" cm="1">
        <f t="array" ref="K149">IFERROR(_FV(B149,"Market cap",TRUE),0)</f>
        <v>48645090000</v>
      </c>
      <c r="L149" s="22">
        <f>VLOOKUP($A149,[1]TargetPriceData!$A$2:$AB$4993,11,FALSE)</f>
        <v>2.4300000000000002</v>
      </c>
      <c r="M149" s="23">
        <f>VLOOKUP($A149,[1]TargetPriceData!$A$2:$AB$4993,4,FALSE)</f>
        <v>28</v>
      </c>
      <c r="N149" s="23" t="b">
        <f>VLOOKUP($A149,[1]TargetPriceData!$A$2:$AB$4993,3,FALSE)</f>
        <v>1</v>
      </c>
      <c r="O149" s="24">
        <f>VLOOKUP($A149,[1]TargetPriceData!$A$2:$AB$4993,5,FALSE)</f>
        <v>57.9</v>
      </c>
      <c r="P149" s="24">
        <f>VLOOKUP($A149,[1]TargetPriceData!$A$2:$AB$1048576,7,FALSE)</f>
        <v>80.5</v>
      </c>
      <c r="Q149" s="24">
        <f>VLOOKUP($A149,[1]TargetPriceData!$A$2:$AB$4993,6,FALSE)</f>
        <v>80.349999999999994</v>
      </c>
      <c r="R149" s="34">
        <f t="shared" ca="1" si="4"/>
        <v>7.7077747989276149E-2</v>
      </c>
      <c r="S149" s="24">
        <f>VLOOKUP($A149,[1]TargetPriceData!$A$2:$AB$4993,8,FALSE)</f>
        <v>109</v>
      </c>
      <c r="T149" s="26">
        <f>VLOOKUP($A149,[1]TargetPriceData!$A$2:$AB$4993,10,FALSE)</f>
        <v>2.2000000000000002</v>
      </c>
      <c r="U149" s="42">
        <f>VLOOKUP($A149,[1]TargetPriceData!$A$2:$P$4996,16,FALSE)</f>
        <v>1.38</v>
      </c>
      <c r="V149" s="42">
        <f>VLOOKUP($A149,[1]TargetPriceData!$A$2:$Q$4996,17,FALSE)</f>
        <v>1.55</v>
      </c>
      <c r="W149" s="27" t="str">
        <f>VLOOKUP($A149,[1]TargetPriceData!$A$2:$O$4996,15,FALSE)</f>
        <v>2022-09-09</v>
      </c>
      <c r="X149" s="28">
        <f>VLOOKUP($A149,[1]TargetPriceData!$A$2:$N$4996,14,FALSE)</f>
        <v>6.2</v>
      </c>
      <c r="Y149" s="29">
        <f t="shared" si="5"/>
        <v>8.6495535714285712E-2</v>
      </c>
      <c r="Z149" s="11" t="str" cm="1">
        <f t="array" ref="Z149">_FV(B149,"Exchange abbreviation",TRUE)</f>
        <v>XNYS</v>
      </c>
      <c r="AA149" s="44" t="s">
        <v>589</v>
      </c>
      <c r="AB149" s="44" t="s">
        <v>711</v>
      </c>
      <c r="AC149" s="45" t="s">
        <v>71</v>
      </c>
      <c r="AD149" s="31" t="s">
        <v>623</v>
      </c>
      <c r="AE149" s="46" t="s">
        <v>624</v>
      </c>
      <c r="AF149" s="32" t="s">
        <v>33</v>
      </c>
      <c r="AG149" s="33" cm="1">
        <f t="array" ref="AG149">IF(AH149=0,0,IF(ISERR(AH149),0,ROUNDDOWN(C149/_FV(B149,"P/E",TRUE),2)))</f>
        <v>7.88</v>
      </c>
      <c r="AH149" s="30" cm="1">
        <f t="array" ref="AH149">IFERROR(_FV(B149,"P/E",TRUE),0)</f>
        <v>9.0856999999999992</v>
      </c>
      <c r="FT149" s="8"/>
      <c r="FU149" s="8"/>
      <c r="FV149" s="8"/>
      <c r="FW149" s="8"/>
      <c r="FX149" s="8"/>
    </row>
    <row r="150" spans="1:180" x14ac:dyDescent="0.25">
      <c r="A150" s="38" t="s">
        <v>230</v>
      </c>
      <c r="B150" t="e" vm="147">
        <v>#VALUE!</v>
      </c>
      <c r="C150" s="10" cm="1">
        <f t="array" ref="C150">_FV(B150,"Previous close",TRUE)</f>
        <v>28.35</v>
      </c>
      <c r="D150" s="10" cm="1">
        <f t="array" aca="1" ref="D150" ca="1">IF(OR(ISERROR(_FV($B150,"Price (Extended hours)",TRUE))=TRUE,$D$2="MKT CLOSED"),_FV($B150,"Price"),_FV($B150,"Price (Extended hours)",TRUE))</f>
        <v>28.81</v>
      </c>
      <c r="E150" s="17" cm="1">
        <f t="array" ref="E150">_FV(B150,"Low")</f>
        <v>28.16</v>
      </c>
      <c r="F150" s="17" cm="1">
        <f t="array" ref="F150">_FV(B150,"High")</f>
        <v>29.09</v>
      </c>
      <c r="G150" s="18" cm="1">
        <f t="array" ref="G150">_FV(B150,"Change")</f>
        <v>0.62</v>
      </c>
      <c r="H150" s="19" cm="1">
        <f t="array" ref="H150">_FV(B150,"Change (%)",TRUE)</f>
        <v>2.1869E-2</v>
      </c>
      <c r="I150" s="37" t="str" cm="1">
        <f t="array" ref="I150">_FV(B150,"Name")</f>
        <v>DXC TECHNOLOGY COMPANY</v>
      </c>
      <c r="J150" s="20" cm="1">
        <f t="array" ref="J150">_FV(B150,"Shares outstanding",TRUE)</f>
        <v>229876800</v>
      </c>
      <c r="K150" s="21" cm="1">
        <f t="array" ref="K150">IFERROR(_FV(B150,"Market cap",TRUE),0)</f>
        <v>6659532000</v>
      </c>
      <c r="L150" s="22">
        <f>VLOOKUP($A150,[1]TargetPriceData!$A$2:$AB$4993,11,FALSE)</f>
        <v>1.94</v>
      </c>
      <c r="M150" s="23">
        <f>VLOOKUP($A150,[1]TargetPriceData!$A$2:$AB$4993,4,FALSE)</f>
        <v>12</v>
      </c>
      <c r="N150" s="23" t="b">
        <f>VLOOKUP($A150,[1]TargetPriceData!$A$2:$AB$4993,3,FALSE)</f>
        <v>1</v>
      </c>
      <c r="O150" s="24">
        <f>VLOOKUP($A150,[1]TargetPriceData!$A$2:$AB$4993,5,FALSE)</f>
        <v>27</v>
      </c>
      <c r="P150" s="24">
        <f>VLOOKUP($A150,[1]TargetPriceData!$A$2:$AB$1048576,7,FALSE)</f>
        <v>33</v>
      </c>
      <c r="Q150" s="24">
        <f>VLOOKUP($A150,[1]TargetPriceData!$A$2:$AB$4993,6,FALSE)</f>
        <v>33.99</v>
      </c>
      <c r="R150" s="34">
        <f t="shared" ca="1" si="4"/>
        <v>0.17979868101353708</v>
      </c>
      <c r="S150" s="24">
        <f>VLOOKUP($A150,[1]TargetPriceData!$A$2:$AB$4993,8,FALSE)</f>
        <v>48</v>
      </c>
      <c r="T150" s="26">
        <f>VLOOKUP($A150,[1]TargetPriceData!$A$2:$AB$4993,10,FALSE)</f>
        <v>2.7</v>
      </c>
      <c r="U150" s="42">
        <f>VLOOKUP($A150,[1]TargetPriceData!$A$2:$P$4996,16,FALSE)</f>
        <v>0.94</v>
      </c>
      <c r="V150" s="42">
        <f>VLOOKUP($A150,[1]TargetPriceData!$A$2:$Q$4996,17,FALSE)</f>
        <v>1.0900000000000001</v>
      </c>
      <c r="W150" s="27" t="str">
        <f>VLOOKUP($A150,[1]TargetPriceData!$A$2:$O$4996,15,FALSE)</f>
        <v>2020-03-24</v>
      </c>
      <c r="X150" s="28">
        <f>VLOOKUP($A150,[1]TargetPriceData!$A$2:$N$4996,14,FALSE)</f>
        <v>0</v>
      </c>
      <c r="Y150" s="29">
        <f t="shared" si="5"/>
        <v>0</v>
      </c>
      <c r="Z150" s="11" t="str" cm="1">
        <f t="array" ref="Z150">_FV(B150,"Exchange abbreviation",TRUE)</f>
        <v>XNYS</v>
      </c>
      <c r="AA150" s="44" t="s">
        <v>589</v>
      </c>
      <c r="AB150" s="44" t="s">
        <v>711</v>
      </c>
      <c r="AC150" s="45" t="s">
        <v>52</v>
      </c>
      <c r="AD150" s="31" t="s">
        <v>592</v>
      </c>
      <c r="AE150" s="46" t="s">
        <v>595</v>
      </c>
      <c r="AF150" s="32" t="s">
        <v>33</v>
      </c>
      <c r="AG150" s="33" cm="1">
        <f t="array" ref="AG150">IF(AH150=0,0,IF(ISERR(AH150),0,ROUNDDOWN(C150/_FV(B150,"P/E",TRUE),2)))</f>
        <v>2.2000000000000002</v>
      </c>
      <c r="AH150" s="30" cm="1">
        <f t="array" ref="AH150">IFERROR(_FV(B150,"P/E",TRUE),0)</f>
        <v>12.851800000000001</v>
      </c>
      <c r="FT150" s="8"/>
      <c r="FU150" s="8"/>
      <c r="FV150" s="8"/>
      <c r="FW150" s="8"/>
      <c r="FX150" s="8"/>
    </row>
    <row r="151" spans="1:180" x14ac:dyDescent="0.25">
      <c r="A151" s="38" t="s">
        <v>231</v>
      </c>
      <c r="B151" t="e" vm="148">
        <v>#VALUE!</v>
      </c>
      <c r="C151" s="10" cm="1">
        <f t="array" ref="C151">_FV(B151,"Previous close",TRUE)</f>
        <v>94.36</v>
      </c>
      <c r="D151" s="10" cm="1">
        <f t="array" aca="1" ref="D151" ca="1">IF(OR(ISERROR(_FV($B151,"Price (Extended hours)",TRUE))=TRUE,$D$2="MKT CLOSED"),_FV($B151,"Price"),_FV($B151,"Price (Extended hours)",TRUE))</f>
        <v>96.3</v>
      </c>
      <c r="E151" s="17" cm="1">
        <f t="array" ref="E151">_FV(B151,"Low")</f>
        <v>91.62</v>
      </c>
      <c r="F151" s="17" cm="1">
        <f t="array" ref="F151">_FV(B151,"High")</f>
        <v>96.74</v>
      </c>
      <c r="G151" s="18" cm="1">
        <f t="array" ref="G151">_FV(B151,"Change")</f>
        <v>1.32</v>
      </c>
      <c r="H151" s="19" cm="1">
        <f t="array" ref="H151">_FV(B151,"Change (%)",TRUE)</f>
        <v>1.3989E-2</v>
      </c>
      <c r="I151" s="37" t="str" cm="1">
        <f t="array" ref="I151">_FV(B151,"Name")</f>
        <v>DEXCOM, INC.</v>
      </c>
      <c r="J151" s="20" cm="1">
        <f t="array" ref="J151">_FV(B151,"Shares outstanding",TRUE)</f>
        <v>392581800</v>
      </c>
      <c r="K151" s="21" cm="1">
        <f t="array" ref="K151">IFERROR(_FV(B151,"Market cap",TRUE),0)</f>
        <v>37562220000</v>
      </c>
      <c r="L151" s="22">
        <f>VLOOKUP($A151,[1]TargetPriceData!$A$2:$AB$4993,11,FALSE)</f>
        <v>1.04</v>
      </c>
      <c r="M151" s="23">
        <f>VLOOKUP($A151,[1]TargetPriceData!$A$2:$AB$4993,4,FALSE)</f>
        <v>16</v>
      </c>
      <c r="N151" s="23" t="b">
        <f>VLOOKUP($A151,[1]TargetPriceData!$A$2:$AB$4993,3,FALSE)</f>
        <v>1</v>
      </c>
      <c r="O151" s="24">
        <f>VLOOKUP($A151,[1]TargetPriceData!$A$2:$AB$4993,5,FALSE)</f>
        <v>85</v>
      </c>
      <c r="P151" s="24">
        <f>VLOOKUP($A151,[1]TargetPriceData!$A$2:$AB$1048576,7,FALSE)</f>
        <v>105</v>
      </c>
      <c r="Q151" s="24">
        <f>VLOOKUP($A151,[1]TargetPriceData!$A$2:$AB$4993,6,FALSE)</f>
        <v>105.63</v>
      </c>
      <c r="R151" s="34">
        <f t="shared" ca="1" si="4"/>
        <v>9.6884735202492203E-2</v>
      </c>
      <c r="S151" s="24">
        <f>VLOOKUP($A151,[1]TargetPriceData!$A$2:$AB$4993,8,FALSE)</f>
        <v>125</v>
      </c>
      <c r="T151" s="26">
        <f>VLOOKUP($A151,[1]TargetPriceData!$A$2:$AB$4993,10,FALSE)</f>
        <v>1.6</v>
      </c>
      <c r="U151" s="42">
        <f>VLOOKUP($A151,[1]TargetPriceData!$A$2:$P$4996,16,FALSE)</f>
        <v>4.1100000000000003</v>
      </c>
      <c r="V151" s="42">
        <f>VLOOKUP($A151,[1]TargetPriceData!$A$2:$Q$4996,17,FALSE)</f>
        <v>4.72</v>
      </c>
      <c r="W151" s="27" t="str">
        <f>VLOOKUP($A151,[1]TargetPriceData!$A$2:$O$4996,15,FALSE)</f>
        <v/>
      </c>
      <c r="X151" s="28">
        <f>VLOOKUP($A151,[1]TargetPriceData!$A$2:$N$4996,14,FALSE)</f>
        <v>0</v>
      </c>
      <c r="Y151" s="29">
        <f t="shared" si="5"/>
        <v>0</v>
      </c>
      <c r="Z151" s="11" t="str" cm="1">
        <f t="array" ref="Z151">_FV(B151,"Exchange abbreviation",TRUE)</f>
        <v>XNAS</v>
      </c>
      <c r="AA151" s="44" t="s">
        <v>712</v>
      </c>
      <c r="AB151" s="44" t="s">
        <v>711</v>
      </c>
      <c r="AC151" s="45" t="s">
        <v>32</v>
      </c>
      <c r="AD151" s="31" t="s">
        <v>587</v>
      </c>
      <c r="AE151" s="46" t="s">
        <v>588</v>
      </c>
      <c r="AF151" s="32" t="s">
        <v>33</v>
      </c>
      <c r="AG151" s="33" cm="1">
        <f t="array" ref="AG151">IF(AH151=0,0,IF(ISERR(AH151),0,ROUNDDOWN(C151/_FV(B151,"P/E",TRUE),2)))</f>
        <v>0.47</v>
      </c>
      <c r="AH151" s="30" cm="1">
        <f t="array" ref="AH151">IFERROR(_FV(B151,"P/E",TRUE),0)</f>
        <v>199.04230000000001</v>
      </c>
      <c r="FT151" s="8"/>
      <c r="FU151" s="8"/>
      <c r="FV151" s="8"/>
      <c r="FW151" s="8"/>
      <c r="FX151" s="8"/>
    </row>
    <row r="152" spans="1:180" x14ac:dyDescent="0.25">
      <c r="A152" s="38" t="s">
        <v>233</v>
      </c>
      <c r="B152" t="e" vm="149">
        <v>#VALUE!</v>
      </c>
      <c r="C152" s="10" cm="1">
        <f t="array" ref="C152">_FV(B152,"Previous close",TRUE)</f>
        <v>123.55</v>
      </c>
      <c r="D152" s="10" cm="1">
        <f t="array" aca="1" ref="D152" ca="1">IF(OR(ISERROR(_FV($B152,"Price (Extended hours)",TRUE))=TRUE,$D$2="MKT CLOSED"),_FV($B152,"Price"),_FV($B152,"Price (Extended hours)",TRUE))</f>
        <v>124.59</v>
      </c>
      <c r="E152" s="17" cm="1">
        <f t="array" ref="E152">_FV(B152,"Low")</f>
        <v>122.545</v>
      </c>
      <c r="F152" s="17" cm="1">
        <f t="array" ref="F152">_FV(B152,"High")</f>
        <v>125.31</v>
      </c>
      <c r="G152" s="18" cm="1">
        <f t="array" ref="G152">_FV(B152,"Change")</f>
        <v>1.44</v>
      </c>
      <c r="H152" s="19" cm="1">
        <f t="array" ref="H152">_FV(B152,"Change (%)",TRUE)</f>
        <v>1.1655E-2</v>
      </c>
      <c r="I152" s="37" t="str" cm="1">
        <f t="array" ref="I152">_FV(B152,"Name")</f>
        <v>ELECTRONIC ARTS INC.</v>
      </c>
      <c r="J152" s="20" cm="1">
        <f t="array" ref="J152">_FV(B152,"Shares outstanding",TRUE)</f>
        <v>278045300</v>
      </c>
      <c r="K152" s="21" cm="1">
        <f t="array" ref="K152">IFERROR(_FV(B152,"Market cap",TRUE),0)</f>
        <v>34752890000</v>
      </c>
      <c r="L152" s="22">
        <f>VLOOKUP($A152,[1]TargetPriceData!$A$2:$AB$4993,11,FALSE)</f>
        <v>0.84</v>
      </c>
      <c r="M152" s="23">
        <f>VLOOKUP($A152,[1]TargetPriceData!$A$2:$AB$4993,4,FALSE)</f>
        <v>30</v>
      </c>
      <c r="N152" s="23" t="b">
        <f>VLOOKUP($A152,[1]TargetPriceData!$A$2:$AB$4993,3,FALSE)</f>
        <v>1</v>
      </c>
      <c r="O152" s="24">
        <f>VLOOKUP($A152,[1]TargetPriceData!$A$2:$AB$4993,5,FALSE)</f>
        <v>125</v>
      </c>
      <c r="P152" s="24">
        <f>VLOOKUP($A152,[1]TargetPriceData!$A$2:$AB$1048576,7,FALSE)</f>
        <v>153.5</v>
      </c>
      <c r="Q152" s="24">
        <f>VLOOKUP($A152,[1]TargetPriceData!$A$2:$AB$4993,6,FALSE)</f>
        <v>150.58000000000001</v>
      </c>
      <c r="R152" s="34">
        <f t="shared" ca="1" si="4"/>
        <v>0.20860422184766039</v>
      </c>
      <c r="S152" s="24">
        <f>VLOOKUP($A152,[1]TargetPriceData!$A$2:$AB$4993,8,FALSE)</f>
        <v>188</v>
      </c>
      <c r="T152" s="26">
        <f>VLOOKUP($A152,[1]TargetPriceData!$A$2:$AB$4993,10,FALSE)</f>
        <v>2</v>
      </c>
      <c r="U152" s="42">
        <f>VLOOKUP($A152,[1]TargetPriceData!$A$2:$P$4996,16,FALSE)</f>
        <v>1.06</v>
      </c>
      <c r="V152" s="42">
        <f>VLOOKUP($A152,[1]TargetPriceData!$A$2:$Q$4996,17,FALSE)</f>
        <v>1.24</v>
      </c>
      <c r="W152" s="27" t="str">
        <f>VLOOKUP($A152,[1]TargetPriceData!$A$2:$O$4996,15,FALSE)</f>
        <v>2022-08-30</v>
      </c>
      <c r="X152" s="28">
        <f>VLOOKUP($A152,[1]TargetPriceData!$A$2:$N$4996,14,FALSE)</f>
        <v>0.76</v>
      </c>
      <c r="Y152" s="29">
        <f t="shared" si="5"/>
        <v>6.1513557264265481E-3</v>
      </c>
      <c r="Z152" s="11" t="str" cm="1">
        <f t="array" ref="Z152">_FV(B152,"Exchange abbreviation",TRUE)</f>
        <v>XNAS</v>
      </c>
      <c r="AA152" s="44" t="s">
        <v>712</v>
      </c>
      <c r="AB152" s="44" t="s">
        <v>711</v>
      </c>
      <c r="AC152" s="45" t="s">
        <v>52</v>
      </c>
      <c r="AD152" s="31" t="s">
        <v>630</v>
      </c>
      <c r="AE152" s="46" t="s">
        <v>631</v>
      </c>
      <c r="AF152" s="32" t="s">
        <v>33</v>
      </c>
      <c r="AG152" s="33" cm="1">
        <f t="array" ref="AG152">IF(AH152=0,0,IF(ISERR(AH152),0,ROUNDDOWN(C152/_FV(B152,"P/E",TRUE),2)))</f>
        <v>3.15</v>
      </c>
      <c r="AH152" s="30" cm="1">
        <f t="array" ref="AH152">IFERROR(_FV(B152,"P/E",TRUE),0)</f>
        <v>39.160299999999999</v>
      </c>
      <c r="FT152" s="8"/>
      <c r="FU152" s="8"/>
      <c r="FV152" s="8"/>
      <c r="FW152" s="8"/>
      <c r="FX152" s="8"/>
    </row>
    <row r="153" spans="1:180" x14ac:dyDescent="0.25">
      <c r="A153" s="38" t="s">
        <v>234</v>
      </c>
      <c r="B153" t="e" vm="150">
        <v>#VALUE!</v>
      </c>
      <c r="C153" s="10" cm="1">
        <f t="array" ref="C153">_FV(B153,"Previous close",TRUE)</f>
        <v>37.619999999999997</v>
      </c>
      <c r="D153" s="10" cm="1">
        <f t="array" aca="1" ref="D153" ca="1">IF(OR(ISERROR(_FV($B153,"Price (Extended hours)",TRUE))=TRUE,$D$2="MKT CLOSED"),_FV($B153,"Price"),_FV($B153,"Price (Extended hours)",TRUE))</f>
        <v>37.71</v>
      </c>
      <c r="E153" s="17" cm="1">
        <f t="array" ref="E153">_FV(B153,"Low")</f>
        <v>37.08</v>
      </c>
      <c r="F153" s="17" cm="1">
        <f t="array" ref="F153">_FV(B153,"High")</f>
        <v>38.450000000000003</v>
      </c>
      <c r="G153" s="18" cm="1">
        <f t="array" ref="G153">_FV(B153,"Change")</f>
        <v>0.79</v>
      </c>
      <c r="H153" s="19" cm="1">
        <f t="array" ref="H153">_FV(B153,"Change (%)",TRUE)</f>
        <v>2.0999E-2</v>
      </c>
      <c r="I153" s="37" t="str" cm="1">
        <f t="array" ref="I153">_FV(B153,"Name")</f>
        <v>EBAY INC.</v>
      </c>
      <c r="J153" s="20" cm="1">
        <f t="array" ref="J153">_FV(B153,"Shares outstanding",TRUE)</f>
        <v>549367900</v>
      </c>
      <c r="K153" s="21" cm="1">
        <f t="array" ref="K153">IFERROR(_FV(B153,"Market cap",TRUE),0)</f>
        <v>21101220000</v>
      </c>
      <c r="L153" s="22">
        <f>VLOOKUP($A153,[1]TargetPriceData!$A$2:$AB$4993,11,FALSE)</f>
        <v>1.26</v>
      </c>
      <c r="M153" s="23">
        <f>VLOOKUP($A153,[1]TargetPriceData!$A$2:$AB$4993,4,FALSE)</f>
        <v>26</v>
      </c>
      <c r="N153" s="23" t="b">
        <f>VLOOKUP($A153,[1]TargetPriceData!$A$2:$AB$4993,3,FALSE)</f>
        <v>1</v>
      </c>
      <c r="O153" s="24">
        <f>VLOOKUP($A153,[1]TargetPriceData!$A$2:$AB$4993,5,FALSE)</f>
        <v>37</v>
      </c>
      <c r="P153" s="24">
        <f>VLOOKUP($A153,[1]TargetPriceData!$A$2:$AB$1048576,7,FALSE)</f>
        <v>50.45</v>
      </c>
      <c r="Q153" s="24">
        <f>VLOOKUP($A153,[1]TargetPriceData!$A$2:$AB$4993,6,FALSE)</f>
        <v>50.78</v>
      </c>
      <c r="R153" s="34">
        <f t="shared" ca="1" si="4"/>
        <v>0.3465924158048263</v>
      </c>
      <c r="S153" s="24">
        <f>VLOOKUP($A153,[1]TargetPriceData!$A$2:$AB$4993,8,FALSE)</f>
        <v>66</v>
      </c>
      <c r="T153" s="26">
        <f>VLOOKUP($A153,[1]TargetPriceData!$A$2:$AB$4993,10,FALSE)</f>
        <v>2.7</v>
      </c>
      <c r="U153" s="42">
        <f>VLOOKUP($A153,[1]TargetPriceData!$A$2:$P$4996,16,FALSE)</f>
        <v>1.02</v>
      </c>
      <c r="V153" s="42">
        <f>VLOOKUP($A153,[1]TargetPriceData!$A$2:$Q$4996,17,FALSE)</f>
        <v>1.28</v>
      </c>
      <c r="W153" s="27" t="str">
        <f>VLOOKUP($A153,[1]TargetPriceData!$A$2:$O$4996,15,FALSE)</f>
        <v>2022-08-31</v>
      </c>
      <c r="X153" s="28">
        <f>VLOOKUP($A153,[1]TargetPriceData!$A$2:$N$4996,14,FALSE)</f>
        <v>0.88</v>
      </c>
      <c r="Y153" s="29">
        <f t="shared" si="5"/>
        <v>2.3391812865497078E-2</v>
      </c>
      <c r="Z153" s="11" t="str" cm="1">
        <f t="array" ref="Z153">_FV(B153,"Exchange abbreviation",TRUE)</f>
        <v>XNAS</v>
      </c>
      <c r="AA153" s="44" t="s">
        <v>712</v>
      </c>
      <c r="AB153" s="44" t="s">
        <v>711</v>
      </c>
      <c r="AC153" s="45" t="s">
        <v>52</v>
      </c>
      <c r="AD153" s="31" t="s">
        <v>278</v>
      </c>
      <c r="AE153" s="46" t="s">
        <v>621</v>
      </c>
      <c r="AF153" s="32" t="s">
        <v>33</v>
      </c>
      <c r="AG153" s="33" cm="1">
        <f t="array" ref="AG153">IF(AH153=0,0,IF(ISERR(AH153),0,ROUNDDOWN(C153/_FV(B153,"P/E",TRUE),2)))</f>
        <v>0.14000000000000001</v>
      </c>
      <c r="AH153" s="30" cm="1">
        <f t="array" ref="AH153">IFERROR(_FV(B153,"P/E",TRUE),0)</f>
        <v>253.23410000000001</v>
      </c>
      <c r="FT153" s="8"/>
      <c r="FU153" s="8"/>
      <c r="FV153" s="8"/>
      <c r="FW153" s="8"/>
      <c r="FX153" s="8"/>
    </row>
    <row r="154" spans="1:180" x14ac:dyDescent="0.25">
      <c r="A154" s="38" t="s">
        <v>235</v>
      </c>
      <c r="B154" t="e" vm="151">
        <v>#VALUE!</v>
      </c>
      <c r="C154" s="10" cm="1">
        <f t="array" ref="C154">_FV(B154,"Previous close",TRUE)</f>
        <v>141.99</v>
      </c>
      <c r="D154" s="10" cm="1">
        <f t="array" aca="1" ref="D154" ca="1">IF(OR(ISERROR(_FV($B154,"Price (Extended hours)",TRUE))=TRUE,$D$2="MKT CLOSED"),_FV($B154,"Price"),_FV($B154,"Price (Extended hours)",TRUE))</f>
        <v>146.91</v>
      </c>
      <c r="E154" s="17" cm="1">
        <f t="array" ref="E154">_FV(B154,"Low")</f>
        <v>141.27000000000001</v>
      </c>
      <c r="F154" s="17" cm="1">
        <f t="array" ref="F154">_FV(B154,"High")</f>
        <v>145.97999999999999</v>
      </c>
      <c r="G154" s="18" cm="1">
        <f t="array" ref="G154">_FV(B154,"Change")</f>
        <v>3.92</v>
      </c>
      <c r="H154" s="19" cm="1">
        <f t="array" ref="H154">_FV(B154,"Change (%)",TRUE)</f>
        <v>2.7608000000000001E-2</v>
      </c>
      <c r="I154" s="37" t="str" cm="1">
        <f t="array" ref="I154">_FV(B154,"Name")</f>
        <v>ECOLAB INC.</v>
      </c>
      <c r="J154" s="20" cm="1">
        <f t="array" ref="J154">_FV(B154,"Shares outstanding",TRUE)</f>
        <v>284989200</v>
      </c>
      <c r="K154" s="21" cm="1">
        <f t="array" ref="K154">IFERROR(_FV(B154,"Market cap",TRUE),0)</f>
        <v>41582770000</v>
      </c>
      <c r="L154" s="22">
        <f>VLOOKUP($A154,[1]TargetPriceData!$A$2:$AB$4993,11,FALSE)</f>
        <v>1.03</v>
      </c>
      <c r="M154" s="23">
        <f>VLOOKUP($A154,[1]TargetPriceData!$A$2:$AB$4993,4,FALSE)</f>
        <v>20</v>
      </c>
      <c r="N154" s="23" t="b">
        <f>VLOOKUP($A154,[1]TargetPriceData!$A$2:$AB$4993,3,FALSE)</f>
        <v>1</v>
      </c>
      <c r="O154" s="24">
        <f>VLOOKUP($A154,[1]TargetPriceData!$A$2:$AB$4993,5,FALSE)</f>
        <v>154</v>
      </c>
      <c r="P154" s="24">
        <f>VLOOKUP($A154,[1]TargetPriceData!$A$2:$AB$1048576,7,FALSE)</f>
        <v>176.5</v>
      </c>
      <c r="Q154" s="24">
        <f>VLOOKUP($A154,[1]TargetPriceData!$A$2:$AB$4993,6,FALSE)</f>
        <v>175.3</v>
      </c>
      <c r="R154" s="34">
        <f t="shared" ca="1" si="4"/>
        <v>0.19324756653733588</v>
      </c>
      <c r="S154" s="24">
        <f>VLOOKUP($A154,[1]TargetPriceData!$A$2:$AB$4993,8,FALSE)</f>
        <v>190</v>
      </c>
      <c r="T154" s="26">
        <f>VLOOKUP($A154,[1]TargetPriceData!$A$2:$AB$4993,10,FALSE)</f>
        <v>2.5</v>
      </c>
      <c r="U154" s="42">
        <f>VLOOKUP($A154,[1]TargetPriceData!$A$2:$P$4996,16,FALSE)</f>
        <v>0.78</v>
      </c>
      <c r="V154" s="42">
        <f>VLOOKUP($A154,[1]TargetPriceData!$A$2:$Q$4996,17,FALSE)</f>
        <v>1.29</v>
      </c>
      <c r="W154" s="27" t="str">
        <f>VLOOKUP($A154,[1]TargetPriceData!$A$2:$O$4996,15,FALSE)</f>
        <v>2022-09-19</v>
      </c>
      <c r="X154" s="28">
        <f>VLOOKUP($A154,[1]TargetPriceData!$A$2:$N$4996,14,FALSE)</f>
        <v>2.04</v>
      </c>
      <c r="Y154" s="29">
        <f t="shared" si="5"/>
        <v>1.4367208958377349E-2</v>
      </c>
      <c r="Z154" s="11" t="str" cm="1">
        <f t="array" ref="Z154">_FV(B154,"Exchange abbreviation",TRUE)</f>
        <v>XNYS</v>
      </c>
      <c r="AA154" s="44" t="s">
        <v>589</v>
      </c>
      <c r="AB154" s="44" t="s">
        <v>711</v>
      </c>
      <c r="AC154" s="45" t="s">
        <v>89</v>
      </c>
      <c r="AD154" s="31" t="s">
        <v>610</v>
      </c>
      <c r="AE154" s="46" t="s">
        <v>611</v>
      </c>
      <c r="AF154" s="32" t="s">
        <v>33</v>
      </c>
      <c r="AG154" s="33" cm="1">
        <f t="array" ref="AG154">IF(AH154=0,0,IF(ISERR(AH154),0,ROUNDDOWN(C154/_FV(B154,"P/E",TRUE),2)))</f>
        <v>3.83</v>
      </c>
      <c r="AH154" s="30" cm="1">
        <f t="array" ref="AH154">IFERROR(_FV(B154,"P/E",TRUE),0)</f>
        <v>37.029299999999999</v>
      </c>
      <c r="FT154" s="8"/>
      <c r="FU154" s="8"/>
      <c r="FV154" s="8"/>
      <c r="FW154" s="8"/>
      <c r="FX154" s="8"/>
    </row>
    <row r="155" spans="1:180" x14ac:dyDescent="0.25">
      <c r="A155" s="38" t="s">
        <v>236</v>
      </c>
      <c r="B155" t="e" vm="152">
        <v>#VALUE!</v>
      </c>
      <c r="C155" s="10" cm="1">
        <f t="array" ref="C155">_FV(B155,"Previous close",TRUE)</f>
        <v>83.42</v>
      </c>
      <c r="D155" s="10" cm="1">
        <f t="array" aca="1" ref="D155" ca="1">IF(OR(ISERROR(_FV($B155,"Price (Extended hours)",TRUE))=TRUE,$D$2="MKT CLOSED"),_FV($B155,"Price"),_FV($B155,"Price (Extended hours)",TRUE))</f>
        <v>86.46</v>
      </c>
      <c r="E155" s="17" cm="1">
        <f t="array" ref="E155">_FV(B155,"Low")</f>
        <v>82.71</v>
      </c>
      <c r="F155" s="17" cm="1">
        <f t="array" ref="F155">_FV(B155,"High")</f>
        <v>85.41</v>
      </c>
      <c r="G155" s="18" cm="1">
        <f t="array" ref="G155">_FV(B155,"Change")</f>
        <v>1.45</v>
      </c>
      <c r="H155" s="19" cm="1">
        <f t="array" ref="H155">_FV(B155,"Change (%)",TRUE)</f>
        <v>1.7381999999999998E-2</v>
      </c>
      <c r="I155" s="37" t="str" cm="1">
        <f t="array" ref="I155">_FV(B155,"Name")</f>
        <v>CONSOLIDATED EDISON, INC.</v>
      </c>
      <c r="J155" s="20" cm="1">
        <f t="array" ref="J155">_FV(B155,"Shares outstanding",TRUE)</f>
        <v>354582100</v>
      </c>
      <c r="K155" s="21" cm="1">
        <f t="array" ref="K155">IFERROR(_FV(B155,"Market cap",TRUE),0)</f>
        <v>30093380000</v>
      </c>
      <c r="L155" s="22">
        <f>VLOOKUP($A155,[1]TargetPriceData!$A$2:$AB$4993,11,FALSE)</f>
        <v>0.31</v>
      </c>
      <c r="M155" s="23">
        <f>VLOOKUP($A155,[1]TargetPriceData!$A$2:$AB$4993,4,FALSE)</f>
        <v>16</v>
      </c>
      <c r="N155" s="23" t="b">
        <f>VLOOKUP($A155,[1]TargetPriceData!$A$2:$AB$4993,3,FALSE)</f>
        <v>1</v>
      </c>
      <c r="O155" s="24">
        <f>VLOOKUP($A155,[1]TargetPriceData!$A$2:$AB$4993,5,FALSE)</f>
        <v>68</v>
      </c>
      <c r="P155" s="24">
        <f>VLOOKUP($A155,[1]TargetPriceData!$A$2:$AB$1048576,7,FALSE)</f>
        <v>85.5</v>
      </c>
      <c r="Q155" s="24">
        <f>VLOOKUP($A155,[1]TargetPriceData!$A$2:$AB$4993,6,FALSE)</f>
        <v>83.69</v>
      </c>
      <c r="R155" s="34">
        <f t="shared" ca="1" si="4"/>
        <v>-3.2037936618089249E-2</v>
      </c>
      <c r="S155" s="24">
        <f>VLOOKUP($A155,[1]TargetPriceData!$A$2:$AB$4993,8,FALSE)</f>
        <v>94</v>
      </c>
      <c r="T155" s="26">
        <f>VLOOKUP($A155,[1]TargetPriceData!$A$2:$AB$4993,10,FALSE)</f>
        <v>3.4</v>
      </c>
      <c r="U155" s="42">
        <f>VLOOKUP($A155,[1]TargetPriceData!$A$2:$P$4996,16,FALSE)</f>
        <v>0.65</v>
      </c>
      <c r="V155" s="42">
        <f>VLOOKUP($A155,[1]TargetPriceData!$A$2:$Q$4996,17,FALSE)</f>
        <v>0.88</v>
      </c>
      <c r="W155" s="27" t="str">
        <f>VLOOKUP($A155,[1]TargetPriceData!$A$2:$O$4996,15,FALSE)</f>
        <v>2022-08-16</v>
      </c>
      <c r="X155" s="28">
        <f>VLOOKUP($A155,[1]TargetPriceData!$A$2:$N$4996,14,FALSE)</f>
        <v>3.16</v>
      </c>
      <c r="Y155" s="29">
        <f t="shared" si="5"/>
        <v>3.7880604171661475E-2</v>
      </c>
      <c r="Z155" s="11" t="str" cm="1">
        <f t="array" ref="Z155">_FV(B155,"Exchange abbreviation",TRUE)</f>
        <v>XNYS</v>
      </c>
      <c r="AA155" s="44" t="s">
        <v>589</v>
      </c>
      <c r="AB155" s="44" t="s">
        <v>711</v>
      </c>
      <c r="AC155" s="45" t="s">
        <v>76</v>
      </c>
      <c r="AD155" s="31" t="s">
        <v>600</v>
      </c>
      <c r="AE155" s="46" t="s">
        <v>602</v>
      </c>
      <c r="AF155" s="32" t="s">
        <v>33</v>
      </c>
      <c r="AG155" s="33" cm="1">
        <f t="array" ref="AG155">IF(AH155=0,0,IF(ISERR(AH155),0,ROUNDDOWN(C155/_FV(B155,"P/E",TRUE),2)))</f>
        <v>4.5599999999999996</v>
      </c>
      <c r="AH155" s="30" cm="1">
        <f t="array" ref="AH155">IFERROR(_FV(B155,"P/E",TRUE),0)</f>
        <v>18.2621</v>
      </c>
      <c r="FT155" s="8"/>
      <c r="FU155" s="8"/>
      <c r="FV155" s="8"/>
      <c r="FW155" s="8"/>
      <c r="FX155" s="8"/>
    </row>
    <row r="156" spans="1:180" x14ac:dyDescent="0.25">
      <c r="A156" s="38" t="s">
        <v>237</v>
      </c>
      <c r="B156" t="e" vm="153">
        <v>#VALUE!</v>
      </c>
      <c r="C156" s="10" cm="1">
        <f t="array" ref="C156">_FV(B156,"Previous close",TRUE)</f>
        <v>150.24</v>
      </c>
      <c r="D156" s="10" cm="1">
        <f t="array" aca="1" ref="D156" ca="1">IF(OR(ISERROR(_FV($B156,"Price (Extended hours)",TRUE))=TRUE,$D$2="MKT CLOSED"),_FV($B156,"Price"),_FV($B156,"Price (Extended hours)",TRUE))</f>
        <v>152.02000000000001</v>
      </c>
      <c r="E156" s="17" cm="1">
        <f t="array" ref="E156">_FV(B156,"Low")</f>
        <v>145.97999999999999</v>
      </c>
      <c r="F156" s="17" cm="1">
        <f t="array" ref="F156">_FV(B156,"High")</f>
        <v>152.71</v>
      </c>
      <c r="G156" s="18" cm="1">
        <f t="array" ref="G156">_FV(B156,"Change")</f>
        <v>1.78</v>
      </c>
      <c r="H156" s="19" cm="1">
        <f t="array" ref="H156">_FV(B156,"Change (%)",TRUE)</f>
        <v>1.1848000000000001E-2</v>
      </c>
      <c r="I156" s="37" t="str" cm="1">
        <f t="array" ref="I156">_FV(B156,"Name")</f>
        <v>EQUIFAX INC.</v>
      </c>
      <c r="J156" s="20" cm="1">
        <f t="array" ref="J156">_FV(B156,"Shares outstanding",TRUE)</f>
        <v>122443400</v>
      </c>
      <c r="K156" s="21" cm="1">
        <f t="array" ref="K156">IFERROR(_FV(B156,"Market cap",TRUE),0)</f>
        <v>18613850000</v>
      </c>
      <c r="L156" s="22">
        <f>VLOOKUP($A156,[1]TargetPriceData!$A$2:$AB$4993,11,FALSE)</f>
        <v>1.49</v>
      </c>
      <c r="M156" s="23">
        <f>VLOOKUP($A156,[1]TargetPriceData!$A$2:$AB$4993,4,FALSE)</f>
        <v>17</v>
      </c>
      <c r="N156" s="23" t="b">
        <f>VLOOKUP($A156,[1]TargetPriceData!$A$2:$AB$4993,3,FALSE)</f>
        <v>1</v>
      </c>
      <c r="O156" s="24">
        <f>VLOOKUP($A156,[1]TargetPriceData!$A$2:$AB$4993,5,FALSE)</f>
        <v>150</v>
      </c>
      <c r="P156" s="24">
        <f>VLOOKUP($A156,[1]TargetPriceData!$A$2:$AB$1048576,7,FALSE)</f>
        <v>195</v>
      </c>
      <c r="Q156" s="24">
        <f>VLOOKUP($A156,[1]TargetPriceData!$A$2:$AB$4993,6,FALSE)</f>
        <v>194.94</v>
      </c>
      <c r="R156" s="34">
        <f t="shared" ca="1" si="4"/>
        <v>0.28233127220102611</v>
      </c>
      <c r="S156" s="24">
        <f>VLOOKUP($A156,[1]TargetPriceData!$A$2:$AB$4993,8,FALSE)</f>
        <v>231</v>
      </c>
      <c r="T156" s="26">
        <f>VLOOKUP($A156,[1]TargetPriceData!$A$2:$AB$4993,10,FALSE)</f>
        <v>2.2999999999999998</v>
      </c>
      <c r="U156" s="42">
        <f>VLOOKUP($A156,[1]TargetPriceData!$A$2:$P$4996,16,FALSE)</f>
        <v>0.54</v>
      </c>
      <c r="V156" s="42">
        <f>VLOOKUP($A156,[1]TargetPriceData!$A$2:$Q$4996,17,FALSE)</f>
        <v>0.64</v>
      </c>
      <c r="W156" s="27" t="str">
        <f>VLOOKUP($A156,[1]TargetPriceData!$A$2:$O$4996,15,FALSE)</f>
        <v>2022-09-02</v>
      </c>
      <c r="X156" s="28">
        <f>VLOOKUP($A156,[1]TargetPriceData!$A$2:$N$4996,14,FALSE)</f>
        <v>1.56</v>
      </c>
      <c r="Y156" s="29">
        <f t="shared" si="5"/>
        <v>1.0383386581469648E-2</v>
      </c>
      <c r="Z156" s="11" t="str" cm="1">
        <f t="array" ref="Z156">_FV(B156,"Exchange abbreviation",TRUE)</f>
        <v>XNYS</v>
      </c>
      <c r="AA156" s="44" t="s">
        <v>589</v>
      </c>
      <c r="AB156" s="44" t="s">
        <v>711</v>
      </c>
      <c r="AC156" s="45" t="s">
        <v>50</v>
      </c>
      <c r="AD156" s="31" t="s">
        <v>337</v>
      </c>
      <c r="AE156" s="46" t="s">
        <v>656</v>
      </c>
      <c r="AF156" s="32" t="s">
        <v>33</v>
      </c>
      <c r="AG156" s="33" cm="1">
        <f t="array" ref="AG156">IF(AH156=0,0,IF(ISERR(AH156),0,ROUNDDOWN(C156/_FV(B156,"P/E",TRUE),2)))</f>
        <v>5.75</v>
      </c>
      <c r="AH156" s="30" cm="1">
        <f t="array" ref="AH156">IFERROR(_FV(B156,"P/E",TRUE),0)</f>
        <v>26.118600000000001</v>
      </c>
      <c r="FT156" s="8"/>
      <c r="FU156" s="8"/>
      <c r="FV156" s="8"/>
      <c r="FW156" s="8"/>
      <c r="FX156" s="8"/>
    </row>
    <row r="157" spans="1:180" x14ac:dyDescent="0.25">
      <c r="A157" s="38" t="s">
        <v>238</v>
      </c>
      <c r="B157" t="e" vm="154">
        <v>#VALUE!</v>
      </c>
      <c r="C157" s="10" cm="1">
        <f t="array" ref="C157">_FV(B157,"Previous close",TRUE)</f>
        <v>54.94</v>
      </c>
      <c r="D157" s="10" cm="1">
        <f t="array" aca="1" ref="D157" ca="1">IF(OR(ISERROR(_FV($B157,"Price (Extended hours)",TRUE))=TRUE,$D$2="MKT CLOSED"),_FV($B157,"Price"),_FV($B157,"Price (Extended hours)",TRUE))</f>
        <v>55.78</v>
      </c>
      <c r="E157" s="17" cm="1">
        <f t="array" ref="E157">_FV(B157,"Low")</f>
        <v>54.725000000000001</v>
      </c>
      <c r="F157" s="17" cm="1">
        <f t="array" ref="F157">_FV(B157,"High")</f>
        <v>56</v>
      </c>
      <c r="G157" s="18" cm="1">
        <f t="array" ref="G157">_FV(B157,"Change")</f>
        <v>0.7</v>
      </c>
      <c r="H157" s="19" cm="1">
        <f t="array" ref="H157">_FV(B157,"Change (%)",TRUE)</f>
        <v>1.2741000000000001E-2</v>
      </c>
      <c r="I157" s="37" t="str" cm="1">
        <f t="array" ref="I157">_FV(B157,"Name")</f>
        <v>EDISON INTERNATIONAL</v>
      </c>
      <c r="J157" s="20" cm="1">
        <f t="array" ref="J157">_FV(B157,"Shares outstanding",TRUE)</f>
        <v>381432000</v>
      </c>
      <c r="K157" s="21" cm="1">
        <f t="array" ref="K157">IFERROR(_FV(B157,"Market cap",TRUE),0)</f>
        <v>21222880000</v>
      </c>
      <c r="L157" s="22">
        <f>VLOOKUP($A157,[1]TargetPriceData!$A$2:$AB$4993,11,FALSE)</f>
        <v>0.74</v>
      </c>
      <c r="M157" s="23">
        <f>VLOOKUP($A157,[1]TargetPriceData!$A$2:$AB$4993,4,FALSE)</f>
        <v>15</v>
      </c>
      <c r="N157" s="23" t="b">
        <f>VLOOKUP($A157,[1]TargetPriceData!$A$2:$AB$4993,3,FALSE)</f>
        <v>1</v>
      </c>
      <c r="O157" s="24">
        <f>VLOOKUP($A157,[1]TargetPriceData!$A$2:$AB$4993,5,FALSE)</f>
        <v>49</v>
      </c>
      <c r="P157" s="24">
        <f>VLOOKUP($A157,[1]TargetPriceData!$A$2:$AB$1048576,7,FALSE)</f>
        <v>74</v>
      </c>
      <c r="Q157" s="24">
        <f>VLOOKUP($A157,[1]TargetPriceData!$A$2:$AB$4993,6,FALSE)</f>
        <v>70.67</v>
      </c>
      <c r="R157" s="34">
        <f t="shared" ca="1" si="4"/>
        <v>0.26694155611330228</v>
      </c>
      <c r="S157" s="24">
        <f>VLOOKUP($A157,[1]TargetPriceData!$A$2:$AB$4993,8,FALSE)</f>
        <v>82</v>
      </c>
      <c r="T157" s="26">
        <f>VLOOKUP($A157,[1]TargetPriceData!$A$2:$AB$4993,10,FALSE)</f>
        <v>2.4</v>
      </c>
      <c r="U157" s="42">
        <f>VLOOKUP($A157,[1]TargetPriceData!$A$2:$P$4996,16,FALSE)</f>
        <v>0.3</v>
      </c>
      <c r="V157" s="42">
        <f>VLOOKUP($A157,[1]TargetPriceData!$A$2:$Q$4996,17,FALSE)</f>
        <v>0.61</v>
      </c>
      <c r="W157" s="27" t="str">
        <f>VLOOKUP($A157,[1]TargetPriceData!$A$2:$O$4996,15,FALSE)</f>
        <v>2022-09-29</v>
      </c>
      <c r="X157" s="28">
        <f>VLOOKUP($A157,[1]TargetPriceData!$A$2:$N$4996,14,FALSE)</f>
        <v>2.8</v>
      </c>
      <c r="Y157" s="29">
        <f t="shared" si="5"/>
        <v>5.0964688751365124E-2</v>
      </c>
      <c r="Z157" s="11" t="str" cm="1">
        <f t="array" ref="Z157">_FV(B157,"Exchange abbreviation",TRUE)</f>
        <v>XNYS</v>
      </c>
      <c r="AA157" s="44" t="s">
        <v>589</v>
      </c>
      <c r="AB157" s="44" t="s">
        <v>711</v>
      </c>
      <c r="AC157" s="45" t="s">
        <v>76</v>
      </c>
      <c r="AD157" s="31" t="s">
        <v>600</v>
      </c>
      <c r="AE157" s="46" t="s">
        <v>602</v>
      </c>
      <c r="AF157" s="32" t="s">
        <v>33</v>
      </c>
      <c r="AG157" s="33" cm="1">
        <f t="array" ref="AG157">IF(AH157=0,0,IF(ISERR(AH157),0,ROUNDDOWN(C157/_FV(B157,"P/E",TRUE),2)))</f>
        <v>1.33</v>
      </c>
      <c r="AH157" s="30" cm="1">
        <f t="array" ref="AH157">IFERROR(_FV(B157,"P/E",TRUE),0)</f>
        <v>41.261699999999998</v>
      </c>
      <c r="FT157" s="8"/>
      <c r="FU157" s="8"/>
      <c r="FV157" s="8"/>
      <c r="FW157" s="8"/>
      <c r="FX157" s="8"/>
    </row>
    <row r="158" spans="1:180" x14ac:dyDescent="0.25">
      <c r="A158" s="38" t="s">
        <v>239</v>
      </c>
      <c r="B158" t="e" vm="155">
        <v>#VALUE!</v>
      </c>
      <c r="C158" s="10" cm="1">
        <f t="array" ref="C158">_FV(B158,"Previous close",TRUE)</f>
        <v>200.95</v>
      </c>
      <c r="D158" s="10" cm="1">
        <f t="array" aca="1" ref="D158" ca="1">IF(OR(ISERROR(_FV($B158,"Price (Extended hours)",TRUE))=TRUE,$D$2="MKT CLOSED"),_FV($B158,"Price"),_FV($B158,"Price (Extended hours)",TRUE))</f>
        <v>202</v>
      </c>
      <c r="E158" s="17" cm="1">
        <f t="array" ref="E158">_FV(B158,"Low")</f>
        <v>196.95500000000001</v>
      </c>
      <c r="F158" s="17" cm="1">
        <f t="array" ref="F158">_FV(B158,"High")</f>
        <v>203.19</v>
      </c>
      <c r="G158" s="18" cm="1">
        <f t="array" ref="G158">_FV(B158,"Change")</f>
        <v>0.85</v>
      </c>
      <c r="H158" s="19" cm="1">
        <f t="array" ref="H158">_FV(B158,"Change (%)",TRUE)</f>
        <v>4.2300000000000003E-3</v>
      </c>
      <c r="I158" s="37" t="str" cm="1">
        <f t="array" ref="I158">_FV(B158,"Name")</f>
        <v>THE ESTEE LAUDER COMPANIES INC.</v>
      </c>
      <c r="J158" s="20" cm="1">
        <f t="array" ref="J158">_FV(B158,"Shares outstanding",TRUE)</f>
        <v>357088300</v>
      </c>
      <c r="K158" s="21" cm="1">
        <f t="array" ref="K158">IFERROR(_FV(B158,"Market cap",TRUE),0)</f>
        <v>72060420000</v>
      </c>
      <c r="L158" s="22">
        <f>VLOOKUP($A158,[1]TargetPriceData!$A$2:$AB$4993,11,FALSE)</f>
        <v>1.03</v>
      </c>
      <c r="M158" s="23">
        <f>VLOOKUP($A158,[1]TargetPriceData!$A$2:$AB$4993,4,FALSE)</f>
        <v>24</v>
      </c>
      <c r="N158" s="23" t="b">
        <f>VLOOKUP($A158,[1]TargetPriceData!$A$2:$AB$4993,3,FALSE)</f>
        <v>1</v>
      </c>
      <c r="O158" s="24">
        <f>VLOOKUP($A158,[1]TargetPriceData!$A$2:$AB$4993,5,FALSE)</f>
        <v>229</v>
      </c>
      <c r="P158" s="24">
        <f>VLOOKUP($A158,[1]TargetPriceData!$A$2:$AB$1048576,7,FALSE)</f>
        <v>284.5</v>
      </c>
      <c r="Q158" s="24">
        <f>VLOOKUP($A158,[1]TargetPriceData!$A$2:$AB$4993,6,FALSE)</f>
        <v>294.08</v>
      </c>
      <c r="R158" s="34">
        <f t="shared" ca="1" si="4"/>
        <v>0.45584158415841575</v>
      </c>
      <c r="S158" s="24">
        <f>VLOOKUP($A158,[1]TargetPriceData!$A$2:$AB$4993,8,FALSE)</f>
        <v>377</v>
      </c>
      <c r="T158" s="26">
        <f>VLOOKUP($A158,[1]TargetPriceData!$A$2:$AB$4993,10,FALSE)</f>
        <v>2</v>
      </c>
      <c r="U158" s="42">
        <f>VLOOKUP($A158,[1]TargetPriceData!$A$2:$P$4996,16,FALSE)</f>
        <v>0.96</v>
      </c>
      <c r="V158" s="42">
        <f>VLOOKUP($A158,[1]TargetPriceData!$A$2:$Q$4996,17,FALSE)</f>
        <v>1.6</v>
      </c>
      <c r="W158" s="27" t="str">
        <f>VLOOKUP($A158,[1]TargetPriceData!$A$2:$O$4996,15,FALSE)</f>
        <v>2022-08-30</v>
      </c>
      <c r="X158" s="28">
        <f>VLOOKUP($A158,[1]TargetPriceData!$A$2:$N$4996,14,FALSE)</f>
        <v>2.4</v>
      </c>
      <c r="Y158" s="29">
        <f t="shared" si="5"/>
        <v>1.1943269470017417E-2</v>
      </c>
      <c r="Z158" s="11" t="str" cm="1">
        <f t="array" ref="Z158">_FV(B158,"Exchange abbreviation",TRUE)</f>
        <v>XNYS</v>
      </c>
      <c r="AA158" s="44" t="s">
        <v>589</v>
      </c>
      <c r="AB158" s="44" t="s">
        <v>711</v>
      </c>
      <c r="AC158" s="45" t="s">
        <v>141</v>
      </c>
      <c r="AD158" s="31" t="s">
        <v>301</v>
      </c>
      <c r="AE158" s="46" t="s">
        <v>667</v>
      </c>
      <c r="AF158" s="32" t="s">
        <v>33</v>
      </c>
      <c r="AG158" s="33" cm="1">
        <f t="array" ref="AG158">IF(AH158=0,0,IF(ISERR(AH158),0,ROUNDDOWN(C158/_FV(B158,"P/E",TRUE),2)))</f>
        <v>6.53</v>
      </c>
      <c r="AH158" s="30" cm="1">
        <f t="array" ref="AH158">IFERROR(_FV(B158,"P/E",TRUE),0)</f>
        <v>30.769100000000002</v>
      </c>
      <c r="FT158" s="8"/>
      <c r="FU158" s="8"/>
      <c r="FV158" s="8"/>
      <c r="FW158" s="8"/>
      <c r="FX158" s="8"/>
    </row>
    <row r="159" spans="1:180" x14ac:dyDescent="0.25">
      <c r="A159" s="38" t="s">
        <v>240</v>
      </c>
      <c r="B159" t="e" vm="156">
        <v>#VALUE!</v>
      </c>
      <c r="C159" s="10" cm="1">
        <f t="array" ref="C159">_FV(B159,"Previous close",TRUE)</f>
        <v>502.22</v>
      </c>
      <c r="D159" s="10" cm="1">
        <f t="array" aca="1" ref="D159" ca="1">IF(OR(ISERROR(_FV($B159,"Price (Extended hours)",TRUE))=TRUE,$D$2="MKT CLOSED"),_FV($B159,"Price"),_FV($B159,"Price (Extended hours)",TRUE))</f>
        <v>511.68</v>
      </c>
      <c r="E159" s="17" cm="1">
        <f t="array" ref="E159">_FV(B159,"Low")</f>
        <v>502.88</v>
      </c>
      <c r="F159" s="17" cm="1">
        <f t="array" ref="F159">_FV(B159,"High")</f>
        <v>522.27499999999998</v>
      </c>
      <c r="G159" s="18" cm="1">
        <f t="array" ref="G159">_FV(B159,"Change")</f>
        <v>8.82</v>
      </c>
      <c r="H159" s="19" cm="1">
        <f t="array" ref="H159">_FV(B159,"Change (%)",TRUE)</f>
        <v>1.7562000000000001E-2</v>
      </c>
      <c r="I159" s="37" t="str" cm="1">
        <f t="array" ref="I159">_FV(B159,"Name")</f>
        <v>ELEVANCE HEALTH, INC.</v>
      </c>
      <c r="J159" s="20" cm="1">
        <f t="array" ref="J159">_FV(B159,"Shares outstanding",TRUE)</f>
        <v>238827600</v>
      </c>
      <c r="K159" s="21" cm="1">
        <f t="array" ref="K159">IFERROR(_FV(B159,"Market cap",TRUE),0)</f>
        <v>122050400000</v>
      </c>
      <c r="L159" s="22">
        <f>VLOOKUP($A159,[1]TargetPriceData!$A$2:$AB$4993,11,FALSE)</f>
        <v>0.88</v>
      </c>
      <c r="M159" s="23">
        <f>VLOOKUP($A159,[1]TargetPriceData!$A$2:$AB$4993,4,FALSE)</f>
        <v>21</v>
      </c>
      <c r="N159" s="23" t="b">
        <f>VLOOKUP($A159,[1]TargetPriceData!$A$2:$AB$4993,3,FALSE)</f>
        <v>1</v>
      </c>
      <c r="O159" s="24">
        <f>VLOOKUP($A159,[1]TargetPriceData!$A$2:$AB$4993,5,FALSE)</f>
        <v>485</v>
      </c>
      <c r="P159" s="24">
        <f>VLOOKUP($A159,[1]TargetPriceData!$A$2:$AB$1048576,7,FALSE)</f>
        <v>571</v>
      </c>
      <c r="Q159" s="24">
        <f>VLOOKUP($A159,[1]TargetPriceData!$A$2:$AB$4993,6,FALSE)</f>
        <v>560.86</v>
      </c>
      <c r="R159" s="34">
        <f t="shared" ca="1" si="4"/>
        <v>9.6114759224515331E-2</v>
      </c>
      <c r="S159" s="24">
        <f>VLOOKUP($A159,[1]TargetPriceData!$A$2:$AB$4993,8,FALSE)</f>
        <v>610</v>
      </c>
      <c r="T159" s="26">
        <f>VLOOKUP($A159,[1]TargetPriceData!$A$2:$AB$4993,10,FALSE)</f>
        <v>1.8</v>
      </c>
      <c r="U159" s="42">
        <f>VLOOKUP($A159,[1]TargetPriceData!$A$2:$P$4996,16,FALSE)</f>
        <v>1.21</v>
      </c>
      <c r="V159" s="42">
        <f>VLOOKUP($A159,[1]TargetPriceData!$A$2:$Q$4996,17,FALSE)</f>
        <v>1.35</v>
      </c>
      <c r="W159" s="27" t="str">
        <f>VLOOKUP($A159,[1]TargetPriceData!$A$2:$O$4996,15,FALSE)</f>
        <v>2022-12-02</v>
      </c>
      <c r="X159" s="28">
        <f>VLOOKUP($A159,[1]TargetPriceData!$A$2:$N$4996,14,FALSE)</f>
        <v>5.12</v>
      </c>
      <c r="Y159" s="29">
        <f t="shared" si="5"/>
        <v>1.0194735374935288E-2</v>
      </c>
      <c r="Z159" s="11" t="str" cm="1">
        <f t="array" ref="Z159">_FV(B159,"Exchange abbreviation",TRUE)</f>
        <v>XNYS</v>
      </c>
      <c r="AA159" s="44" t="s">
        <v>589</v>
      </c>
      <c r="AB159" s="44" t="s">
        <v>711</v>
      </c>
      <c r="AC159" s="45" t="s">
        <v>55</v>
      </c>
      <c r="AD159" s="31" t="s">
        <v>587</v>
      </c>
      <c r="AE159" s="46" t="s">
        <v>651</v>
      </c>
      <c r="AF159" s="32" t="s">
        <v>33</v>
      </c>
      <c r="AG159" s="33" cm="1">
        <f t="array" ref="AG159">IF(AH159=0,0,IF(ISERR(AH159),0,ROUNDDOWN(C159/_FV(B159,"P/E",TRUE),2)))</f>
        <v>25.48</v>
      </c>
      <c r="AH159" s="30" cm="1">
        <f t="array" ref="AH159">IFERROR(_FV(B159,"P/E",TRUE),0)</f>
        <v>19.705200000000001</v>
      </c>
      <c r="FT159" s="8"/>
      <c r="FU159" s="8"/>
      <c r="FV159" s="8"/>
      <c r="FW159" s="8"/>
      <c r="FX159" s="8"/>
    </row>
    <row r="160" spans="1:180" x14ac:dyDescent="0.25">
      <c r="A160" s="38" t="s">
        <v>241</v>
      </c>
      <c r="B160" t="e" vm="157">
        <v>#VALUE!</v>
      </c>
      <c r="C160" s="10" cm="1">
        <f t="array" ref="C160">_FV(B160,"Previous close",TRUE)</f>
        <v>72.36</v>
      </c>
      <c r="D160" s="10" cm="1">
        <f t="array" aca="1" ref="D160" ca="1">IF(OR(ISERROR(_FV($B160,"Price (Extended hours)",TRUE))=TRUE,$D$2="MKT CLOSED"),_FV($B160,"Price"),_FV($B160,"Price (Extended hours)",TRUE))</f>
        <v>74.31</v>
      </c>
      <c r="E160" s="17" cm="1">
        <f t="array" ref="E160">_FV(B160,"Low")</f>
        <v>72.367099999999994</v>
      </c>
      <c r="F160" s="17" cm="1">
        <f t="array" ref="F160">_FV(B160,"High")</f>
        <v>74.52</v>
      </c>
      <c r="G160" s="18" cm="1">
        <f t="array" ref="G160">_FV(B160,"Change")</f>
        <v>1.95</v>
      </c>
      <c r="H160" s="19" cm="1">
        <f t="array" ref="H160">_FV(B160,"Change (%)",TRUE)</f>
        <v>2.6949000000000001E-2</v>
      </c>
      <c r="I160" s="37" t="str" cm="1">
        <f t="array" ref="I160">_FV(B160,"Name")</f>
        <v>EASTMAN CHEMICAL COMPANY</v>
      </c>
      <c r="J160" s="20" cm="1">
        <f t="array" ref="J160">_FV(B160,"Shares outstanding",TRUE)</f>
        <v>122808500</v>
      </c>
      <c r="K160" s="21" cm="1">
        <f t="array" ref="K160">IFERROR(_FV(B160,"Market cap",TRUE),0)</f>
        <v>9125900000</v>
      </c>
      <c r="L160" s="22">
        <f>VLOOKUP($A160,[1]TargetPriceData!$A$2:$AB$4993,11,FALSE)</f>
        <v>1.49</v>
      </c>
      <c r="M160" s="23">
        <f>VLOOKUP($A160,[1]TargetPriceData!$A$2:$AB$4993,4,FALSE)</f>
        <v>23</v>
      </c>
      <c r="N160" s="23" t="b">
        <f>VLOOKUP($A160,[1]TargetPriceData!$A$2:$AB$4993,3,FALSE)</f>
        <v>1</v>
      </c>
      <c r="O160" s="24">
        <f>VLOOKUP($A160,[1]TargetPriceData!$A$2:$AB$4993,5,FALSE)</f>
        <v>78</v>
      </c>
      <c r="P160" s="24">
        <f>VLOOKUP($A160,[1]TargetPriceData!$A$2:$AB$1048576,7,FALSE)</f>
        <v>98</v>
      </c>
      <c r="Q160" s="24">
        <f>VLOOKUP($A160,[1]TargetPriceData!$A$2:$AB$4993,6,FALSE)</f>
        <v>98.09</v>
      </c>
      <c r="R160" s="34">
        <f t="shared" ca="1" si="4"/>
        <v>0.32001076571120979</v>
      </c>
      <c r="S160" s="24">
        <f>VLOOKUP($A160,[1]TargetPriceData!$A$2:$AB$4993,8,FALSE)</f>
        <v>130</v>
      </c>
      <c r="T160" s="26">
        <f>VLOOKUP($A160,[1]TargetPriceData!$A$2:$AB$4993,10,FALSE)</f>
        <v>2.5</v>
      </c>
      <c r="U160" s="42">
        <f>VLOOKUP($A160,[1]TargetPriceData!$A$2:$P$4996,16,FALSE)</f>
        <v>0.67</v>
      </c>
      <c r="V160" s="42">
        <f>VLOOKUP($A160,[1]TargetPriceData!$A$2:$Q$4996,17,FALSE)</f>
        <v>1.27</v>
      </c>
      <c r="W160" s="27" t="str">
        <f>VLOOKUP($A160,[1]TargetPriceData!$A$2:$O$4996,15,FALSE)</f>
        <v>2022-09-14</v>
      </c>
      <c r="X160" s="28">
        <f>VLOOKUP($A160,[1]TargetPriceData!$A$2:$N$4996,14,FALSE)</f>
        <v>3.04</v>
      </c>
      <c r="Y160" s="29">
        <f t="shared" si="5"/>
        <v>4.2012161415146493E-2</v>
      </c>
      <c r="Z160" s="11" t="str" cm="1">
        <f t="array" ref="Z160">_FV(B160,"Exchange abbreviation",TRUE)</f>
        <v>XNYS</v>
      </c>
      <c r="AA160" s="44" t="s">
        <v>589</v>
      </c>
      <c r="AB160" s="44" t="s">
        <v>711</v>
      </c>
      <c r="AC160" s="45" t="s">
        <v>89</v>
      </c>
      <c r="AD160" s="31" t="s">
        <v>610</v>
      </c>
      <c r="AE160" s="46" t="s">
        <v>668</v>
      </c>
      <c r="AF160" s="32" t="s">
        <v>33</v>
      </c>
      <c r="AG160" s="33" cm="1">
        <f t="array" ref="AG160">IF(AH160=0,0,IF(ISERR(AH160),0,ROUNDDOWN(C160/_FV(B160,"P/E",TRUE),2)))</f>
        <v>9.17</v>
      </c>
      <c r="AH160" s="30" cm="1">
        <f t="array" ref="AH160">IFERROR(_FV(B160,"P/E",TRUE),0)</f>
        <v>7.8883999999999999</v>
      </c>
      <c r="FT160" s="8"/>
      <c r="FU160" s="8"/>
      <c r="FV160" s="8"/>
      <c r="FW160" s="8"/>
      <c r="FX160" s="8"/>
    </row>
    <row r="161" spans="1:180" x14ac:dyDescent="0.25">
      <c r="A161" s="38" t="s">
        <v>242</v>
      </c>
      <c r="B161" t="e" vm="158">
        <v>#VALUE!</v>
      </c>
      <c r="C161" s="10" cm="1">
        <f t="array" ref="C161">_FV(B161,"Previous close",TRUE)</f>
        <v>80.150000000000006</v>
      </c>
      <c r="D161" s="10" cm="1">
        <f t="array" aca="1" ref="D161" ca="1">IF(OR(ISERROR(_FV($B161,"Price (Extended hours)",TRUE))=TRUE,$D$2="MKT CLOSED"),_FV($B161,"Price"),_FV($B161,"Price (Extended hours)",TRUE))</f>
        <v>83.5</v>
      </c>
      <c r="E161" s="17" cm="1">
        <f t="array" ref="E161">_FV(B161,"Low")</f>
        <v>80.31</v>
      </c>
      <c r="F161" s="17" cm="1">
        <f t="array" ref="F161">_FV(B161,"High")</f>
        <v>83.36</v>
      </c>
      <c r="G161" s="18" cm="1">
        <f t="array" ref="G161">_FV(B161,"Change")</f>
        <v>3.01</v>
      </c>
      <c r="H161" s="19" cm="1">
        <f t="array" ref="H161">_FV(B161,"Change (%)",TRUE)</f>
        <v>3.7554999999999998E-2</v>
      </c>
      <c r="I161" s="37" t="str" cm="1">
        <f t="array" ref="I161">_FV(B161,"Name")</f>
        <v>EMERSON ELECTRIC CO.</v>
      </c>
      <c r="J161" s="20" cm="1">
        <f t="array" ref="J161">_FV(B161,"Shares outstanding",TRUE)</f>
        <v>591300000</v>
      </c>
      <c r="K161" s="21" cm="1">
        <f t="array" ref="K161">IFERROR(_FV(B161,"Market cap",TRUE),0)</f>
        <v>49172510000</v>
      </c>
      <c r="L161" s="22">
        <f>VLOOKUP($A161,[1]TargetPriceData!$A$2:$AB$4993,11,FALSE)</f>
        <v>1.4</v>
      </c>
      <c r="M161" s="23">
        <f>VLOOKUP($A161,[1]TargetPriceData!$A$2:$AB$4993,4,FALSE)</f>
        <v>22</v>
      </c>
      <c r="N161" s="23" t="b">
        <f>VLOOKUP($A161,[1]TargetPriceData!$A$2:$AB$4993,3,FALSE)</f>
        <v>1</v>
      </c>
      <c r="O161" s="24">
        <f>VLOOKUP($A161,[1]TargetPriceData!$A$2:$AB$4993,5,FALSE)</f>
        <v>79</v>
      </c>
      <c r="P161" s="24">
        <f>VLOOKUP($A161,[1]TargetPriceData!$A$2:$AB$1048576,7,FALSE)</f>
        <v>98</v>
      </c>
      <c r="Q161" s="24">
        <f>VLOOKUP($A161,[1]TargetPriceData!$A$2:$AB$4993,6,FALSE)</f>
        <v>98.73</v>
      </c>
      <c r="R161" s="34">
        <f t="shared" ca="1" si="4"/>
        <v>0.18239520958083838</v>
      </c>
      <c r="S161" s="24">
        <f>VLOOKUP($A161,[1]TargetPriceData!$A$2:$AB$4993,8,FALSE)</f>
        <v>120</v>
      </c>
      <c r="T161" s="26">
        <f>VLOOKUP($A161,[1]TargetPriceData!$A$2:$AB$4993,10,FALSE)</f>
        <v>2.2000000000000002</v>
      </c>
      <c r="U161" s="42">
        <f>VLOOKUP($A161,[1]TargetPriceData!$A$2:$P$4996,16,FALSE)</f>
        <v>0.72</v>
      </c>
      <c r="V161" s="42">
        <f>VLOOKUP($A161,[1]TargetPriceData!$A$2:$Q$4996,17,FALSE)</f>
        <v>1.06</v>
      </c>
      <c r="W161" s="27" t="str">
        <f>VLOOKUP($A161,[1]TargetPriceData!$A$2:$O$4996,15,FALSE)</f>
        <v>2022-08-11</v>
      </c>
      <c r="X161" s="28">
        <f>VLOOKUP($A161,[1]TargetPriceData!$A$2:$N$4996,14,FALSE)</f>
        <v>2.06</v>
      </c>
      <c r="Y161" s="29">
        <f t="shared" si="5"/>
        <v>2.5701809107922646E-2</v>
      </c>
      <c r="Z161" s="11" t="str" cm="1">
        <f t="array" ref="Z161">_FV(B161,"Exchange abbreviation",TRUE)</f>
        <v>XNYS</v>
      </c>
      <c r="AA161" s="44" t="s">
        <v>589</v>
      </c>
      <c r="AB161" s="44" t="s">
        <v>711</v>
      </c>
      <c r="AC161" s="45" t="s">
        <v>39</v>
      </c>
      <c r="AD161" s="31" t="s">
        <v>337</v>
      </c>
      <c r="AE161" s="46" t="s">
        <v>616</v>
      </c>
      <c r="AF161" s="32" t="s">
        <v>33</v>
      </c>
      <c r="AG161" s="33" cm="1">
        <f t="array" ref="AG161">IF(AH161=0,0,IF(ISERR(AH161),0,ROUNDDOWN(C161/_FV(B161,"P/E",TRUE),2)))</f>
        <v>5.28</v>
      </c>
      <c r="AH161" s="30" cm="1">
        <f t="array" ref="AH161">IFERROR(_FV(B161,"P/E",TRUE),0)</f>
        <v>15.154400000000001</v>
      </c>
      <c r="FT161" s="8"/>
      <c r="FU161" s="8"/>
      <c r="FV161" s="8"/>
      <c r="FW161" s="8"/>
      <c r="FX161" s="8"/>
    </row>
    <row r="162" spans="1:180" x14ac:dyDescent="0.25">
      <c r="A162" s="38" t="s">
        <v>243</v>
      </c>
      <c r="B162" t="e" vm="159">
        <v>#VALUE!</v>
      </c>
      <c r="C162" s="10" cm="1">
        <f t="array" ref="C162">_FV(B162,"Previous close",TRUE)</f>
        <v>244.29</v>
      </c>
      <c r="D162" s="10" cm="1">
        <f t="array" aca="1" ref="D162" ca="1">IF(OR(ISERROR(_FV($B162,"Price (Extended hours)",TRUE))=TRUE,$D$2="MKT CLOSED"),_FV($B162,"Price"),_FV($B162,"Price (Extended hours)",TRUE))</f>
        <v>253</v>
      </c>
      <c r="E162" s="17" cm="1">
        <f t="array" ref="E162">_FV(B162,"Low")</f>
        <v>237.57</v>
      </c>
      <c r="F162" s="17" cm="1">
        <f t="array" ref="F162">_FV(B162,"High")</f>
        <v>254.19</v>
      </c>
      <c r="G162" s="18" cm="1">
        <f t="array" ref="G162">_FV(B162,"Change")</f>
        <v>7.71</v>
      </c>
      <c r="H162" s="19" cm="1">
        <f t="array" ref="H162">_FV(B162,"Change (%)",TRUE)</f>
        <v>3.1560999999999999E-2</v>
      </c>
      <c r="I162" s="37" t="str" cm="1">
        <f t="array" ref="I162">_FV(B162,"Name")</f>
        <v>ENPHASE ENERGY, INC.</v>
      </c>
      <c r="J162" s="20" cm="1">
        <f t="array" ref="J162">_FV(B162,"Shares outstanding",TRUE)</f>
        <v>135457300</v>
      </c>
      <c r="K162" s="21" cm="1">
        <f t="array" ref="K162">IFERROR(_FV(B162,"Market cap",TRUE),0)</f>
        <v>34135230000</v>
      </c>
      <c r="L162" s="22">
        <f>VLOOKUP($A162,[1]TargetPriceData!$A$2:$AB$4993,11,FALSE)</f>
        <v>1.47</v>
      </c>
      <c r="M162" s="23">
        <f>VLOOKUP($A162,[1]TargetPriceData!$A$2:$AB$4993,4,FALSE)</f>
        <v>27</v>
      </c>
      <c r="N162" s="23" t="b">
        <f>VLOOKUP($A162,[1]TargetPriceData!$A$2:$AB$4993,3,FALSE)</f>
        <v>1</v>
      </c>
      <c r="O162" s="24">
        <f>VLOOKUP($A162,[1]TargetPriceData!$A$2:$AB$4993,5,FALSE)</f>
        <v>194</v>
      </c>
      <c r="P162" s="24">
        <f>VLOOKUP($A162,[1]TargetPriceData!$A$2:$AB$1048576,7,FALSE)</f>
        <v>292</v>
      </c>
      <c r="Q162" s="24">
        <f>VLOOKUP($A162,[1]TargetPriceData!$A$2:$AB$4993,6,FALSE)</f>
        <v>285.89</v>
      </c>
      <c r="R162" s="34">
        <f t="shared" ca="1" si="4"/>
        <v>0.12999999999999995</v>
      </c>
      <c r="S162" s="24">
        <f>VLOOKUP($A162,[1]TargetPriceData!$A$2:$AB$4993,8,FALSE)</f>
        <v>363</v>
      </c>
      <c r="T162" s="26">
        <f>VLOOKUP($A162,[1]TargetPriceData!$A$2:$AB$4993,10,FALSE)</f>
        <v>2.1</v>
      </c>
      <c r="U162" s="42">
        <f>VLOOKUP($A162,[1]TargetPriceData!$A$2:$P$4996,16,FALSE)</f>
        <v>3.31</v>
      </c>
      <c r="V162" s="42">
        <f>VLOOKUP($A162,[1]TargetPriceData!$A$2:$Q$4996,17,FALSE)</f>
        <v>3.62</v>
      </c>
      <c r="W162" s="27" t="str">
        <f>VLOOKUP($A162,[1]TargetPriceData!$A$2:$O$4996,15,FALSE)</f>
        <v/>
      </c>
      <c r="X162" s="28">
        <f>VLOOKUP($A162,[1]TargetPriceData!$A$2:$N$4996,14,FALSE)</f>
        <v>0</v>
      </c>
      <c r="Y162" s="29">
        <f t="shared" si="5"/>
        <v>0</v>
      </c>
      <c r="Z162" s="11" t="str" cm="1">
        <f t="array" ref="Z162">_FV(B162,"Exchange abbreviation",TRUE)</f>
        <v>XNAS</v>
      </c>
      <c r="AA162" s="44" t="s">
        <v>589</v>
      </c>
      <c r="AB162" s="44" t="s">
        <v>711</v>
      </c>
      <c r="AC162" s="45" t="s">
        <v>105</v>
      </c>
      <c r="AD162" s="31" t="s">
        <v>592</v>
      </c>
      <c r="AE162" s="46" t="s">
        <v>626</v>
      </c>
      <c r="AF162" s="32" t="s">
        <v>33</v>
      </c>
      <c r="AG162" s="33" cm="1">
        <f t="array" ref="AG162">IF(AH162=0,0,IF(ISERR(AH162),0,ROUNDDOWN(C162/_FV(B162,"P/E",TRUE),2)))</f>
        <v>1.41</v>
      </c>
      <c r="AH162" s="30" cm="1">
        <f t="array" ref="AH162">IFERROR(_FV(B162,"P/E",TRUE),0)</f>
        <v>172.2681</v>
      </c>
      <c r="FT162" s="8"/>
      <c r="FU162" s="8"/>
      <c r="FV162" s="8"/>
      <c r="FW162" s="8"/>
      <c r="FX162" s="8"/>
    </row>
    <row r="163" spans="1:180" x14ac:dyDescent="0.25">
      <c r="A163" s="38" t="s">
        <v>244</v>
      </c>
      <c r="B163" t="e" vm="160">
        <v>#VALUE!</v>
      </c>
      <c r="C163" s="10" cm="1">
        <f t="array" ref="C163">_FV(B163,"Previous close",TRUE)</f>
        <v>131.59</v>
      </c>
      <c r="D163" s="10" cm="1">
        <f t="array" aca="1" ref="D163" ca="1">IF(OR(ISERROR(_FV($B163,"Price (Extended hours)",TRUE))=TRUE,$D$2="MKT CLOSED"),_FV($B163,"Price"),_FV($B163,"Price (Extended hours)",TRUE))</f>
        <v>135.69999999999999</v>
      </c>
      <c r="E163" s="17" cm="1">
        <f t="array" ref="E163">_FV(B163,"Low")</f>
        <v>131.62</v>
      </c>
      <c r="F163" s="17" cm="1">
        <f t="array" ref="F163">_FV(B163,"High")</f>
        <v>135.87</v>
      </c>
      <c r="G163" s="18" cm="1">
        <f t="array" ref="G163">_FV(B163,"Change")</f>
        <v>3.41</v>
      </c>
      <c r="H163" s="19" cm="1">
        <f t="array" ref="H163">_FV(B163,"Change (%)",TRUE)</f>
        <v>2.5914000000000003E-2</v>
      </c>
      <c r="I163" s="37" t="str" cm="1">
        <f t="array" ref="I163">_FV(B163,"Name")</f>
        <v>EOG RESOURCES, INC.</v>
      </c>
      <c r="J163" s="20" cm="1">
        <f t="array" ref="J163">_FV(B163,"Shares outstanding",TRUE)</f>
        <v>586044500</v>
      </c>
      <c r="K163" s="21" cm="1">
        <f t="array" ref="K163">IFERROR(_FV(B163,"Market cap",TRUE),0)</f>
        <v>79116010000</v>
      </c>
      <c r="L163" s="22">
        <f>VLOOKUP($A163,[1]TargetPriceData!$A$2:$AB$4993,11,FALSE)</f>
        <v>1.5</v>
      </c>
      <c r="M163" s="23">
        <f>VLOOKUP($A163,[1]TargetPriceData!$A$2:$AB$4993,4,FALSE)</f>
        <v>28</v>
      </c>
      <c r="N163" s="23" t="b">
        <f>VLOOKUP($A163,[1]TargetPriceData!$A$2:$AB$4993,3,FALSE)</f>
        <v>1</v>
      </c>
      <c r="O163" s="24">
        <f>VLOOKUP($A163,[1]TargetPriceData!$A$2:$AB$4993,5,FALSE)</f>
        <v>125</v>
      </c>
      <c r="P163" s="24">
        <f>VLOOKUP($A163,[1]TargetPriceData!$A$2:$AB$1048576,7,FALSE)</f>
        <v>149</v>
      </c>
      <c r="Q163" s="24">
        <f>VLOOKUP($A163,[1]TargetPriceData!$A$2:$AB$4993,6,FALSE)</f>
        <v>149.02000000000001</v>
      </c>
      <c r="R163" s="34">
        <f t="shared" ca="1" si="4"/>
        <v>9.8157700810611814E-2</v>
      </c>
      <c r="S163" s="24">
        <f>VLOOKUP($A163,[1]TargetPriceData!$A$2:$AB$4993,8,FALSE)</f>
        <v>177</v>
      </c>
      <c r="T163" s="26">
        <f>VLOOKUP($A163,[1]TargetPriceData!$A$2:$AB$4993,10,FALSE)</f>
        <v>1.9</v>
      </c>
      <c r="U163" s="42">
        <f>VLOOKUP($A163,[1]TargetPriceData!$A$2:$P$4996,16,FALSE)</f>
        <v>1.18</v>
      </c>
      <c r="V163" s="42">
        <f>VLOOKUP($A163,[1]TargetPriceData!$A$2:$Q$4996,17,FALSE)</f>
        <v>1.41</v>
      </c>
      <c r="W163" s="27" t="str">
        <f>VLOOKUP($A163,[1]TargetPriceData!$A$2:$O$4996,15,FALSE)</f>
        <v>2022-10-14</v>
      </c>
      <c r="X163" s="28">
        <f>VLOOKUP($A163,[1]TargetPriceData!$A$2:$N$4996,14,FALSE)</f>
        <v>3</v>
      </c>
      <c r="Y163" s="29">
        <f t="shared" si="5"/>
        <v>2.2798084960863288E-2</v>
      </c>
      <c r="Z163" s="11" t="str" cm="1">
        <f t="array" ref="Z163">_FV(B163,"Exchange abbreviation",TRUE)</f>
        <v>XNYS</v>
      </c>
      <c r="AA163" s="44" t="s">
        <v>589</v>
      </c>
      <c r="AB163" s="44" t="s">
        <v>711</v>
      </c>
      <c r="AC163" s="45" t="s">
        <v>71</v>
      </c>
      <c r="AD163" s="31" t="s">
        <v>623</v>
      </c>
      <c r="AE163" s="46" t="s">
        <v>624</v>
      </c>
      <c r="AF163" s="32" t="s">
        <v>33</v>
      </c>
      <c r="AG163" s="33" cm="1">
        <f t="array" ref="AG163">IF(AH163=0,0,IF(ISERR(AH163),0,ROUNDDOWN(C163/_FV(B163,"P/E",TRUE),2)))</f>
        <v>9.74</v>
      </c>
      <c r="AH163" s="30" cm="1">
        <f t="array" ref="AH163">IFERROR(_FV(B163,"P/E",TRUE),0)</f>
        <v>13.5025</v>
      </c>
      <c r="FT163" s="8"/>
      <c r="FU163" s="8"/>
      <c r="FV163" s="8"/>
      <c r="FW163" s="8"/>
      <c r="FX163" s="8"/>
    </row>
    <row r="164" spans="1:180" x14ac:dyDescent="0.25">
      <c r="A164" s="38" t="s">
        <v>245</v>
      </c>
      <c r="B164" t="e" vm="161">
        <v>#VALUE!</v>
      </c>
      <c r="C164" s="10" cm="1">
        <f t="array" ref="C164">_FV(B164,"Previous close",TRUE)</f>
        <v>332.54</v>
      </c>
      <c r="D164" s="10" cm="1">
        <f t="array" aca="1" ref="D164" ca="1">IF(OR(ISERROR(_FV($B164,"Price (Extended hours)",TRUE))=TRUE,$D$2="MKT CLOSED"),_FV($B164,"Price"),_FV($B164,"Price (Extended hours)",TRUE))</f>
        <v>333.44</v>
      </c>
      <c r="E164" s="17" cm="1">
        <f t="array" ref="E164">_FV(B164,"Low")</f>
        <v>324.86</v>
      </c>
      <c r="F164" s="17" cm="1">
        <f t="array" ref="F164">_FV(B164,"High")</f>
        <v>336.15</v>
      </c>
      <c r="G164" s="18" cm="1">
        <f t="array" ref="G164">_FV(B164,"Change")</f>
        <v>-1.1499999999999999</v>
      </c>
      <c r="H164" s="19" cm="1">
        <f t="array" ref="H164">_FV(B164,"Change (%)",TRUE)</f>
        <v>-3.4580000000000001E-3</v>
      </c>
      <c r="I164" s="37" t="str" cm="1">
        <f t="array" ref="I164">_FV(B164,"Name")</f>
        <v>EPAM SYSTEMS, INC.</v>
      </c>
      <c r="J164" s="20" cm="1">
        <f t="array" ref="J164">_FV(B164,"Shares outstanding",TRUE)</f>
        <v>57367430</v>
      </c>
      <c r="K164" s="21" cm="1">
        <f t="array" ref="K164">IFERROR(_FV(B164,"Market cap",TRUE),0)</f>
        <v>19010990000</v>
      </c>
      <c r="L164" s="22">
        <f>VLOOKUP($A164,[1]TargetPriceData!$A$2:$AB$4993,11,FALSE)</f>
        <v>1.68</v>
      </c>
      <c r="M164" s="23">
        <f>VLOOKUP($A164,[1]TargetPriceData!$A$2:$AB$4993,4,FALSE)</f>
        <v>15</v>
      </c>
      <c r="N164" s="23" t="b">
        <f>VLOOKUP($A164,[1]TargetPriceData!$A$2:$AB$4993,3,FALSE)</f>
        <v>1</v>
      </c>
      <c r="O164" s="24">
        <f>VLOOKUP($A164,[1]TargetPriceData!$A$2:$AB$4993,5,FALSE)</f>
        <v>406</v>
      </c>
      <c r="P164" s="24">
        <f>VLOOKUP($A164,[1]TargetPriceData!$A$2:$AB$1048576,7,FALSE)</f>
        <v>475</v>
      </c>
      <c r="Q164" s="24">
        <f>VLOOKUP($A164,[1]TargetPriceData!$A$2:$AB$4993,6,FALSE)</f>
        <v>471.4</v>
      </c>
      <c r="R164" s="34">
        <f t="shared" ca="1" si="4"/>
        <v>0.41374760076775424</v>
      </c>
      <c r="S164" s="24">
        <f>VLOOKUP($A164,[1]TargetPriceData!$A$2:$AB$4993,8,FALSE)</f>
        <v>535</v>
      </c>
      <c r="T164" s="26">
        <f>VLOOKUP($A164,[1]TargetPriceData!$A$2:$AB$4993,10,FALSE)</f>
        <v>1.7</v>
      </c>
      <c r="U164" s="42">
        <f>VLOOKUP($A164,[1]TargetPriceData!$A$2:$P$4996,16,FALSE)</f>
        <v>3.33</v>
      </c>
      <c r="V164" s="42">
        <f>VLOOKUP($A164,[1]TargetPriceData!$A$2:$Q$4996,17,FALSE)</f>
        <v>3.45</v>
      </c>
      <c r="W164" s="27" t="str">
        <f>VLOOKUP($A164,[1]TargetPriceData!$A$2:$O$4996,15,FALSE)</f>
        <v/>
      </c>
      <c r="X164" s="28">
        <f>VLOOKUP($A164,[1]TargetPriceData!$A$2:$N$4996,14,FALSE)</f>
        <v>0</v>
      </c>
      <c r="Y164" s="29">
        <f t="shared" si="5"/>
        <v>0</v>
      </c>
      <c r="Z164" s="11" t="str" cm="1">
        <f t="array" ref="Z164">_FV(B164,"Exchange abbreviation",TRUE)</f>
        <v>XNYS</v>
      </c>
      <c r="AA164" s="44" t="s">
        <v>589</v>
      </c>
      <c r="AB164" s="44" t="s">
        <v>711</v>
      </c>
      <c r="AC164" s="45" t="s">
        <v>52</v>
      </c>
      <c r="AD164" s="31" t="s">
        <v>592</v>
      </c>
      <c r="AE164" s="46" t="s">
        <v>595</v>
      </c>
      <c r="AF164" s="32" t="s">
        <v>33</v>
      </c>
      <c r="AG164" s="33" cm="1">
        <f t="array" ref="AG164">IF(AH164=0,0,IF(ISERR(AH164),0,ROUNDDOWN(C164/_FV(B164,"P/E",TRUE),2)))</f>
        <v>6.19</v>
      </c>
      <c r="AH164" s="30" cm="1">
        <f t="array" ref="AH164">IFERROR(_FV(B164,"P/E",TRUE),0)</f>
        <v>53.705500000000001</v>
      </c>
      <c r="FT164" s="8"/>
      <c r="FU164" s="8"/>
      <c r="FV164" s="8"/>
      <c r="FW164" s="8"/>
      <c r="FX164" s="8"/>
    </row>
    <row r="165" spans="1:180" x14ac:dyDescent="0.25">
      <c r="A165" s="38" t="s">
        <v>246</v>
      </c>
      <c r="B165" t="e" vm="162">
        <v>#VALUE!</v>
      </c>
      <c r="C165" s="10" cm="1">
        <f t="array" ref="C165">_FV(B165,"Previous close",TRUE)</f>
        <v>526.20000000000005</v>
      </c>
      <c r="D165" s="10" cm="1">
        <f t="array" aca="1" ref="D165" ca="1">IF(OR(ISERROR(_FV($B165,"Price (Extended hours)",TRUE))=TRUE,$D$2="MKT CLOSED"),_FV($B165,"Price"),_FV($B165,"Price (Extended hours)",TRUE))</f>
        <v>534.5</v>
      </c>
      <c r="E165" s="17" cm="1">
        <f t="array" ref="E165">_FV(B165,"Low")</f>
        <v>518.57000000000005</v>
      </c>
      <c r="F165" s="17" cm="1">
        <f t="array" ref="F165">_FV(B165,"High")</f>
        <v>534.62</v>
      </c>
      <c r="G165" s="18" cm="1">
        <f t="array" ref="G165">_FV(B165,"Change")</f>
        <v>8.4</v>
      </c>
      <c r="H165" s="19" cm="1">
        <f t="array" ref="H165">_FV(B165,"Change (%)",TRUE)</f>
        <v>1.5963999999999999E-2</v>
      </c>
      <c r="I165" s="37" t="str" cm="1">
        <f t="array" ref="I165">_FV(B165,"Name")</f>
        <v>EQUINIX, INC.</v>
      </c>
      <c r="J165" s="20" cm="1">
        <f t="array" ref="J165">_FV(B165,"Shares outstanding",TRUE)</f>
        <v>91075190</v>
      </c>
      <c r="K165" s="21" cm="1">
        <f t="array" ref="K165">IFERROR(_FV(B165,"Market cap",TRUE),0)</f>
        <v>48688790000</v>
      </c>
      <c r="L165" s="22">
        <f>VLOOKUP($A165,[1]TargetPriceData!$A$2:$AB$4993,11,FALSE)</f>
        <v>0.55000000000000004</v>
      </c>
      <c r="M165" s="23">
        <f>VLOOKUP($A165,[1]TargetPriceData!$A$2:$AB$4993,4,FALSE)</f>
        <v>22</v>
      </c>
      <c r="N165" s="23" t="b">
        <f>VLOOKUP($A165,[1]TargetPriceData!$A$2:$AB$4993,3,FALSE)</f>
        <v>1</v>
      </c>
      <c r="O165" s="24">
        <f>VLOOKUP($A165,[1]TargetPriceData!$A$2:$AB$4993,5,FALSE)</f>
        <v>571</v>
      </c>
      <c r="P165" s="24">
        <f>VLOOKUP($A165,[1]TargetPriceData!$A$2:$AB$1048576,7,FALSE)</f>
        <v>710.5</v>
      </c>
      <c r="Q165" s="24">
        <f>VLOOKUP($A165,[1]TargetPriceData!$A$2:$AB$4993,6,FALSE)</f>
        <v>736.95</v>
      </c>
      <c r="R165" s="34">
        <f t="shared" ca="1" si="4"/>
        <v>0.37876520112254453</v>
      </c>
      <c r="S165" s="24">
        <f>VLOOKUP($A165,[1]TargetPriceData!$A$2:$AB$4993,8,FALSE)</f>
        <v>1000</v>
      </c>
      <c r="T165" s="26">
        <f>VLOOKUP($A165,[1]TargetPriceData!$A$2:$AB$4993,10,FALSE)</f>
        <v>2</v>
      </c>
      <c r="U165" s="42">
        <f>VLOOKUP($A165,[1]TargetPriceData!$A$2:$P$4996,16,FALSE)</f>
        <v>1.68</v>
      </c>
      <c r="V165" s="42">
        <f>VLOOKUP($A165,[1]TargetPriceData!$A$2:$Q$4996,17,FALSE)</f>
        <v>2.0499999999999998</v>
      </c>
      <c r="W165" s="27" t="str">
        <f>VLOOKUP($A165,[1]TargetPriceData!$A$2:$O$4996,15,FALSE)</f>
        <v>2022-08-16</v>
      </c>
      <c r="X165" s="28">
        <f>VLOOKUP($A165,[1]TargetPriceData!$A$2:$N$4996,14,FALSE)</f>
        <v>12.4</v>
      </c>
      <c r="Y165" s="29">
        <f t="shared" si="5"/>
        <v>2.3565184340554921E-2</v>
      </c>
      <c r="Z165" s="11" t="str" cm="1">
        <f t="array" ref="Z165">_FV(B165,"Exchange abbreviation",TRUE)</f>
        <v>XNAS</v>
      </c>
      <c r="AA165" s="44" t="s">
        <v>589</v>
      </c>
      <c r="AB165" s="44" t="s">
        <v>711</v>
      </c>
      <c r="AC165" s="45" t="s">
        <v>44</v>
      </c>
      <c r="AD165" s="31" t="s">
        <v>619</v>
      </c>
      <c r="AE165" s="46" t="s">
        <v>620</v>
      </c>
      <c r="AF165" s="32" t="s">
        <v>33</v>
      </c>
      <c r="AG165" s="33" cm="1">
        <f t="array" ref="AG165">IF(AH165=0,0,IF(ISERR(AH165),0,ROUNDDOWN(C165/_FV(B165,"P/E",TRUE),2)))</f>
        <v>7.02</v>
      </c>
      <c r="AH165" s="30" cm="1">
        <f t="array" ref="AH165">IFERROR(_FV(B165,"P/E",TRUE),0)</f>
        <v>74.908299999999997</v>
      </c>
      <c r="FT165" s="8"/>
      <c r="FU165" s="8"/>
      <c r="FV165" s="8"/>
      <c r="FW165" s="8"/>
      <c r="FX165" s="8"/>
    </row>
    <row r="166" spans="1:180" x14ac:dyDescent="0.25">
      <c r="A166" s="38" t="s">
        <v>247</v>
      </c>
      <c r="B166" t="e" vm="163">
        <v>#VALUE!</v>
      </c>
      <c r="C166" s="10" cm="1">
        <f t="array" ref="C166">_FV(B166,"Previous close",TRUE)</f>
        <v>63.61</v>
      </c>
      <c r="D166" s="10" cm="1">
        <f t="array" aca="1" ref="D166" ca="1">IF(OR(ISERROR(_FV($B166,"Price (Extended hours)",TRUE))=TRUE,$D$2="MKT CLOSED"),_FV($B166,"Price"),_FV($B166,"Price (Extended hours)",TRUE))</f>
        <v>64.209999999999994</v>
      </c>
      <c r="E166" s="17" cm="1">
        <f t="array" ref="E166">_FV(B166,"Low")</f>
        <v>62.82</v>
      </c>
      <c r="F166" s="17" cm="1">
        <f t="array" ref="F166">_FV(B166,"High")</f>
        <v>64.510000000000005</v>
      </c>
      <c r="G166" s="18" cm="1">
        <f t="array" ref="G166">_FV(B166,"Change")</f>
        <v>0.6</v>
      </c>
      <c r="H166" s="19" cm="1">
        <f t="array" ref="H166">_FV(B166,"Change (%)",TRUE)</f>
        <v>9.4320000000000011E-3</v>
      </c>
      <c r="I166" s="37" t="str" cm="1">
        <f t="array" ref="I166">_FV(B166,"Name")</f>
        <v>EQUITY RESIDENTIAL</v>
      </c>
      <c r="J166" s="20" cm="1">
        <f t="array" ref="J166">_FV(B166,"Shares outstanding",TRUE)</f>
        <v>376118300</v>
      </c>
      <c r="K166" s="21" cm="1">
        <f t="array" ref="K166">IFERROR(_FV(B166,"Market cap",TRUE),0)</f>
        <v>24150550000</v>
      </c>
      <c r="L166" s="22">
        <f>VLOOKUP($A166,[1]TargetPriceData!$A$2:$AB$4993,11,FALSE)</f>
        <v>0.84</v>
      </c>
      <c r="M166" s="23">
        <f>VLOOKUP($A166,[1]TargetPriceData!$A$2:$AB$4993,4,FALSE)</f>
        <v>21</v>
      </c>
      <c r="N166" s="23" t="b">
        <f>VLOOKUP($A166,[1]TargetPriceData!$A$2:$AB$4993,3,FALSE)</f>
        <v>1</v>
      </c>
      <c r="O166" s="24">
        <f>VLOOKUP($A166,[1]TargetPriceData!$A$2:$AB$4993,5,FALSE)</f>
        <v>62</v>
      </c>
      <c r="P166" s="24">
        <f>VLOOKUP($A166,[1]TargetPriceData!$A$2:$AB$1048576,7,FALSE)</f>
        <v>79</v>
      </c>
      <c r="Q166" s="24">
        <f>VLOOKUP($A166,[1]TargetPriceData!$A$2:$AB$4993,6,FALSE)</f>
        <v>79.14</v>
      </c>
      <c r="R166" s="34">
        <f t="shared" ca="1" si="4"/>
        <v>0.2325182993303225</v>
      </c>
      <c r="S166" s="24">
        <f>VLOOKUP($A166,[1]TargetPriceData!$A$2:$AB$4993,8,FALSE)</f>
        <v>95</v>
      </c>
      <c r="T166" s="26">
        <f>VLOOKUP($A166,[1]TargetPriceData!$A$2:$AB$4993,10,FALSE)</f>
        <v>2.6</v>
      </c>
      <c r="U166" s="42">
        <f>VLOOKUP($A166,[1]TargetPriceData!$A$2:$P$4996,16,FALSE)</f>
        <v>0.11</v>
      </c>
      <c r="V166" s="42">
        <f>VLOOKUP($A166,[1]TargetPriceData!$A$2:$Q$4996,17,FALSE)</f>
        <v>0.23</v>
      </c>
      <c r="W166" s="27" t="str">
        <f>VLOOKUP($A166,[1]TargetPriceData!$A$2:$O$4996,15,FALSE)</f>
        <v>2022-09-23</v>
      </c>
      <c r="X166" s="28">
        <f>VLOOKUP($A166,[1]TargetPriceData!$A$2:$N$4996,14,FALSE)</f>
        <v>2.5</v>
      </c>
      <c r="Y166" s="29">
        <f t="shared" si="5"/>
        <v>3.9301996541424307E-2</v>
      </c>
      <c r="Z166" s="11" t="str" cm="1">
        <f t="array" ref="Z166">_FV(B166,"Exchange abbreviation",TRUE)</f>
        <v>XNYS</v>
      </c>
      <c r="AA166" s="44" t="s">
        <v>589</v>
      </c>
      <c r="AB166" s="44" t="s">
        <v>711</v>
      </c>
      <c r="AC166" s="45" t="s">
        <v>44</v>
      </c>
      <c r="AD166" s="31" t="s">
        <v>619</v>
      </c>
      <c r="AE166" s="46" t="s">
        <v>632</v>
      </c>
      <c r="AF166" s="32" t="s">
        <v>33</v>
      </c>
      <c r="AG166" s="33" cm="1">
        <f t="array" ref="AG166">IF(AH166=0,0,IF(ISERR(AH166),0,ROUNDDOWN(C166/_FV(B166,"P/E",TRUE),2)))</f>
        <v>3.34</v>
      </c>
      <c r="AH166" s="30" cm="1">
        <f t="array" ref="AH166">IFERROR(_FV(B166,"P/E",TRUE),0)</f>
        <v>19.028600000000001</v>
      </c>
      <c r="FT166" s="8"/>
      <c r="FU166" s="8"/>
      <c r="FV166" s="8"/>
      <c r="FW166" s="8"/>
      <c r="FX166" s="8"/>
    </row>
    <row r="167" spans="1:180" x14ac:dyDescent="0.25">
      <c r="A167" s="38" t="s">
        <v>248</v>
      </c>
      <c r="B167" t="e" vm="164">
        <v>#VALUE!</v>
      </c>
      <c r="C167" s="10" cm="1">
        <f t="array" ref="C167">_FV(B167,"Previous close",TRUE)</f>
        <v>40.74</v>
      </c>
      <c r="D167" s="10" cm="1">
        <f t="array" aca="1" ref="D167" ca="1">IF(OR(ISERROR(_FV($B167,"Price (Extended hours)",TRUE))=TRUE,$D$2="MKT CLOSED"),_FV($B167,"Price"),_FV($B167,"Price (Extended hours)",TRUE))</f>
        <v>38.1</v>
      </c>
      <c r="E167" s="17" cm="1">
        <f t="array" ref="E167">_FV(B167,"Low")</f>
        <v>37.479999999999997</v>
      </c>
      <c r="F167" s="17" cm="1">
        <f t="array" ref="F167">_FV(B167,"High")</f>
        <v>40.47</v>
      </c>
      <c r="G167" s="18" cm="1">
        <f t="array" ref="G167">_FV(B167,"Change")</f>
        <v>-2.86</v>
      </c>
      <c r="H167" s="19" cm="1">
        <f t="array" ref="H167">_FV(B167,"Change (%)",TRUE)</f>
        <v>-7.0201E-2</v>
      </c>
      <c r="I167" s="37" t="str" cm="1">
        <f t="array" ref="I167">_FV(B167,"Name")</f>
        <v>EQT CORPORATION</v>
      </c>
      <c r="J167" s="20" cm="1">
        <f t="array" ref="J167">_FV(B167,"Shares outstanding",TRUE)</f>
        <v>369439800</v>
      </c>
      <c r="K167" s="21" cm="1">
        <f t="array" ref="K167">IFERROR(_FV(B167,"Market cap",TRUE),0)</f>
        <v>13994380000</v>
      </c>
      <c r="L167" s="22">
        <f>VLOOKUP($A167,[1]TargetPriceData!$A$2:$AB$4993,11,FALSE)</f>
        <v>1.17</v>
      </c>
      <c r="M167" s="23">
        <f>VLOOKUP($A167,[1]TargetPriceData!$A$2:$AB$4993,4,FALSE)</f>
        <v>20</v>
      </c>
      <c r="N167" s="23" t="b">
        <f>VLOOKUP($A167,[1]TargetPriceData!$A$2:$AB$4993,3,FALSE)</f>
        <v>1</v>
      </c>
      <c r="O167" s="24">
        <f>VLOOKUP($A167,[1]TargetPriceData!$A$2:$AB$4993,5,FALSE)</f>
        <v>50</v>
      </c>
      <c r="P167" s="24">
        <f>VLOOKUP($A167,[1]TargetPriceData!$A$2:$AB$1048576,7,FALSE)</f>
        <v>60</v>
      </c>
      <c r="Q167" s="24">
        <f>VLOOKUP($A167,[1]TargetPriceData!$A$2:$AB$4993,6,FALSE)</f>
        <v>63.85</v>
      </c>
      <c r="R167" s="34">
        <f t="shared" ca="1" si="4"/>
        <v>0.6758530183727034</v>
      </c>
      <c r="S167" s="24">
        <f>VLOOKUP($A167,[1]TargetPriceData!$A$2:$AB$4993,8,FALSE)</f>
        <v>102</v>
      </c>
      <c r="T167" s="26">
        <f>VLOOKUP($A167,[1]TargetPriceData!$A$2:$AB$4993,10,FALSE)</f>
        <v>1.9</v>
      </c>
      <c r="U167" s="42">
        <f>VLOOKUP($A167,[1]TargetPriceData!$A$2:$P$4996,16,FALSE)</f>
        <v>0.28999999999999998</v>
      </c>
      <c r="V167" s="42">
        <f>VLOOKUP($A167,[1]TargetPriceData!$A$2:$Q$4996,17,FALSE)</f>
        <v>0.56999999999999995</v>
      </c>
      <c r="W167" s="27" t="str">
        <f>VLOOKUP($A167,[1]TargetPriceData!$A$2:$O$4996,15,FALSE)</f>
        <v>2022-08-08</v>
      </c>
      <c r="X167" s="28">
        <f>VLOOKUP($A167,[1]TargetPriceData!$A$2:$N$4996,14,FALSE)</f>
        <v>0.6</v>
      </c>
      <c r="Y167" s="29">
        <f t="shared" si="5"/>
        <v>1.4727540500736375E-2</v>
      </c>
      <c r="Z167" s="11" t="str" cm="1">
        <f t="array" ref="Z167">_FV(B167,"Exchange abbreviation",TRUE)</f>
        <v>XNYS</v>
      </c>
      <c r="AA167" s="44" t="s">
        <v>589</v>
      </c>
      <c r="AB167" s="44" t="s">
        <v>711</v>
      </c>
      <c r="AC167" s="45" t="s">
        <v>71</v>
      </c>
      <c r="AD167" s="31" t="s">
        <v>623</v>
      </c>
      <c r="AE167" s="46" t="s">
        <v>624</v>
      </c>
      <c r="AF167" s="32" t="s">
        <v>33</v>
      </c>
      <c r="AG167" s="33" cm="1">
        <f t="array" ref="AG167">IF(AH167=0,0,IF(ISERR(AH167),0,ROUNDDOWN(C167/_FV(B167,"P/E",TRUE),2)))</f>
        <v>0</v>
      </c>
      <c r="AH167" s="30" cm="1">
        <f t="array" ref="AH167">IFERROR(_FV(B167,"P/E",TRUE),0)</f>
        <v>0</v>
      </c>
      <c r="FT167" s="8"/>
      <c r="FU167" s="8"/>
      <c r="FV167" s="8"/>
      <c r="FW167" s="8"/>
      <c r="FX167" s="8"/>
    </row>
    <row r="168" spans="1:180" x14ac:dyDescent="0.25">
      <c r="A168" s="38" t="s">
        <v>249</v>
      </c>
      <c r="B168" t="e" vm="165">
        <v>#VALUE!</v>
      </c>
      <c r="C168" s="10" cm="1">
        <f t="array" ref="C168">_FV(B168,"Previous close",TRUE)</f>
        <v>71.680000000000007</v>
      </c>
      <c r="D168" s="10" cm="1">
        <f t="array" aca="1" ref="D168" ca="1">IF(OR(ISERROR(_FV($B168,"Price (Extended hours)",TRUE))=TRUE,$D$2="MKT CLOSED"),_FV($B168,"Price"),_FV($B168,"Price (Extended hours)",TRUE))</f>
        <v>72.08</v>
      </c>
      <c r="E168" s="17" cm="1">
        <f t="array" ref="E168">_FV(B168,"Low")</f>
        <v>71.325000000000003</v>
      </c>
      <c r="F168" s="17" cm="1">
        <f t="array" ref="F168">_FV(B168,"High")</f>
        <v>73.040000000000006</v>
      </c>
      <c r="G168" s="18" cm="1">
        <f t="array" ref="G168">_FV(B168,"Change")</f>
        <v>0.91</v>
      </c>
      <c r="H168" s="19" cm="1">
        <f t="array" ref="H168">_FV(B168,"Change (%)",TRUE)</f>
        <v>1.2695000000000001E-2</v>
      </c>
      <c r="I168" s="37" t="str" cm="1">
        <f t="array" ref="I168">_FV(B168,"Name")</f>
        <v>Eversource Energy</v>
      </c>
      <c r="J168" s="20" cm="1">
        <f t="array" ref="J168">_FV(B168,"Shares outstanding",TRUE)</f>
        <v>346443300</v>
      </c>
      <c r="K168" s="21" cm="1">
        <f t="array" ref="K168">IFERROR(_FV(B168,"Market cap",TRUE),0)</f>
        <v>25148320000</v>
      </c>
      <c r="L168" s="22">
        <f>VLOOKUP($A168,[1]TargetPriceData!$A$2:$AB$4993,11,FALSE)</f>
        <v>0.51</v>
      </c>
      <c r="M168" s="23">
        <f>VLOOKUP($A168,[1]TargetPriceData!$A$2:$AB$4993,4,FALSE)</f>
        <v>16</v>
      </c>
      <c r="N168" s="23" t="b">
        <f>VLOOKUP($A168,[1]TargetPriceData!$A$2:$AB$4993,3,FALSE)</f>
        <v>1</v>
      </c>
      <c r="O168" s="24">
        <f>VLOOKUP($A168,[1]TargetPriceData!$A$2:$AB$4993,5,FALSE)</f>
        <v>75</v>
      </c>
      <c r="P168" s="24">
        <f>VLOOKUP($A168,[1]TargetPriceData!$A$2:$AB$1048576,7,FALSE)</f>
        <v>90.5</v>
      </c>
      <c r="Q168" s="24">
        <f>VLOOKUP($A168,[1]TargetPriceData!$A$2:$AB$4993,6,FALSE)</f>
        <v>88.56</v>
      </c>
      <c r="R168" s="34">
        <f t="shared" ca="1" si="4"/>
        <v>0.22863485016648175</v>
      </c>
      <c r="S168" s="24">
        <f>VLOOKUP($A168,[1]TargetPriceData!$A$2:$AB$4993,8,FALSE)</f>
        <v>98</v>
      </c>
      <c r="T168" s="26">
        <f>VLOOKUP($A168,[1]TargetPriceData!$A$2:$AB$4993,10,FALSE)</f>
        <v>2.4</v>
      </c>
      <c r="U168" s="42">
        <f>VLOOKUP($A168,[1]TargetPriceData!$A$2:$P$4996,16,FALSE)</f>
        <v>0.36</v>
      </c>
      <c r="V168" s="42">
        <f>VLOOKUP($A168,[1]TargetPriceData!$A$2:$Q$4996,17,FALSE)</f>
        <v>0.77</v>
      </c>
      <c r="W168" s="27" t="str">
        <f>VLOOKUP($A168,[1]TargetPriceData!$A$2:$O$4996,15,FALSE)</f>
        <v>2022-09-23</v>
      </c>
      <c r="X168" s="28">
        <f>VLOOKUP($A168,[1]TargetPriceData!$A$2:$N$4996,14,FALSE)</f>
        <v>2.5499999999999998</v>
      </c>
      <c r="Y168" s="29">
        <f t="shared" si="5"/>
        <v>3.5574776785714281E-2</v>
      </c>
      <c r="Z168" s="11" t="str" cm="1">
        <f t="array" ref="Z168">_FV(B168,"Exchange abbreviation",TRUE)</f>
        <v>XNYS</v>
      </c>
      <c r="AA168" s="44" t="s">
        <v>589</v>
      </c>
      <c r="AB168" s="44" t="s">
        <v>711</v>
      </c>
      <c r="AC168" s="45" t="s">
        <v>76</v>
      </c>
      <c r="AD168" s="31" t="s">
        <v>600</v>
      </c>
      <c r="AE168" s="46" t="s">
        <v>601</v>
      </c>
      <c r="AF168" s="32" t="s">
        <v>33</v>
      </c>
      <c r="AG168" s="33" cm="1">
        <f t="array" ref="AG168">IF(AH168=0,0,IF(ISERR(AH168),0,ROUNDDOWN(C168/_FV(B168,"P/E",TRUE),2)))</f>
        <v>3.83</v>
      </c>
      <c r="AH168" s="30" cm="1">
        <f t="array" ref="AH168">IFERROR(_FV(B168,"P/E",TRUE),0)</f>
        <v>18.686</v>
      </c>
      <c r="FT168" s="8"/>
      <c r="FU168" s="8"/>
      <c r="FV168" s="8"/>
      <c r="FW168" s="8"/>
      <c r="FX168" s="8"/>
    </row>
    <row r="169" spans="1:180" x14ac:dyDescent="0.25">
      <c r="A169" s="38" t="s">
        <v>250</v>
      </c>
      <c r="B169" t="e" vm="166">
        <v>#VALUE!</v>
      </c>
      <c r="C169" s="10" cm="1">
        <f t="array" ref="C169">_FV(B169,"Previous close",TRUE)</f>
        <v>226.72</v>
      </c>
      <c r="D169" s="10" cm="1">
        <f t="array" aca="1" ref="D169" ca="1">IF(OR(ISERROR(_FV($B169,"Price (Extended hours)",TRUE))=TRUE,$D$2="MKT CLOSED"),_FV($B169,"Price"),_FV($B169,"Price (Extended hours)",TRUE))</f>
        <v>227.78</v>
      </c>
      <c r="E169" s="17" cm="1">
        <f t="array" ref="E169">_FV(B169,"Low")</f>
        <v>223.90020000000001</v>
      </c>
      <c r="F169" s="17" cm="1">
        <f t="array" ref="F169">_FV(B169,"High")</f>
        <v>230.77</v>
      </c>
      <c r="G169" s="18" cm="1">
        <f t="array" ref="G169">_FV(B169,"Change")</f>
        <v>1.06</v>
      </c>
      <c r="H169" s="19" cm="1">
        <f t="array" ref="H169">_FV(B169,"Change (%)",TRUE)</f>
        <v>4.6750000000000003E-3</v>
      </c>
      <c r="I169" s="37" t="str" cm="1">
        <f t="array" ref="I169">_FV(B169,"Name")</f>
        <v>ESSEX PROPERTY TRUST, INC.</v>
      </c>
      <c r="J169" s="20" cm="1">
        <f t="array" ref="J169">_FV(B169,"Shares outstanding",TRUE)</f>
        <v>65124350</v>
      </c>
      <c r="K169" s="21" cm="1">
        <f t="array" ref="K169">IFERROR(_FV(B169,"Market cap",TRUE),0)</f>
        <v>14834030000</v>
      </c>
      <c r="L169" s="22">
        <f>VLOOKUP($A169,[1]TargetPriceData!$A$2:$AB$4993,11,FALSE)</f>
        <v>0.81</v>
      </c>
      <c r="M169" s="23">
        <f>VLOOKUP($A169,[1]TargetPriceData!$A$2:$AB$4993,4,FALSE)</f>
        <v>22</v>
      </c>
      <c r="N169" s="23" t="b">
        <f>VLOOKUP($A169,[1]TargetPriceData!$A$2:$AB$4993,3,FALSE)</f>
        <v>1</v>
      </c>
      <c r="O169" s="24">
        <f>VLOOKUP($A169,[1]TargetPriceData!$A$2:$AB$4993,5,FALSE)</f>
        <v>237</v>
      </c>
      <c r="P169" s="24">
        <f>VLOOKUP($A169,[1]TargetPriceData!$A$2:$AB$1048576,7,FALSE)</f>
        <v>298.5</v>
      </c>
      <c r="Q169" s="24">
        <f>VLOOKUP($A169,[1]TargetPriceData!$A$2:$AB$4993,6,FALSE)</f>
        <v>295.58999999999997</v>
      </c>
      <c r="R169" s="34">
        <f t="shared" ca="1" si="4"/>
        <v>0.29769953463868631</v>
      </c>
      <c r="S169" s="24">
        <f>VLOOKUP($A169,[1]TargetPriceData!$A$2:$AB$4993,8,FALSE)</f>
        <v>351</v>
      </c>
      <c r="T169" s="26">
        <f>VLOOKUP($A169,[1]TargetPriceData!$A$2:$AB$4993,10,FALSE)</f>
        <v>2.4</v>
      </c>
      <c r="U169" s="42">
        <f>VLOOKUP($A169,[1]TargetPriceData!$A$2:$P$4996,16,FALSE)</f>
        <v>0.16</v>
      </c>
      <c r="V169" s="42">
        <f>VLOOKUP($A169,[1]TargetPriceData!$A$2:$Q$4996,17,FALSE)</f>
        <v>0.66</v>
      </c>
      <c r="W169" s="27" t="str">
        <f>VLOOKUP($A169,[1]TargetPriceData!$A$2:$O$4996,15,FALSE)</f>
        <v>2022-09-29</v>
      </c>
      <c r="X169" s="28">
        <f>VLOOKUP($A169,[1]TargetPriceData!$A$2:$N$4996,14,FALSE)</f>
        <v>8.8000000000000007</v>
      </c>
      <c r="Y169" s="29">
        <f t="shared" si="5"/>
        <v>3.8814396612561752E-2</v>
      </c>
      <c r="Z169" s="11" t="str" cm="1">
        <f t="array" ref="Z169">_FV(B169,"Exchange abbreviation",TRUE)</f>
        <v>XNYS</v>
      </c>
      <c r="AA169" s="44" t="s">
        <v>589</v>
      </c>
      <c r="AB169" s="44" t="s">
        <v>711</v>
      </c>
      <c r="AC169" s="45" t="s">
        <v>44</v>
      </c>
      <c r="AD169" s="31" t="s">
        <v>619</v>
      </c>
      <c r="AE169" s="46" t="s">
        <v>632</v>
      </c>
      <c r="AF169" s="32" t="s">
        <v>33</v>
      </c>
      <c r="AG169" s="33" cm="1">
        <f t="array" ref="AG169">IF(AH169=0,0,IF(ISERR(AH169),0,ROUNDDOWN(C169/_FV(B169,"P/E",TRUE),2)))</f>
        <v>5.91</v>
      </c>
      <c r="AH169" s="30" cm="1">
        <f t="array" ref="AH169">IFERROR(_FV(B169,"P/E",TRUE),0)</f>
        <v>38.344900000000003</v>
      </c>
      <c r="FT169" s="8"/>
      <c r="FU169" s="8"/>
      <c r="FV169" s="8"/>
      <c r="FW169" s="8"/>
      <c r="FX169" s="8"/>
    </row>
    <row r="170" spans="1:180" x14ac:dyDescent="0.25">
      <c r="A170" s="38" t="s">
        <v>251</v>
      </c>
      <c r="B170" t="e" vm="167">
        <v>#VALUE!</v>
      </c>
      <c r="C170" s="10" cm="1">
        <f t="array" ref="C170">_FV(B170,"Previous close",TRUE)</f>
        <v>135.26</v>
      </c>
      <c r="D170" s="10" cm="1">
        <f t="array" aca="1" ref="D170" ca="1">IF(OR(ISERROR(_FV($B170,"Price (Extended hours)",TRUE))=TRUE,$D$2="MKT CLOSED"),_FV($B170,"Price"),_FV($B170,"Price (Extended hours)",TRUE))</f>
        <v>140</v>
      </c>
      <c r="E170" s="17" cm="1">
        <f t="array" ref="E170">_FV(B170,"Low")</f>
        <v>134.81</v>
      </c>
      <c r="F170" s="17" cm="1">
        <f t="array" ref="F170">_FV(B170,"High")</f>
        <v>139.56</v>
      </c>
      <c r="G170" s="18" cm="1">
        <f t="array" ref="G170">_FV(B170,"Change")</f>
        <v>4.07</v>
      </c>
      <c r="H170" s="19" cm="1">
        <f t="array" ref="H170">_FV(B170,"Change (%)",TRUE)</f>
        <v>3.0089999999999999E-2</v>
      </c>
      <c r="I170" s="37" t="str" cm="1">
        <f t="array" ref="I170">_FV(B170,"Name")</f>
        <v>EATON CORPORATION PUBLIC LIMITED COMPANY</v>
      </c>
      <c r="J170" s="20" cm="1">
        <f t="array" ref="J170">_FV(B170,"Shares outstanding",TRUE)</f>
        <v>398300000</v>
      </c>
      <c r="K170" s="21" cm="1">
        <f t="array" ref="K170">IFERROR(_FV(B170,"Market cap",TRUE),0)</f>
        <v>55495140000</v>
      </c>
      <c r="L170" s="22">
        <f>VLOOKUP($A170,[1]TargetPriceData!$A$2:$AB$4993,11,FALSE)</f>
        <v>1.1399999999999999</v>
      </c>
      <c r="M170" s="23">
        <f>VLOOKUP($A170,[1]TargetPriceData!$A$2:$AB$4993,4,FALSE)</f>
        <v>19</v>
      </c>
      <c r="N170" s="23" t="b">
        <f>VLOOKUP($A170,[1]TargetPriceData!$A$2:$AB$4993,3,FALSE)</f>
        <v>1</v>
      </c>
      <c r="O170" s="24">
        <f>VLOOKUP($A170,[1]TargetPriceData!$A$2:$AB$4993,5,FALSE)</f>
        <v>124</v>
      </c>
      <c r="P170" s="24">
        <f>VLOOKUP($A170,[1]TargetPriceData!$A$2:$AB$1048576,7,FALSE)</f>
        <v>160</v>
      </c>
      <c r="Q170" s="24">
        <f>VLOOKUP($A170,[1]TargetPriceData!$A$2:$AB$4993,6,FALSE)</f>
        <v>159.16</v>
      </c>
      <c r="R170" s="34">
        <f t="shared" ca="1" si="4"/>
        <v>0.13685714285714284</v>
      </c>
      <c r="S170" s="24">
        <f>VLOOKUP($A170,[1]TargetPriceData!$A$2:$AB$4993,8,FALSE)</f>
        <v>186</v>
      </c>
      <c r="T170" s="26">
        <f>VLOOKUP($A170,[1]TargetPriceData!$A$2:$AB$4993,10,FALSE)</f>
        <v>2</v>
      </c>
      <c r="U170" s="42">
        <f>VLOOKUP($A170,[1]TargetPriceData!$A$2:$P$4996,16,FALSE)</f>
        <v>0.52</v>
      </c>
      <c r="V170" s="42">
        <f>VLOOKUP($A170,[1]TargetPriceData!$A$2:$Q$4996,17,FALSE)</f>
        <v>0.97</v>
      </c>
      <c r="W170" s="27" t="str">
        <f>VLOOKUP($A170,[1]TargetPriceData!$A$2:$O$4996,15,FALSE)</f>
        <v>2022-08-11</v>
      </c>
      <c r="X170" s="28">
        <f>VLOOKUP($A170,[1]TargetPriceData!$A$2:$N$4996,14,FALSE)</f>
        <v>3.24</v>
      </c>
      <c r="Y170" s="29">
        <f t="shared" si="5"/>
        <v>2.3953866627236437E-2</v>
      </c>
      <c r="Z170" s="11" t="str" cm="1">
        <f t="array" ref="Z170">_FV(B170,"Exchange abbreviation",TRUE)</f>
        <v>XNYS</v>
      </c>
      <c r="AA170" s="44" t="s">
        <v>589</v>
      </c>
      <c r="AB170" s="44" t="s">
        <v>711</v>
      </c>
      <c r="AC170" s="45" t="s">
        <v>39</v>
      </c>
      <c r="AD170" s="31" t="s">
        <v>337</v>
      </c>
      <c r="AE170" s="46" t="s">
        <v>616</v>
      </c>
      <c r="AF170" s="32" t="s">
        <v>62</v>
      </c>
      <c r="AG170" s="33" cm="1">
        <f t="array" ref="AG170">IF(AH170=0,0,IF(ISERR(AH170),0,ROUNDDOWN(C170/_FV(B170,"P/E",TRUE),2)))</f>
        <v>5.75</v>
      </c>
      <c r="AH170" s="30" cm="1">
        <f t="array" ref="AH170">IFERROR(_FV(B170,"P/E",TRUE),0)</f>
        <v>23.486899999999999</v>
      </c>
      <c r="FT170" s="8"/>
      <c r="FU170" s="8"/>
      <c r="FV170" s="8"/>
      <c r="FW170" s="8"/>
      <c r="FX170" s="8"/>
    </row>
    <row r="171" spans="1:180" x14ac:dyDescent="0.25">
      <c r="A171" s="38" t="s">
        <v>252</v>
      </c>
      <c r="B171" t="e" vm="168">
        <v>#VALUE!</v>
      </c>
      <c r="C171" s="10" cm="1">
        <f t="array" ref="C171">_FV(B171,"Previous close",TRUE)</f>
        <v>99.97</v>
      </c>
      <c r="D171" s="10" cm="1">
        <f t="array" aca="1" ref="D171" ca="1">IF(OR(ISERROR(_FV($B171,"Price (Extended hours)",TRUE))=TRUE,$D$2="MKT CLOSED"),_FV($B171,"Price"),_FV($B171,"Price (Extended hours)",TRUE))</f>
        <v>102.23</v>
      </c>
      <c r="E171" s="17" cm="1">
        <f t="array" ref="E171">_FV(B171,"Low")</f>
        <v>99.369399999999999</v>
      </c>
      <c r="F171" s="17" cm="1">
        <f t="array" ref="F171">_FV(B171,"High")</f>
        <v>102.93</v>
      </c>
      <c r="G171" s="18" cm="1">
        <f t="array" ref="G171">_FV(B171,"Change")</f>
        <v>2.3199999999999998</v>
      </c>
      <c r="H171" s="19" cm="1">
        <f t="array" ref="H171">_FV(B171,"Change (%)",TRUE)</f>
        <v>2.3206999999999998E-2</v>
      </c>
      <c r="I171" s="37" t="str" cm="1">
        <f t="array" ref="I171">_FV(B171,"Name")</f>
        <v>ENTERGY CORPORATION</v>
      </c>
      <c r="J171" s="20" cm="1">
        <f t="array" ref="J171">_FV(B171,"Shares outstanding",TRUE)</f>
        <v>203418000</v>
      </c>
      <c r="K171" s="21" cm="1">
        <f t="array" ref="K171">IFERROR(_FV(B171,"Market cap",TRUE),0)</f>
        <v>20807630000</v>
      </c>
      <c r="L171" s="22">
        <f>VLOOKUP($A171,[1]TargetPriceData!$A$2:$AB$4993,11,FALSE)</f>
        <v>0.61</v>
      </c>
      <c r="M171" s="23">
        <f>VLOOKUP($A171,[1]TargetPriceData!$A$2:$AB$4993,4,FALSE)</f>
        <v>17</v>
      </c>
      <c r="N171" s="23" t="b">
        <f>VLOOKUP($A171,[1]TargetPriceData!$A$2:$AB$4993,3,FALSE)</f>
        <v>1</v>
      </c>
      <c r="O171" s="24">
        <f>VLOOKUP($A171,[1]TargetPriceData!$A$2:$AB$4993,5,FALSE)</f>
        <v>96</v>
      </c>
      <c r="P171" s="24">
        <f>VLOOKUP($A171,[1]TargetPriceData!$A$2:$AB$1048576,7,FALSE)</f>
        <v>129</v>
      </c>
      <c r="Q171" s="24">
        <f>VLOOKUP($A171,[1]TargetPriceData!$A$2:$AB$4993,6,FALSE)</f>
        <v>125.18</v>
      </c>
      <c r="R171" s="34">
        <f t="shared" ca="1" si="4"/>
        <v>0.2244937885160912</v>
      </c>
      <c r="S171" s="24">
        <f>VLOOKUP($A171,[1]TargetPriceData!$A$2:$AB$4993,8,FALSE)</f>
        <v>144</v>
      </c>
      <c r="T171" s="26">
        <f>VLOOKUP($A171,[1]TargetPriceData!$A$2:$AB$4993,10,FALSE)</f>
        <v>2.1</v>
      </c>
      <c r="U171" s="42">
        <f>VLOOKUP($A171,[1]TargetPriceData!$A$2:$P$4996,16,FALSE)</f>
        <v>0.39</v>
      </c>
      <c r="V171" s="42">
        <f>VLOOKUP($A171,[1]TargetPriceData!$A$2:$Q$4996,17,FALSE)</f>
        <v>0.87</v>
      </c>
      <c r="W171" s="27" t="str">
        <f>VLOOKUP($A171,[1]TargetPriceData!$A$2:$O$4996,15,FALSE)</f>
        <v>2022-08-10</v>
      </c>
      <c r="X171" s="28">
        <f>VLOOKUP($A171,[1]TargetPriceData!$A$2:$N$4996,14,FALSE)</f>
        <v>4.04</v>
      </c>
      <c r="Y171" s="29">
        <f t="shared" si="5"/>
        <v>4.0412123637091131E-2</v>
      </c>
      <c r="Z171" s="11" t="str" cm="1">
        <f t="array" ref="Z171">_FV(B171,"Exchange abbreviation",TRUE)</f>
        <v>XNYS</v>
      </c>
      <c r="AA171" s="44" t="s">
        <v>589</v>
      </c>
      <c r="AB171" s="44" t="s">
        <v>711</v>
      </c>
      <c r="AC171" s="45" t="s">
        <v>76</v>
      </c>
      <c r="AD171" s="31" t="s">
        <v>600</v>
      </c>
      <c r="AE171" s="46" t="s">
        <v>602</v>
      </c>
      <c r="AF171" s="32" t="s">
        <v>33</v>
      </c>
      <c r="AG171" s="33" cm="1">
        <f t="array" ref="AG171">IF(AH171=0,0,IF(ISERR(AH171),0,ROUNDDOWN(C171/_FV(B171,"P/E",TRUE),2)))</f>
        <v>6.04</v>
      </c>
      <c r="AH171" s="30" cm="1">
        <f t="array" ref="AH171">IFERROR(_FV(B171,"P/E",TRUE),0)</f>
        <v>16.536200000000001</v>
      </c>
      <c r="FT171" s="8"/>
      <c r="FU171" s="8"/>
      <c r="FV171" s="8"/>
      <c r="FW171" s="8"/>
      <c r="FX171" s="8"/>
    </row>
    <row r="172" spans="1:180" x14ac:dyDescent="0.25">
      <c r="A172" s="38" t="s">
        <v>253</v>
      </c>
      <c r="B172" t="e" vm="169">
        <v>#VALUE!</v>
      </c>
      <c r="C172" s="10" cm="1">
        <f t="array" ref="C172">_FV(B172,"Previous close",TRUE)</f>
        <v>97.44</v>
      </c>
      <c r="D172" s="10" cm="1">
        <f t="array" aca="1" ref="D172" ca="1">IF(OR(ISERROR(_FV($B172,"Price (Extended hours)",TRUE))=TRUE,$D$2="MKT CLOSED"),_FV($B172,"Price"),_FV($B172,"Price (Extended hours)",TRUE))</f>
        <v>101.48</v>
      </c>
      <c r="E172" s="17" cm="1">
        <f t="array" ref="E172">_FV(B172,"Low")</f>
        <v>94.4</v>
      </c>
      <c r="F172" s="17" cm="1">
        <f t="array" ref="F172">_FV(B172,"High")</f>
        <v>101.17</v>
      </c>
      <c r="G172" s="18" cm="1">
        <f t="array" ref="G172">_FV(B172,"Change")</f>
        <v>3.47</v>
      </c>
      <c r="H172" s="19" cm="1">
        <f t="array" ref="H172">_FV(B172,"Change (%)",TRUE)</f>
        <v>3.5611999999999998E-2</v>
      </c>
      <c r="I172" s="37" t="str" cm="1">
        <f t="array" ref="I172">_FV(B172,"Name")</f>
        <v>ETSY, INC.</v>
      </c>
      <c r="J172" s="20" cm="1">
        <f t="array" ref="J172">_FV(B172,"Shares outstanding",TRUE)</f>
        <v>126608900</v>
      </c>
      <c r="K172" s="21" cm="1">
        <f t="array" ref="K172">IFERROR(_FV(B172,"Market cap",TRUE),0)</f>
        <v>12776100000</v>
      </c>
      <c r="L172" s="22">
        <f>VLOOKUP($A172,[1]TargetPriceData!$A$2:$AB$4993,11,FALSE)</f>
        <v>1.81</v>
      </c>
      <c r="M172" s="23">
        <f>VLOOKUP($A172,[1]TargetPriceData!$A$2:$AB$4993,4,FALSE)</f>
        <v>23</v>
      </c>
      <c r="N172" s="23" t="b">
        <f>VLOOKUP($A172,[1]TargetPriceData!$A$2:$AB$4993,3,FALSE)</f>
        <v>1</v>
      </c>
      <c r="O172" s="24">
        <f>VLOOKUP($A172,[1]TargetPriceData!$A$2:$AB$4993,5,FALSE)</f>
        <v>51</v>
      </c>
      <c r="P172" s="24">
        <f>VLOOKUP($A172,[1]TargetPriceData!$A$2:$AB$1048576,7,FALSE)</f>
        <v>118</v>
      </c>
      <c r="Q172" s="24">
        <f>VLOOKUP($A172,[1]TargetPriceData!$A$2:$AB$4993,6,FALSE)</f>
        <v>117.87</v>
      </c>
      <c r="R172" s="34">
        <f t="shared" ca="1" si="4"/>
        <v>0.16150965707528578</v>
      </c>
      <c r="S172" s="24">
        <f>VLOOKUP($A172,[1]TargetPriceData!$A$2:$AB$4993,8,FALSE)</f>
        <v>186</v>
      </c>
      <c r="T172" s="26">
        <f>VLOOKUP($A172,[1]TargetPriceData!$A$2:$AB$4993,10,FALSE)</f>
        <v>2.2999999999999998</v>
      </c>
      <c r="U172" s="42">
        <f>VLOOKUP($A172,[1]TargetPriceData!$A$2:$P$4996,16,FALSE)</f>
        <v>2.2799999999999998</v>
      </c>
      <c r="V172" s="42">
        <f>VLOOKUP($A172,[1]TargetPriceData!$A$2:$Q$4996,17,FALSE)</f>
        <v>2.93</v>
      </c>
      <c r="W172" s="27" t="str">
        <f>VLOOKUP($A172,[1]TargetPriceData!$A$2:$O$4996,15,FALSE)</f>
        <v/>
      </c>
      <c r="X172" s="28">
        <f>VLOOKUP($A172,[1]TargetPriceData!$A$2:$N$4996,14,FALSE)</f>
        <v>0</v>
      </c>
      <c r="Y172" s="29">
        <f t="shared" si="5"/>
        <v>0</v>
      </c>
      <c r="Z172" s="11" t="str" cm="1">
        <f t="array" ref="Z172">_FV(B172,"Exchange abbreviation",TRUE)</f>
        <v>XNAS</v>
      </c>
      <c r="AA172" s="44" t="s">
        <v>589</v>
      </c>
      <c r="AB172" s="44" t="s">
        <v>711</v>
      </c>
      <c r="AC172" s="45" t="s">
        <v>110</v>
      </c>
      <c r="AD172" s="31" t="s">
        <v>278</v>
      </c>
      <c r="AE172" s="46" t="s">
        <v>621</v>
      </c>
      <c r="AF172" s="32" t="s">
        <v>33</v>
      </c>
      <c r="AG172" s="33" cm="1">
        <f t="array" ref="AG172">IF(AH172=0,0,IF(ISERR(AH172),0,ROUNDDOWN(C172/_FV(B172,"P/E",TRUE),2)))</f>
        <v>2.79</v>
      </c>
      <c r="AH172" s="30" cm="1">
        <f t="array" ref="AH172">IFERROR(_FV(B172,"P/E",TRUE),0)</f>
        <v>34.911999999999999</v>
      </c>
      <c r="FT172" s="8"/>
      <c r="FU172" s="8"/>
      <c r="FV172" s="8"/>
      <c r="FW172" s="8"/>
      <c r="FX172" s="8"/>
    </row>
    <row r="173" spans="1:180" x14ac:dyDescent="0.25">
      <c r="A173" s="38" t="s">
        <v>254</v>
      </c>
      <c r="B173" t="e" vm="170">
        <v>#VALUE!</v>
      </c>
      <c r="C173" s="10" cm="1">
        <f t="array" ref="C173">_FV(B173,"Previous close",TRUE)</f>
        <v>57.04</v>
      </c>
      <c r="D173" s="10" cm="1">
        <f t="array" aca="1" ref="D173" ca="1">IF(OR(ISERROR(_FV($B173,"Price (Extended hours)",TRUE))=TRUE,$D$2="MKT CLOSED"),_FV($B173,"Price"),_FV($B173,"Price (Extended hours)",TRUE))</f>
        <v>57.94</v>
      </c>
      <c r="E173" s="17" cm="1">
        <f t="array" ref="E173">_FV(B173,"Low")</f>
        <v>56.984999999999999</v>
      </c>
      <c r="F173" s="17" cm="1">
        <f t="array" ref="F173">_FV(B173,"High")</f>
        <v>58.57</v>
      </c>
      <c r="G173" s="18" cm="1">
        <f t="array" ref="G173">_FV(B173,"Change")</f>
        <v>1.1200000000000001</v>
      </c>
      <c r="H173" s="19" cm="1">
        <f t="array" ref="H173">_FV(B173,"Change (%)",TRUE)</f>
        <v>1.9635E-2</v>
      </c>
      <c r="I173" s="37" t="str" cm="1">
        <f t="array" ref="I173">_FV(B173,"Name")</f>
        <v>Evergy, Inc.</v>
      </c>
      <c r="J173" s="20" cm="1">
        <f t="array" ref="J173">_FV(B173,"Shares outstanding",TRUE)</f>
        <v>229522000</v>
      </c>
      <c r="K173" s="21" cm="1">
        <f t="array" ref="K173">IFERROR(_FV(B173,"Market cap",TRUE),0)</f>
        <v>13349000000</v>
      </c>
      <c r="L173" s="22">
        <f>VLOOKUP($A173,[1]TargetPriceData!$A$2:$AB$4993,11,FALSE)</f>
        <v>0.54</v>
      </c>
      <c r="M173" s="23">
        <f>VLOOKUP($A173,[1]TargetPriceData!$A$2:$AB$4993,4,FALSE)</f>
        <v>9</v>
      </c>
      <c r="N173" s="23" t="b">
        <f>VLOOKUP($A173,[1]TargetPriceData!$A$2:$AB$4993,3,FALSE)</f>
        <v>1</v>
      </c>
      <c r="O173" s="24">
        <f>VLOOKUP($A173,[1]TargetPriceData!$A$2:$AB$4993,5,FALSE)</f>
        <v>61</v>
      </c>
      <c r="P173" s="24">
        <f>VLOOKUP($A173,[1]TargetPriceData!$A$2:$AB$1048576,7,FALSE)</f>
        <v>67</v>
      </c>
      <c r="Q173" s="24">
        <f>VLOOKUP($A173,[1]TargetPriceData!$A$2:$AB$4993,6,FALSE)</f>
        <v>68</v>
      </c>
      <c r="R173" s="34">
        <f t="shared" ca="1" si="4"/>
        <v>0.17362789092164313</v>
      </c>
      <c r="S173" s="24">
        <f>VLOOKUP($A173,[1]TargetPriceData!$A$2:$AB$4993,8,FALSE)</f>
        <v>77</v>
      </c>
      <c r="T173" s="26">
        <f>VLOOKUP($A173,[1]TargetPriceData!$A$2:$AB$4993,10,FALSE)</f>
        <v>2.4</v>
      </c>
      <c r="U173" s="42">
        <f>VLOOKUP($A173,[1]TargetPriceData!$A$2:$P$4996,16,FALSE)</f>
        <v>0.11</v>
      </c>
      <c r="V173" s="42">
        <f>VLOOKUP($A173,[1]TargetPriceData!$A$2:$Q$4996,17,FALSE)</f>
        <v>0.5</v>
      </c>
      <c r="W173" s="27" t="str">
        <f>VLOOKUP($A173,[1]TargetPriceData!$A$2:$O$4996,15,FALSE)</f>
        <v>2022-08-18</v>
      </c>
      <c r="X173" s="28">
        <f>VLOOKUP($A173,[1]TargetPriceData!$A$2:$N$4996,14,FALSE)</f>
        <v>2.29</v>
      </c>
      <c r="Y173" s="29">
        <f t="shared" si="5"/>
        <v>4.0147265077138852E-2</v>
      </c>
      <c r="Z173" s="11" t="str" cm="1">
        <f t="array" ref="Z173">_FV(B173,"Exchange abbreviation",TRUE)</f>
        <v>XNYS</v>
      </c>
      <c r="AA173" s="44" t="s">
        <v>589</v>
      </c>
      <c r="AB173" s="44" t="s">
        <v>711</v>
      </c>
      <c r="AC173" s="45" t="s">
        <v>76</v>
      </c>
      <c r="AD173" s="31" t="s">
        <v>600</v>
      </c>
      <c r="AE173" s="46" t="s">
        <v>602</v>
      </c>
      <c r="AF173" s="32" t="s">
        <v>33</v>
      </c>
      <c r="AG173" s="33" cm="1">
        <f t="array" ref="AG173">IF(AH173=0,0,IF(ISERR(AH173),0,ROUNDDOWN(C173/_FV(B173,"P/E",TRUE),2)))</f>
        <v>3.56</v>
      </c>
      <c r="AH173" s="30" cm="1">
        <f t="array" ref="AH173">IFERROR(_FV(B173,"P/E",TRUE),0)</f>
        <v>16.0215</v>
      </c>
      <c r="FT173" s="8"/>
      <c r="FU173" s="8"/>
      <c r="FV173" s="8"/>
      <c r="FW173" s="8"/>
      <c r="FX173" s="8"/>
    </row>
    <row r="174" spans="1:180" x14ac:dyDescent="0.25">
      <c r="A174" s="38" t="s">
        <v>255</v>
      </c>
      <c r="B174" t="e" vm="171">
        <v>#VALUE!</v>
      </c>
      <c r="C174" s="10" cm="1">
        <f t="array" ref="C174">_FV(B174,"Previous close",TRUE)</f>
        <v>83.68</v>
      </c>
      <c r="D174" s="10" cm="1">
        <f t="array" aca="1" ref="D174" ca="1">IF(OR(ISERROR(_FV($B174,"Price (Extended hours)",TRUE))=TRUE,$D$2="MKT CLOSED"),_FV($B174,"Price"),_FV($B174,"Price (Extended hours)",TRUE))</f>
        <v>85.15</v>
      </c>
      <c r="E174" s="17" cm="1">
        <f t="array" ref="E174">_FV(B174,"Low")</f>
        <v>82.14</v>
      </c>
      <c r="F174" s="17" cm="1">
        <f t="array" ref="F174">_FV(B174,"High")</f>
        <v>85.08</v>
      </c>
      <c r="G174" s="18" cm="1">
        <f t="array" ref="G174">_FV(B174,"Change")</f>
        <v>1.1299999999999999</v>
      </c>
      <c r="H174" s="19" cm="1">
        <f t="array" ref="H174">_FV(B174,"Change (%)",TRUE)</f>
        <v>1.3504E-2</v>
      </c>
      <c r="I174" s="37" t="str" cm="1">
        <f t="array" ref="I174">_FV(B174,"Name")</f>
        <v>EDWARDS LIFESCIENCES CORPORATION</v>
      </c>
      <c r="J174" s="20" cm="1">
        <f t="array" ref="J174">_FV(B174,"Shares outstanding",TRUE)</f>
        <v>619943100</v>
      </c>
      <c r="K174" s="21" cm="1">
        <f t="array" ref="K174">IFERROR(_FV(B174,"Market cap",TRUE),0)</f>
        <v>52577370000</v>
      </c>
      <c r="L174" s="22">
        <f>VLOOKUP($A174,[1]TargetPriceData!$A$2:$AB$4993,11,FALSE)</f>
        <v>1.1399999999999999</v>
      </c>
      <c r="M174" s="23">
        <f>VLOOKUP($A174,[1]TargetPriceData!$A$2:$AB$4993,4,FALSE)</f>
        <v>20</v>
      </c>
      <c r="N174" s="23" t="b">
        <f>VLOOKUP($A174,[1]TargetPriceData!$A$2:$AB$4993,3,FALSE)</f>
        <v>1</v>
      </c>
      <c r="O174" s="24">
        <f>VLOOKUP($A174,[1]TargetPriceData!$A$2:$AB$4993,5,FALSE)</f>
        <v>91</v>
      </c>
      <c r="P174" s="24">
        <f>VLOOKUP($A174,[1]TargetPriceData!$A$2:$AB$1048576,7,FALSE)</f>
        <v>114</v>
      </c>
      <c r="Q174" s="24">
        <f>VLOOKUP($A174,[1]TargetPriceData!$A$2:$AB$4993,6,FALSE)</f>
        <v>112.9</v>
      </c>
      <c r="R174" s="34">
        <f t="shared" ca="1" si="4"/>
        <v>0.32589547856723428</v>
      </c>
      <c r="S174" s="24">
        <f>VLOOKUP($A174,[1]TargetPriceData!$A$2:$AB$4993,8,FALSE)</f>
        <v>130</v>
      </c>
      <c r="T174" s="26">
        <f>VLOOKUP($A174,[1]TargetPriceData!$A$2:$AB$4993,10,FALSE)</f>
        <v>2</v>
      </c>
      <c r="U174" s="42">
        <f>VLOOKUP($A174,[1]TargetPriceData!$A$2:$P$4996,16,FALSE)</f>
        <v>2.27</v>
      </c>
      <c r="V174" s="42">
        <f>VLOOKUP($A174,[1]TargetPriceData!$A$2:$Q$4996,17,FALSE)</f>
        <v>3.37</v>
      </c>
      <c r="W174" s="27" t="str">
        <f>VLOOKUP($A174,[1]TargetPriceData!$A$2:$O$4996,15,FALSE)</f>
        <v/>
      </c>
      <c r="X174" s="28">
        <f>VLOOKUP($A174,[1]TargetPriceData!$A$2:$N$4996,14,FALSE)</f>
        <v>0</v>
      </c>
      <c r="Y174" s="29">
        <f t="shared" si="5"/>
        <v>0</v>
      </c>
      <c r="Z174" s="11" t="str" cm="1">
        <f t="array" ref="Z174">_FV(B174,"Exchange abbreviation",TRUE)</f>
        <v>XNYS</v>
      </c>
      <c r="AA174" s="44" t="s">
        <v>589</v>
      </c>
      <c r="AB174" s="44" t="s">
        <v>711</v>
      </c>
      <c r="AC174" s="45" t="s">
        <v>32</v>
      </c>
      <c r="AD174" s="31" t="s">
        <v>587</v>
      </c>
      <c r="AE174" s="46" t="s">
        <v>588</v>
      </c>
      <c r="AF174" s="32" t="s">
        <v>33</v>
      </c>
      <c r="AG174" s="33" cm="1">
        <f t="array" ref="AG174">IF(AH174=0,0,IF(ISERR(AH174),0,ROUNDDOWN(C174/_FV(B174,"P/E",TRUE),2)))</f>
        <v>2.31</v>
      </c>
      <c r="AH174" s="30" cm="1">
        <f t="array" ref="AH174">IFERROR(_FV(B174,"P/E",TRUE),0)</f>
        <v>36.206899999999997</v>
      </c>
      <c r="FT174" s="8"/>
      <c r="FU174" s="8"/>
      <c r="FV174" s="8"/>
      <c r="FW174" s="8"/>
      <c r="FX174" s="8"/>
    </row>
    <row r="175" spans="1:180" x14ac:dyDescent="0.25">
      <c r="A175" s="38" t="s">
        <v>256</v>
      </c>
      <c r="B175" t="e" vm="172">
        <v>#VALUE!</v>
      </c>
      <c r="C175" s="10" cm="1">
        <f t="array" ref="C175">_FV(B175,"Previous close",TRUE)</f>
        <v>35.54</v>
      </c>
      <c r="D175" s="10" cm="1">
        <f t="array" aca="1" ref="D175" ca="1">IF(OR(ISERROR(_FV($B175,"Price (Extended hours)",TRUE))=TRUE,$D$2="MKT CLOSED"),_FV($B175,"Price"),_FV($B175,"Price (Extended hours)",TRUE))</f>
        <v>37.020000000000003</v>
      </c>
      <c r="E175" s="17" cm="1">
        <f t="array" ref="E175">_FV(B175,"Low")</f>
        <v>35.450000000000003</v>
      </c>
      <c r="F175" s="17" cm="1">
        <f t="array" ref="F175">_FV(B175,"High")</f>
        <v>36.99</v>
      </c>
      <c r="G175" s="18" cm="1">
        <f t="array" ref="G175">_FV(B175,"Change")</f>
        <v>1.18</v>
      </c>
      <c r="H175" s="19" cm="1">
        <f t="array" ref="H175">_FV(B175,"Change (%)",TRUE)</f>
        <v>3.3201999999999995E-2</v>
      </c>
      <c r="I175" s="37" t="str" cm="1">
        <f t="array" ref="I175">_FV(B175,"Name")</f>
        <v>EXELON CORPORATION</v>
      </c>
      <c r="J175" s="20" cm="1">
        <f t="array" ref="J175">_FV(B175,"Shares outstanding",TRUE)</f>
        <v>993452000</v>
      </c>
      <c r="K175" s="21" cm="1">
        <f t="array" ref="K175">IFERROR(_FV(B175,"Market cap",TRUE),0)</f>
        <v>36479560000</v>
      </c>
      <c r="L175" s="22">
        <f>VLOOKUP($A175,[1]TargetPriceData!$A$2:$AB$4993,11,FALSE)</f>
        <v>0.63</v>
      </c>
      <c r="M175" s="23">
        <f>VLOOKUP($A175,[1]TargetPriceData!$A$2:$AB$4993,4,FALSE)</f>
        <v>16</v>
      </c>
      <c r="N175" s="23" t="b">
        <f>VLOOKUP($A175,[1]TargetPriceData!$A$2:$AB$4993,3,FALSE)</f>
        <v>1</v>
      </c>
      <c r="O175" s="24">
        <f>VLOOKUP($A175,[1]TargetPriceData!$A$2:$AB$4993,5,FALSE)</f>
        <v>39</v>
      </c>
      <c r="P175" s="24">
        <f>VLOOKUP($A175,[1]TargetPriceData!$A$2:$AB$1048576,7,FALSE)</f>
        <v>46</v>
      </c>
      <c r="Q175" s="24">
        <f>VLOOKUP($A175,[1]TargetPriceData!$A$2:$AB$4993,6,FALSE)</f>
        <v>45.69</v>
      </c>
      <c r="R175" s="34">
        <f t="shared" ca="1" si="4"/>
        <v>0.23419773095623969</v>
      </c>
      <c r="S175" s="24">
        <f>VLOOKUP($A175,[1]TargetPriceData!$A$2:$AB$4993,8,FALSE)</f>
        <v>55</v>
      </c>
      <c r="T175" s="26">
        <f>VLOOKUP($A175,[1]TargetPriceData!$A$2:$AB$4993,10,FALSE)</f>
        <v>2.2000000000000002</v>
      </c>
      <c r="U175" s="42">
        <f>VLOOKUP($A175,[1]TargetPriceData!$A$2:$P$4996,16,FALSE)</f>
        <v>0.5</v>
      </c>
      <c r="V175" s="42">
        <f>VLOOKUP($A175,[1]TargetPriceData!$A$2:$Q$4996,17,FALSE)</f>
        <v>0.91</v>
      </c>
      <c r="W175" s="27" t="str">
        <f>VLOOKUP($A175,[1]TargetPriceData!$A$2:$O$4996,15,FALSE)</f>
        <v>2022-08-12</v>
      </c>
      <c r="X175" s="28">
        <f>VLOOKUP($A175,[1]TargetPriceData!$A$2:$N$4996,14,FALSE)</f>
        <v>1.35</v>
      </c>
      <c r="Y175" s="29">
        <f t="shared" si="5"/>
        <v>3.7985368598761962E-2</v>
      </c>
      <c r="Z175" s="11" t="str" cm="1">
        <f t="array" ref="Z175">_FV(B175,"Exchange abbreviation",TRUE)</f>
        <v>XNAS</v>
      </c>
      <c r="AA175" s="44" t="s">
        <v>712</v>
      </c>
      <c r="AB175" s="44" t="s">
        <v>711</v>
      </c>
      <c r="AC175" s="45" t="s">
        <v>76</v>
      </c>
      <c r="AD175" s="31" t="s">
        <v>600</v>
      </c>
      <c r="AE175" s="46" t="s">
        <v>601</v>
      </c>
      <c r="AF175" s="32" t="s">
        <v>33</v>
      </c>
      <c r="AG175" s="33" cm="1">
        <f t="array" ref="AG175">IF(AH175=0,0,IF(ISERR(AH175),0,ROUNDDOWN(C175/_FV(B175,"P/E",TRUE),2)))</f>
        <v>2.58</v>
      </c>
      <c r="AH175" s="30" cm="1">
        <f t="array" ref="AH175">IFERROR(_FV(B175,"P/E",TRUE),0)</f>
        <v>13.7319</v>
      </c>
      <c r="FT175" s="8"/>
      <c r="FU175" s="8"/>
      <c r="FV175" s="8"/>
      <c r="FW175" s="8"/>
      <c r="FX175" s="8"/>
    </row>
    <row r="176" spans="1:180" x14ac:dyDescent="0.25">
      <c r="A176" s="38" t="s">
        <v>257</v>
      </c>
      <c r="B176" t="e" vm="173">
        <v>#VALUE!</v>
      </c>
      <c r="C176" s="10" cm="1">
        <f t="array" ref="C176">_FV(B176,"Previous close",TRUE)</f>
        <v>89.75</v>
      </c>
      <c r="D176" s="10" cm="1">
        <f t="array" aca="1" ref="D176" ca="1">IF(OR(ISERROR(_FV($B176,"Price (Extended hours)",TRUE))=TRUE,$D$2="MKT CLOSED"),_FV($B176,"Price"),_FV($B176,"Price (Extended hours)",TRUE))</f>
        <v>92.95</v>
      </c>
      <c r="E176" s="17" cm="1">
        <f t="array" ref="E176">_FV(B176,"Low")</f>
        <v>89.715000000000003</v>
      </c>
      <c r="F176" s="17" cm="1">
        <f t="array" ref="F176">_FV(B176,"High")</f>
        <v>93.27</v>
      </c>
      <c r="G176" s="18" cm="1">
        <f t="array" ref="G176">_FV(B176,"Change")</f>
        <v>3.2</v>
      </c>
      <c r="H176" s="19" cm="1">
        <f t="array" ref="H176">_FV(B176,"Change (%)",TRUE)</f>
        <v>3.5654999999999999E-2</v>
      </c>
      <c r="I176" s="37" t="str" cm="1">
        <f t="array" ref="I176">_FV(B176,"Name")</f>
        <v>EXPEDITORS INTERNATIONAL OF WASHINGTON, INC</v>
      </c>
      <c r="J176" s="20" cm="1">
        <f t="array" ref="J176">_FV(B176,"Shares outstanding",TRUE)</f>
        <v>163595500</v>
      </c>
      <c r="K176" s="21" cm="1">
        <f t="array" ref="K176">IFERROR(_FV(B176,"Market cap",TRUE),0)</f>
        <v>15206200000</v>
      </c>
      <c r="L176" s="22">
        <f>VLOOKUP($A176,[1]TargetPriceData!$A$2:$AB$4993,11,FALSE)</f>
        <v>0.91</v>
      </c>
      <c r="M176" s="23">
        <f>VLOOKUP($A176,[1]TargetPriceData!$A$2:$AB$4993,4,FALSE)</f>
        <v>14</v>
      </c>
      <c r="N176" s="23" t="b">
        <f>VLOOKUP($A176,[1]TargetPriceData!$A$2:$AB$4993,3,FALSE)</f>
        <v>1</v>
      </c>
      <c r="O176" s="24">
        <f>VLOOKUP($A176,[1]TargetPriceData!$A$2:$AB$4993,5,FALSE)</f>
        <v>80</v>
      </c>
      <c r="P176" s="24">
        <f>VLOOKUP($A176,[1]TargetPriceData!$A$2:$AB$1048576,7,FALSE)</f>
        <v>99</v>
      </c>
      <c r="Q176" s="24">
        <f>VLOOKUP($A176,[1]TargetPriceData!$A$2:$AB$4993,6,FALSE)</f>
        <v>102.14</v>
      </c>
      <c r="R176" s="34">
        <f t="shared" ca="1" si="4"/>
        <v>9.8870360408821925E-2</v>
      </c>
      <c r="S176" s="24">
        <f>VLOOKUP($A176,[1]TargetPriceData!$A$2:$AB$4993,8,FALSE)</f>
        <v>130</v>
      </c>
      <c r="T176" s="26">
        <f>VLOOKUP($A176,[1]TargetPriceData!$A$2:$AB$4993,10,FALSE)</f>
        <v>3.1</v>
      </c>
      <c r="U176" s="42">
        <f>VLOOKUP($A176,[1]TargetPriceData!$A$2:$P$4996,16,FALSE)</f>
        <v>1.6</v>
      </c>
      <c r="V176" s="42">
        <f>VLOOKUP($A176,[1]TargetPriceData!$A$2:$Q$4996,17,FALSE)</f>
        <v>1.86</v>
      </c>
      <c r="W176" s="27" t="str">
        <f>VLOOKUP($A176,[1]TargetPriceData!$A$2:$O$4996,15,FALSE)</f>
        <v>2022-05-31</v>
      </c>
      <c r="X176" s="28">
        <f>VLOOKUP($A176,[1]TargetPriceData!$A$2:$N$4996,14,FALSE)</f>
        <v>1.34</v>
      </c>
      <c r="Y176" s="29">
        <f t="shared" si="5"/>
        <v>1.4930362116991645E-2</v>
      </c>
      <c r="Z176" s="11" t="str" cm="1">
        <f t="array" ref="Z176">_FV(B176,"Exchange abbreviation",TRUE)</f>
        <v>XNAS</v>
      </c>
      <c r="AA176" s="44" t="s">
        <v>589</v>
      </c>
      <c r="AB176" s="44" t="s">
        <v>711</v>
      </c>
      <c r="AC176" s="45" t="s">
        <v>45</v>
      </c>
      <c r="AD176" s="31" t="s">
        <v>337</v>
      </c>
      <c r="AE176" s="46" t="s">
        <v>649</v>
      </c>
      <c r="AF176" s="32" t="s">
        <v>33</v>
      </c>
      <c r="AG176" s="33" cm="1">
        <f t="array" ref="AG176">IF(AH176=0,0,IF(ISERR(AH176),0,ROUNDDOWN(C176/_FV(B176,"P/E",TRUE),2)))</f>
        <v>9.06</v>
      </c>
      <c r="AH176" s="30" cm="1">
        <f t="array" ref="AH176">IFERROR(_FV(B176,"P/E",TRUE),0)</f>
        <v>9.8996999999999993</v>
      </c>
      <c r="FT176" s="8"/>
      <c r="FU176" s="8"/>
      <c r="FV176" s="8"/>
      <c r="FW176" s="8"/>
      <c r="FX176" s="8"/>
    </row>
    <row r="177" spans="1:180" x14ac:dyDescent="0.25">
      <c r="A177" s="38" t="s">
        <v>258</v>
      </c>
      <c r="B177" t="e" vm="174">
        <v>#VALUE!</v>
      </c>
      <c r="C177" s="10" cm="1">
        <f t="array" ref="C177">_FV(B177,"Previous close",TRUE)</f>
        <v>93.15</v>
      </c>
      <c r="D177" s="10" cm="1">
        <f t="array" aca="1" ref="D177" ca="1">IF(OR(ISERROR(_FV($B177,"Price (Extended hours)",TRUE))=TRUE,$D$2="MKT CLOSED"),_FV($B177,"Price"),_FV($B177,"Price (Extended hours)",TRUE))</f>
        <v>97.6</v>
      </c>
      <c r="E177" s="17" cm="1">
        <f t="array" ref="E177">_FV(B177,"Low")</f>
        <v>91.36</v>
      </c>
      <c r="F177" s="17" cm="1">
        <f t="array" ref="F177">_FV(B177,"High")</f>
        <v>97.76</v>
      </c>
      <c r="G177" s="18" cm="1">
        <f t="array" ref="G177">_FV(B177,"Change")</f>
        <v>4.12</v>
      </c>
      <c r="H177" s="19" cm="1">
        <f t="array" ref="H177">_FV(B177,"Change (%)",TRUE)</f>
        <v>4.4229999999999998E-2</v>
      </c>
      <c r="I177" s="37" t="str" cm="1">
        <f t="array" ref="I177">_FV(B177,"Name")</f>
        <v>EXPEDIA GROUP, INC.</v>
      </c>
      <c r="J177" s="20" cm="1">
        <f t="array" ref="J177">_FV(B177,"Shares outstanding",TRUE)</f>
        <v>157558600</v>
      </c>
      <c r="K177" s="21" cm="1">
        <f t="array" ref="K177">IFERROR(_FV(B177,"Market cap",TRUE),0)</f>
        <v>15325730000</v>
      </c>
      <c r="L177" s="22">
        <f>VLOOKUP($A177,[1]TargetPriceData!$A$2:$AB$4993,11,FALSE)</f>
        <v>1.56</v>
      </c>
      <c r="M177" s="23">
        <f>VLOOKUP($A177,[1]TargetPriceData!$A$2:$AB$4993,4,FALSE)</f>
        <v>26</v>
      </c>
      <c r="N177" s="23" t="b">
        <f>VLOOKUP($A177,[1]TargetPriceData!$A$2:$AB$4993,3,FALSE)</f>
        <v>1</v>
      </c>
      <c r="O177" s="24">
        <f>VLOOKUP($A177,[1]TargetPriceData!$A$2:$AB$4993,5,FALSE)</f>
        <v>100</v>
      </c>
      <c r="P177" s="24">
        <f>VLOOKUP($A177,[1]TargetPriceData!$A$2:$AB$1048576,7,FALSE)</f>
        <v>131</v>
      </c>
      <c r="Q177" s="24">
        <f>VLOOKUP($A177,[1]TargetPriceData!$A$2:$AB$4993,6,FALSE)</f>
        <v>142.54</v>
      </c>
      <c r="R177" s="34">
        <f t="shared" ca="1" si="4"/>
        <v>0.46045081967213114</v>
      </c>
      <c r="S177" s="24">
        <f>VLOOKUP($A177,[1]TargetPriceData!$A$2:$AB$4993,8,FALSE)</f>
        <v>216</v>
      </c>
      <c r="T177" s="26">
        <f>VLOOKUP($A177,[1]TargetPriceData!$A$2:$AB$4993,10,FALSE)</f>
        <v>2.4</v>
      </c>
      <c r="U177" s="42">
        <f>VLOOKUP($A177,[1]TargetPriceData!$A$2:$P$4996,16,FALSE)</f>
        <v>0.56999999999999995</v>
      </c>
      <c r="V177" s="42">
        <f>VLOOKUP($A177,[1]TargetPriceData!$A$2:$Q$4996,17,FALSE)</f>
        <v>0.85</v>
      </c>
      <c r="W177" s="27" t="str">
        <f>VLOOKUP($A177,[1]TargetPriceData!$A$2:$O$4996,15,FALSE)</f>
        <v>2020-03-09</v>
      </c>
      <c r="X177" s="28">
        <f>VLOOKUP($A177,[1]TargetPriceData!$A$2:$N$4996,14,FALSE)</f>
        <v>0</v>
      </c>
      <c r="Y177" s="29">
        <f t="shared" si="5"/>
        <v>0</v>
      </c>
      <c r="Z177" s="11" t="str" cm="1">
        <f t="array" ref="Z177">_FV(B177,"Exchange abbreviation",TRUE)</f>
        <v>XNAS</v>
      </c>
      <c r="AA177" s="44" t="s">
        <v>589</v>
      </c>
      <c r="AB177" s="44" t="s">
        <v>711</v>
      </c>
      <c r="AC177" s="45" t="s">
        <v>56</v>
      </c>
      <c r="AD177" s="31" t="s">
        <v>278</v>
      </c>
      <c r="AE177" s="46" t="s">
        <v>621</v>
      </c>
      <c r="AF177" s="32" t="s">
        <v>33</v>
      </c>
      <c r="AG177" s="33" cm="1">
        <f t="array" ref="AG177">IF(AH177=0,0,IF(ISERR(AH177),0,ROUNDDOWN(C177/_FV(B177,"P/E",TRUE),2)))</f>
        <v>4.57</v>
      </c>
      <c r="AH177" s="30" cm="1">
        <f t="array" ref="AH177">IFERROR(_FV(B177,"P/E",TRUE),0)</f>
        <v>20.3583</v>
      </c>
      <c r="FT177" s="8"/>
      <c r="FU177" s="8"/>
      <c r="FV177" s="8"/>
      <c r="FW177" s="8"/>
      <c r="FX177" s="8"/>
    </row>
    <row r="178" spans="1:180" x14ac:dyDescent="0.25">
      <c r="A178" s="38" t="s">
        <v>259</v>
      </c>
      <c r="B178" t="e" vm="175">
        <v>#VALUE!</v>
      </c>
      <c r="C178" s="10" cm="1">
        <f t="array" ref="C178">_FV(B178,"Previous close",TRUE)</f>
        <v>165.78</v>
      </c>
      <c r="D178" s="10" cm="1">
        <f t="array" aca="1" ref="D178" ca="1">IF(OR(ISERROR(_FV($B178,"Price (Extended hours)",TRUE))=TRUE,$D$2="MKT CLOSED"),_FV($B178,"Price"),_FV($B178,"Price (Extended hours)",TRUE))</f>
        <v>165.76</v>
      </c>
      <c r="E178" s="17" cm="1">
        <f t="array" ref="E178">_FV(B178,"Low")</f>
        <v>162.63999999999999</v>
      </c>
      <c r="F178" s="17" cm="1">
        <f t="array" ref="F178">_FV(B178,"High")</f>
        <v>166.02</v>
      </c>
      <c r="G178" s="18" cm="1">
        <f t="array" ref="G178">_FV(B178,"Change")</f>
        <v>0.18</v>
      </c>
      <c r="H178" s="19" cm="1">
        <f t="array" ref="H178">_FV(B178,"Change (%)",TRUE)</f>
        <v>1.0859999999999999E-3</v>
      </c>
      <c r="I178" s="37" t="str" cm="1">
        <f t="array" ref="I178">_FV(B178,"Name")</f>
        <v>EXTRA SPACE STORAGE INC.</v>
      </c>
      <c r="J178" s="20" cm="1">
        <f t="array" ref="J178">_FV(B178,"Shares outstanding",TRUE)</f>
        <v>133912000</v>
      </c>
      <c r="K178" s="21" cm="1">
        <f t="array" ref="K178">IFERROR(_FV(B178,"Market cap",TRUE),0)</f>
        <v>22224040000</v>
      </c>
      <c r="L178" s="22">
        <f>VLOOKUP($A178,[1]TargetPriceData!$A$2:$AB$4993,11,FALSE)</f>
        <v>0.55000000000000004</v>
      </c>
      <c r="M178" s="23">
        <f>VLOOKUP($A178,[1]TargetPriceData!$A$2:$AB$4993,4,FALSE)</f>
        <v>13</v>
      </c>
      <c r="N178" s="23" t="b">
        <f>VLOOKUP($A178,[1]TargetPriceData!$A$2:$AB$4993,3,FALSE)</f>
        <v>1</v>
      </c>
      <c r="O178" s="24">
        <f>VLOOKUP($A178,[1]TargetPriceData!$A$2:$AB$4993,5,FALSE)</f>
        <v>153</v>
      </c>
      <c r="P178" s="24">
        <f>VLOOKUP($A178,[1]TargetPriceData!$A$2:$AB$1048576,7,FALSE)</f>
        <v>220</v>
      </c>
      <c r="Q178" s="24">
        <f>VLOOKUP($A178,[1]TargetPriceData!$A$2:$AB$4993,6,FALSE)</f>
        <v>209.92</v>
      </c>
      <c r="R178" s="34">
        <f t="shared" ca="1" si="4"/>
        <v>0.26640926640926638</v>
      </c>
      <c r="S178" s="24">
        <f>VLOOKUP($A178,[1]TargetPriceData!$A$2:$AB$4993,8,FALSE)</f>
        <v>248</v>
      </c>
      <c r="T178" s="26">
        <f>VLOOKUP($A178,[1]TargetPriceData!$A$2:$AB$4993,10,FALSE)</f>
        <v>2.2999999999999998</v>
      </c>
      <c r="U178" s="42">
        <f>VLOOKUP($A178,[1]TargetPriceData!$A$2:$P$4996,16,FALSE)</f>
        <v>0.92</v>
      </c>
      <c r="V178" s="42">
        <f>VLOOKUP($A178,[1]TargetPriceData!$A$2:$Q$4996,17,FALSE)</f>
        <v>2.59</v>
      </c>
      <c r="W178" s="27" t="str">
        <f>VLOOKUP($A178,[1]TargetPriceData!$A$2:$O$4996,15,FALSE)</f>
        <v>2022-09-14</v>
      </c>
      <c r="X178" s="28">
        <f>VLOOKUP($A178,[1]TargetPriceData!$A$2:$N$4996,14,FALSE)</f>
        <v>6</v>
      </c>
      <c r="Y178" s="29">
        <f t="shared" si="5"/>
        <v>3.6192544335866814E-2</v>
      </c>
      <c r="Z178" s="11" t="str" cm="1">
        <f t="array" ref="Z178">_FV(B178,"Exchange abbreviation",TRUE)</f>
        <v>XNYS</v>
      </c>
      <c r="AA178" s="44" t="s">
        <v>589</v>
      </c>
      <c r="AB178" s="44" t="s">
        <v>711</v>
      </c>
      <c r="AC178" s="45" t="s">
        <v>44</v>
      </c>
      <c r="AD178" s="31" t="s">
        <v>619</v>
      </c>
      <c r="AE178" s="46" t="s">
        <v>620</v>
      </c>
      <c r="AF178" s="32" t="s">
        <v>33</v>
      </c>
      <c r="AG178" s="33" cm="1">
        <f t="array" ref="AG178">IF(AH178=0,0,IF(ISERR(AH178),0,ROUNDDOWN(C178/_FV(B178,"P/E",TRUE),2)))</f>
        <v>6.64</v>
      </c>
      <c r="AH178" s="30" cm="1">
        <f t="array" ref="AH178">IFERROR(_FV(B178,"P/E",TRUE),0)</f>
        <v>24.940999999999999</v>
      </c>
      <c r="FT178" s="8"/>
      <c r="FU178" s="8"/>
      <c r="FV178" s="8"/>
      <c r="FW178" s="8"/>
      <c r="FX178" s="8"/>
    </row>
    <row r="179" spans="1:180" x14ac:dyDescent="0.25">
      <c r="A179" s="38" t="s">
        <v>260</v>
      </c>
      <c r="B179" t="e" vm="176">
        <v>#VALUE!</v>
      </c>
      <c r="C179" s="10" cm="1">
        <f t="array" ref="C179">_FV(B179,"Previous close",TRUE)</f>
        <v>11.77</v>
      </c>
      <c r="D179" s="10" cm="1">
        <f t="array" aca="1" ref="D179" ca="1">IF(OR(ISERROR(_FV($B179,"Price (Extended hours)",TRUE))=TRUE,$D$2="MKT CLOSED"),_FV($B179,"Price"),_FV($B179,"Price (Extended hours)",TRUE))</f>
        <v>12.21</v>
      </c>
      <c r="E179" s="17" cm="1">
        <f t="array" ref="E179">_FV(B179,"Low")</f>
        <v>11.675000000000001</v>
      </c>
      <c r="F179" s="17" cm="1">
        <f t="array" ref="F179">_FV(B179,"High")</f>
        <v>12.25</v>
      </c>
      <c r="G179" s="18" cm="1">
        <f t="array" ref="G179">_FV(B179,"Change")</f>
        <v>0.42</v>
      </c>
      <c r="H179" s="19" cm="1">
        <f t="array" ref="H179">_FV(B179,"Change (%)",TRUE)</f>
        <v>3.5684E-2</v>
      </c>
      <c r="I179" s="37" t="str" cm="1">
        <f t="array" ref="I179">_FV(B179,"Name")</f>
        <v>FORD MOTOR COMPANY</v>
      </c>
      <c r="J179" s="20" cm="1">
        <f t="array" ref="J179">_FV(B179,"Shares outstanding",TRUE)</f>
        <v>4020238000</v>
      </c>
      <c r="K179" s="21" cm="1">
        <f t="array" ref="K179">IFERROR(_FV(B179,"Market cap",TRUE),0)</f>
        <v>49006700000</v>
      </c>
      <c r="L179" s="22">
        <f>VLOOKUP($A179,[1]TargetPriceData!$A$2:$AB$4993,11,FALSE)</f>
        <v>1.38</v>
      </c>
      <c r="M179" s="23">
        <f>VLOOKUP($A179,[1]TargetPriceData!$A$2:$AB$4993,4,FALSE)</f>
        <v>19</v>
      </c>
      <c r="N179" s="23" t="b">
        <f>VLOOKUP($A179,[1]TargetPriceData!$A$2:$AB$4993,3,FALSE)</f>
        <v>1</v>
      </c>
      <c r="O179" s="24">
        <f>VLOOKUP($A179,[1]TargetPriceData!$A$2:$AB$4993,5,FALSE)</f>
        <v>10</v>
      </c>
      <c r="P179" s="24">
        <f>VLOOKUP($A179,[1]TargetPriceData!$A$2:$AB$1048576,7,FALSE)</f>
        <v>13</v>
      </c>
      <c r="Q179" s="24">
        <f>VLOOKUP($A179,[1]TargetPriceData!$A$2:$AB$4993,6,FALSE)</f>
        <v>15.01</v>
      </c>
      <c r="R179" s="34">
        <f t="shared" ca="1" si="4"/>
        <v>0.22932022932022922</v>
      </c>
      <c r="S179" s="24">
        <f>VLOOKUP($A179,[1]TargetPriceData!$A$2:$AB$4993,8,FALSE)</f>
        <v>28</v>
      </c>
      <c r="T179" s="26">
        <f>VLOOKUP($A179,[1]TargetPriceData!$A$2:$AB$4993,10,FALSE)</f>
        <v>2.7</v>
      </c>
      <c r="U179" s="42">
        <f>VLOOKUP($A179,[1]TargetPriceData!$A$2:$P$4996,16,FALSE)</f>
        <v>0.95</v>
      </c>
      <c r="V179" s="42">
        <f>VLOOKUP($A179,[1]TargetPriceData!$A$2:$Q$4996,17,FALSE)</f>
        <v>1.1599999999999999</v>
      </c>
      <c r="W179" s="27" t="str">
        <f>VLOOKUP($A179,[1]TargetPriceData!$A$2:$O$4996,15,FALSE)</f>
        <v>2022-08-10</v>
      </c>
      <c r="X179" s="28">
        <f>VLOOKUP($A179,[1]TargetPriceData!$A$2:$N$4996,14,FALSE)</f>
        <v>0.6</v>
      </c>
      <c r="Y179" s="29">
        <f t="shared" si="5"/>
        <v>5.0977060322854713E-2</v>
      </c>
      <c r="Z179" s="11" t="str" cm="1">
        <f t="array" ref="Z179">_FV(B179,"Exchange abbreviation",TRUE)</f>
        <v>XNYS</v>
      </c>
      <c r="AA179" s="44" t="s">
        <v>589</v>
      </c>
      <c r="AB179" s="44" t="s">
        <v>711</v>
      </c>
      <c r="AC179" s="45" t="s">
        <v>67</v>
      </c>
      <c r="AD179" s="31" t="s">
        <v>278</v>
      </c>
      <c r="AE179" s="46" t="s">
        <v>669</v>
      </c>
      <c r="AF179" s="32" t="s">
        <v>33</v>
      </c>
      <c r="AG179" s="33" cm="1">
        <f t="array" ref="AG179">IF(AH179=0,0,IF(ISERR(AH179),0,ROUNDDOWN(C179/_FV(B179,"P/E",TRUE),2)))</f>
        <v>2.86</v>
      </c>
      <c r="AH179" s="30" cm="1">
        <f t="array" ref="AH179">IFERROR(_FV(B179,"P/E",TRUE),0)</f>
        <v>4.1048</v>
      </c>
      <c r="FT179" s="8"/>
      <c r="FU179" s="8"/>
      <c r="FV179" s="8"/>
      <c r="FW179" s="8"/>
      <c r="FX179" s="8"/>
    </row>
    <row r="180" spans="1:180" x14ac:dyDescent="0.25">
      <c r="A180" s="38" t="s">
        <v>261</v>
      </c>
      <c r="B180" t="e" vm="177">
        <v>#VALUE!</v>
      </c>
      <c r="C180" s="10" cm="1">
        <f t="array" ref="C180">_FV(B180,"Previous close",TRUE)</f>
        <v>146.59</v>
      </c>
      <c r="D180" s="10" cm="1">
        <f t="array" aca="1" ref="D180" ca="1">IF(OR(ISERROR(_FV($B180,"Price (Extended hours)",TRUE))=TRUE,$D$2="MKT CLOSED"),_FV($B180,"Price"),_FV($B180,"Price (Extended hours)",TRUE))</f>
        <v>152.99</v>
      </c>
      <c r="E180" s="17" cm="1">
        <f t="array" ref="E180">_FV(B180,"Low")</f>
        <v>146.55430000000001</v>
      </c>
      <c r="F180" s="17" cm="1">
        <f t="array" ref="F180">_FV(B180,"High")</f>
        <v>152.41999999999999</v>
      </c>
      <c r="G180" s="18" cm="1">
        <f t="array" ref="G180">_FV(B180,"Change")</f>
        <v>5.73</v>
      </c>
      <c r="H180" s="19" cm="1">
        <f t="array" ref="H180">_FV(B180,"Change (%)",TRUE)</f>
        <v>3.9088999999999999E-2</v>
      </c>
      <c r="I180" s="37" t="str" cm="1">
        <f t="array" ref="I180">_FV(B180,"Name")</f>
        <v>DIAMONDBACK ENERGY, INC.</v>
      </c>
      <c r="J180" s="20" cm="1">
        <f t="array" ref="J180">_FV(B180,"Shares outstanding",TRUE)</f>
        <v>177841100</v>
      </c>
      <c r="K180" s="21" cm="1">
        <f t="array" ref="K180">IFERROR(_FV(B180,"Market cap",TRUE),0)</f>
        <v>27088750000</v>
      </c>
      <c r="L180" s="22">
        <f>VLOOKUP($A180,[1]TargetPriceData!$A$2:$AB$4993,11,FALSE)</f>
        <v>2</v>
      </c>
      <c r="M180" s="23">
        <f>VLOOKUP($A180,[1]TargetPriceData!$A$2:$AB$4993,4,FALSE)</f>
        <v>30</v>
      </c>
      <c r="N180" s="23" t="b">
        <f>VLOOKUP($A180,[1]TargetPriceData!$A$2:$AB$4993,3,FALSE)</f>
        <v>1</v>
      </c>
      <c r="O180" s="24">
        <f>VLOOKUP($A180,[1]TargetPriceData!$A$2:$AB$4993,5,FALSE)</f>
        <v>143</v>
      </c>
      <c r="P180" s="24">
        <f>VLOOKUP($A180,[1]TargetPriceData!$A$2:$AB$1048576,7,FALSE)</f>
        <v>172.5</v>
      </c>
      <c r="Q180" s="24">
        <f>VLOOKUP($A180,[1]TargetPriceData!$A$2:$AB$4993,6,FALSE)</f>
        <v>174.8</v>
      </c>
      <c r="R180" s="34">
        <f t="shared" ca="1" si="4"/>
        <v>0.14255833714621871</v>
      </c>
      <c r="S180" s="24">
        <f>VLOOKUP($A180,[1]TargetPriceData!$A$2:$AB$4993,8,FALSE)</f>
        <v>230</v>
      </c>
      <c r="T180" s="26">
        <f>VLOOKUP($A180,[1]TargetPriceData!$A$2:$AB$4993,10,FALSE)</f>
        <v>2</v>
      </c>
      <c r="U180" s="42">
        <f>VLOOKUP($A180,[1]TargetPriceData!$A$2:$P$4996,16,FALSE)</f>
        <v>0.66</v>
      </c>
      <c r="V180" s="42">
        <f>VLOOKUP($A180,[1]TargetPriceData!$A$2:$Q$4996,17,FALSE)</f>
        <v>0.73</v>
      </c>
      <c r="W180" s="27" t="str">
        <f>VLOOKUP($A180,[1]TargetPriceData!$A$2:$O$4996,15,FALSE)</f>
        <v>2022-08-15</v>
      </c>
      <c r="X180" s="28">
        <f>VLOOKUP($A180,[1]TargetPriceData!$A$2:$N$4996,14,FALSE)</f>
        <v>12.2</v>
      </c>
      <c r="Y180" s="29">
        <f t="shared" si="5"/>
        <v>8.3225322327580314E-2</v>
      </c>
      <c r="Z180" s="11" t="str" cm="1">
        <f t="array" ref="Z180">_FV(B180,"Exchange abbreviation",TRUE)</f>
        <v>XNAS</v>
      </c>
      <c r="AA180" s="44" t="s">
        <v>589</v>
      </c>
      <c r="AB180" s="44" t="s">
        <v>711</v>
      </c>
      <c r="AC180" s="45" t="s">
        <v>71</v>
      </c>
      <c r="AD180" s="31" t="s">
        <v>623</v>
      </c>
      <c r="AE180" s="46" t="s">
        <v>624</v>
      </c>
      <c r="AF180" s="32" t="s">
        <v>33</v>
      </c>
      <c r="AG180" s="33" cm="1">
        <f t="array" ref="AG180">IF(AH180=0,0,IF(ISERR(AH180),0,ROUNDDOWN(C180/_FV(B180,"P/E",TRUE),2)))</f>
        <v>21.41</v>
      </c>
      <c r="AH180" s="30" cm="1">
        <f t="array" ref="AH180">IFERROR(_FV(B180,"P/E",TRUE),0)</f>
        <v>6.8438999999999997</v>
      </c>
      <c r="FT180" s="8"/>
      <c r="FU180" s="8"/>
      <c r="FV180" s="8"/>
      <c r="FW180" s="8"/>
      <c r="FX180" s="8"/>
    </row>
    <row r="181" spans="1:180" x14ac:dyDescent="0.25">
      <c r="A181" s="38" t="s">
        <v>262</v>
      </c>
      <c r="B181" t="e" vm="178">
        <v>#VALUE!</v>
      </c>
      <c r="C181" s="10" cm="1">
        <f t="array" ref="C181">_FV(B181,"Previous close",TRUE)</f>
        <v>45.35</v>
      </c>
      <c r="D181" s="10" cm="1">
        <f t="array" aca="1" ref="D181" ca="1">IF(OR(ISERROR(_FV($B181,"Price (Extended hours)",TRUE))=TRUE,$D$2="MKT CLOSED"),_FV($B181,"Price"),_FV($B181,"Price (Extended hours)",TRUE))</f>
        <v>46.17</v>
      </c>
      <c r="E181" s="17" cm="1">
        <f t="array" ref="E181">_FV(B181,"Low")</f>
        <v>45.1</v>
      </c>
      <c r="F181" s="17" cm="1">
        <f t="array" ref="F181">_FV(B181,"High")</f>
        <v>46.17</v>
      </c>
      <c r="G181" s="18" cm="1">
        <f t="array" ref="G181">_FV(B181,"Change")</f>
        <v>0.74</v>
      </c>
      <c r="H181" s="19" cm="1">
        <f t="array" ref="H181">_FV(B181,"Change (%)",TRUE)</f>
        <v>1.6317999999999999E-2</v>
      </c>
      <c r="I181" s="37" t="str" cm="1">
        <f t="array" ref="I181">_FV(B181,"Name")</f>
        <v>Fastenal Company</v>
      </c>
      <c r="J181" s="20" cm="1">
        <f t="array" ref="J181">_FV(B181,"Shares outstanding",TRUE)</f>
        <v>572759900</v>
      </c>
      <c r="K181" s="21" cm="1">
        <f t="array" ref="K181">IFERROR(_FV(B181,"Market cap",TRUE),0)</f>
        <v>26398500000</v>
      </c>
      <c r="L181" s="22">
        <f>VLOOKUP($A181,[1]TargetPriceData!$A$2:$AB$4993,11,FALSE)</f>
        <v>1.18</v>
      </c>
      <c r="M181" s="23">
        <f>VLOOKUP($A181,[1]TargetPriceData!$A$2:$AB$4993,4,FALSE)</f>
        <v>7</v>
      </c>
      <c r="N181" s="23" t="b">
        <f>VLOOKUP($A181,[1]TargetPriceData!$A$2:$AB$4993,3,FALSE)</f>
        <v>1</v>
      </c>
      <c r="O181" s="24">
        <f>VLOOKUP($A181,[1]TargetPriceData!$A$2:$AB$4993,5,FALSE)</f>
        <v>43</v>
      </c>
      <c r="P181" s="24">
        <f>VLOOKUP($A181,[1]TargetPriceData!$A$2:$AB$1048576,7,FALSE)</f>
        <v>48</v>
      </c>
      <c r="Q181" s="24">
        <f>VLOOKUP($A181,[1]TargetPriceData!$A$2:$AB$4993,6,FALSE)</f>
        <v>47.57</v>
      </c>
      <c r="R181" s="34">
        <f t="shared" ca="1" si="4"/>
        <v>3.0322720381199882E-2</v>
      </c>
      <c r="S181" s="24">
        <f>VLOOKUP($A181,[1]TargetPriceData!$A$2:$AB$4993,8,FALSE)</f>
        <v>55</v>
      </c>
      <c r="T181" s="26">
        <f>VLOOKUP($A181,[1]TargetPriceData!$A$2:$AB$4993,10,FALSE)</f>
        <v>3</v>
      </c>
      <c r="U181" s="42">
        <f>VLOOKUP($A181,[1]TargetPriceData!$A$2:$P$4996,16,FALSE)</f>
        <v>1.67</v>
      </c>
      <c r="V181" s="42">
        <f>VLOOKUP($A181,[1]TargetPriceData!$A$2:$Q$4996,17,FALSE)</f>
        <v>3.98</v>
      </c>
      <c r="W181" s="27" t="str">
        <f>VLOOKUP($A181,[1]TargetPriceData!$A$2:$O$4996,15,FALSE)</f>
        <v>2022-10-26</v>
      </c>
      <c r="X181" s="28">
        <f>VLOOKUP($A181,[1]TargetPriceData!$A$2:$N$4996,14,FALSE)</f>
        <v>1.24</v>
      </c>
      <c r="Y181" s="29">
        <f t="shared" si="5"/>
        <v>2.7342888643880923E-2</v>
      </c>
      <c r="Z181" s="11" t="str" cm="1">
        <f t="array" ref="Z181">_FV(B181,"Exchange abbreviation",TRUE)</f>
        <v>XNAS</v>
      </c>
      <c r="AA181" s="44" t="s">
        <v>712</v>
      </c>
      <c r="AB181" s="44" t="s">
        <v>711</v>
      </c>
      <c r="AC181" s="45" t="s">
        <v>39</v>
      </c>
      <c r="AD181" s="31" t="s">
        <v>337</v>
      </c>
      <c r="AE181" s="46" t="s">
        <v>613</v>
      </c>
      <c r="AF181" s="32" t="s">
        <v>33</v>
      </c>
      <c r="AG181" s="33" cm="1">
        <f t="array" ref="AG181">IF(AH181=0,0,IF(ISERR(AH181),0,ROUNDDOWN(C181/_FV(B181,"P/E",TRUE),2)))</f>
        <v>1.85</v>
      </c>
      <c r="AH181" s="30" cm="1">
        <f t="array" ref="AH181">IFERROR(_FV(B181,"P/E",TRUE),0)</f>
        <v>24.3889</v>
      </c>
      <c r="FT181" s="8"/>
      <c r="FU181" s="8"/>
      <c r="FV181" s="8"/>
      <c r="FW181" s="8"/>
      <c r="FX181" s="8"/>
    </row>
    <row r="182" spans="1:180" x14ac:dyDescent="0.25">
      <c r="A182" s="38" t="s">
        <v>263</v>
      </c>
      <c r="B182" t="e" vm="179">
        <v>#VALUE!</v>
      </c>
      <c r="C182" s="10" cm="1">
        <f t="array" ref="C182">_FV(B182,"Previous close",TRUE)</f>
        <v>53.44</v>
      </c>
      <c r="D182" s="10" cm="1">
        <f t="array" aca="1" ref="D182" ca="1">IF(OR(ISERROR(_FV($B182,"Price (Extended hours)",TRUE))=TRUE,$D$2="MKT CLOSED"),_FV($B182,"Price"),_FV($B182,"Price (Extended hours)",TRUE))</f>
        <v>53.45</v>
      </c>
      <c r="E182" s="17" cm="1">
        <f t="array" ref="E182">_FV(B182,"Low")</f>
        <v>52.95</v>
      </c>
      <c r="F182" s="17" cm="1">
        <f t="array" ref="F182">_FV(B182,"High")</f>
        <v>55.14</v>
      </c>
      <c r="G182" s="18" cm="1">
        <f t="array" ref="G182">_FV(B182,"Change")</f>
        <v>1.68</v>
      </c>
      <c r="H182" s="19" cm="1">
        <f t="array" ref="H182">_FV(B182,"Change (%)",TRUE)</f>
        <v>3.1437E-2</v>
      </c>
      <c r="I182" s="37" t="str" cm="1">
        <f t="array" ref="I182">_FV(B182,"Name")</f>
        <v>FORTUNE BRANDS HOME &amp; SECURITY, INC.</v>
      </c>
      <c r="J182" s="20" cm="1">
        <f t="array" ref="J182">_FV(B182,"Shares outstanding",TRUE)</f>
        <v>129317000</v>
      </c>
      <c r="K182" s="21" cm="1">
        <f t="array" ref="K182">IFERROR(_FV(B182,"Market cap",TRUE),0)</f>
        <v>7127952000</v>
      </c>
      <c r="L182" s="22">
        <f>VLOOKUP($A182,[1]TargetPriceData!$A$2:$AB$4993,11,FALSE)</f>
        <v>1.55</v>
      </c>
      <c r="M182" s="23">
        <f>VLOOKUP($A182,[1]TargetPriceData!$A$2:$AB$4993,4,FALSE)</f>
        <v>14</v>
      </c>
      <c r="N182" s="23" t="b">
        <f>VLOOKUP($A182,[1]TargetPriceData!$A$2:$AB$4993,3,FALSE)</f>
        <v>1</v>
      </c>
      <c r="O182" s="24">
        <f>VLOOKUP($A182,[1]TargetPriceData!$A$2:$AB$4993,5,FALSE)</f>
        <v>60</v>
      </c>
      <c r="P182" s="24">
        <f>VLOOKUP($A182,[1]TargetPriceData!$A$2:$AB$1048576,7,FALSE)</f>
        <v>74.5</v>
      </c>
      <c r="Q182" s="24">
        <f>VLOOKUP($A182,[1]TargetPriceData!$A$2:$AB$4993,6,FALSE)</f>
        <v>79.36</v>
      </c>
      <c r="R182" s="34">
        <f t="shared" ca="1" si="4"/>
        <v>0.48475210477081376</v>
      </c>
      <c r="S182" s="24">
        <f>VLOOKUP($A182,[1]TargetPriceData!$A$2:$AB$4993,8,FALSE)</f>
        <v>113</v>
      </c>
      <c r="T182" s="26">
        <f>VLOOKUP($A182,[1]TargetPriceData!$A$2:$AB$4993,10,FALSE)</f>
        <v>2.4</v>
      </c>
      <c r="U182" s="42">
        <f>VLOOKUP($A182,[1]TargetPriceData!$A$2:$P$4996,16,FALSE)</f>
        <v>0.94</v>
      </c>
      <c r="V182" s="42">
        <f>VLOOKUP($A182,[1]TargetPriceData!$A$2:$Q$4996,17,FALSE)</f>
        <v>2.12</v>
      </c>
      <c r="W182" s="27" t="str">
        <f>VLOOKUP($A182,[1]TargetPriceData!$A$2:$O$4996,15,FALSE)</f>
        <v>2022-11-23</v>
      </c>
      <c r="X182" s="28">
        <f>VLOOKUP($A182,[1]TargetPriceData!$A$2:$N$4996,14,FALSE)</f>
        <v>1.1200000000000001</v>
      </c>
      <c r="Y182" s="29">
        <f t="shared" si="5"/>
        <v>2.0958083832335331E-2</v>
      </c>
      <c r="Z182" s="11" t="str" cm="1">
        <f t="array" ref="Z182">_FV(B182,"Exchange abbreviation",TRUE)</f>
        <v>XNYS</v>
      </c>
      <c r="AA182" s="44" t="s">
        <v>589</v>
      </c>
      <c r="AB182" s="44" t="s">
        <v>711</v>
      </c>
      <c r="AC182" s="45" t="s">
        <v>107</v>
      </c>
      <c r="AD182" s="31" t="s">
        <v>337</v>
      </c>
      <c r="AE182" s="46" t="s">
        <v>613</v>
      </c>
      <c r="AF182" s="32" t="s">
        <v>33</v>
      </c>
      <c r="AG182" s="33" cm="1">
        <f t="array" ref="AG182">IF(AH182=0,0,IF(ISERR(AH182),0,ROUNDDOWN(C182/_FV(B182,"P/E",TRUE),2)))</f>
        <v>5.52</v>
      </c>
      <c r="AH182" s="30" cm="1">
        <f t="array" ref="AH182">IFERROR(_FV(B182,"P/E",TRUE),0)</f>
        <v>9.6655999999999995</v>
      </c>
      <c r="FT182" s="8"/>
      <c r="FU182" s="8"/>
      <c r="FV182" s="8"/>
      <c r="FW182" s="8"/>
      <c r="FX182" s="8"/>
    </row>
    <row r="183" spans="1:180" x14ac:dyDescent="0.25">
      <c r="A183" s="38" t="s">
        <v>264</v>
      </c>
      <c r="B183" t="e" vm="180">
        <v>#VALUE!</v>
      </c>
      <c r="C183" s="10" cm="1">
        <f t="array" ref="C183">_FV(B183,"Previous close",TRUE)</f>
        <v>29.12</v>
      </c>
      <c r="D183" s="10" cm="1">
        <f t="array" aca="1" ref="D183" ca="1">IF(OR(ISERROR(_FV($B183,"Price (Extended hours)",TRUE))=TRUE,$D$2="MKT CLOSED"),_FV($B183,"Price"),_FV($B183,"Price (Extended hours)",TRUE))</f>
        <v>32.42</v>
      </c>
      <c r="E183" s="17" cm="1">
        <f t="array" ref="E183">_FV(B183,"Low")</f>
        <v>28.79</v>
      </c>
      <c r="F183" s="17" cm="1">
        <f t="array" ref="F183">_FV(B183,"High")</f>
        <v>32.130000000000003</v>
      </c>
      <c r="G183" s="18" cm="1">
        <f t="array" ref="G183">_FV(B183,"Change")</f>
        <v>2.91</v>
      </c>
      <c r="H183" s="19" cm="1">
        <f t="array" ref="H183">_FV(B183,"Change (%)",TRUE)</f>
        <v>9.9931000000000006E-2</v>
      </c>
      <c r="I183" s="37" t="str" cm="1">
        <f t="array" ref="I183">_FV(B183,"Name")</f>
        <v>FREEPORT-MCMORAN INC.</v>
      </c>
      <c r="J183" s="20" cm="1">
        <f t="array" ref="J183">_FV(B183,"Shares outstanding",TRUE)</f>
        <v>1429270000</v>
      </c>
      <c r="K183" s="21" cm="1">
        <f t="array" ref="K183">IFERROR(_FV(B183,"Market cap",TRUE),0)</f>
        <v>45779530000</v>
      </c>
      <c r="L183" s="22">
        <f>VLOOKUP($A183,[1]TargetPriceData!$A$2:$AB$4993,11,FALSE)</f>
        <v>1.95</v>
      </c>
      <c r="M183" s="23">
        <f>VLOOKUP($A183,[1]TargetPriceData!$A$2:$AB$4993,4,FALSE)</f>
        <v>20</v>
      </c>
      <c r="N183" s="23" t="b">
        <f>VLOOKUP($A183,[1]TargetPriceData!$A$2:$AB$4993,3,FALSE)</f>
        <v>1</v>
      </c>
      <c r="O183" s="24">
        <f>VLOOKUP($A183,[1]TargetPriceData!$A$2:$AB$4993,5,FALSE)</f>
        <v>23</v>
      </c>
      <c r="P183" s="24">
        <f>VLOOKUP($A183,[1]TargetPriceData!$A$2:$AB$1048576,7,FALSE)</f>
        <v>34</v>
      </c>
      <c r="Q183" s="24">
        <f>VLOOKUP($A183,[1]TargetPriceData!$A$2:$AB$4993,6,FALSE)</f>
        <v>36.729999999999997</v>
      </c>
      <c r="R183" s="34">
        <f t="shared" ca="1" si="4"/>
        <v>0.13294262800740267</v>
      </c>
      <c r="S183" s="24">
        <f>VLOOKUP($A183,[1]TargetPriceData!$A$2:$AB$4993,8,FALSE)</f>
        <v>55</v>
      </c>
      <c r="T183" s="26">
        <f>VLOOKUP($A183,[1]TargetPriceData!$A$2:$AB$4993,10,FALSE)</f>
        <v>2.4</v>
      </c>
      <c r="U183" s="42">
        <f>VLOOKUP($A183,[1]TargetPriceData!$A$2:$P$4996,16,FALSE)</f>
        <v>1.65</v>
      </c>
      <c r="V183" s="42">
        <f>VLOOKUP($A183,[1]TargetPriceData!$A$2:$Q$4996,17,FALSE)</f>
        <v>2.56</v>
      </c>
      <c r="W183" s="27" t="str">
        <f>VLOOKUP($A183,[1]TargetPriceData!$A$2:$O$4996,15,FALSE)</f>
        <v>2022-10-13</v>
      </c>
      <c r="X183" s="28">
        <f>VLOOKUP($A183,[1]TargetPriceData!$A$2:$N$4996,14,FALSE)</f>
        <v>0.6</v>
      </c>
      <c r="Y183" s="29">
        <f t="shared" si="5"/>
        <v>2.0604395604395604E-2</v>
      </c>
      <c r="Z183" s="11" t="str" cm="1">
        <f t="array" ref="Z183">_FV(B183,"Exchange abbreviation",TRUE)</f>
        <v>XNYS</v>
      </c>
      <c r="AA183" s="44" t="s">
        <v>589</v>
      </c>
      <c r="AB183" s="44" t="s">
        <v>711</v>
      </c>
      <c r="AC183" s="45" t="s">
        <v>34</v>
      </c>
      <c r="AD183" s="31" t="s">
        <v>610</v>
      </c>
      <c r="AE183" s="46" t="s">
        <v>670</v>
      </c>
      <c r="AF183" s="32" t="s">
        <v>33</v>
      </c>
      <c r="AG183" s="33" cm="1">
        <f t="array" ref="AG183">IF(AH183=0,0,IF(ISERR(AH183),0,ROUNDDOWN(C183/_FV(B183,"P/E",TRUE),2)))</f>
        <v>2.64</v>
      </c>
      <c r="AH183" s="30" cm="1">
        <f t="array" ref="AH183">IFERROR(_FV(B183,"P/E",TRUE),0)</f>
        <v>11.0174</v>
      </c>
      <c r="FT183" s="8"/>
      <c r="FU183" s="8"/>
      <c r="FV183" s="8"/>
      <c r="FW183" s="8"/>
      <c r="FX183" s="8"/>
    </row>
    <row r="184" spans="1:180" x14ac:dyDescent="0.25">
      <c r="A184" s="38" t="s">
        <v>265</v>
      </c>
      <c r="B184" t="e" vm="181">
        <v>#VALUE!</v>
      </c>
      <c r="C184" s="10" cm="1">
        <f t="array" ref="C184">_FV(B184,"Previous close",TRUE)</f>
        <v>399.53</v>
      </c>
      <c r="D184" s="10" cm="1">
        <f t="array" aca="1" ref="D184" ca="1">IF(OR(ISERROR(_FV($B184,"Price (Extended hours)",TRUE))=TRUE,$D$2="MKT CLOSED"),_FV($B184,"Price"),_FV($B184,"Price (Extended hours)",TRUE))</f>
        <v>407.09</v>
      </c>
      <c r="E184" s="17" cm="1">
        <f t="array" ref="E184">_FV(B184,"Low")</f>
        <v>396.10500000000002</v>
      </c>
      <c r="F184" s="17" cm="1">
        <f t="array" ref="F184">_FV(B184,"High")</f>
        <v>407.5</v>
      </c>
      <c r="G184" s="18" cm="1">
        <f t="array" ref="G184">_FV(B184,"Change")</f>
        <v>7.56</v>
      </c>
      <c r="H184" s="19" cm="1">
        <f t="array" ref="H184">_FV(B184,"Change (%)",TRUE)</f>
        <v>1.8922000000000001E-2</v>
      </c>
      <c r="I184" s="37" t="str" cm="1">
        <f t="array" ref="I184">_FV(B184,"Name")</f>
        <v>FACTSET RESEARCH SYSTEMS INC.</v>
      </c>
      <c r="J184" s="20" cm="1">
        <f t="array" ref="J184">_FV(B184,"Shares outstanding",TRUE)</f>
        <v>37979640</v>
      </c>
      <c r="K184" s="21" cm="1">
        <f t="array" ref="K184">IFERROR(_FV(B184,"Market cap",TRUE),0)</f>
        <v>15461130000</v>
      </c>
      <c r="L184" s="22">
        <f>VLOOKUP($A184,[1]TargetPriceData!$A$2:$AB$4993,11,FALSE)</f>
        <v>0.78</v>
      </c>
      <c r="M184" s="23">
        <f>VLOOKUP($A184,[1]TargetPriceData!$A$2:$AB$4993,4,FALSE)</f>
        <v>11</v>
      </c>
      <c r="N184" s="23" t="b">
        <f>VLOOKUP($A184,[1]TargetPriceData!$A$2:$AB$4993,3,FALSE)</f>
        <v>1</v>
      </c>
      <c r="O184" s="24">
        <f>VLOOKUP($A184,[1]TargetPriceData!$A$2:$AB$4993,5,FALSE)</f>
        <v>335</v>
      </c>
      <c r="P184" s="24">
        <f>VLOOKUP($A184,[1]TargetPriceData!$A$2:$AB$1048576,7,FALSE)</f>
        <v>427</v>
      </c>
      <c r="Q184" s="24">
        <f>VLOOKUP($A184,[1]TargetPriceData!$A$2:$AB$4993,6,FALSE)</f>
        <v>429.09</v>
      </c>
      <c r="R184" s="34">
        <f t="shared" ca="1" si="4"/>
        <v>5.4042103711709942E-2</v>
      </c>
      <c r="S184" s="24">
        <f>VLOOKUP($A184,[1]TargetPriceData!$A$2:$AB$4993,8,FALSE)</f>
        <v>500</v>
      </c>
      <c r="T184" s="26">
        <f>VLOOKUP($A184,[1]TargetPriceData!$A$2:$AB$4993,10,FALSE)</f>
        <v>3</v>
      </c>
      <c r="U184" s="42">
        <f>VLOOKUP($A184,[1]TargetPriceData!$A$2:$P$4996,16,FALSE)</f>
        <v>1.69</v>
      </c>
      <c r="V184" s="42">
        <f>VLOOKUP($A184,[1]TargetPriceData!$A$2:$Q$4996,17,FALSE)</f>
        <v>1.99</v>
      </c>
      <c r="W184" s="27" t="str">
        <f>VLOOKUP($A184,[1]TargetPriceData!$A$2:$O$4996,15,FALSE)</f>
        <v>2022-08-30</v>
      </c>
      <c r="X184" s="28">
        <f>VLOOKUP($A184,[1]TargetPriceData!$A$2:$N$4996,14,FALSE)</f>
        <v>3.56</v>
      </c>
      <c r="Y184" s="29">
        <f t="shared" si="5"/>
        <v>8.9104698020173716E-3</v>
      </c>
      <c r="Z184" s="11" t="str" cm="1">
        <f t="array" ref="Z184">_FV(B184,"Exchange abbreviation",TRUE)</f>
        <v>XNYS</v>
      </c>
      <c r="AA184" s="44" t="s">
        <v>589</v>
      </c>
      <c r="AB184" s="44" t="s">
        <v>711</v>
      </c>
      <c r="AC184" s="45" t="s">
        <v>50</v>
      </c>
      <c r="AD184" s="31" t="s">
        <v>604</v>
      </c>
      <c r="AE184" s="46" t="s">
        <v>642</v>
      </c>
      <c r="AF184" s="32" t="s">
        <v>33</v>
      </c>
      <c r="AG184" s="33" cm="1">
        <f t="array" ref="AG184">IF(AH184=0,0,IF(ISERR(AH184),0,ROUNDDOWN(C184/_FV(B184,"P/E",TRUE),2)))</f>
        <v>10.220000000000001</v>
      </c>
      <c r="AH184" s="30" cm="1">
        <f t="array" ref="AH184">IFERROR(_FV(B184,"P/E",TRUE),0)</f>
        <v>39.070599999999999</v>
      </c>
      <c r="FT184" s="8"/>
      <c r="FU184" s="8"/>
      <c r="FV184" s="8"/>
      <c r="FW184" s="8"/>
      <c r="FX184" s="8"/>
    </row>
    <row r="185" spans="1:180" x14ac:dyDescent="0.25">
      <c r="A185" s="38" t="s">
        <v>266</v>
      </c>
      <c r="B185" t="e" vm="182">
        <v>#VALUE!</v>
      </c>
      <c r="C185" s="10" cm="1">
        <f t="array" ref="C185">_FV(B185,"Previous close",TRUE)</f>
        <v>150.13999999999999</v>
      </c>
      <c r="D185" s="10" cm="1">
        <f t="array" aca="1" ref="D185" ca="1">IF(OR(ISERROR(_FV($B185,"Price (Extended hours)",TRUE))=TRUE,$D$2="MKT CLOSED"),_FV($B185,"Price"),_FV($B185,"Price (Extended hours)",TRUE))</f>
        <v>153.84</v>
      </c>
      <c r="E185" s="17" cm="1">
        <f t="array" ref="E185">_FV(B185,"Low")</f>
        <v>149.63999999999999</v>
      </c>
      <c r="F185" s="17" cm="1">
        <f t="array" ref="F185">_FV(B185,"High")</f>
        <v>153.86000000000001</v>
      </c>
      <c r="G185" s="18" cm="1">
        <f t="array" ref="G185">_FV(B185,"Change")</f>
        <v>3.09</v>
      </c>
      <c r="H185" s="19" cm="1">
        <f t="array" ref="H185">_FV(B185,"Change (%)",TRUE)</f>
        <v>2.0581000000000002E-2</v>
      </c>
      <c r="I185" s="37" t="str" cm="1">
        <f t="array" ref="I185">_FV(B185,"Name")</f>
        <v>FEDEX CORPORATION</v>
      </c>
      <c r="J185" s="20" cm="1">
        <f t="array" ref="J185">_FV(B185,"Shares outstanding",TRUE)</f>
        <v>260219800</v>
      </c>
      <c r="K185" s="21" cm="1">
        <f t="array" ref="K185">IFERROR(_FV(B185,"Market cap",TRUE),0)</f>
        <v>39873480000</v>
      </c>
      <c r="L185" s="22">
        <f>VLOOKUP($A185,[1]TargetPriceData!$A$2:$AB$4993,11,FALSE)</f>
        <v>1.32</v>
      </c>
      <c r="M185" s="23">
        <f>VLOOKUP($A185,[1]TargetPriceData!$A$2:$AB$4993,4,FALSE)</f>
        <v>27</v>
      </c>
      <c r="N185" s="23" t="b">
        <f>VLOOKUP($A185,[1]TargetPriceData!$A$2:$AB$4993,3,FALSE)</f>
        <v>1</v>
      </c>
      <c r="O185" s="24">
        <f>VLOOKUP($A185,[1]TargetPriceData!$A$2:$AB$4993,5,FALSE)</f>
        <v>125</v>
      </c>
      <c r="P185" s="24">
        <f>VLOOKUP($A185,[1]TargetPriceData!$A$2:$AB$1048576,7,FALSE)</f>
        <v>190</v>
      </c>
      <c r="Q185" s="24">
        <f>VLOOKUP($A185,[1]TargetPriceData!$A$2:$AB$4993,6,FALSE)</f>
        <v>193.7</v>
      </c>
      <c r="R185" s="34">
        <f t="shared" ca="1" si="4"/>
        <v>0.25910036401456049</v>
      </c>
      <c r="S185" s="24">
        <f>VLOOKUP($A185,[1]TargetPriceData!$A$2:$AB$4993,8,FALSE)</f>
        <v>258</v>
      </c>
      <c r="T185" s="26">
        <f>VLOOKUP($A185,[1]TargetPriceData!$A$2:$AB$4993,10,FALSE)</f>
        <v>2.2999999999999998</v>
      </c>
      <c r="U185" s="42">
        <f>VLOOKUP($A185,[1]TargetPriceData!$A$2:$P$4996,16,FALSE)</f>
        <v>1.3</v>
      </c>
      <c r="V185" s="42">
        <f>VLOOKUP($A185,[1]TargetPriceData!$A$2:$Q$4996,17,FALSE)</f>
        <v>1.42</v>
      </c>
      <c r="W185" s="27" t="str">
        <f>VLOOKUP($A185,[1]TargetPriceData!$A$2:$O$4996,15,FALSE)</f>
        <v>2022-09-01</v>
      </c>
      <c r="X185" s="28">
        <f>VLOOKUP($A185,[1]TargetPriceData!$A$2:$N$4996,14,FALSE)</f>
        <v>4.5999999999999996</v>
      </c>
      <c r="Y185" s="29">
        <f t="shared" si="5"/>
        <v>3.0638071133608634E-2</v>
      </c>
      <c r="Z185" s="11" t="str" cm="1">
        <f t="array" ref="Z185">_FV(B185,"Exchange abbreviation",TRUE)</f>
        <v>XNYS</v>
      </c>
      <c r="AA185" s="44" t="s">
        <v>589</v>
      </c>
      <c r="AB185" s="44" t="s">
        <v>711</v>
      </c>
      <c r="AC185" s="45" t="s">
        <v>45</v>
      </c>
      <c r="AD185" s="31" t="s">
        <v>337</v>
      </c>
      <c r="AE185" s="46" t="s">
        <v>649</v>
      </c>
      <c r="AF185" s="32" t="s">
        <v>33</v>
      </c>
      <c r="AG185" s="33" cm="1">
        <f t="array" ref="AG185">IF(AH185=0,0,IF(ISERR(AH185),0,ROUNDDOWN(C185/_FV(B185,"P/E",TRUE),2)))</f>
        <v>13.6</v>
      </c>
      <c r="AH185" s="30" cm="1">
        <f t="array" ref="AH185">IFERROR(_FV(B185,"P/E",TRUE),0)</f>
        <v>11.0375</v>
      </c>
      <c r="FT185" s="8"/>
      <c r="FU185" s="8"/>
      <c r="FV185" s="8"/>
      <c r="FW185" s="8"/>
      <c r="FX185" s="8"/>
    </row>
    <row r="186" spans="1:180" x14ac:dyDescent="0.25">
      <c r="A186" s="38" t="s">
        <v>267</v>
      </c>
      <c r="B186" t="e" vm="183">
        <v>#VALUE!</v>
      </c>
      <c r="C186" s="10" cm="1">
        <f t="array" ref="C186">_FV(B186,"Previous close",TRUE)</f>
        <v>36.08</v>
      </c>
      <c r="D186" s="10" cm="1">
        <f t="array" aca="1" ref="D186" ca="1">IF(OR(ISERROR(_FV($B186,"Price (Extended hours)",TRUE))=TRUE,$D$2="MKT CLOSED"),_FV($B186,"Price"),_FV($B186,"Price (Extended hours)",TRUE))</f>
        <v>36.450000000000003</v>
      </c>
      <c r="E186" s="17" cm="1">
        <f t="array" ref="E186">_FV(B186,"Low")</f>
        <v>35.770000000000003</v>
      </c>
      <c r="F186" s="17" cm="1">
        <f t="array" ref="F186">_FV(B186,"High")</f>
        <v>36.64</v>
      </c>
      <c r="G186" s="18" cm="1">
        <f t="array" ref="G186">_FV(B186,"Change")</f>
        <v>0.33</v>
      </c>
      <c r="H186" s="19" cm="1">
        <f t="array" ref="H186">_FV(B186,"Change (%)",TRUE)</f>
        <v>9.1459999999999996E-3</v>
      </c>
      <c r="I186" s="37" t="str" cm="1">
        <f t="array" ref="I186">_FV(B186,"Name")</f>
        <v>FIRSTENERGY CORP.</v>
      </c>
      <c r="J186" s="20" cm="1">
        <f t="array" ref="J186">_FV(B186,"Shares outstanding",TRUE)</f>
        <v>571395300</v>
      </c>
      <c r="K186" s="21" cm="1">
        <f t="array" ref="K186">IFERROR(_FV(B186,"Market cap",TRUE),0)</f>
        <v>20804500000</v>
      </c>
      <c r="L186" s="22">
        <f>VLOOKUP($A186,[1]TargetPriceData!$A$2:$AB$4993,11,FALSE)</f>
        <v>0.45</v>
      </c>
      <c r="M186" s="23">
        <f>VLOOKUP($A186,[1]TargetPriceData!$A$2:$AB$4993,4,FALSE)</f>
        <v>15</v>
      </c>
      <c r="N186" s="23" t="b">
        <f>VLOOKUP($A186,[1]TargetPriceData!$A$2:$AB$4993,3,FALSE)</f>
        <v>1</v>
      </c>
      <c r="O186" s="24">
        <f>VLOOKUP($A186,[1]TargetPriceData!$A$2:$AB$4993,5,FALSE)</f>
        <v>39</v>
      </c>
      <c r="P186" s="24">
        <f>VLOOKUP($A186,[1]TargetPriceData!$A$2:$AB$1048576,7,FALSE)</f>
        <v>43</v>
      </c>
      <c r="Q186" s="24">
        <f>VLOOKUP($A186,[1]TargetPriceData!$A$2:$AB$4993,6,FALSE)</f>
        <v>42.7</v>
      </c>
      <c r="R186" s="34">
        <f t="shared" ca="1" si="4"/>
        <v>0.17146776406035663</v>
      </c>
      <c r="S186" s="24">
        <f>VLOOKUP($A186,[1]TargetPriceData!$A$2:$AB$4993,8,FALSE)</f>
        <v>48</v>
      </c>
      <c r="T186" s="26">
        <f>VLOOKUP($A186,[1]TargetPriceData!$A$2:$AB$4993,10,FALSE)</f>
        <v>2.5</v>
      </c>
      <c r="U186" s="42">
        <f>VLOOKUP($A186,[1]TargetPriceData!$A$2:$P$4996,16,FALSE)</f>
        <v>0.55000000000000004</v>
      </c>
      <c r="V186" s="42">
        <f>VLOOKUP($A186,[1]TargetPriceData!$A$2:$Q$4996,17,FALSE)</f>
        <v>0.75</v>
      </c>
      <c r="W186" s="27" t="str">
        <f>VLOOKUP($A186,[1]TargetPriceData!$A$2:$O$4996,15,FALSE)</f>
        <v>2022-11-04</v>
      </c>
      <c r="X186" s="28">
        <f>VLOOKUP($A186,[1]TargetPriceData!$A$2:$N$4996,14,FALSE)</f>
        <v>1.56</v>
      </c>
      <c r="Y186" s="29">
        <f t="shared" si="5"/>
        <v>4.3237250554323731E-2</v>
      </c>
      <c r="Z186" s="11" t="str" cm="1">
        <f t="array" ref="Z186">_FV(B186,"Exchange abbreviation",TRUE)</f>
        <v>XNYS</v>
      </c>
      <c r="AA186" s="44" t="s">
        <v>589</v>
      </c>
      <c r="AB186" s="44" t="s">
        <v>711</v>
      </c>
      <c r="AC186" s="45" t="s">
        <v>76</v>
      </c>
      <c r="AD186" s="31" t="s">
        <v>600</v>
      </c>
      <c r="AE186" s="46" t="s">
        <v>602</v>
      </c>
      <c r="AF186" s="32" t="s">
        <v>33</v>
      </c>
      <c r="AG186" s="33" cm="1">
        <f t="array" ref="AG186">IF(AH186=0,0,IF(ISERR(AH186),0,ROUNDDOWN(C186/_FV(B186,"P/E",TRUE),2)))</f>
        <v>2.37</v>
      </c>
      <c r="AH186" s="30" cm="1">
        <f t="array" ref="AH186">IFERROR(_FV(B186,"P/E",TRUE),0)</f>
        <v>15.1791</v>
      </c>
      <c r="FT186" s="8"/>
      <c r="FU186" s="8"/>
      <c r="FV186" s="8"/>
      <c r="FW186" s="8"/>
      <c r="FX186" s="8"/>
    </row>
    <row r="187" spans="1:180" x14ac:dyDescent="0.25">
      <c r="A187" s="38" t="s">
        <v>268</v>
      </c>
      <c r="B187" t="e" vm="184">
        <v>#VALUE!</v>
      </c>
      <c r="C187" s="10" cm="1">
        <f t="array" ref="C187">_FV(B187,"Previous close",TRUE)</f>
        <v>142.96</v>
      </c>
      <c r="D187" s="10" cm="1">
        <f t="array" aca="1" ref="D187" ca="1">IF(OR(ISERROR(_FV($B187,"Price (Extended hours)",TRUE))=TRUE,$D$2="MKT CLOSED"),_FV($B187,"Price"),_FV($B187,"Price (Extended hours)",TRUE))</f>
        <v>148.22</v>
      </c>
      <c r="E187" s="17" cm="1">
        <f t="array" ref="E187">_FV(B187,"Low")</f>
        <v>142.99</v>
      </c>
      <c r="F187" s="17" cm="1">
        <f t="array" ref="F187">_FV(B187,"High")</f>
        <v>148.13</v>
      </c>
      <c r="G187" s="18" cm="1">
        <f t="array" ref="G187">_FV(B187,"Change")</f>
        <v>4.66</v>
      </c>
      <c r="H187" s="19" cm="1">
        <f t="array" ref="H187">_FV(B187,"Change (%)",TRUE)</f>
        <v>3.2597000000000001E-2</v>
      </c>
      <c r="I187" s="37" t="str" cm="1">
        <f t="array" ref="I187">_FV(B187,"Name")</f>
        <v>F5, INC.</v>
      </c>
      <c r="J187" s="20" cm="1">
        <f t="array" ref="J187">_FV(B187,"Shares outstanding",TRUE)</f>
        <v>59562190</v>
      </c>
      <c r="K187" s="21" cm="1">
        <f t="array" ref="K187">IFERROR(_FV(B187,"Market cap",TRUE),0)</f>
        <v>8792571000</v>
      </c>
      <c r="L187" s="22">
        <f>VLOOKUP($A187,[1]TargetPriceData!$A$2:$AB$4993,11,FALSE)</f>
        <v>1.1399999999999999</v>
      </c>
      <c r="M187" s="23">
        <f>VLOOKUP($A187,[1]TargetPriceData!$A$2:$AB$4993,4,FALSE)</f>
        <v>16</v>
      </c>
      <c r="N187" s="23" t="b">
        <f>VLOOKUP($A187,[1]TargetPriceData!$A$2:$AB$4993,3,FALSE)</f>
        <v>1</v>
      </c>
      <c r="O187" s="24">
        <f>VLOOKUP($A187,[1]TargetPriceData!$A$2:$AB$4993,5,FALSE)</f>
        <v>155</v>
      </c>
      <c r="P187" s="24">
        <f>VLOOKUP($A187,[1]TargetPriceData!$A$2:$AB$1048576,7,FALSE)</f>
        <v>172.45</v>
      </c>
      <c r="Q187" s="24">
        <f>VLOOKUP($A187,[1]TargetPriceData!$A$2:$AB$4993,6,FALSE)</f>
        <v>188.74</v>
      </c>
      <c r="R187" s="34">
        <f t="shared" ca="1" si="4"/>
        <v>0.27337741195520182</v>
      </c>
      <c r="S187" s="24">
        <f>VLOOKUP($A187,[1]TargetPriceData!$A$2:$AB$4993,8,FALSE)</f>
        <v>303</v>
      </c>
      <c r="T187" s="26">
        <f>VLOOKUP($A187,[1]TargetPriceData!$A$2:$AB$4993,10,FALSE)</f>
        <v>2.7</v>
      </c>
      <c r="U187" s="42">
        <f>VLOOKUP($A187,[1]TargetPriceData!$A$2:$P$4996,16,FALSE)</f>
        <v>0.83</v>
      </c>
      <c r="V187" s="42">
        <f>VLOOKUP($A187,[1]TargetPriceData!$A$2:$Q$4996,17,FALSE)</f>
        <v>0.95</v>
      </c>
      <c r="W187" s="27" t="str">
        <f>VLOOKUP($A187,[1]TargetPriceData!$A$2:$O$4996,15,FALSE)</f>
        <v/>
      </c>
      <c r="X187" s="28">
        <f>VLOOKUP($A187,[1]TargetPriceData!$A$2:$N$4996,14,FALSE)</f>
        <v>0</v>
      </c>
      <c r="Y187" s="29">
        <f t="shared" si="5"/>
        <v>0</v>
      </c>
      <c r="Z187" s="11" t="str" cm="1">
        <f t="array" ref="Z187">_FV(B187,"Exchange abbreviation",TRUE)</f>
        <v>XNAS</v>
      </c>
      <c r="AA187" s="44" t="s">
        <v>589</v>
      </c>
      <c r="AB187" s="44" t="s">
        <v>711</v>
      </c>
      <c r="AC187" s="45" t="s">
        <v>52</v>
      </c>
      <c r="AD187" s="31" t="s">
        <v>592</v>
      </c>
      <c r="AE187" s="46" t="s">
        <v>622</v>
      </c>
      <c r="AF187" s="32" t="s">
        <v>33</v>
      </c>
      <c r="AG187" s="33" cm="1">
        <f t="array" ref="AG187">IF(AH187=0,0,IF(ISERR(AH187),0,ROUNDDOWN(C187/_FV(B187,"P/E",TRUE),2)))</f>
        <v>5.58</v>
      </c>
      <c r="AH187" s="30" cm="1">
        <f t="array" ref="AH187">IFERROR(_FV(B187,"P/E",TRUE),0)</f>
        <v>25.5945</v>
      </c>
      <c r="FT187" s="8"/>
      <c r="FU187" s="8"/>
      <c r="FV187" s="8"/>
      <c r="FW187" s="8"/>
      <c r="FX187" s="8"/>
    </row>
    <row r="188" spans="1:180" x14ac:dyDescent="0.25">
      <c r="A188" s="38" t="s">
        <v>269</v>
      </c>
      <c r="B188" t="e" vm="185">
        <v>#VALUE!</v>
      </c>
      <c r="C188" s="10" cm="1">
        <f t="array" ref="C188">_FV(B188,"Previous close",TRUE)</f>
        <v>76.55</v>
      </c>
      <c r="D188" s="10" cm="1">
        <f t="array" aca="1" ref="D188" ca="1">IF(OR(ISERROR(_FV($B188,"Price (Extended hours)",TRUE))=TRUE,$D$2="MKT CLOSED"),_FV($B188,"Price"),_FV($B188,"Price (Extended hours)",TRUE))</f>
        <v>77.709999999999994</v>
      </c>
      <c r="E188" s="17" cm="1">
        <f t="array" ref="E188">_FV(B188,"Low")</f>
        <v>74.819999999999993</v>
      </c>
      <c r="F188" s="17" cm="1">
        <f t="array" ref="F188">_FV(B188,"High")</f>
        <v>78.096900000000005</v>
      </c>
      <c r="G188" s="18" cm="1">
        <f t="array" ref="G188">_FV(B188,"Change")</f>
        <v>1.28</v>
      </c>
      <c r="H188" s="19" cm="1">
        <f t="array" ref="H188">_FV(B188,"Change (%)",TRUE)</f>
        <v>1.6721E-2</v>
      </c>
      <c r="I188" s="37" t="str" cm="1">
        <f t="array" ref="I188">_FV(B188,"Name")</f>
        <v>FIDELITY NATIONAL INFORMATION SERVICES, INC.</v>
      </c>
      <c r="J188" s="20" cm="1">
        <f t="array" ref="J188">_FV(B188,"Shares outstanding",TRUE)</f>
        <v>607978600</v>
      </c>
      <c r="K188" s="21" cm="1">
        <f t="array" ref="K188">IFERROR(_FV(B188,"Market cap",TRUE),0)</f>
        <v>47318970000</v>
      </c>
      <c r="L188" s="22">
        <f>VLOOKUP($A188,[1]TargetPriceData!$A$2:$AB$4993,11,FALSE)</f>
        <v>0.85</v>
      </c>
      <c r="M188" s="23">
        <f>VLOOKUP($A188,[1]TargetPriceData!$A$2:$AB$4993,4,FALSE)</f>
        <v>32</v>
      </c>
      <c r="N188" s="23" t="b">
        <f>VLOOKUP($A188,[1]TargetPriceData!$A$2:$AB$4993,3,FALSE)</f>
        <v>1</v>
      </c>
      <c r="O188" s="24">
        <f>VLOOKUP($A188,[1]TargetPriceData!$A$2:$AB$4993,5,FALSE)</f>
        <v>80</v>
      </c>
      <c r="P188" s="24">
        <f>VLOOKUP($A188,[1]TargetPriceData!$A$2:$AB$1048576,7,FALSE)</f>
        <v>111.5</v>
      </c>
      <c r="Q188" s="24">
        <f>VLOOKUP($A188,[1]TargetPriceData!$A$2:$AB$4993,6,FALSE)</f>
        <v>110.63</v>
      </c>
      <c r="R188" s="34">
        <f t="shared" ca="1" si="4"/>
        <v>0.42362630292111703</v>
      </c>
      <c r="S188" s="24">
        <f>VLOOKUP($A188,[1]TargetPriceData!$A$2:$AB$4993,8,FALSE)</f>
        <v>160</v>
      </c>
      <c r="T188" s="26">
        <f>VLOOKUP($A188,[1]TargetPriceData!$A$2:$AB$4993,10,FALSE)</f>
        <v>1.9</v>
      </c>
      <c r="U188" s="42">
        <f>VLOOKUP($A188,[1]TargetPriceData!$A$2:$P$4996,16,FALSE)</f>
        <v>0.37</v>
      </c>
      <c r="V188" s="42">
        <f>VLOOKUP($A188,[1]TargetPriceData!$A$2:$Q$4996,17,FALSE)</f>
        <v>0.69</v>
      </c>
      <c r="W188" s="27" t="str">
        <f>VLOOKUP($A188,[1]TargetPriceData!$A$2:$O$4996,15,FALSE)</f>
        <v>2022-12-08</v>
      </c>
      <c r="X188" s="28">
        <f>VLOOKUP($A188,[1]TargetPriceData!$A$2:$N$4996,14,FALSE)</f>
        <v>1.88</v>
      </c>
      <c r="Y188" s="29">
        <f t="shared" si="5"/>
        <v>2.4559111691704768E-2</v>
      </c>
      <c r="Z188" s="11" t="str" cm="1">
        <f t="array" ref="Z188">_FV(B188,"Exchange abbreviation",TRUE)</f>
        <v>XNYS</v>
      </c>
      <c r="AA188" s="44" t="s">
        <v>589</v>
      </c>
      <c r="AB188" s="44" t="s">
        <v>711</v>
      </c>
      <c r="AC188" s="45" t="s">
        <v>149</v>
      </c>
      <c r="AD188" s="31" t="s">
        <v>592</v>
      </c>
      <c r="AE188" s="46" t="s">
        <v>599</v>
      </c>
      <c r="AF188" s="32" t="s">
        <v>33</v>
      </c>
      <c r="AG188" s="33" cm="1">
        <f t="array" ref="AG188">IF(AH188=0,0,IF(ISERR(AH188),0,ROUNDDOWN(C188/_FV(B188,"P/E",TRUE),2)))</f>
        <v>1.37</v>
      </c>
      <c r="AH188" s="30" cm="1">
        <f t="array" ref="AH188">IFERROR(_FV(B188,"P/E",TRUE),0)</f>
        <v>55.582999999999998</v>
      </c>
      <c r="FT188" s="8"/>
      <c r="FU188" s="8"/>
      <c r="FV188" s="8"/>
      <c r="FW188" s="8"/>
      <c r="FX188" s="8"/>
    </row>
    <row r="189" spans="1:180" x14ac:dyDescent="0.25">
      <c r="A189" s="38" t="s">
        <v>270</v>
      </c>
      <c r="B189" t="e" vm="186">
        <v>#VALUE!</v>
      </c>
      <c r="C189" s="10" cm="1">
        <f t="array" ref="C189">_FV(B189,"Previous close",TRUE)</f>
        <v>95.01</v>
      </c>
      <c r="D189" s="10" cm="1">
        <f t="array" aca="1" ref="D189" ca="1">IF(OR(ISERROR(_FV($B189,"Price (Extended hours)",TRUE))=TRUE,$D$2="MKT CLOSED"),_FV($B189,"Price"),_FV($B189,"Price (Extended hours)",TRUE))</f>
        <v>96.73</v>
      </c>
      <c r="E189" s="17" cm="1">
        <f t="array" ref="E189">_FV(B189,"Low")</f>
        <v>93.93</v>
      </c>
      <c r="F189" s="17" cm="1">
        <f t="array" ref="F189">_FV(B189,"High")</f>
        <v>96.89</v>
      </c>
      <c r="G189" s="18" cm="1">
        <f t="array" ref="G189">_FV(B189,"Change")</f>
        <v>1.73</v>
      </c>
      <c r="H189" s="19" cm="1">
        <f t="array" ref="H189">_FV(B189,"Change (%)",TRUE)</f>
        <v>1.8208999999999999E-2</v>
      </c>
      <c r="I189" s="37" t="str" cm="1">
        <f t="array" ref="I189">_FV(B189,"Name")</f>
        <v>FISERV, INC.</v>
      </c>
      <c r="J189" s="20" cm="1">
        <f t="array" ref="J189">_FV(B189,"Shares outstanding",TRUE)</f>
        <v>639584400</v>
      </c>
      <c r="K189" s="21" cm="1">
        <f t="array" ref="K189">IFERROR(_FV(B189,"Market cap",TRUE),0)</f>
        <v>61873390000</v>
      </c>
      <c r="L189" s="22">
        <f>VLOOKUP($A189,[1]TargetPriceData!$A$2:$AB$4993,11,FALSE)</f>
        <v>0.87</v>
      </c>
      <c r="M189" s="23">
        <f>VLOOKUP($A189,[1]TargetPriceData!$A$2:$AB$4993,4,FALSE)</f>
        <v>34</v>
      </c>
      <c r="N189" s="23" t="b">
        <f>VLOOKUP($A189,[1]TargetPriceData!$A$2:$AB$4993,3,FALSE)</f>
        <v>1</v>
      </c>
      <c r="O189" s="24">
        <f>VLOOKUP($A189,[1]TargetPriceData!$A$2:$AB$4993,5,FALSE)</f>
        <v>95</v>
      </c>
      <c r="P189" s="24">
        <f>VLOOKUP($A189,[1]TargetPriceData!$A$2:$AB$1048576,7,FALSE)</f>
        <v>124.5</v>
      </c>
      <c r="Q189" s="24">
        <f>VLOOKUP($A189,[1]TargetPriceData!$A$2:$AB$4993,6,FALSE)</f>
        <v>123.26</v>
      </c>
      <c r="R189" s="34">
        <f t="shared" ca="1" si="4"/>
        <v>0.27426858265274473</v>
      </c>
      <c r="S189" s="24">
        <f>VLOOKUP($A189,[1]TargetPriceData!$A$2:$AB$4993,8,FALSE)</f>
        <v>152</v>
      </c>
      <c r="T189" s="26">
        <f>VLOOKUP($A189,[1]TargetPriceData!$A$2:$AB$4993,10,FALSE)</f>
        <v>2.1</v>
      </c>
      <c r="U189" s="42">
        <f>VLOOKUP($A189,[1]TargetPriceData!$A$2:$P$4996,16,FALSE)</f>
        <v>0.32</v>
      </c>
      <c r="V189" s="42">
        <f>VLOOKUP($A189,[1]TargetPriceData!$A$2:$Q$4996,17,FALSE)</f>
        <v>1.05</v>
      </c>
      <c r="W189" s="27" t="str">
        <f>VLOOKUP($A189,[1]TargetPriceData!$A$2:$O$4996,15,FALSE)</f>
        <v/>
      </c>
      <c r="X189" s="28">
        <f>VLOOKUP($A189,[1]TargetPriceData!$A$2:$N$4996,14,FALSE)</f>
        <v>0</v>
      </c>
      <c r="Y189" s="29">
        <f t="shared" si="5"/>
        <v>0</v>
      </c>
      <c r="Z189" s="11" t="str" cm="1">
        <f t="array" ref="Z189">_FV(B189,"Exchange abbreviation",TRUE)</f>
        <v>XNAS</v>
      </c>
      <c r="AA189" s="44" t="s">
        <v>712</v>
      </c>
      <c r="AB189" s="44" t="s">
        <v>711</v>
      </c>
      <c r="AC189" s="45" t="s">
        <v>50</v>
      </c>
      <c r="AD189" s="31" t="s">
        <v>592</v>
      </c>
      <c r="AE189" s="46" t="s">
        <v>599</v>
      </c>
      <c r="AF189" s="32" t="s">
        <v>33</v>
      </c>
      <c r="AG189" s="33" cm="1">
        <f t="array" ref="AG189">IF(AH189=0,0,IF(ISERR(AH189),0,ROUNDDOWN(C189/_FV(B189,"P/E",TRUE),2)))</f>
        <v>3.07</v>
      </c>
      <c r="AH189" s="30" cm="1">
        <f t="array" ref="AH189">IFERROR(_FV(B189,"P/E",TRUE),0)</f>
        <v>30.874099999999999</v>
      </c>
      <c r="FT189" s="8"/>
      <c r="FU189" s="8"/>
      <c r="FV189" s="8"/>
      <c r="FW189" s="8"/>
      <c r="FX189" s="8"/>
    </row>
    <row r="190" spans="1:180" x14ac:dyDescent="0.25">
      <c r="A190" s="38" t="s">
        <v>271</v>
      </c>
      <c r="B190" t="e" vm="187">
        <v>#VALUE!</v>
      </c>
      <c r="C190" s="10" cm="1">
        <f t="array" ref="C190">_FV(B190,"Previous close",TRUE)</f>
        <v>31.15</v>
      </c>
      <c r="D190" s="10" cm="1">
        <f t="array" aca="1" ref="D190" ca="1">IF(OR(ISERROR(_FV($B190,"Price (Extended hours)",TRUE))=TRUE,$D$2="MKT CLOSED"),_FV($B190,"Price"),_FV($B190,"Price (Extended hours)",TRUE))</f>
        <v>33.020000000000003</v>
      </c>
      <c r="E190" s="17" cm="1">
        <f t="array" ref="E190">_FV(B190,"Low")</f>
        <v>30.92</v>
      </c>
      <c r="F190" s="17" cm="1">
        <f t="array" ref="F190">_FV(B190,"High")</f>
        <v>33.034999999999997</v>
      </c>
      <c r="G190" s="18" cm="1">
        <f t="array" ref="G190">_FV(B190,"Change")</f>
        <v>1.87</v>
      </c>
      <c r="H190" s="19" cm="1">
        <f t="array" ref="H190">_FV(B190,"Change (%)",TRUE)</f>
        <v>6.0031999999999995E-2</v>
      </c>
      <c r="I190" s="37" t="str" cm="1">
        <f t="array" ref="I190">_FV(B190,"Name")</f>
        <v>FIFTH THIRD BANCORP</v>
      </c>
      <c r="J190" s="20" cm="1">
        <f t="array" ref="J190">_FV(B190,"Shares outstanding",TRUE)</f>
        <v>686343000</v>
      </c>
      <c r="K190" s="21" cm="1">
        <f t="array" ref="K190">IFERROR(_FV(B190,"Market cap",TRUE),0)</f>
        <v>22663040000</v>
      </c>
      <c r="L190" s="22">
        <f>VLOOKUP($A190,[1]TargetPriceData!$A$2:$AB$4993,11,FALSE)</f>
        <v>1.23</v>
      </c>
      <c r="M190" s="23">
        <f>VLOOKUP($A190,[1]TargetPriceData!$A$2:$AB$4993,4,FALSE)</f>
        <v>19</v>
      </c>
      <c r="N190" s="23" t="b">
        <f>VLOOKUP($A190,[1]TargetPriceData!$A$2:$AB$4993,3,FALSE)</f>
        <v>1</v>
      </c>
      <c r="O190" s="24">
        <f>VLOOKUP($A190,[1]TargetPriceData!$A$2:$AB$4993,5,FALSE)</f>
        <v>35</v>
      </c>
      <c r="P190" s="24">
        <f>VLOOKUP($A190,[1]TargetPriceData!$A$2:$AB$1048576,7,FALSE)</f>
        <v>39</v>
      </c>
      <c r="Q190" s="24">
        <f>VLOOKUP($A190,[1]TargetPriceData!$A$2:$AB$4993,6,FALSE)</f>
        <v>40.299999999999997</v>
      </c>
      <c r="R190" s="34">
        <f t="shared" ca="1" si="4"/>
        <v>0.22047244094488169</v>
      </c>
      <c r="S190" s="24">
        <f>VLOOKUP($A190,[1]TargetPriceData!$A$2:$AB$4993,8,FALSE)</f>
        <v>48</v>
      </c>
      <c r="T190" s="26">
        <f>VLOOKUP($A190,[1]TargetPriceData!$A$2:$AB$4993,10,FALSE)</f>
        <v>2</v>
      </c>
      <c r="U190" s="42">
        <f>VLOOKUP($A190,[1]TargetPriceData!$A$2:$P$4996,16,FALSE)</f>
        <v>0</v>
      </c>
      <c r="V190" s="42">
        <f>VLOOKUP($A190,[1]TargetPriceData!$A$2:$Q$4996,17,FALSE)</f>
        <v>0</v>
      </c>
      <c r="W190" s="27" t="str">
        <f>VLOOKUP($A190,[1]TargetPriceData!$A$2:$O$4996,15,FALSE)</f>
        <v>2022-09-29</v>
      </c>
      <c r="X190" s="28">
        <f>VLOOKUP($A190,[1]TargetPriceData!$A$2:$N$4996,14,FALSE)</f>
        <v>1.32</v>
      </c>
      <c r="Y190" s="29">
        <f t="shared" si="5"/>
        <v>4.2375601926163728E-2</v>
      </c>
      <c r="Z190" s="11" t="str" cm="1">
        <f t="array" ref="Z190">_FV(B190,"Exchange abbreviation",TRUE)</f>
        <v>XNAS</v>
      </c>
      <c r="AA190" s="44" t="s">
        <v>589</v>
      </c>
      <c r="AB190" s="44" t="s">
        <v>711</v>
      </c>
      <c r="AC190" s="45" t="s">
        <v>38</v>
      </c>
      <c r="AD190" s="31" t="s">
        <v>604</v>
      </c>
      <c r="AE190" s="46" t="s">
        <v>647</v>
      </c>
      <c r="AF190" s="32" t="s">
        <v>33</v>
      </c>
      <c r="AG190" s="33" cm="1">
        <f t="array" ref="AG190">IF(AH190=0,0,IF(ISERR(AH190),0,ROUNDDOWN(C190/_FV(B190,"P/E",TRUE),2)))</f>
        <v>3.25</v>
      </c>
      <c r="AH190" s="30" cm="1">
        <f t="array" ref="AH190">IFERROR(_FV(B190,"P/E",TRUE),0)</f>
        <v>9.5837000000000003</v>
      </c>
      <c r="FT190" s="8"/>
      <c r="FU190" s="8"/>
      <c r="FV190" s="8"/>
    </row>
    <row r="191" spans="1:180" x14ac:dyDescent="0.25">
      <c r="A191" s="38" t="s">
        <v>272</v>
      </c>
      <c r="B191" t="e" vm="188">
        <v>#VALUE!</v>
      </c>
      <c r="C191" s="10" cm="1">
        <f t="array" ref="C191">_FV(B191,"Previous close",TRUE)</f>
        <v>164</v>
      </c>
      <c r="D191" s="10" cm="1">
        <f t="array" aca="1" ref="D191" ca="1">IF(OR(ISERROR(_FV($B191,"Price (Extended hours)",TRUE))=TRUE,$D$2="MKT CLOSED"),_FV($B191,"Price"),_FV($B191,"Price (Extended hours)",TRUE))</f>
        <v>170.47</v>
      </c>
      <c r="E191" s="17" cm="1">
        <f t="array" ref="E191">_FV(B191,"Low")</f>
        <v>161.69</v>
      </c>
      <c r="F191" s="17" cm="1">
        <f t="array" ref="F191">_FV(B191,"High")</f>
        <v>170.88</v>
      </c>
      <c r="G191" s="18" cm="1">
        <f t="array" ref="G191">_FV(B191,"Change")</f>
        <v>6.47</v>
      </c>
      <c r="H191" s="19" cm="1">
        <f t="array" ref="H191">_FV(B191,"Change (%)",TRUE)</f>
        <v>3.9451E-2</v>
      </c>
      <c r="I191" s="37" t="str" cm="1">
        <f t="array" ref="I191">_FV(B191,"Name")</f>
        <v>FLEETCOR TECHNOLOGIES, INC.</v>
      </c>
      <c r="J191" s="20" cm="1">
        <f t="array" ref="J191">_FV(B191,"Shares outstanding",TRUE)</f>
        <v>75013340</v>
      </c>
      <c r="K191" s="21" cm="1">
        <f t="array" ref="K191">IFERROR(_FV(B191,"Market cap",TRUE),0)</f>
        <v>12787520000</v>
      </c>
      <c r="L191" s="22">
        <f>VLOOKUP($A191,[1]TargetPriceData!$A$2:$AB$4993,11,FALSE)</f>
        <v>1.24</v>
      </c>
      <c r="M191" s="23">
        <f>VLOOKUP($A191,[1]TargetPriceData!$A$2:$AB$4993,4,FALSE)</f>
        <v>14</v>
      </c>
      <c r="N191" s="23" t="b">
        <f>VLOOKUP($A191,[1]TargetPriceData!$A$2:$AB$4993,3,FALSE)</f>
        <v>1</v>
      </c>
      <c r="O191" s="24">
        <f>VLOOKUP($A191,[1]TargetPriceData!$A$2:$AB$4993,5,FALSE)</f>
        <v>196</v>
      </c>
      <c r="P191" s="24">
        <f>VLOOKUP($A191,[1]TargetPriceData!$A$2:$AB$1048576,7,FALSE)</f>
        <v>255.5</v>
      </c>
      <c r="Q191" s="24">
        <f>VLOOKUP($A191,[1]TargetPriceData!$A$2:$AB$4993,6,FALSE)</f>
        <v>255.79</v>
      </c>
      <c r="R191" s="34">
        <f t="shared" ca="1" si="4"/>
        <v>0.50049862145832102</v>
      </c>
      <c r="S191" s="24">
        <f>VLOOKUP($A191,[1]TargetPriceData!$A$2:$AB$4993,8,FALSE)</f>
        <v>345</v>
      </c>
      <c r="T191" s="26">
        <f>VLOOKUP($A191,[1]TargetPriceData!$A$2:$AB$4993,10,FALSE)</f>
        <v>2.2999999999999998</v>
      </c>
      <c r="U191" s="42">
        <f>VLOOKUP($A191,[1]TargetPriceData!$A$2:$P$4996,16,FALSE)</f>
        <v>0.85</v>
      </c>
      <c r="V191" s="42">
        <f>VLOOKUP($A191,[1]TargetPriceData!$A$2:$Q$4996,17,FALSE)</f>
        <v>1.06</v>
      </c>
      <c r="W191" s="27" t="str">
        <f>VLOOKUP($A191,[1]TargetPriceData!$A$2:$O$4996,15,FALSE)</f>
        <v/>
      </c>
      <c r="X191" s="28">
        <f>VLOOKUP($A191,[1]TargetPriceData!$A$2:$N$4996,14,FALSE)</f>
        <v>0</v>
      </c>
      <c r="Y191" s="29">
        <f t="shared" si="5"/>
        <v>0</v>
      </c>
      <c r="Z191" s="11" t="str" cm="1">
        <f t="array" ref="Z191">_FV(B191,"Exchange abbreviation",TRUE)</f>
        <v>XNYS</v>
      </c>
      <c r="AA191" s="44" t="s">
        <v>589</v>
      </c>
      <c r="AB191" s="44" t="s">
        <v>711</v>
      </c>
      <c r="AC191" s="45" t="s">
        <v>50</v>
      </c>
      <c r="AD191" s="31" t="s">
        <v>592</v>
      </c>
      <c r="AE191" s="46" t="s">
        <v>599</v>
      </c>
      <c r="AF191" s="32" t="s">
        <v>33</v>
      </c>
      <c r="AG191" s="33" cm="1">
        <f t="array" ref="AG191">IF(AH191=0,0,IF(ISERR(AH191),0,ROUNDDOWN(C191/_FV(B191,"P/E",TRUE),2)))</f>
        <v>11.65</v>
      </c>
      <c r="AH191" s="30" cm="1">
        <f t="array" ref="AH191">IFERROR(_FV(B191,"P/E",TRUE),0)</f>
        <v>14.069900000000001</v>
      </c>
      <c r="FT191" s="8"/>
      <c r="FU191" s="8"/>
      <c r="FV191" s="8"/>
    </row>
    <row r="192" spans="1:180" x14ac:dyDescent="0.25">
      <c r="A192" s="38" t="s">
        <v>273</v>
      </c>
      <c r="B192" t="e" vm="189">
        <v>#VALUE!</v>
      </c>
      <c r="C192" s="10" cm="1">
        <f t="array" ref="C192">_FV(B192,"Previous close",TRUE)</f>
        <v>115.35</v>
      </c>
      <c r="D192" s="10" cm="1">
        <f t="array" aca="1" ref="D192" ca="1">IF(OR(ISERROR(_FV($B192,"Price (Extended hours)",TRUE))=TRUE,$D$2="MKT CLOSED"),_FV($B192,"Price"),_FV($B192,"Price (Extended hours)",TRUE))</f>
        <v>117.2</v>
      </c>
      <c r="E192" s="17" cm="1">
        <f t="array" ref="E192">_FV(B192,"Low")</f>
        <v>113.95</v>
      </c>
      <c r="F192" s="17" cm="1">
        <f t="array" ref="F192">_FV(B192,"High")</f>
        <v>117.53</v>
      </c>
      <c r="G192" s="18" cm="1">
        <f t="array" ref="G192">_FV(B192,"Change")</f>
        <v>1.85</v>
      </c>
      <c r="H192" s="19" cm="1">
        <f t="array" ref="H192">_FV(B192,"Change (%)",TRUE)</f>
        <v>1.6038E-2</v>
      </c>
      <c r="I192" s="37" t="str" cm="1">
        <f t="array" ref="I192">_FV(B192,"Name")</f>
        <v>FMC CORPORATION</v>
      </c>
      <c r="J192" s="20" cm="1">
        <f t="array" ref="J192">_FV(B192,"Shares outstanding",TRUE)</f>
        <v>125959300</v>
      </c>
      <c r="K192" s="21" cm="1">
        <f t="array" ref="K192">IFERROR(_FV(B192,"Market cap",TRUE),0)</f>
        <v>14762430000</v>
      </c>
      <c r="L192" s="22">
        <f>VLOOKUP($A192,[1]TargetPriceData!$A$2:$AB$4993,11,FALSE)</f>
        <v>0.8</v>
      </c>
      <c r="M192" s="23">
        <f>VLOOKUP($A192,[1]TargetPriceData!$A$2:$AB$4993,4,FALSE)</f>
        <v>17</v>
      </c>
      <c r="N192" s="23" t="b">
        <f>VLOOKUP($A192,[1]TargetPriceData!$A$2:$AB$4993,3,FALSE)</f>
        <v>1</v>
      </c>
      <c r="O192" s="24">
        <f>VLOOKUP($A192,[1]TargetPriceData!$A$2:$AB$4993,5,FALSE)</f>
        <v>105</v>
      </c>
      <c r="P192" s="24">
        <f>VLOOKUP($A192,[1]TargetPriceData!$A$2:$AB$1048576,7,FALSE)</f>
        <v>133</v>
      </c>
      <c r="Q192" s="24">
        <f>VLOOKUP($A192,[1]TargetPriceData!$A$2:$AB$4993,6,FALSE)</f>
        <v>132.94</v>
      </c>
      <c r="R192" s="34">
        <f t="shared" ca="1" si="4"/>
        <v>0.13430034129692828</v>
      </c>
      <c r="S192" s="24">
        <f>VLOOKUP($A192,[1]TargetPriceData!$A$2:$AB$4993,8,FALSE)</f>
        <v>150</v>
      </c>
      <c r="T192" s="26">
        <f>VLOOKUP($A192,[1]TargetPriceData!$A$2:$AB$4993,10,FALSE)</f>
        <v>2.2999999999999998</v>
      </c>
      <c r="U192" s="42">
        <f>VLOOKUP($A192,[1]TargetPriceData!$A$2:$P$4996,16,FALSE)</f>
        <v>0.88</v>
      </c>
      <c r="V192" s="42">
        <f>VLOOKUP($A192,[1]TargetPriceData!$A$2:$Q$4996,17,FALSE)</f>
        <v>1.38</v>
      </c>
      <c r="W192" s="27" t="str">
        <f>VLOOKUP($A192,[1]TargetPriceData!$A$2:$O$4996,15,FALSE)</f>
        <v>2022-09-29</v>
      </c>
      <c r="X192" s="28">
        <f>VLOOKUP($A192,[1]TargetPriceData!$A$2:$N$4996,14,FALSE)</f>
        <v>2.12</v>
      </c>
      <c r="Y192" s="29">
        <f t="shared" si="5"/>
        <v>1.8378846987429562E-2</v>
      </c>
      <c r="Z192" s="11" t="str" cm="1">
        <f t="array" ref="Z192">_FV(B192,"Exchange abbreviation",TRUE)</f>
        <v>XNYS</v>
      </c>
      <c r="AA192" s="44" t="s">
        <v>589</v>
      </c>
      <c r="AB192" s="44" t="s">
        <v>711</v>
      </c>
      <c r="AC192" s="45" t="s">
        <v>89</v>
      </c>
      <c r="AD192" s="31" t="s">
        <v>610</v>
      </c>
      <c r="AE192" s="46" t="s">
        <v>646</v>
      </c>
      <c r="AF192" s="32" t="s">
        <v>33</v>
      </c>
      <c r="AG192" s="33" cm="1">
        <f t="array" ref="AG192">IF(AH192=0,0,IF(ISERR(AH192),0,ROUNDDOWN(C192/_FV(B192,"P/E",TRUE),2)))</f>
        <v>5.98</v>
      </c>
      <c r="AH192" s="30" cm="1">
        <f t="array" ref="AH192">IFERROR(_FV(B192,"P/E",TRUE),0)</f>
        <v>19.289000000000001</v>
      </c>
      <c r="FT192" s="8"/>
      <c r="FU192" s="8"/>
      <c r="FV192" s="8"/>
    </row>
    <row r="193" spans="1:178" x14ac:dyDescent="0.25">
      <c r="A193" s="38" t="s">
        <v>274</v>
      </c>
      <c r="B193" t="e" vm="190">
        <v>#VALUE!</v>
      </c>
      <c r="C193" s="10" cm="1">
        <f t="array" ref="C193">_FV(B193,"Previous close",TRUE)</f>
        <v>27.36</v>
      </c>
      <c r="D193" s="10" cm="1">
        <f t="array" aca="1" ref="D193" ca="1">IF(OR(ISERROR(_FV($B193,"Price (Extended hours)",TRUE))=TRUE,$D$2="MKT CLOSED"),_FV($B193,"Price"),_FV($B193,"Price (Extended hours)",TRUE))</f>
        <v>27.61</v>
      </c>
      <c r="E193" s="17" cm="1">
        <f t="array" ref="E193">_FV(B193,"Low")</f>
        <v>27.19</v>
      </c>
      <c r="F193" s="17" cm="1">
        <f t="array" ref="F193">_FV(B193,"High")</f>
        <v>27.9</v>
      </c>
      <c r="G193" s="18" cm="1">
        <f t="array" ref="G193">_FV(B193,"Change")</f>
        <v>0.25</v>
      </c>
      <c r="H193" s="19" cm="1">
        <f t="array" ref="H193">_FV(B193,"Change (%)",TRUE)</f>
        <v>9.1369999999999993E-3</v>
      </c>
      <c r="I193" s="37" t="str" cm="1">
        <f t="array" ref="I193">_FV(B193,"Name")</f>
        <v>FOX CORPORATION</v>
      </c>
      <c r="J193" s="20" cm="1">
        <f t="array" ref="J193">_FV(B193,"Shares outstanding",TRUE)</f>
        <v>549118000</v>
      </c>
      <c r="K193" s="21" cm="1">
        <f t="array" ref="K193">IFERROR(_FV(B193,"Market cap",TRUE),0)</f>
        <v>15718940000</v>
      </c>
      <c r="L193" s="22">
        <f>VLOOKUP($A193,[1]TargetPriceData!$A$2:$AB$4993,11,FALSE)</f>
        <v>0.89</v>
      </c>
      <c r="M193" s="23">
        <f>VLOOKUP($A193,[1]TargetPriceData!$A$2:$AB$4993,4,FALSE)</f>
        <v>1</v>
      </c>
      <c r="N193" s="23" t="b">
        <f>VLOOKUP($A193,[1]TargetPriceData!$A$2:$AB$4993,3,FALSE)</f>
        <v>1</v>
      </c>
      <c r="O193" s="24">
        <f>VLOOKUP($A193,[1]TargetPriceData!$A$2:$AB$4993,5,FALSE)</f>
        <v>51.5</v>
      </c>
      <c r="P193" s="24">
        <f>VLOOKUP($A193,[1]TargetPriceData!$A$2:$AB$1048576,7,FALSE)</f>
        <v>51.5</v>
      </c>
      <c r="Q193" s="24">
        <f>VLOOKUP($A193,[1]TargetPriceData!$A$2:$AB$4993,6,FALSE)</f>
        <v>51.5</v>
      </c>
      <c r="R193" s="34">
        <f t="shared" ca="1" si="4"/>
        <v>0.86526620789568998</v>
      </c>
      <c r="S193" s="24">
        <f>VLOOKUP($A193,[1]TargetPriceData!$A$2:$AB$4993,8,FALSE)</f>
        <v>51.5</v>
      </c>
      <c r="T193" s="26">
        <f>VLOOKUP($A193,[1]TargetPriceData!$A$2:$AB$4993,10,FALSE)</f>
        <v>0</v>
      </c>
      <c r="U193" s="42">
        <f>VLOOKUP($A193,[1]TargetPriceData!$A$2:$P$4996,16,FALSE)</f>
        <v>3.19</v>
      </c>
      <c r="V193" s="42">
        <f>VLOOKUP($A193,[1]TargetPriceData!$A$2:$Q$4996,17,FALSE)</f>
        <v>3.61</v>
      </c>
      <c r="W193" s="27" t="str">
        <f>VLOOKUP($A193,[1]TargetPriceData!$A$2:$O$4996,15,FALSE)</f>
        <v>2022-08-30</v>
      </c>
      <c r="X193" s="28">
        <f>VLOOKUP($A193,[1]TargetPriceData!$A$2:$N$4996,14,FALSE)</f>
        <v>0.5</v>
      </c>
      <c r="Y193" s="29">
        <f t="shared" si="5"/>
        <v>1.827485380116959E-2</v>
      </c>
      <c r="Z193" s="11" t="str" cm="1">
        <f t="array" ref="Z193">_FV(B193,"Exchange abbreviation",TRUE)</f>
        <v>XNAS</v>
      </c>
      <c r="AA193" s="44" t="s">
        <v>589</v>
      </c>
      <c r="AB193" s="44" t="s">
        <v>711</v>
      </c>
      <c r="AC193" s="45" t="s">
        <v>100</v>
      </c>
      <c r="AD193" s="31" t="s">
        <v>630</v>
      </c>
      <c r="AE193" s="46" t="s">
        <v>664</v>
      </c>
      <c r="AF193" s="32" t="s">
        <v>33</v>
      </c>
      <c r="AG193" s="33" cm="1">
        <f t="array" ref="AG193">IF(AH193=0,0,IF(ISERR(AH193),0,ROUNDDOWN(C193/_FV(B193,"P/E",TRUE),2)))</f>
        <v>1.81</v>
      </c>
      <c r="AH193" s="30" cm="1">
        <f t="array" ref="AH193">IFERROR(_FV(B193,"P/E",TRUE),0)</f>
        <v>15.103999999999999</v>
      </c>
      <c r="FT193" s="8"/>
      <c r="FU193" s="8"/>
      <c r="FV193" s="8"/>
    </row>
    <row r="194" spans="1:178" x14ac:dyDescent="0.25">
      <c r="A194" s="38" t="s">
        <v>275</v>
      </c>
      <c r="B194" t="e" vm="191">
        <v>#VALUE!</v>
      </c>
      <c r="C194" s="10" cm="1">
        <f t="array" ref="C194">_FV(B194,"Previous close",TRUE)</f>
        <v>29.01</v>
      </c>
      <c r="D194" s="10" cm="1">
        <f t="array" aca="1" ref="D194" ca="1">IF(OR(ISERROR(_FV($B194,"Price (Extended hours)",TRUE))=TRUE,$D$2="MKT CLOSED"),_FV($B194,"Price"),_FV($B194,"Price (Extended hours)",TRUE))</f>
        <v>29.46</v>
      </c>
      <c r="E194" s="17" cm="1">
        <f t="array" ref="E194">_FV(B194,"Low")</f>
        <v>28.98</v>
      </c>
      <c r="F194" s="17" cm="1">
        <f t="array" ref="F194">_FV(B194,"High")</f>
        <v>29.74</v>
      </c>
      <c r="G194" s="18" cm="1">
        <f t="array" ref="G194">_FV(B194,"Change")</f>
        <v>0.42</v>
      </c>
      <c r="H194" s="19" cm="1">
        <f t="array" ref="H194">_FV(B194,"Change (%)",TRUE)</f>
        <v>1.4478E-2</v>
      </c>
      <c r="I194" s="37" t="str" cm="1">
        <f t="array" ref="I194">_FV(B194,"Name")</f>
        <v>FOX CORPORATION</v>
      </c>
      <c r="J194" s="20" cm="1">
        <f t="array" ref="J194">_FV(B194,"Shares outstanding",TRUE)</f>
        <v>549118000</v>
      </c>
      <c r="K194" s="21" cm="1">
        <f t="array" ref="K194">IFERROR(_FV(B194,"Market cap",TRUE),0)</f>
        <v>15718940000</v>
      </c>
      <c r="L194" s="22">
        <f>VLOOKUP($A194,[1]TargetPriceData!$A$2:$AB$4993,11,FALSE)</f>
        <v>0.89</v>
      </c>
      <c r="M194" s="23">
        <f>VLOOKUP($A194,[1]TargetPriceData!$A$2:$AB$4993,4,FALSE)</f>
        <v>19</v>
      </c>
      <c r="N194" s="23" t="b">
        <f>VLOOKUP($A194,[1]TargetPriceData!$A$2:$AB$4993,3,FALSE)</f>
        <v>1</v>
      </c>
      <c r="O194" s="24">
        <f>VLOOKUP($A194,[1]TargetPriceData!$A$2:$AB$4993,5,FALSE)</f>
        <v>27</v>
      </c>
      <c r="P194" s="24">
        <f>VLOOKUP($A194,[1]TargetPriceData!$A$2:$AB$1048576,7,FALSE)</f>
        <v>40</v>
      </c>
      <c r="Q194" s="24">
        <f>VLOOKUP($A194,[1]TargetPriceData!$A$2:$AB$4993,6,FALSE)</f>
        <v>39.549999999999997</v>
      </c>
      <c r="R194" s="34">
        <f t="shared" ca="1" si="4"/>
        <v>0.34249830278343502</v>
      </c>
      <c r="S194" s="24">
        <f>VLOOKUP($A194,[1]TargetPriceData!$A$2:$AB$4993,8,FALSE)</f>
        <v>46</v>
      </c>
      <c r="T194" s="26">
        <f>VLOOKUP($A194,[1]TargetPriceData!$A$2:$AB$4993,10,FALSE)</f>
        <v>2.4</v>
      </c>
      <c r="U194" s="42">
        <f>VLOOKUP($A194,[1]TargetPriceData!$A$2:$P$4996,16,FALSE)</f>
        <v>3.19</v>
      </c>
      <c r="V194" s="42">
        <f>VLOOKUP($A194,[1]TargetPriceData!$A$2:$Q$4996,17,FALSE)</f>
        <v>3.61</v>
      </c>
      <c r="W194" s="27" t="str">
        <f>VLOOKUP($A194,[1]TargetPriceData!$A$2:$O$4996,15,FALSE)</f>
        <v>2022-08-30</v>
      </c>
      <c r="X194" s="28">
        <f>VLOOKUP($A194,[1]TargetPriceData!$A$2:$N$4996,14,FALSE)</f>
        <v>0.5</v>
      </c>
      <c r="Y194" s="29">
        <f t="shared" si="5"/>
        <v>1.723543605653223E-2</v>
      </c>
      <c r="Z194" s="11" t="str" cm="1">
        <f t="array" ref="Z194">_FV(B194,"Exchange abbreviation",TRUE)</f>
        <v>XNAS</v>
      </c>
      <c r="AA194" s="44" t="s">
        <v>589</v>
      </c>
      <c r="AB194" s="44" t="s">
        <v>711</v>
      </c>
      <c r="AC194" s="45" t="s">
        <v>100</v>
      </c>
      <c r="AD194" s="31" t="s">
        <v>630</v>
      </c>
      <c r="AE194" s="46" t="s">
        <v>664</v>
      </c>
      <c r="AF194" s="32" t="s">
        <v>33</v>
      </c>
      <c r="AG194" s="33" cm="1">
        <f t="array" ref="AG194">IF(AH194=0,0,IF(ISERR(AH194),0,ROUNDDOWN(C194/_FV(B194,"P/E",TRUE),2)))</f>
        <v>2.1</v>
      </c>
      <c r="AH194" s="30" cm="1">
        <f t="array" ref="AH194">IFERROR(_FV(B194,"P/E",TRUE),0)</f>
        <v>13.7636</v>
      </c>
      <c r="FT194" s="8"/>
      <c r="FU194" s="8"/>
      <c r="FV194" s="8"/>
    </row>
    <row r="195" spans="1:178" x14ac:dyDescent="0.25">
      <c r="A195" s="38" t="s">
        <v>276</v>
      </c>
      <c r="B195" t="e" vm="192">
        <v>#VALUE!</v>
      </c>
      <c r="C195" s="10" cm="1">
        <f t="array" ref="C195">_FV(B195,"Previous close",TRUE)</f>
        <v>111.47</v>
      </c>
      <c r="D195" s="10" cm="1">
        <f t="array" aca="1" ref="D195" ca="1">IF(OR(ISERROR(_FV($B195,"Price (Extended hours)",TRUE))=TRUE,$D$2="MKT CLOSED"),_FV($B195,"Price"),_FV($B195,"Price (Extended hours)",TRUE))</f>
        <v>112.32</v>
      </c>
      <c r="E195" s="17" cm="1">
        <f t="array" ref="E195">_FV(B195,"Low")</f>
        <v>109.38</v>
      </c>
      <c r="F195" s="17" cm="1">
        <f t="array" ref="F195">_FV(B195,"High")</f>
        <v>112.54</v>
      </c>
      <c r="G195" s="18" cm="1">
        <f t="array" ref="G195">_FV(B195,"Change")</f>
        <v>0.88</v>
      </c>
      <c r="H195" s="19" cm="1">
        <f t="array" ref="H195">_FV(B195,"Change (%)",TRUE)</f>
        <v>7.8949999999999992E-3</v>
      </c>
      <c r="I195" s="37" t="str" cm="1">
        <f t="array" ref="I195">_FV(B195,"Name")</f>
        <v>FIRST REPUBLIC BANK</v>
      </c>
      <c r="J195" s="20" cm="1">
        <f t="array" ref="J195">_FV(B195,"Shares outstanding",TRUE)</f>
        <v>183000000</v>
      </c>
      <c r="K195" s="21" cm="1">
        <f t="array" ref="K195">IFERROR(_FV(B195,"Market cap",TRUE),0)</f>
        <v>20560050000</v>
      </c>
      <c r="L195" s="22">
        <f>VLOOKUP($A195,[1]TargetPriceData!$A$2:$AB$4993,11,FALSE)</f>
        <v>1.1399999999999999</v>
      </c>
      <c r="M195" s="23">
        <f>VLOOKUP($A195,[1]TargetPriceData!$A$2:$AB$4993,4,FALSE)</f>
        <v>22</v>
      </c>
      <c r="N195" s="23" t="b">
        <f>VLOOKUP($A195,[1]TargetPriceData!$A$2:$AB$4993,3,FALSE)</f>
        <v>1</v>
      </c>
      <c r="O195" s="24">
        <f>VLOOKUP($A195,[1]TargetPriceData!$A$2:$AB$4993,5,FALSE)</f>
        <v>109</v>
      </c>
      <c r="P195" s="24">
        <f>VLOOKUP($A195,[1]TargetPriceData!$A$2:$AB$1048576,7,FALSE)</f>
        <v>140</v>
      </c>
      <c r="Q195" s="24">
        <f>VLOOKUP($A195,[1]TargetPriceData!$A$2:$AB$4993,6,FALSE)</f>
        <v>140.86000000000001</v>
      </c>
      <c r="R195" s="34">
        <f t="shared" ca="1" si="4"/>
        <v>0.25409544159544178</v>
      </c>
      <c r="S195" s="24">
        <f>VLOOKUP($A195,[1]TargetPriceData!$A$2:$AB$4993,8,FALSE)</f>
        <v>200</v>
      </c>
      <c r="T195" s="26">
        <f>VLOOKUP($A195,[1]TargetPriceData!$A$2:$AB$4993,10,FALSE)</f>
        <v>2.2000000000000002</v>
      </c>
      <c r="U195" s="42">
        <f>VLOOKUP($A195,[1]TargetPriceData!$A$2:$P$4996,16,FALSE)</f>
        <v>0</v>
      </c>
      <c r="V195" s="42">
        <f>VLOOKUP($A195,[1]TargetPriceData!$A$2:$Q$4996,17,FALSE)</f>
        <v>0</v>
      </c>
      <c r="W195" s="27" t="str">
        <f>VLOOKUP($A195,[1]TargetPriceData!$A$2:$O$4996,15,FALSE)</f>
        <v>2022-10-26</v>
      </c>
      <c r="X195" s="28">
        <f>VLOOKUP($A195,[1]TargetPriceData!$A$2:$N$4996,14,FALSE)</f>
        <v>1.08</v>
      </c>
      <c r="Y195" s="29">
        <f t="shared" si="5"/>
        <v>9.6887054812954173E-3</v>
      </c>
      <c r="Z195" s="11" t="str" cm="1">
        <f t="array" ref="Z195">_FV(B195,"Exchange abbreviation",TRUE)</f>
        <v>XNYS</v>
      </c>
      <c r="AA195" s="44" t="s">
        <v>589</v>
      </c>
      <c r="AB195" s="44" t="s">
        <v>711</v>
      </c>
      <c r="AC195" s="45" t="s">
        <v>38</v>
      </c>
      <c r="AD195" s="31" t="s">
        <v>604</v>
      </c>
      <c r="AE195" s="46" t="s">
        <v>647</v>
      </c>
      <c r="AF195" s="32" t="s">
        <v>33</v>
      </c>
      <c r="AG195" s="33" cm="1">
        <f t="array" ref="AG195">IF(AH195=0,0,IF(ISERR(AH195),0,ROUNDDOWN(C195/_FV(B195,"P/E",TRUE),2)))</f>
        <v>8.39</v>
      </c>
      <c r="AH195" s="30" cm="1">
        <f t="array" ref="AH195">IFERROR(_FV(B195,"P/E",TRUE),0)</f>
        <v>13.280099999999999</v>
      </c>
      <c r="FT195" s="8"/>
      <c r="FU195" s="8"/>
      <c r="FV195" s="8"/>
    </row>
    <row r="196" spans="1:178" x14ac:dyDescent="0.25">
      <c r="A196" s="38" t="s">
        <v>277</v>
      </c>
      <c r="B196" t="e" vm="193">
        <v>#VALUE!</v>
      </c>
      <c r="C196" s="10" cm="1">
        <f t="array" ref="C196">_FV(B196,"Previous close",TRUE)</f>
        <v>90.55</v>
      </c>
      <c r="D196" s="10" cm="1">
        <f t="array" aca="1" ref="D196" ca="1">IF(OR(ISERROR(_FV($B196,"Price (Extended hours)",TRUE))=TRUE,$D$2="MKT CLOSED"),_FV($B196,"Price"),_FV($B196,"Price (Extended hours)",TRUE))</f>
        <v>90.17</v>
      </c>
      <c r="E196" s="17" cm="1">
        <f t="array" ref="E196">_FV(B196,"Low")</f>
        <v>89.704999999999998</v>
      </c>
      <c r="F196" s="17" cm="1">
        <f t="array" ref="F196">_FV(B196,"High")</f>
        <v>92.27</v>
      </c>
      <c r="G196" s="18" cm="1">
        <f t="array" ref="G196">_FV(B196,"Change")</f>
        <v>1.72</v>
      </c>
      <c r="H196" s="19" cm="1">
        <f t="array" ref="H196">_FV(B196,"Change (%)",TRUE)</f>
        <v>1.8994999999999998E-2</v>
      </c>
      <c r="I196" s="37" t="str" cm="1">
        <f t="array" ref="I196">_FV(B196,"Name")</f>
        <v>FEDERAL REALTY INVESTMENT TRUST</v>
      </c>
      <c r="J196" s="20" cm="1">
        <f t="array" ref="J196">_FV(B196,"Shares outstanding",TRUE)</f>
        <v>80908180</v>
      </c>
      <c r="K196" s="21" cm="1">
        <f t="array" ref="K196">IFERROR(_FV(B196,"Market cap",TRUE),0)</f>
        <v>7465398000</v>
      </c>
      <c r="L196" s="22">
        <f>VLOOKUP($A196,[1]TargetPriceData!$A$2:$AB$4993,11,FALSE)</f>
        <v>1.1399999999999999</v>
      </c>
      <c r="M196" s="23">
        <f>VLOOKUP($A196,[1]TargetPriceData!$A$2:$AB$4993,4,FALSE)</f>
        <v>18</v>
      </c>
      <c r="N196" s="23" t="b">
        <f>VLOOKUP($A196,[1]TargetPriceData!$A$2:$AB$4993,3,FALSE)</f>
        <v>1</v>
      </c>
      <c r="O196" s="24">
        <f>VLOOKUP($A196,[1]TargetPriceData!$A$2:$AB$4993,5,FALSE)</f>
        <v>96</v>
      </c>
      <c r="P196" s="24">
        <f>VLOOKUP($A196,[1]TargetPriceData!$A$2:$AB$1048576,7,FALSE)</f>
        <v>118</v>
      </c>
      <c r="Q196" s="24">
        <f>VLOOKUP($A196,[1]TargetPriceData!$A$2:$AB$4993,6,FALSE)</f>
        <v>116.08</v>
      </c>
      <c r="R196" s="34">
        <f t="shared" ref="R196:R259" ca="1" si="6">IF(Q196&gt;0,(Q196-D196)/D196,0)</f>
        <v>0.28734612398802256</v>
      </c>
      <c r="S196" s="24">
        <f>VLOOKUP($A196,[1]TargetPriceData!$A$2:$AB$4993,8,FALSE)</f>
        <v>140</v>
      </c>
      <c r="T196" s="26">
        <f>VLOOKUP($A196,[1]TargetPriceData!$A$2:$AB$4993,10,FALSE)</f>
        <v>2.2999999999999998</v>
      </c>
      <c r="U196" s="42">
        <f>VLOOKUP($A196,[1]TargetPriceData!$A$2:$P$4996,16,FALSE)</f>
        <v>1.1599999999999999</v>
      </c>
      <c r="V196" s="42">
        <f>VLOOKUP($A196,[1]TargetPriceData!$A$2:$Q$4996,17,FALSE)</f>
        <v>1.87</v>
      </c>
      <c r="W196" s="27" t="str">
        <f>VLOOKUP($A196,[1]TargetPriceData!$A$2:$O$4996,15,FALSE)</f>
        <v>2022-09-21</v>
      </c>
      <c r="X196" s="28">
        <f>VLOOKUP($A196,[1]TargetPriceData!$A$2:$N$4996,14,FALSE)</f>
        <v>4.32</v>
      </c>
      <c r="Y196" s="29">
        <f t="shared" ref="Y196:Y259" si="7">X196/C196</f>
        <v>4.7708448371065713E-2</v>
      </c>
      <c r="Z196" s="11" t="str" cm="1">
        <f t="array" ref="Z196">_FV(B196,"Exchange abbreviation",TRUE)</f>
        <v>XNYS</v>
      </c>
      <c r="AA196" s="44" t="s">
        <v>589</v>
      </c>
      <c r="AB196" s="44" t="s">
        <v>711</v>
      </c>
      <c r="AC196" s="45" t="s">
        <v>44</v>
      </c>
      <c r="AD196" s="31" t="s">
        <v>619</v>
      </c>
      <c r="AE196" s="46" t="s">
        <v>671</v>
      </c>
      <c r="AF196" s="32" t="s">
        <v>33</v>
      </c>
      <c r="AG196" s="33" cm="1">
        <f t="array" ref="AG196">IF(AH196=0,0,IF(ISERR(AH196),0,ROUNDDOWN(C196/_FV(B196,"P/E",TRUE),2)))</f>
        <v>3.47</v>
      </c>
      <c r="AH196" s="30" cm="1">
        <f t="array" ref="AH196">IFERROR(_FV(B196,"P/E",TRUE),0)</f>
        <v>26.065200000000001</v>
      </c>
      <c r="FT196" s="8"/>
      <c r="FU196" s="8"/>
      <c r="FV196" s="8"/>
    </row>
    <row r="197" spans="1:178" x14ac:dyDescent="0.25">
      <c r="A197" s="38" t="s">
        <v>279</v>
      </c>
      <c r="B197" t="e" vm="194">
        <v>#VALUE!</v>
      </c>
      <c r="C197" s="10" cm="1">
        <f t="array" ref="C197">_FV(B197,"Previous close",TRUE)</f>
        <v>51.59</v>
      </c>
      <c r="D197" s="10" cm="1">
        <f t="array" aca="1" ref="D197" ca="1">IF(OR(ISERROR(_FV($B197,"Price (Extended hours)",TRUE))=TRUE,$D$2="MKT CLOSED"),_FV($B197,"Price"),_FV($B197,"Price (Extended hours)",TRUE))</f>
        <v>53.72</v>
      </c>
      <c r="E197" s="17" cm="1">
        <f t="array" ref="E197">_FV(B197,"Low")</f>
        <v>50.94</v>
      </c>
      <c r="F197" s="17" cm="1">
        <f t="array" ref="F197">_FV(B197,"High")</f>
        <v>53.87</v>
      </c>
      <c r="G197" s="18" cm="1">
        <f t="array" ref="G197">_FV(B197,"Change")</f>
        <v>2.16</v>
      </c>
      <c r="H197" s="19" cm="1">
        <f t="array" ref="H197">_FV(B197,"Change (%)",TRUE)</f>
        <v>4.1868999999999996E-2</v>
      </c>
      <c r="I197" s="37" t="str" cm="1">
        <f t="array" ref="I197">_FV(B197,"Name")</f>
        <v>FORTINET, INC.</v>
      </c>
      <c r="J197" s="20" cm="1">
        <f t="array" ref="J197">_FV(B197,"Shares outstanding",TRUE)</f>
        <v>788520800</v>
      </c>
      <c r="K197" s="21" cm="1">
        <f t="array" ref="K197">IFERROR(_FV(B197,"Market cap",TRUE),0)</f>
        <v>42382990000</v>
      </c>
      <c r="L197" s="22">
        <f>VLOOKUP($A197,[1]TargetPriceData!$A$2:$AB$4993,11,FALSE)</f>
        <v>1.1399999999999999</v>
      </c>
      <c r="M197" s="23">
        <f>VLOOKUP($A197,[1]TargetPriceData!$A$2:$AB$4993,4,FALSE)</f>
        <v>31</v>
      </c>
      <c r="N197" s="23" t="b">
        <f>VLOOKUP($A197,[1]TargetPriceData!$A$2:$AB$4993,3,FALSE)</f>
        <v>1</v>
      </c>
      <c r="O197" s="24">
        <f>VLOOKUP($A197,[1]TargetPriceData!$A$2:$AB$4993,5,FALSE)</f>
        <v>58.2</v>
      </c>
      <c r="P197" s="24">
        <f>VLOOKUP($A197,[1]TargetPriceData!$A$2:$AB$1048576,7,FALSE)</f>
        <v>70</v>
      </c>
      <c r="Q197" s="24">
        <f>VLOOKUP($A197,[1]TargetPriceData!$A$2:$AB$4993,6,FALSE)</f>
        <v>70.45</v>
      </c>
      <c r="R197" s="34">
        <f t="shared" ca="1" si="6"/>
        <v>0.31142963514519739</v>
      </c>
      <c r="S197" s="24">
        <f>VLOOKUP($A197,[1]TargetPriceData!$A$2:$AB$4993,8,FALSE)</f>
        <v>85</v>
      </c>
      <c r="T197" s="26">
        <f>VLOOKUP($A197,[1]TargetPriceData!$A$2:$AB$4993,10,FALSE)</f>
        <v>1.8</v>
      </c>
      <c r="U197" s="42">
        <f>VLOOKUP($A197,[1]TargetPriceData!$A$2:$P$4996,16,FALSE)</f>
        <v>1.01</v>
      </c>
      <c r="V197" s="42">
        <f>VLOOKUP($A197,[1]TargetPriceData!$A$2:$Q$4996,17,FALSE)</f>
        <v>1.1200000000000001</v>
      </c>
      <c r="W197" s="27" t="str">
        <f>VLOOKUP($A197,[1]TargetPriceData!$A$2:$O$4996,15,FALSE)</f>
        <v/>
      </c>
      <c r="X197" s="28">
        <f>VLOOKUP($A197,[1]TargetPriceData!$A$2:$N$4996,14,FALSE)</f>
        <v>0</v>
      </c>
      <c r="Y197" s="29">
        <f t="shared" si="7"/>
        <v>0</v>
      </c>
      <c r="Z197" s="11" t="str" cm="1">
        <f t="array" ref="Z197">_FV(B197,"Exchange abbreviation",TRUE)</f>
        <v>XNAS</v>
      </c>
      <c r="AA197" s="44" t="s">
        <v>712</v>
      </c>
      <c r="AB197" s="44" t="s">
        <v>711</v>
      </c>
      <c r="AC197" s="45" t="s">
        <v>52</v>
      </c>
      <c r="AD197" s="31" t="s">
        <v>592</v>
      </c>
      <c r="AE197" s="46" t="s">
        <v>672</v>
      </c>
      <c r="AF197" s="32" t="s">
        <v>33</v>
      </c>
      <c r="AG197" s="33" cm="1">
        <f t="array" ref="AG197">IF(AH197=0,0,IF(ISERR(AH197),0,ROUNDDOWN(C197/_FV(B197,"P/E",TRUE),2)))</f>
        <v>0.81</v>
      </c>
      <c r="AH197" s="30" cm="1">
        <f t="array" ref="AH197">IFERROR(_FV(B197,"P/E",TRUE),0)</f>
        <v>63.266599999999997</v>
      </c>
      <c r="FT197" s="8"/>
      <c r="FU197" s="8"/>
      <c r="FV197" s="8"/>
    </row>
    <row r="198" spans="1:178" x14ac:dyDescent="0.25">
      <c r="A198" s="38" t="s">
        <v>280</v>
      </c>
      <c r="B198" t="e" vm="195">
        <v>#VALUE!</v>
      </c>
      <c r="C198" s="10" cm="1">
        <f t="array" ref="C198">_FV(B198,"Previous close",TRUE)</f>
        <v>59.58</v>
      </c>
      <c r="D198" s="10" cm="1">
        <f t="array" aca="1" ref="D198" ca="1">IF(OR(ISERROR(_FV($B198,"Price (Extended hours)",TRUE))=TRUE,$D$2="MKT CLOSED"),_FV($B198,"Price"),_FV($B198,"Price (Extended hours)",TRUE))</f>
        <v>61.45</v>
      </c>
      <c r="E198" s="17" cm="1">
        <f t="array" ref="E198">_FV(B198,"Low")</f>
        <v>59.3</v>
      </c>
      <c r="F198" s="17" cm="1">
        <f t="array" ref="F198">_FV(B198,"High")</f>
        <v>61.53</v>
      </c>
      <c r="G198" s="18" cm="1">
        <f t="array" ref="G198">_FV(B198,"Change")</f>
        <v>1.87</v>
      </c>
      <c r="H198" s="19" cm="1">
        <f t="array" ref="H198">_FV(B198,"Change (%)",TRUE)</f>
        <v>3.1385999999999997E-2</v>
      </c>
      <c r="I198" s="37" t="str" cm="1">
        <f t="array" ref="I198">_FV(B198,"Name")</f>
        <v>FORTIVE CORPORATION</v>
      </c>
      <c r="J198" s="20" cm="1">
        <f t="array" ref="J198">_FV(B198,"Shares outstanding",TRUE)</f>
        <v>355697000</v>
      </c>
      <c r="K198" s="21" cm="1">
        <f t="array" ref="K198">IFERROR(_FV(B198,"Market cap",TRUE),0)</f>
        <v>21857580000</v>
      </c>
      <c r="L198" s="22">
        <f>VLOOKUP($A198,[1]TargetPriceData!$A$2:$AB$4993,11,FALSE)</f>
        <v>1.1599999999999999</v>
      </c>
      <c r="M198" s="23">
        <f>VLOOKUP($A198,[1]TargetPriceData!$A$2:$AB$4993,4,FALSE)</f>
        <v>18</v>
      </c>
      <c r="N198" s="23" t="b">
        <f>VLOOKUP($A198,[1]TargetPriceData!$A$2:$AB$4993,3,FALSE)</f>
        <v>1</v>
      </c>
      <c r="O198" s="24">
        <f>VLOOKUP($A198,[1]TargetPriceData!$A$2:$AB$4993,5,FALSE)</f>
        <v>60</v>
      </c>
      <c r="P198" s="24">
        <f>VLOOKUP($A198,[1]TargetPriceData!$A$2:$AB$1048576,7,FALSE)</f>
        <v>72.5</v>
      </c>
      <c r="Q198" s="24">
        <f>VLOOKUP($A198,[1]TargetPriceData!$A$2:$AB$4993,6,FALSE)</f>
        <v>72.959999999999994</v>
      </c>
      <c r="R198" s="34">
        <f t="shared" ca="1" si="6"/>
        <v>0.18730675345809586</v>
      </c>
      <c r="S198" s="24">
        <f>VLOOKUP($A198,[1]TargetPriceData!$A$2:$AB$4993,8,FALSE)</f>
        <v>85</v>
      </c>
      <c r="T198" s="26">
        <f>VLOOKUP($A198,[1]TargetPriceData!$A$2:$AB$4993,10,FALSE)</f>
        <v>2.1</v>
      </c>
      <c r="U198" s="42">
        <f>VLOOKUP($A198,[1]TargetPriceData!$A$2:$P$4996,16,FALSE)</f>
        <v>0.62</v>
      </c>
      <c r="V198" s="42">
        <f>VLOOKUP($A198,[1]TargetPriceData!$A$2:$Q$4996,17,FALSE)</f>
        <v>0.94</v>
      </c>
      <c r="W198" s="27" t="str">
        <f>VLOOKUP($A198,[1]TargetPriceData!$A$2:$O$4996,15,FALSE)</f>
        <v>2022-08-30</v>
      </c>
      <c r="X198" s="28">
        <f>VLOOKUP($A198,[1]TargetPriceData!$A$2:$N$4996,14,FALSE)</f>
        <v>0.28000000000000003</v>
      </c>
      <c r="Y198" s="29">
        <f t="shared" si="7"/>
        <v>4.6995636119503198E-3</v>
      </c>
      <c r="Z198" s="11" t="str" cm="1">
        <f t="array" ref="Z198">_FV(B198,"Exchange abbreviation",TRUE)</f>
        <v>XNYS</v>
      </c>
      <c r="AA198" s="44" t="s">
        <v>589</v>
      </c>
      <c r="AB198" s="44" t="s">
        <v>711</v>
      </c>
      <c r="AC198" s="45" t="s">
        <v>39</v>
      </c>
      <c r="AD198" s="31" t="s">
        <v>337</v>
      </c>
      <c r="AE198" s="46" t="s">
        <v>653</v>
      </c>
      <c r="AF198" s="32" t="s">
        <v>33</v>
      </c>
      <c r="AG198" s="33" cm="1">
        <f t="array" ref="AG198">IF(AH198=0,0,IF(ISERR(AH198),0,ROUNDDOWN(C198/_FV(B198,"P/E",TRUE),2)))</f>
        <v>1.81</v>
      </c>
      <c r="AH198" s="30" cm="1">
        <f t="array" ref="AH198">IFERROR(_FV(B198,"P/E",TRUE),0)</f>
        <v>32.861600000000003</v>
      </c>
      <c r="FT198" s="8"/>
      <c r="FU198" s="8"/>
      <c r="FV198" s="8"/>
    </row>
    <row r="199" spans="1:178" x14ac:dyDescent="0.25">
      <c r="A199" s="38" t="s">
        <v>281</v>
      </c>
      <c r="B199" t="e" vm="196">
        <v>#VALUE!</v>
      </c>
      <c r="C199" s="10" cm="1">
        <f t="array" ref="C199">_FV(B199,"Previous close",TRUE)</f>
        <v>237.44</v>
      </c>
      <c r="D199" s="10" cm="1">
        <f t="array" aca="1" ref="D199" ca="1">IF(OR(ISERROR(_FV($B199,"Price (Extended hours)",TRUE))=TRUE,$D$2="MKT CLOSED"),_FV($B199,"Price"),_FV($B199,"Price (Extended hours)",TRUE))</f>
        <v>244.13</v>
      </c>
      <c r="E199" s="17" cm="1">
        <f t="array" ref="E199">_FV(B199,"Low")</f>
        <v>236.33</v>
      </c>
      <c r="F199" s="17" cm="1">
        <f t="array" ref="F199">_FV(B199,"High")</f>
        <v>243.63</v>
      </c>
      <c r="G199" s="18" cm="1">
        <f t="array" ref="G199">_FV(B199,"Change")</f>
        <v>5.16</v>
      </c>
      <c r="H199" s="19" cm="1">
        <f t="array" ref="H199">_FV(B199,"Change (%)",TRUE)</f>
        <v>2.1732000000000001E-2</v>
      </c>
      <c r="I199" s="37" t="str" cm="1">
        <f t="array" ref="I199">_FV(B199,"Name")</f>
        <v>GENERAL DYNAMICS CORPORATION</v>
      </c>
      <c r="J199" s="20" cm="1">
        <f t="array" ref="J199">_FV(B199,"Shares outstanding",TRUE)</f>
        <v>274246200</v>
      </c>
      <c r="K199" s="21" cm="1">
        <f t="array" ref="K199">IFERROR(_FV(B199,"Market cap",TRUE),0)</f>
        <v>66532130000</v>
      </c>
      <c r="L199" s="22">
        <f>VLOOKUP($A199,[1]TargetPriceData!$A$2:$AB$4993,11,FALSE)</f>
        <v>0.85</v>
      </c>
      <c r="M199" s="23">
        <f>VLOOKUP($A199,[1]TargetPriceData!$A$2:$AB$4993,4,FALSE)</f>
        <v>18</v>
      </c>
      <c r="N199" s="23" t="b">
        <f>VLOOKUP($A199,[1]TargetPriceData!$A$2:$AB$4993,3,FALSE)</f>
        <v>1</v>
      </c>
      <c r="O199" s="24">
        <f>VLOOKUP($A199,[1]TargetPriceData!$A$2:$AB$4993,5,FALSE)</f>
        <v>212</v>
      </c>
      <c r="P199" s="24">
        <f>VLOOKUP($A199,[1]TargetPriceData!$A$2:$AB$1048576,7,FALSE)</f>
        <v>262.5</v>
      </c>
      <c r="Q199" s="24">
        <f>VLOOKUP($A199,[1]TargetPriceData!$A$2:$AB$4993,6,FALSE)</f>
        <v>261.67</v>
      </c>
      <c r="R199" s="34">
        <f t="shared" ca="1" si="6"/>
        <v>7.1846966779994345E-2</v>
      </c>
      <c r="S199" s="24">
        <f>VLOOKUP($A199,[1]TargetPriceData!$A$2:$AB$4993,8,FALSE)</f>
        <v>314</v>
      </c>
      <c r="T199" s="26">
        <f>VLOOKUP($A199,[1]TargetPriceData!$A$2:$AB$4993,10,FALSE)</f>
        <v>2.1</v>
      </c>
      <c r="U199" s="42">
        <f>VLOOKUP($A199,[1]TargetPriceData!$A$2:$P$4996,16,FALSE)</f>
        <v>0.9</v>
      </c>
      <c r="V199" s="42">
        <f>VLOOKUP($A199,[1]TargetPriceData!$A$2:$Q$4996,17,FALSE)</f>
        <v>1.4</v>
      </c>
      <c r="W199" s="27" t="str">
        <f>VLOOKUP($A199,[1]TargetPriceData!$A$2:$O$4996,15,FALSE)</f>
        <v>2022-10-06</v>
      </c>
      <c r="X199" s="28">
        <f>VLOOKUP($A199,[1]TargetPriceData!$A$2:$N$4996,14,FALSE)</f>
        <v>5.04</v>
      </c>
      <c r="Y199" s="29">
        <f t="shared" si="7"/>
        <v>2.1226415094339621E-2</v>
      </c>
      <c r="Z199" s="11" t="str" cm="1">
        <f t="array" ref="Z199">_FV(B199,"Exchange abbreviation",TRUE)</f>
        <v>XNYS</v>
      </c>
      <c r="AA199" s="44" t="s">
        <v>589</v>
      </c>
      <c r="AB199" s="44" t="s">
        <v>711</v>
      </c>
      <c r="AC199" s="45" t="s">
        <v>84</v>
      </c>
      <c r="AD199" s="31" t="s">
        <v>337</v>
      </c>
      <c r="AE199" s="46" t="s">
        <v>84</v>
      </c>
      <c r="AF199" s="32" t="s">
        <v>33</v>
      </c>
      <c r="AG199" s="33" cm="1">
        <f t="array" ref="AG199">IF(AH199=0,0,IF(ISERR(AH199),0,ROUNDDOWN(C199/_FV(B199,"P/E",TRUE),2)))</f>
        <v>11.81</v>
      </c>
      <c r="AH199" s="30" cm="1">
        <f t="array" ref="AH199">IFERROR(_FV(B199,"P/E",TRUE),0)</f>
        <v>20.102399999999999</v>
      </c>
      <c r="FT199" s="8"/>
      <c r="FU199" s="8"/>
      <c r="FV199" s="8"/>
    </row>
    <row r="200" spans="1:178" x14ac:dyDescent="0.25">
      <c r="A200" s="38" t="s">
        <v>282</v>
      </c>
      <c r="B200" t="e" vm="197">
        <v>#VALUE!</v>
      </c>
      <c r="C200" s="10" cm="1">
        <f t="array" ref="C200">_FV(B200,"Previous close",TRUE)</f>
        <v>69.97</v>
      </c>
      <c r="D200" s="10" cm="1">
        <f t="array" aca="1" ref="D200" ca="1">IF(OR(ISERROR(_FV($B200,"Price (Extended hours)",TRUE))=TRUE,$D$2="MKT CLOSED"),_FV($B200,"Price"),_FV($B200,"Price (Extended hours)",TRUE))</f>
        <v>72.849999999999994</v>
      </c>
      <c r="E200" s="17" cm="1">
        <f t="array" ref="E200">_FV(B200,"Low")</f>
        <v>69.75</v>
      </c>
      <c r="F200" s="17" cm="1">
        <f t="array" ref="F200">_FV(B200,"High")</f>
        <v>72.900000000000006</v>
      </c>
      <c r="G200" s="18" cm="1">
        <f t="array" ref="G200">_FV(B200,"Change")</f>
        <v>2.85</v>
      </c>
      <c r="H200" s="19" cm="1">
        <f t="array" ref="H200">_FV(B200,"Change (%)",TRUE)</f>
        <v>4.0731999999999997E-2</v>
      </c>
      <c r="I200" s="37" t="str" cm="1">
        <f t="array" ref="I200">_FV(B200,"Name")</f>
        <v>GENERAL ELECTRIC COMPANY</v>
      </c>
      <c r="J200" s="20" cm="1">
        <f t="array" ref="J200">_FV(B200,"Shares outstanding",TRUE)</f>
        <v>1096553000</v>
      </c>
      <c r="K200" s="21" cm="1">
        <f t="array" ref="K200">IFERROR(_FV(B200,"Market cap",TRUE),0)</f>
        <v>79851000000</v>
      </c>
      <c r="L200" s="22">
        <f>VLOOKUP($A200,[1]TargetPriceData!$A$2:$AB$4993,11,FALSE)</f>
        <v>1.1399999999999999</v>
      </c>
      <c r="M200" s="23">
        <f>VLOOKUP($A200,[1]TargetPriceData!$A$2:$AB$4993,4,FALSE)</f>
        <v>17</v>
      </c>
      <c r="N200" s="23" t="b">
        <f>VLOOKUP($A200,[1]TargetPriceData!$A$2:$AB$4993,3,FALSE)</f>
        <v>1</v>
      </c>
      <c r="O200" s="24">
        <f>VLOOKUP($A200,[1]TargetPriceData!$A$2:$AB$4993,5,FALSE)</f>
        <v>72</v>
      </c>
      <c r="P200" s="24">
        <f>VLOOKUP($A200,[1]TargetPriceData!$A$2:$AB$1048576,7,FALSE)</f>
        <v>83</v>
      </c>
      <c r="Q200" s="24">
        <f>VLOOKUP($A200,[1]TargetPriceData!$A$2:$AB$4993,6,FALSE)</f>
        <v>84.82</v>
      </c>
      <c r="R200" s="34">
        <f t="shared" ca="1" si="6"/>
        <v>0.16431022649279342</v>
      </c>
      <c r="S200" s="24">
        <f>VLOOKUP($A200,[1]TargetPriceData!$A$2:$AB$4993,8,FALSE)</f>
        <v>105</v>
      </c>
      <c r="T200" s="26">
        <f>VLOOKUP($A200,[1]TargetPriceData!$A$2:$AB$4993,10,FALSE)</f>
        <v>2</v>
      </c>
      <c r="U200" s="42">
        <f>VLOOKUP($A200,[1]TargetPriceData!$A$2:$P$4996,16,FALSE)</f>
        <v>0.7</v>
      </c>
      <c r="V200" s="42">
        <f>VLOOKUP($A200,[1]TargetPriceData!$A$2:$Q$4996,17,FALSE)</f>
        <v>1.1299999999999999</v>
      </c>
      <c r="W200" s="27" t="str">
        <f>VLOOKUP($A200,[1]TargetPriceData!$A$2:$O$4996,15,FALSE)</f>
        <v>2022-09-26</v>
      </c>
      <c r="X200" s="28">
        <f>VLOOKUP($A200,[1]TargetPriceData!$A$2:$N$4996,14,FALSE)</f>
        <v>0.32</v>
      </c>
      <c r="Y200" s="29">
        <f t="shared" si="7"/>
        <v>4.5733885951121907E-3</v>
      </c>
      <c r="Z200" s="11" t="str" cm="1">
        <f t="array" ref="Z200">_FV(B200,"Exchange abbreviation",TRUE)</f>
        <v>XNYS</v>
      </c>
      <c r="AA200" s="44" t="s">
        <v>589</v>
      </c>
      <c r="AB200" s="44" t="s">
        <v>711</v>
      </c>
      <c r="AC200" s="45" t="s">
        <v>151</v>
      </c>
      <c r="AD200" s="31" t="s">
        <v>337</v>
      </c>
      <c r="AE200" s="46" t="s">
        <v>673</v>
      </c>
      <c r="AF200" s="32" t="s">
        <v>33</v>
      </c>
      <c r="AG200" s="33" cm="1">
        <f t="array" ref="AG200">IF(AH200=0,0,IF(ISERR(AH200),0,ROUNDDOWN(C200/_FV(B200,"P/E",TRUE),2)))</f>
        <v>0</v>
      </c>
      <c r="AH200" s="30" cm="1">
        <f t="array" ref="AH200">IFERROR(_FV(B200,"P/E",TRUE),0)</f>
        <v>0</v>
      </c>
      <c r="FT200" s="8"/>
      <c r="FU200" s="8"/>
      <c r="FV200" s="8"/>
    </row>
    <row r="201" spans="1:178" x14ac:dyDescent="0.25">
      <c r="A201" s="38" t="s">
        <v>283</v>
      </c>
      <c r="B201" t="e" vm="198">
        <v>#VALUE!</v>
      </c>
      <c r="C201" s="10" cm="1">
        <f t="array" ref="C201">_FV(B201,"Previous close",TRUE)</f>
        <v>66.16</v>
      </c>
      <c r="D201" s="10" cm="1">
        <f t="array" aca="1" ref="D201" ca="1">IF(OR(ISERROR(_FV($B201,"Price (Extended hours)",TRUE))=TRUE,$D$2="MKT CLOSED"),_FV($B201,"Price"),_FV($B201,"Price (Extended hours)",TRUE))</f>
        <v>67.900000000000006</v>
      </c>
      <c r="E201" s="17" cm="1">
        <f t="array" ref="E201">_FV(B201,"Low")</f>
        <v>66.11</v>
      </c>
      <c r="F201" s="17" cm="1">
        <f t="array" ref="F201">_FV(B201,"High")</f>
        <v>67.94</v>
      </c>
      <c r="G201" s="18" cm="1">
        <f t="array" ref="G201">_FV(B201,"Change")</f>
        <v>1.63</v>
      </c>
      <c r="H201" s="19" cm="1">
        <f t="array" ref="H201">_FV(B201,"Change (%)",TRUE)</f>
        <v>2.4636999999999999E-2</v>
      </c>
      <c r="I201" s="37" t="str" cm="1">
        <f t="array" ref="I201">_FV(B201,"Name")</f>
        <v>GILEAD SCIENCES, INC.</v>
      </c>
      <c r="J201" s="20" cm="1">
        <f t="array" ref="J201">_FV(B201,"Shares outstanding",TRUE)</f>
        <v>1253367000</v>
      </c>
      <c r="K201" s="21" cm="1">
        <f t="array" ref="K201">IFERROR(_FV(B201,"Market cap",TRUE),0)</f>
        <v>84965770000</v>
      </c>
      <c r="L201" s="22">
        <f>VLOOKUP($A201,[1]TargetPriceData!$A$2:$AB$4993,11,FALSE)</f>
        <v>0.33</v>
      </c>
      <c r="M201" s="23">
        <f>VLOOKUP($A201,[1]TargetPriceData!$A$2:$AB$4993,4,FALSE)</f>
        <v>24</v>
      </c>
      <c r="N201" s="23" t="b">
        <f>VLOOKUP($A201,[1]TargetPriceData!$A$2:$AB$4993,3,FALSE)</f>
        <v>1</v>
      </c>
      <c r="O201" s="24">
        <f>VLOOKUP($A201,[1]TargetPriceData!$A$2:$AB$4993,5,FALSE)</f>
        <v>60</v>
      </c>
      <c r="P201" s="24">
        <f>VLOOKUP($A201,[1]TargetPriceData!$A$2:$AB$1048576,7,FALSE)</f>
        <v>72</v>
      </c>
      <c r="Q201" s="24">
        <f>VLOOKUP($A201,[1]TargetPriceData!$A$2:$AB$4993,6,FALSE)</f>
        <v>71.78</v>
      </c>
      <c r="R201" s="34">
        <f t="shared" ca="1" si="6"/>
        <v>5.7142857142857072E-2</v>
      </c>
      <c r="S201" s="24">
        <f>VLOOKUP($A201,[1]TargetPriceData!$A$2:$AB$4993,8,FALSE)</f>
        <v>90</v>
      </c>
      <c r="T201" s="26">
        <f>VLOOKUP($A201,[1]TargetPriceData!$A$2:$AB$4993,10,FALSE)</f>
        <v>2.5</v>
      </c>
      <c r="U201" s="42">
        <f>VLOOKUP($A201,[1]TargetPriceData!$A$2:$P$4996,16,FALSE)</f>
        <v>1.1100000000000001</v>
      </c>
      <c r="V201" s="42">
        <f>VLOOKUP($A201,[1]TargetPriceData!$A$2:$Q$4996,17,FALSE)</f>
        <v>1.43</v>
      </c>
      <c r="W201" s="27" t="str">
        <f>VLOOKUP($A201,[1]TargetPriceData!$A$2:$O$4996,15,FALSE)</f>
        <v>2022-09-14</v>
      </c>
      <c r="X201" s="28">
        <f>VLOOKUP($A201,[1]TargetPriceData!$A$2:$N$4996,14,FALSE)</f>
        <v>2.92</v>
      </c>
      <c r="Y201" s="29">
        <f t="shared" si="7"/>
        <v>4.41354292623942E-2</v>
      </c>
      <c r="Z201" s="11" t="str" cm="1">
        <f t="array" ref="Z201">_FV(B201,"Exchange abbreviation",TRUE)</f>
        <v>XNAS</v>
      </c>
      <c r="AA201" s="44" t="s">
        <v>712</v>
      </c>
      <c r="AB201" s="44" t="s">
        <v>711</v>
      </c>
      <c r="AC201" s="45" t="s">
        <v>49</v>
      </c>
      <c r="AD201" s="31" t="s">
        <v>587</v>
      </c>
      <c r="AE201" s="46" t="s">
        <v>617</v>
      </c>
      <c r="AF201" s="32" t="s">
        <v>33</v>
      </c>
      <c r="AG201" s="33" cm="1">
        <f t="array" ref="AG201">IF(AH201=0,0,IF(ISERR(AH201),0,ROUNDDOWN(C201/_FV(B201,"P/E",TRUE),2)))</f>
        <v>3.27</v>
      </c>
      <c r="AH201" s="30" cm="1">
        <f t="array" ref="AH201">IFERROR(_FV(B201,"P/E",TRUE),0)</f>
        <v>20.173400000000001</v>
      </c>
      <c r="FT201" s="8"/>
      <c r="FU201" s="8"/>
      <c r="FV201" s="8"/>
    </row>
    <row r="202" spans="1:178" x14ac:dyDescent="0.25">
      <c r="A202" s="38" t="s">
        <v>284</v>
      </c>
      <c r="B202" t="e" vm="199">
        <v>#VALUE!</v>
      </c>
      <c r="C202" s="10" cm="1">
        <f t="array" ref="C202">_FV(B202,"Previous close",TRUE)</f>
        <v>76.67</v>
      </c>
      <c r="D202" s="10" cm="1">
        <f t="array" aca="1" ref="D202" ca="1">IF(OR(ISERROR(_FV($B202,"Price (Extended hours)",TRUE))=TRUE,$D$2="MKT CLOSED"),_FV($B202,"Price"),_FV($B202,"Price (Extended hours)",TRUE))</f>
        <v>77.099999999999994</v>
      </c>
      <c r="E202" s="17" cm="1">
        <f t="array" ref="E202">_FV(B202,"Low")</f>
        <v>76.34</v>
      </c>
      <c r="F202" s="17" cm="1">
        <f t="array" ref="F202">_FV(B202,"High")</f>
        <v>77.64</v>
      </c>
      <c r="G202" s="18" cm="1">
        <f t="array" ref="G202">_FV(B202,"Change")</f>
        <v>0.37</v>
      </c>
      <c r="H202" s="19" cm="1">
        <f t="array" ref="H202">_FV(B202,"Change (%)",TRUE)</f>
        <v>4.8259999999999996E-3</v>
      </c>
      <c r="I202" s="37" t="str" cm="1">
        <f t="array" ref="I202">_FV(B202,"Name")</f>
        <v>GENERAL MILLS, INC.</v>
      </c>
      <c r="J202" s="20" cm="1">
        <f t="array" ref="J202">_FV(B202,"Shares outstanding",TRUE)</f>
        <v>593535600</v>
      </c>
      <c r="K202" s="21" cm="1">
        <f t="array" ref="K202">IFERROR(_FV(B202,"Market cap",TRUE),0)</f>
        <v>45725990000</v>
      </c>
      <c r="L202" s="22">
        <f>VLOOKUP($A202,[1]TargetPriceData!$A$2:$AB$4993,11,FALSE)</f>
        <v>0.31</v>
      </c>
      <c r="M202" s="23">
        <f>VLOOKUP($A202,[1]TargetPriceData!$A$2:$AB$4993,4,FALSE)</f>
        <v>17</v>
      </c>
      <c r="N202" s="23" t="b">
        <f>VLOOKUP($A202,[1]TargetPriceData!$A$2:$AB$4993,3,FALSE)</f>
        <v>1</v>
      </c>
      <c r="O202" s="24">
        <f>VLOOKUP($A202,[1]TargetPriceData!$A$2:$AB$4993,5,FALSE)</f>
        <v>63</v>
      </c>
      <c r="P202" s="24">
        <f>VLOOKUP($A202,[1]TargetPriceData!$A$2:$AB$1048576,7,FALSE)</f>
        <v>78</v>
      </c>
      <c r="Q202" s="24">
        <f>VLOOKUP($A202,[1]TargetPriceData!$A$2:$AB$4993,6,FALSE)</f>
        <v>77.650000000000006</v>
      </c>
      <c r="R202" s="34">
        <f t="shared" ca="1" si="6"/>
        <v>7.1335927367057253E-3</v>
      </c>
      <c r="S202" s="24">
        <f>VLOOKUP($A202,[1]TargetPriceData!$A$2:$AB$4993,8,FALSE)</f>
        <v>88</v>
      </c>
      <c r="T202" s="26">
        <f>VLOOKUP($A202,[1]TargetPriceData!$A$2:$AB$4993,10,FALSE)</f>
        <v>3.1</v>
      </c>
      <c r="U202" s="42">
        <f>VLOOKUP($A202,[1]TargetPriceData!$A$2:$P$4996,16,FALSE)</f>
        <v>0.27</v>
      </c>
      <c r="V202" s="42">
        <f>VLOOKUP($A202,[1]TargetPriceData!$A$2:$Q$4996,17,FALSE)</f>
        <v>0.6</v>
      </c>
      <c r="W202" s="27" t="str">
        <f>VLOOKUP($A202,[1]TargetPriceData!$A$2:$O$4996,15,FALSE)</f>
        <v>2022-10-06</v>
      </c>
      <c r="X202" s="28">
        <f>VLOOKUP($A202,[1]TargetPriceData!$A$2:$N$4996,14,FALSE)</f>
        <v>2.16</v>
      </c>
      <c r="Y202" s="29">
        <f t="shared" si="7"/>
        <v>2.8172688143993742E-2</v>
      </c>
      <c r="Z202" s="11" t="str" cm="1">
        <f t="array" ref="Z202">_FV(B202,"Exchange abbreviation",TRUE)</f>
        <v>XNYS</v>
      </c>
      <c r="AA202" s="44" t="s">
        <v>589</v>
      </c>
      <c r="AB202" s="44" t="s">
        <v>711</v>
      </c>
      <c r="AC202" s="45" t="s">
        <v>66</v>
      </c>
      <c r="AD202" s="31" t="s">
        <v>301</v>
      </c>
      <c r="AE202" s="46" t="s">
        <v>640</v>
      </c>
      <c r="AF202" s="32" t="s">
        <v>33</v>
      </c>
      <c r="AG202" s="33" cm="1">
        <f t="array" ref="AG202">IF(AH202=0,0,IF(ISERR(AH202),0,ROUNDDOWN(C202/_FV(B202,"P/E",TRUE),2)))</f>
        <v>4.75</v>
      </c>
      <c r="AH202" s="30" cm="1">
        <f t="array" ref="AH202">IFERROR(_FV(B202,"P/E",TRUE),0)</f>
        <v>16.1252</v>
      </c>
      <c r="FT202" s="8"/>
      <c r="FU202" s="8"/>
      <c r="FV202" s="8"/>
    </row>
    <row r="203" spans="1:178" x14ac:dyDescent="0.25">
      <c r="A203" s="38" t="s">
        <v>285</v>
      </c>
      <c r="B203" t="e" vm="200">
        <v>#VALUE!</v>
      </c>
      <c r="C203" s="10" cm="1">
        <f t="array" ref="C203">_FV(B203,"Previous close",TRUE)</f>
        <v>109.8</v>
      </c>
      <c r="D203" s="10" cm="1">
        <f t="array" aca="1" ref="D203" ca="1">IF(OR(ISERROR(_FV($B203,"Price (Extended hours)",TRUE))=TRUE,$D$2="MKT CLOSED"),_FV($B203,"Price"),_FV($B203,"Price (Extended hours)",TRUE))</f>
        <v>113.5</v>
      </c>
      <c r="E203" s="17" cm="1">
        <f t="array" ref="E203">_FV(B203,"Low")</f>
        <v>110.075</v>
      </c>
      <c r="F203" s="17" cm="1">
        <f t="array" ref="F203">_FV(B203,"High")</f>
        <v>113.58</v>
      </c>
      <c r="G203" s="18" cm="1">
        <f t="array" ref="G203">_FV(B203,"Change")</f>
        <v>3.7</v>
      </c>
      <c r="H203" s="19" cm="1">
        <f t="array" ref="H203">_FV(B203,"Change (%)",TRUE)</f>
        <v>3.3697999999999999E-2</v>
      </c>
      <c r="I203" s="37" t="str" cm="1">
        <f t="array" ref="I203">_FV(B203,"Name")</f>
        <v>GLOBE LIFE INC.</v>
      </c>
      <c r="J203" s="20" cm="1">
        <f t="array" ref="J203">_FV(B203,"Shares outstanding",TRUE)</f>
        <v>97437510</v>
      </c>
      <c r="K203" s="21" cm="1">
        <f t="array" ref="K203">IFERROR(_FV(B203,"Market cap",TRUE),0)</f>
        <v>11059160000</v>
      </c>
      <c r="L203" s="22">
        <f>VLOOKUP($A203,[1]TargetPriceData!$A$2:$AB$4993,11,FALSE)</f>
        <v>0.8</v>
      </c>
      <c r="M203" s="23">
        <f>VLOOKUP($A203,[1]TargetPriceData!$A$2:$AB$4993,4,FALSE)</f>
        <v>9</v>
      </c>
      <c r="N203" s="23" t="b">
        <f>VLOOKUP($A203,[1]TargetPriceData!$A$2:$AB$4993,3,FALSE)</f>
        <v>1</v>
      </c>
      <c r="O203" s="24">
        <f>VLOOKUP($A203,[1]TargetPriceData!$A$2:$AB$4993,5,FALSE)</f>
        <v>100</v>
      </c>
      <c r="P203" s="24">
        <f>VLOOKUP($A203,[1]TargetPriceData!$A$2:$AB$1048576,7,FALSE)</f>
        <v>114</v>
      </c>
      <c r="Q203" s="24">
        <f>VLOOKUP($A203,[1]TargetPriceData!$A$2:$AB$4993,6,FALSE)</f>
        <v>116.89</v>
      </c>
      <c r="R203" s="34">
        <f t="shared" ca="1" si="6"/>
        <v>2.9867841409691634E-2</v>
      </c>
      <c r="S203" s="24">
        <f>VLOOKUP($A203,[1]TargetPriceData!$A$2:$AB$4993,8,FALSE)</f>
        <v>138</v>
      </c>
      <c r="T203" s="26">
        <f>VLOOKUP($A203,[1]TargetPriceData!$A$2:$AB$4993,10,FALSE)</f>
        <v>2.5</v>
      </c>
      <c r="U203" s="42">
        <f>VLOOKUP($A203,[1]TargetPriceData!$A$2:$P$4996,16,FALSE)</f>
        <v>0.41</v>
      </c>
      <c r="V203" s="42">
        <f>VLOOKUP($A203,[1]TargetPriceData!$A$2:$Q$4996,17,FALSE)</f>
        <v>0.55000000000000004</v>
      </c>
      <c r="W203" s="27" t="str">
        <f>VLOOKUP($A203,[1]TargetPriceData!$A$2:$O$4996,15,FALSE)</f>
        <v>2022-10-06</v>
      </c>
      <c r="X203" s="28">
        <f>VLOOKUP($A203,[1]TargetPriceData!$A$2:$N$4996,14,FALSE)</f>
        <v>0.83</v>
      </c>
      <c r="Y203" s="29">
        <f t="shared" si="7"/>
        <v>7.5591985428051E-3</v>
      </c>
      <c r="Z203" s="11" t="str" cm="1">
        <f t="array" ref="Z203">_FV(B203,"Exchange abbreviation",TRUE)</f>
        <v>XNYS</v>
      </c>
      <c r="AA203" s="44" t="s">
        <v>589</v>
      </c>
      <c r="AB203" s="44" t="s">
        <v>711</v>
      </c>
      <c r="AC203" s="45" t="s">
        <v>57</v>
      </c>
      <c r="AD203" s="31" t="s">
        <v>604</v>
      </c>
      <c r="AE203" s="46" t="s">
        <v>605</v>
      </c>
      <c r="AF203" s="32" t="s">
        <v>33</v>
      </c>
      <c r="AG203" s="33" cm="1">
        <f t="array" ref="AG203">IF(AH203=0,0,IF(ISERR(AH203),0,ROUNDDOWN(C203/_FV(B203,"P/E",TRUE),2)))</f>
        <v>7.02</v>
      </c>
      <c r="AH203" s="30" cm="1">
        <f t="array" ref="AH203">IFERROR(_FV(B203,"P/E",TRUE),0)</f>
        <v>15.619300000000001</v>
      </c>
      <c r="FT203" s="8"/>
      <c r="FU203" s="8"/>
      <c r="FV203" s="8"/>
    </row>
    <row r="204" spans="1:178" x14ac:dyDescent="0.25">
      <c r="A204" s="38" t="s">
        <v>286</v>
      </c>
      <c r="B204" t="e" vm="201">
        <v>#VALUE!</v>
      </c>
      <c r="C204" s="10" cm="1">
        <f t="array" ref="C204">_FV(B204,"Previous close",TRUE)</f>
        <v>30.9</v>
      </c>
      <c r="D204" s="10" cm="1">
        <f t="array" aca="1" ref="D204" ca="1">IF(OR(ISERROR(_FV($B204,"Price (Extended hours)",TRUE))=TRUE,$D$2="MKT CLOSED"),_FV($B204,"Price"),_FV($B204,"Price (Extended hours)",TRUE))</f>
        <v>32.380000000000003</v>
      </c>
      <c r="E204" s="17" cm="1">
        <f t="array" ref="E204">_FV(B204,"Low")</f>
        <v>30.82</v>
      </c>
      <c r="F204" s="17" cm="1">
        <f t="array" ref="F204">_FV(B204,"High")</f>
        <v>32.299999999999997</v>
      </c>
      <c r="G204" s="18" cm="1">
        <f t="array" ref="G204">_FV(B204,"Change")</f>
        <v>1.29</v>
      </c>
      <c r="H204" s="19" cm="1">
        <f t="array" ref="H204">_FV(B204,"Change (%)",TRUE)</f>
        <v>4.1748E-2</v>
      </c>
      <c r="I204" s="37" t="str" cm="1">
        <f t="array" ref="I204">_FV(B204,"Name")</f>
        <v>CORNING INCORPORATED</v>
      </c>
      <c r="J204" s="20" cm="1">
        <f t="array" ref="J204">_FV(B204,"Shares outstanding",TRUE)</f>
        <v>845318100</v>
      </c>
      <c r="K204" s="21" cm="1">
        <f t="array" ref="K204">IFERROR(_FV(B204,"Market cap",TRUE),0)</f>
        <v>27210790000</v>
      </c>
      <c r="L204" s="22">
        <f>VLOOKUP($A204,[1]TargetPriceData!$A$2:$AB$4993,11,FALSE)</f>
        <v>1.03</v>
      </c>
      <c r="M204" s="23">
        <f>VLOOKUP($A204,[1]TargetPriceData!$A$2:$AB$4993,4,FALSE)</f>
        <v>13</v>
      </c>
      <c r="N204" s="23" t="b">
        <f>VLOOKUP($A204,[1]TargetPriceData!$A$2:$AB$4993,3,FALSE)</f>
        <v>1</v>
      </c>
      <c r="O204" s="24">
        <f>VLOOKUP($A204,[1]TargetPriceData!$A$2:$AB$4993,5,FALSE)</f>
        <v>36</v>
      </c>
      <c r="P204" s="24">
        <f>VLOOKUP($A204,[1]TargetPriceData!$A$2:$AB$1048576,7,FALSE)</f>
        <v>37</v>
      </c>
      <c r="Q204" s="24">
        <f>VLOOKUP($A204,[1]TargetPriceData!$A$2:$AB$4993,6,FALSE)</f>
        <v>38.56</v>
      </c>
      <c r="R204" s="34">
        <f t="shared" ca="1" si="6"/>
        <v>0.19085855466337243</v>
      </c>
      <c r="S204" s="24">
        <f>VLOOKUP($A204,[1]TargetPriceData!$A$2:$AB$4993,8,FALSE)</f>
        <v>45</v>
      </c>
      <c r="T204" s="26">
        <f>VLOOKUP($A204,[1]TargetPriceData!$A$2:$AB$4993,10,FALSE)</f>
        <v>2.1</v>
      </c>
      <c r="U204" s="42">
        <f>VLOOKUP($A204,[1]TargetPriceData!$A$2:$P$4996,16,FALSE)</f>
        <v>0.62</v>
      </c>
      <c r="V204" s="42">
        <f>VLOOKUP($A204,[1]TargetPriceData!$A$2:$Q$4996,17,FALSE)</f>
        <v>1.42</v>
      </c>
      <c r="W204" s="27" t="str">
        <f>VLOOKUP($A204,[1]TargetPriceData!$A$2:$O$4996,15,FALSE)</f>
        <v>2022-11-17</v>
      </c>
      <c r="X204" s="28">
        <f>VLOOKUP($A204,[1]TargetPriceData!$A$2:$N$4996,14,FALSE)</f>
        <v>1.08</v>
      </c>
      <c r="Y204" s="29">
        <f t="shared" si="7"/>
        <v>3.4951456310679613E-2</v>
      </c>
      <c r="Z204" s="11" t="str" cm="1">
        <f t="array" ref="Z204">_FV(B204,"Exchange abbreviation",TRUE)</f>
        <v>XNYS</v>
      </c>
      <c r="AA204" s="44" t="s">
        <v>589</v>
      </c>
      <c r="AB204" s="44" t="s">
        <v>711</v>
      </c>
      <c r="AC204" s="45" t="s">
        <v>119</v>
      </c>
      <c r="AD204" s="31" t="s">
        <v>592</v>
      </c>
      <c r="AE204" s="46" t="s">
        <v>626</v>
      </c>
      <c r="AF204" s="32" t="s">
        <v>33</v>
      </c>
      <c r="AG204" s="33" cm="1">
        <f t="array" ref="AG204">IF(AH204=0,0,IF(ISERR(AH204),0,ROUNDDOWN(C204/_FV(B204,"P/E",TRUE),2)))</f>
        <v>2.3199999999999998</v>
      </c>
      <c r="AH204" s="30" cm="1">
        <f t="array" ref="AH204">IFERROR(_FV(B204,"P/E",TRUE),0)</f>
        <v>13.2668</v>
      </c>
      <c r="FT204" s="8"/>
      <c r="FU204" s="8"/>
      <c r="FV204" s="8"/>
    </row>
    <row r="205" spans="1:178" x14ac:dyDescent="0.25">
      <c r="A205" s="38" t="s">
        <v>287</v>
      </c>
      <c r="B205" t="e" vm="202">
        <v>#VALUE!</v>
      </c>
      <c r="C205" s="10" cm="1">
        <f t="array" ref="C205">_FV(B205,"Previous close",TRUE)</f>
        <v>33.44</v>
      </c>
      <c r="D205" s="10" cm="1">
        <f t="array" aca="1" ref="D205" ca="1">IF(OR(ISERROR(_FV($B205,"Price (Extended hours)",TRUE))=TRUE,$D$2="MKT CLOSED"),_FV($B205,"Price"),_FV($B205,"Price (Extended hours)",TRUE))</f>
        <v>35.1</v>
      </c>
      <c r="E205" s="17" cm="1">
        <f t="array" ref="E205">_FV(B205,"Low")</f>
        <v>33.32</v>
      </c>
      <c r="F205" s="17" cm="1">
        <f t="array" ref="F205">_FV(B205,"High")</f>
        <v>35.01</v>
      </c>
      <c r="G205" s="18" cm="1">
        <f t="array" ref="G205">_FV(B205,"Change")</f>
        <v>1.56</v>
      </c>
      <c r="H205" s="19" cm="1">
        <f t="array" ref="H205">_FV(B205,"Change (%)",TRUE)</f>
        <v>4.6650999999999998E-2</v>
      </c>
      <c r="I205" s="37" t="str" cm="1">
        <f t="array" ref="I205">_FV(B205,"Name")</f>
        <v>GENERAL MOTORS COMPANY</v>
      </c>
      <c r="J205" s="20" cm="1">
        <f t="array" ref="J205">_FV(B205,"Shares outstanding",TRUE)</f>
        <v>1458049000</v>
      </c>
      <c r="K205" s="21" cm="1">
        <f t="array" ref="K205">IFERROR(_FV(B205,"Market cap",TRUE),0)</f>
        <v>51031710000</v>
      </c>
      <c r="L205" s="22">
        <f>VLOOKUP($A205,[1]TargetPriceData!$A$2:$AB$4993,11,FALSE)</f>
        <v>1.26</v>
      </c>
      <c r="M205" s="23">
        <f>VLOOKUP($A205,[1]TargetPriceData!$A$2:$AB$4993,4,FALSE)</f>
        <v>22</v>
      </c>
      <c r="N205" s="23" t="b">
        <f>VLOOKUP($A205,[1]TargetPriceData!$A$2:$AB$4993,3,FALSE)</f>
        <v>1</v>
      </c>
      <c r="O205" s="24">
        <f>VLOOKUP($A205,[1]TargetPriceData!$A$2:$AB$4993,5,FALSE)</f>
        <v>29</v>
      </c>
      <c r="P205" s="24">
        <f>VLOOKUP($A205,[1]TargetPriceData!$A$2:$AB$1048576,7,FALSE)</f>
        <v>45</v>
      </c>
      <c r="Q205" s="24">
        <f>VLOOKUP($A205,[1]TargetPriceData!$A$2:$AB$4993,6,FALSE)</f>
        <v>47.7</v>
      </c>
      <c r="R205" s="34">
        <f t="shared" ca="1" si="6"/>
        <v>0.35897435897435898</v>
      </c>
      <c r="S205" s="24">
        <f>VLOOKUP($A205,[1]TargetPriceData!$A$2:$AB$4993,8,FALSE)</f>
        <v>90</v>
      </c>
      <c r="T205" s="26">
        <f>VLOOKUP($A205,[1]TargetPriceData!$A$2:$AB$4993,10,FALSE)</f>
        <v>2.1</v>
      </c>
      <c r="U205" s="42">
        <f>VLOOKUP($A205,[1]TargetPriceData!$A$2:$P$4996,16,FALSE)</f>
        <v>0.85</v>
      </c>
      <c r="V205" s="42">
        <f>VLOOKUP($A205,[1]TargetPriceData!$A$2:$Q$4996,17,FALSE)</f>
        <v>1.1499999999999999</v>
      </c>
      <c r="W205" s="27" t="str">
        <f>VLOOKUP($A205,[1]TargetPriceData!$A$2:$O$4996,15,FALSE)</f>
        <v>2022-08-30</v>
      </c>
      <c r="X205" s="28">
        <f>VLOOKUP($A205,[1]TargetPriceData!$A$2:$N$4996,14,FALSE)</f>
        <v>0.36</v>
      </c>
      <c r="Y205" s="29">
        <f t="shared" si="7"/>
        <v>1.076555023923445E-2</v>
      </c>
      <c r="Z205" s="11" t="str" cm="1">
        <f t="array" ref="Z205">_FV(B205,"Exchange abbreviation",TRUE)</f>
        <v>XNYS</v>
      </c>
      <c r="AA205" s="44" t="s">
        <v>589</v>
      </c>
      <c r="AB205" s="44" t="s">
        <v>711</v>
      </c>
      <c r="AC205" s="45" t="s">
        <v>67</v>
      </c>
      <c r="AD205" s="31" t="s">
        <v>278</v>
      </c>
      <c r="AE205" s="46" t="s">
        <v>669</v>
      </c>
      <c r="AF205" s="32" t="s">
        <v>33</v>
      </c>
      <c r="AG205" s="33" cm="1">
        <f t="array" ref="AG205">IF(AH205=0,0,IF(ISERR(AH205),0,ROUNDDOWN(C205/_FV(B205,"P/E",TRUE),2)))</f>
        <v>5.26</v>
      </c>
      <c r="AH205" s="30" cm="1">
        <f t="array" ref="AH205">IFERROR(_FV(B205,"P/E",TRUE),0)</f>
        <v>6.3563999999999998</v>
      </c>
      <c r="FT205" s="8"/>
      <c r="FU205" s="8"/>
      <c r="FV205" s="8"/>
    </row>
    <row r="206" spans="1:178" x14ac:dyDescent="0.25">
      <c r="A206" s="38" t="s">
        <v>288</v>
      </c>
      <c r="B206" t="e" vm="203">
        <v>#VALUE!</v>
      </c>
      <c r="C206" s="10" cm="1">
        <f t="array" ref="C206">_FV(B206,"Previous close",TRUE)</f>
        <v>109.9</v>
      </c>
      <c r="D206" s="10" cm="1">
        <f t="array" aca="1" ref="D206" ca="1">IF(OR(ISERROR(_FV($B206,"Price (Extended hours)",TRUE))=TRUE,$D$2="MKT CLOSED"),_FV($B206,"Price"),_FV($B206,"Price (Extended hours)",TRUE))</f>
        <v>109.43</v>
      </c>
      <c r="E206" s="17" cm="1">
        <f t="array" ref="E206">_FV(B206,"Low")</f>
        <v>105.95</v>
      </c>
      <c r="F206" s="17" cm="1">
        <f t="array" ref="F206">_FV(B206,"High")</f>
        <v>111.46</v>
      </c>
      <c r="G206" s="18" cm="1">
        <f t="array" ref="G206">_FV(B206,"Change")</f>
        <v>-0.42</v>
      </c>
      <c r="H206" s="19" cm="1">
        <f t="array" ref="H206">_FV(B206,"Change (%)",TRUE)</f>
        <v>-3.8219999999999999E-3</v>
      </c>
      <c r="I206" s="37" t="str" cm="1">
        <f t="array" ref="I206">_FV(B206,"Name")</f>
        <v>GENERAC HOLDINGS INC.</v>
      </c>
      <c r="J206" s="20" cm="1">
        <f t="array" ref="J206">_FV(B206,"Shares outstanding",TRUE)</f>
        <v>63830920</v>
      </c>
      <c r="K206" s="21" cm="1">
        <f t="array" ref="K206">IFERROR(_FV(B206,"Market cap",TRUE),0)</f>
        <v>6988209000</v>
      </c>
      <c r="L206" s="22">
        <f>VLOOKUP($A206,[1]TargetPriceData!$A$2:$AB$4993,11,FALSE)</f>
        <v>1.38</v>
      </c>
      <c r="M206" s="23">
        <f>VLOOKUP($A206,[1]TargetPriceData!$A$2:$AB$4993,4,FALSE)</f>
        <v>20</v>
      </c>
      <c r="N206" s="23" t="b">
        <f>VLOOKUP($A206,[1]TargetPriceData!$A$2:$AB$4993,3,FALSE)</f>
        <v>1</v>
      </c>
      <c r="O206" s="24">
        <f>VLOOKUP($A206,[1]TargetPriceData!$A$2:$AB$4993,5,FALSE)</f>
        <v>75</v>
      </c>
      <c r="P206" s="24">
        <f>VLOOKUP($A206,[1]TargetPriceData!$A$2:$AB$1048576,7,FALSE)</f>
        <v>207.5</v>
      </c>
      <c r="Q206" s="24">
        <f>VLOOKUP($A206,[1]TargetPriceData!$A$2:$AB$4993,6,FALSE)</f>
        <v>230.9</v>
      </c>
      <c r="R206" s="34">
        <f t="shared" ca="1" si="6"/>
        <v>1.1100246733071368</v>
      </c>
      <c r="S206" s="24">
        <f>VLOOKUP($A206,[1]TargetPriceData!$A$2:$AB$4993,8,FALSE)</f>
        <v>485</v>
      </c>
      <c r="T206" s="26">
        <f>VLOOKUP($A206,[1]TargetPriceData!$A$2:$AB$4993,10,FALSE)</f>
        <v>1.9</v>
      </c>
      <c r="U206" s="42">
        <f>VLOOKUP($A206,[1]TargetPriceData!$A$2:$P$4996,16,FALSE)</f>
        <v>0.99</v>
      </c>
      <c r="V206" s="42">
        <f>VLOOKUP($A206,[1]TargetPriceData!$A$2:$Q$4996,17,FALSE)</f>
        <v>2.12</v>
      </c>
      <c r="W206" s="27" t="str">
        <f>VLOOKUP($A206,[1]TargetPriceData!$A$2:$O$4996,15,FALSE)</f>
        <v>2013-06-10</v>
      </c>
      <c r="X206" s="28">
        <f>VLOOKUP($A206,[1]TargetPriceData!$A$2:$N$4996,14,FALSE)</f>
        <v>0</v>
      </c>
      <c r="Y206" s="29">
        <f t="shared" si="7"/>
        <v>0</v>
      </c>
      <c r="Z206" s="11" t="str" cm="1">
        <f t="array" ref="Z206">_FV(B206,"Exchange abbreviation",TRUE)</f>
        <v>XNYS</v>
      </c>
      <c r="AA206" s="44" t="s">
        <v>589</v>
      </c>
      <c r="AB206" s="44" t="s">
        <v>711</v>
      </c>
      <c r="AC206" s="45" t="s">
        <v>39</v>
      </c>
      <c r="AD206" s="31" t="s">
        <v>337</v>
      </c>
      <c r="AE206" s="46" t="s">
        <v>616</v>
      </c>
      <c r="AF206" s="32" t="s">
        <v>33</v>
      </c>
      <c r="AG206" s="33" cm="1">
        <f t="array" ref="AG206">IF(AH206=0,0,IF(ISERR(AH206),0,ROUNDDOWN(C206/_FV(B206,"P/E",TRUE),2)))</f>
        <v>7.74</v>
      </c>
      <c r="AH206" s="30" cm="1">
        <f t="array" ref="AH206">IFERROR(_FV(B206,"P/E",TRUE),0)</f>
        <v>14.190099999999999</v>
      </c>
      <c r="FT206" s="8"/>
      <c r="FU206" s="8"/>
      <c r="FV206" s="8"/>
    </row>
    <row r="207" spans="1:178" x14ac:dyDescent="0.25">
      <c r="A207" s="38" t="s">
        <v>289</v>
      </c>
      <c r="B207" t="e" vm="204">
        <v>#VALUE!</v>
      </c>
      <c r="C207" s="10" cm="1">
        <f t="array" ref="C207">_FV(B207,"Previous close",TRUE)</f>
        <v>100.53</v>
      </c>
      <c r="D207" s="10" cm="1">
        <f t="array" aca="1" ref="D207" ca="1">IF(OR(ISERROR(_FV($B207,"Price (Extended hours)",TRUE))=TRUE,$D$2="MKT CLOSED"),_FV($B207,"Price"),_FV($B207,"Price (Extended hours)",TRUE))</f>
        <v>101.66500000000001</v>
      </c>
      <c r="E207" s="17" cm="1">
        <f t="array" ref="E207">_FV(B207,"Low")</f>
        <v>98.23</v>
      </c>
      <c r="F207" s="17" cm="1">
        <f t="array" ref="F207">_FV(B207,"High")</f>
        <v>101.62</v>
      </c>
      <c r="G207" s="18" cm="1">
        <f t="array" ref="G207">_FV(B207,"Change")</f>
        <v>0.95</v>
      </c>
      <c r="H207" s="19" cm="1">
        <f t="array" ref="H207">_FV(B207,"Change (%)",TRUE)</f>
        <v>9.4500000000000001E-3</v>
      </c>
      <c r="I207" s="37" t="str" cm="1">
        <f t="array" ref="I207">_FV(B207,"Name")</f>
        <v>ALPHABET INC.</v>
      </c>
      <c r="J207" s="20" cm="1">
        <f t="array" ref="J207">_FV(B207,"Shares outstanding",TRUE)</f>
        <v>13044000000</v>
      </c>
      <c r="K207" s="21" cm="1">
        <f t="array" ref="K207">IFERROR(_FV(B207,"Market cap",TRUE),0)</f>
        <v>1321297000000</v>
      </c>
      <c r="L207" s="22">
        <f>VLOOKUP($A207,[1]TargetPriceData!$A$2:$AB$4993,11,FALSE)</f>
        <v>1.1000000000000001</v>
      </c>
      <c r="M207" s="23">
        <f>VLOOKUP($A207,[1]TargetPriceData!$A$2:$AB$4993,4,FALSE)</f>
        <v>10</v>
      </c>
      <c r="N207" s="23" t="b">
        <f>VLOOKUP($A207,[1]TargetPriceData!$A$2:$AB$4993,3,FALSE)</f>
        <v>1</v>
      </c>
      <c r="O207" s="24">
        <f>VLOOKUP($A207,[1]TargetPriceData!$A$2:$AB$4993,5,FALSE)</f>
        <v>120</v>
      </c>
      <c r="P207" s="24">
        <f>VLOOKUP($A207,[1]TargetPriceData!$A$2:$AB$1048576,7,FALSE)</f>
        <v>150</v>
      </c>
      <c r="Q207" s="24">
        <f>VLOOKUP($A207,[1]TargetPriceData!$A$2:$AB$4993,6,FALSE)</f>
        <v>147.75</v>
      </c>
      <c r="R207" s="34">
        <f t="shared" ca="1" si="6"/>
        <v>0.45330251315595327</v>
      </c>
      <c r="S207" s="24">
        <f>VLOOKUP($A207,[1]TargetPriceData!$A$2:$AB$4993,8,FALSE)</f>
        <v>164.5</v>
      </c>
      <c r="T207" s="26">
        <f>VLOOKUP($A207,[1]TargetPriceData!$A$2:$AB$4993,10,FALSE)</f>
        <v>1.5</v>
      </c>
      <c r="U207" s="42">
        <f>VLOOKUP($A207,[1]TargetPriceData!$A$2:$P$4996,16,FALSE)</f>
        <v>2.64</v>
      </c>
      <c r="V207" s="42">
        <f>VLOOKUP($A207,[1]TargetPriceData!$A$2:$Q$4996,17,FALSE)</f>
        <v>2.81</v>
      </c>
      <c r="W207" s="27" t="str">
        <f>VLOOKUP($A207,[1]TargetPriceData!$A$2:$O$4996,15,FALSE)</f>
        <v/>
      </c>
      <c r="X207" s="28">
        <f>VLOOKUP($A207,[1]TargetPriceData!$A$2:$N$4996,14,FALSE)</f>
        <v>0</v>
      </c>
      <c r="Y207" s="29">
        <f t="shared" si="7"/>
        <v>0</v>
      </c>
      <c r="Z207" s="11" t="str" cm="1">
        <f t="array" ref="Z207">_FV(B207,"Exchange abbreviation",TRUE)</f>
        <v>XNAS</v>
      </c>
      <c r="AA207" s="44" t="s">
        <v>712</v>
      </c>
      <c r="AB207" s="44" t="s">
        <v>711</v>
      </c>
      <c r="AC207" s="45" t="s">
        <v>52</v>
      </c>
      <c r="AD207" s="31" t="s">
        <v>630</v>
      </c>
      <c r="AE207" s="46" t="s">
        <v>674</v>
      </c>
      <c r="AF207" s="32" t="s">
        <v>33</v>
      </c>
      <c r="AG207" s="33" cm="1">
        <f t="array" ref="AG207">IF(AH207=0,0,IF(ISERR(AH207),0,ROUNDDOWN(C207/_FV(B207,"P/E",TRUE),2)))</f>
        <v>5.37</v>
      </c>
      <c r="AH207" s="30" cm="1">
        <f t="array" ref="AH207">IFERROR(_FV(B207,"P/E",TRUE),0)</f>
        <v>18.6996</v>
      </c>
      <c r="FT207" s="8"/>
      <c r="FU207" s="8"/>
      <c r="FV207" s="8"/>
    </row>
    <row r="208" spans="1:178" x14ac:dyDescent="0.25">
      <c r="A208" s="38" t="s">
        <v>290</v>
      </c>
      <c r="B208" t="e" vm="205">
        <v>#VALUE!</v>
      </c>
      <c r="C208" s="10" cm="1">
        <f t="array" ref="C208">_FV(B208,"Previous close",TRUE)</f>
        <v>99.97</v>
      </c>
      <c r="D208" s="10" cm="1">
        <f t="array" aca="1" ref="D208" ca="1">IF(OR(ISERROR(_FV($B208,"Price (Extended hours)",TRUE))=TRUE,$D$2="MKT CLOSED"),_FV($B208,"Price"),_FV($B208,"Price (Extended hours)",TRUE))</f>
        <v>101.25</v>
      </c>
      <c r="E208" s="17" cm="1">
        <f t="array" ref="E208">_FV(B208,"Low")</f>
        <v>97.72</v>
      </c>
      <c r="F208" s="17" cm="1">
        <f t="array" ref="F208">_FV(B208,"High")</f>
        <v>101.31</v>
      </c>
      <c r="G208" s="18" cm="1">
        <f t="array" ref="G208">_FV(B208,"Change")</f>
        <v>1.1599999999999999</v>
      </c>
      <c r="H208" s="19" cm="1">
        <f t="array" ref="H208">_FV(B208,"Change (%)",TRUE)</f>
        <v>1.1603E-2</v>
      </c>
      <c r="I208" s="37" t="str" cm="1">
        <f t="array" ref="I208">_FV(B208,"Name")</f>
        <v>ALPHABET INC.</v>
      </c>
      <c r="J208" s="20" cm="1">
        <f t="array" ref="J208">_FV(B208,"Shares outstanding",TRUE)</f>
        <v>13044000000</v>
      </c>
      <c r="K208" s="21" cm="1">
        <f t="array" ref="K208">IFERROR(_FV(B208,"Market cap",TRUE),0)</f>
        <v>1321297000000</v>
      </c>
      <c r="L208" s="22">
        <f>VLOOKUP($A208,[1]TargetPriceData!$A$2:$AB$4993,11,FALSE)</f>
        <v>1.1000000000000001</v>
      </c>
      <c r="M208" s="23">
        <f>VLOOKUP($A208,[1]TargetPriceData!$A$2:$AB$4993,4,FALSE)</f>
        <v>43</v>
      </c>
      <c r="N208" s="23" t="b">
        <f>VLOOKUP($A208,[1]TargetPriceData!$A$2:$AB$4993,3,FALSE)</f>
        <v>1</v>
      </c>
      <c r="O208" s="24">
        <f>VLOOKUP($A208,[1]TargetPriceData!$A$2:$AB$4993,5,FALSE)</f>
        <v>100</v>
      </c>
      <c r="P208" s="24">
        <f>VLOOKUP($A208,[1]TargetPriceData!$A$2:$AB$1048576,7,FALSE)</f>
        <v>140</v>
      </c>
      <c r="Q208" s="24">
        <f>VLOOKUP($A208,[1]TargetPriceData!$A$2:$AB$4993,6,FALSE)</f>
        <v>140.68</v>
      </c>
      <c r="R208" s="34">
        <f t="shared" ca="1" si="6"/>
        <v>0.38943209876543217</v>
      </c>
      <c r="S208" s="24">
        <f>VLOOKUP($A208,[1]TargetPriceData!$A$2:$AB$4993,8,FALSE)</f>
        <v>187.5</v>
      </c>
      <c r="T208" s="26">
        <f>VLOOKUP($A208,[1]TargetPriceData!$A$2:$AB$4993,10,FALSE)</f>
        <v>1.8</v>
      </c>
      <c r="U208" s="42">
        <f>VLOOKUP($A208,[1]TargetPriceData!$A$2:$P$4996,16,FALSE)</f>
        <v>2.64</v>
      </c>
      <c r="V208" s="42">
        <f>VLOOKUP($A208,[1]TargetPriceData!$A$2:$Q$4996,17,FALSE)</f>
        <v>2.81</v>
      </c>
      <c r="W208" s="27" t="str">
        <f>VLOOKUP($A208,[1]TargetPriceData!$A$2:$O$4996,15,FALSE)</f>
        <v/>
      </c>
      <c r="X208" s="28">
        <f>VLOOKUP($A208,[1]TargetPriceData!$A$2:$N$4996,14,FALSE)</f>
        <v>0</v>
      </c>
      <c r="Y208" s="29">
        <f t="shared" si="7"/>
        <v>0</v>
      </c>
      <c r="Z208" s="11" t="str" cm="1">
        <f t="array" ref="Z208">_FV(B208,"Exchange abbreviation",TRUE)</f>
        <v>XNAS</v>
      </c>
      <c r="AA208" s="44" t="s">
        <v>712</v>
      </c>
      <c r="AB208" s="44" t="s">
        <v>711</v>
      </c>
      <c r="AC208" s="45" t="s">
        <v>52</v>
      </c>
      <c r="AD208" s="31" t="s">
        <v>630</v>
      </c>
      <c r="AE208" s="46" t="s">
        <v>674</v>
      </c>
      <c r="AF208" s="32" t="s">
        <v>33</v>
      </c>
      <c r="AG208" s="33" cm="1">
        <f t="array" ref="AG208">IF(AH208=0,0,IF(ISERR(AH208),0,ROUNDDOWN(C208/_FV(B208,"P/E",TRUE),2)))</f>
        <v>5.37</v>
      </c>
      <c r="AH208" s="30" cm="1">
        <f t="array" ref="AH208">IFERROR(_FV(B208,"P/E",TRUE),0)</f>
        <v>18.600899999999999</v>
      </c>
      <c r="FT208" s="8"/>
      <c r="FU208" s="8"/>
      <c r="FV208" s="8"/>
    </row>
    <row r="209" spans="1:178" x14ac:dyDescent="0.25">
      <c r="A209" s="38" t="s">
        <v>291</v>
      </c>
      <c r="B209" t="e" vm="206">
        <v>#VALUE!</v>
      </c>
      <c r="C209" s="10" cm="1">
        <f t="array" ref="C209">_FV(B209,"Previous close",TRUE)</f>
        <v>157.87</v>
      </c>
      <c r="D209" s="10" cm="1">
        <f t="array" aca="1" ref="D209" ca="1">IF(OR(ISERROR(_FV($B209,"Price (Extended hours)",TRUE))=TRUE,$D$2="MKT CLOSED"),_FV($B209,"Price"),_FV($B209,"Price (Extended hours)",TRUE))</f>
        <v>163.75</v>
      </c>
      <c r="E209" s="17" cm="1">
        <f t="array" ref="E209">_FV(B209,"Low")</f>
        <v>157.62</v>
      </c>
      <c r="F209" s="17" cm="1">
        <f t="array" ref="F209">_FV(B209,"High")</f>
        <v>162.36000000000001</v>
      </c>
      <c r="G209" s="18" cm="1">
        <f t="array" ref="G209">_FV(B209,"Change")</f>
        <v>4.4800000000000004</v>
      </c>
      <c r="H209" s="19" cm="1">
        <f t="array" ref="H209">_FV(B209,"Change (%)",TRUE)</f>
        <v>2.8378E-2</v>
      </c>
      <c r="I209" s="37" t="str" cm="1">
        <f t="array" ref="I209">_FV(B209,"Name")</f>
        <v>GENUINE PARTS COMPANY</v>
      </c>
      <c r="J209" s="20" cm="1">
        <f t="array" ref="J209">_FV(B209,"Shares outstanding",TRUE)</f>
        <v>140962000</v>
      </c>
      <c r="K209" s="21" cm="1">
        <f t="array" ref="K209">IFERROR(_FV(B209,"Market cap",TRUE),0)</f>
        <v>22885180000</v>
      </c>
      <c r="L209" s="22">
        <f>VLOOKUP($A209,[1]TargetPriceData!$A$2:$AB$4993,11,FALSE)</f>
        <v>0.96</v>
      </c>
      <c r="M209" s="23">
        <f>VLOOKUP($A209,[1]TargetPriceData!$A$2:$AB$4993,4,FALSE)</f>
        <v>9</v>
      </c>
      <c r="N209" s="23" t="b">
        <f>VLOOKUP($A209,[1]TargetPriceData!$A$2:$AB$4993,3,FALSE)</f>
        <v>1</v>
      </c>
      <c r="O209" s="24">
        <f>VLOOKUP($A209,[1]TargetPriceData!$A$2:$AB$4993,5,FALSE)</f>
        <v>124</v>
      </c>
      <c r="P209" s="24">
        <f>VLOOKUP($A209,[1]TargetPriceData!$A$2:$AB$1048576,7,FALSE)</f>
        <v>153</v>
      </c>
      <c r="Q209" s="24">
        <f>VLOOKUP($A209,[1]TargetPriceData!$A$2:$AB$4993,6,FALSE)</f>
        <v>154.66999999999999</v>
      </c>
      <c r="R209" s="34">
        <f t="shared" ca="1" si="6"/>
        <v>-5.5450381679389392E-2</v>
      </c>
      <c r="S209" s="24">
        <f>VLOOKUP($A209,[1]TargetPriceData!$A$2:$AB$4993,8,FALSE)</f>
        <v>170</v>
      </c>
      <c r="T209" s="26">
        <f>VLOOKUP($A209,[1]TargetPriceData!$A$2:$AB$4993,10,FALSE)</f>
        <v>2.8</v>
      </c>
      <c r="U209" s="42">
        <f>VLOOKUP($A209,[1]TargetPriceData!$A$2:$P$4996,16,FALSE)</f>
        <v>0.38</v>
      </c>
      <c r="V209" s="42">
        <f>VLOOKUP($A209,[1]TargetPriceData!$A$2:$Q$4996,17,FALSE)</f>
        <v>1.18</v>
      </c>
      <c r="W209" s="27" t="str">
        <f>VLOOKUP($A209,[1]TargetPriceData!$A$2:$O$4996,15,FALSE)</f>
        <v>2022-09-01</v>
      </c>
      <c r="X209" s="28">
        <f>VLOOKUP($A209,[1]TargetPriceData!$A$2:$N$4996,14,FALSE)</f>
        <v>3.58</v>
      </c>
      <c r="Y209" s="29">
        <f t="shared" si="7"/>
        <v>2.267688604548046E-2</v>
      </c>
      <c r="Z209" s="11" t="str" cm="1">
        <f t="array" ref="Z209">_FV(B209,"Exchange abbreviation",TRUE)</f>
        <v>XNYS</v>
      </c>
      <c r="AA209" s="44" t="s">
        <v>589</v>
      </c>
      <c r="AB209" s="44" t="s">
        <v>711</v>
      </c>
      <c r="AC209" s="45" t="s">
        <v>67</v>
      </c>
      <c r="AD209" s="31" t="s">
        <v>278</v>
      </c>
      <c r="AE209" s="46" t="s">
        <v>634</v>
      </c>
      <c r="AF209" s="32" t="s">
        <v>33</v>
      </c>
      <c r="AG209" s="33" cm="1">
        <f t="array" ref="AG209">IF(AH209=0,0,IF(ISERR(AH209),0,ROUNDDOWN(C209/_FV(B209,"P/E",TRUE),2)))</f>
        <v>8.32</v>
      </c>
      <c r="AH209" s="30" cm="1">
        <f t="array" ref="AH209">IFERROR(_FV(B209,"P/E",TRUE),0)</f>
        <v>18.959099999999999</v>
      </c>
      <c r="FT209" s="8"/>
      <c r="FU209" s="8"/>
      <c r="FV209" s="8"/>
    </row>
    <row r="210" spans="1:178" x14ac:dyDescent="0.25">
      <c r="A210" s="38" t="s">
        <v>292</v>
      </c>
      <c r="B210" t="e" vm="207">
        <v>#VALUE!</v>
      </c>
      <c r="C210" s="10" cm="1">
        <f t="array" ref="C210">_FV(B210,"Previous close",TRUE)</f>
        <v>112.78</v>
      </c>
      <c r="D210" s="10" cm="1">
        <f t="array" aca="1" ref="D210" ca="1">IF(OR(ISERROR(_FV($B210,"Price (Extended hours)",TRUE))=TRUE,$D$2="MKT CLOSED"),_FV($B210,"Price"),_FV($B210,"Price (Extended hours)",TRUE))</f>
        <v>114.85</v>
      </c>
      <c r="E210" s="17" cm="1">
        <f t="array" ref="E210">_FV(B210,"Low")</f>
        <v>110.83</v>
      </c>
      <c r="F210" s="17" cm="1">
        <f t="array" ref="F210">_FV(B210,"High")</f>
        <v>114.6</v>
      </c>
      <c r="G210" s="18" cm="1">
        <f t="array" ref="G210">_FV(B210,"Change")</f>
        <v>1.47</v>
      </c>
      <c r="H210" s="19" cm="1">
        <f t="array" ref="H210">_FV(B210,"Change (%)",TRUE)</f>
        <v>1.3033999999999999E-2</v>
      </c>
      <c r="I210" s="37" t="str" cm="1">
        <f t="array" ref="I210">_FV(B210,"Name")</f>
        <v>GLOBAL PAYMENTS INC.</v>
      </c>
      <c r="J210" s="20" cm="1">
        <f t="array" ref="J210">_FV(B210,"Shares outstanding",TRUE)</f>
        <v>277162900</v>
      </c>
      <c r="K210" s="21" cm="1">
        <f t="array" ref="K210">IFERROR(_FV(B210,"Market cap",TRUE),0)</f>
        <v>31665860000</v>
      </c>
      <c r="L210" s="22">
        <f>VLOOKUP($A210,[1]TargetPriceData!$A$2:$AB$4993,11,FALSE)</f>
        <v>1.04</v>
      </c>
      <c r="M210" s="23">
        <f>VLOOKUP($A210,[1]TargetPriceData!$A$2:$AB$4993,4,FALSE)</f>
        <v>28</v>
      </c>
      <c r="N210" s="23" t="b">
        <f>VLOOKUP($A210,[1]TargetPriceData!$A$2:$AB$4993,3,FALSE)</f>
        <v>1</v>
      </c>
      <c r="O210" s="24">
        <f>VLOOKUP($A210,[1]TargetPriceData!$A$2:$AB$4993,5,FALSE)</f>
        <v>115</v>
      </c>
      <c r="P210" s="24">
        <f>VLOOKUP($A210,[1]TargetPriceData!$A$2:$AB$1048576,7,FALSE)</f>
        <v>152.5</v>
      </c>
      <c r="Q210" s="24">
        <f>VLOOKUP($A210,[1]TargetPriceData!$A$2:$AB$4993,6,FALSE)</f>
        <v>158.29</v>
      </c>
      <c r="R210" s="34">
        <f t="shared" ca="1" si="6"/>
        <v>0.37823247714410102</v>
      </c>
      <c r="S210" s="24">
        <f>VLOOKUP($A210,[1]TargetPriceData!$A$2:$AB$4993,8,FALSE)</f>
        <v>240</v>
      </c>
      <c r="T210" s="26">
        <f>VLOOKUP($A210,[1]TargetPriceData!$A$2:$AB$4993,10,FALSE)</f>
        <v>1.9</v>
      </c>
      <c r="U210" s="42">
        <f>VLOOKUP($A210,[1]TargetPriceData!$A$2:$P$4996,16,FALSE)</f>
        <v>0.49</v>
      </c>
      <c r="V210" s="42">
        <f>VLOOKUP($A210,[1]TargetPriceData!$A$2:$Q$4996,17,FALSE)</f>
        <v>0.87</v>
      </c>
      <c r="W210" s="27" t="str">
        <f>VLOOKUP($A210,[1]TargetPriceData!$A$2:$O$4996,15,FALSE)</f>
        <v>2022-09-15</v>
      </c>
      <c r="X210" s="28">
        <f>VLOOKUP($A210,[1]TargetPriceData!$A$2:$N$4996,14,FALSE)</f>
        <v>1</v>
      </c>
      <c r="Y210" s="29">
        <f t="shared" si="7"/>
        <v>8.8668203582195418E-3</v>
      </c>
      <c r="Z210" s="11" t="str" cm="1">
        <f t="array" ref="Z210">_FV(B210,"Exchange abbreviation",TRUE)</f>
        <v>XNYS</v>
      </c>
      <c r="AA210" s="44" t="s">
        <v>589</v>
      </c>
      <c r="AB210" s="44" t="s">
        <v>711</v>
      </c>
      <c r="AC210" s="45" t="s">
        <v>50</v>
      </c>
      <c r="AD210" s="31" t="s">
        <v>592</v>
      </c>
      <c r="AE210" s="46" t="s">
        <v>599</v>
      </c>
      <c r="AF210" s="32" t="s">
        <v>33</v>
      </c>
      <c r="AG210" s="33" cm="1">
        <f t="array" ref="AG210">IF(AH210=0,0,IF(ISERR(AH210),0,ROUNDDOWN(C210/_FV(B210,"P/E",TRUE),2)))</f>
        <v>0.18</v>
      </c>
      <c r="AH210" s="30" cm="1">
        <f t="array" ref="AH210">IFERROR(_FV(B210,"P/E",TRUE),0)</f>
        <v>612.76829999999995</v>
      </c>
      <c r="FT210" s="8"/>
      <c r="FU210" s="8"/>
      <c r="FV210" s="8"/>
    </row>
    <row r="211" spans="1:178" x14ac:dyDescent="0.25">
      <c r="A211" s="38" t="s">
        <v>293</v>
      </c>
      <c r="B211" t="e" vm="208">
        <v>#VALUE!</v>
      </c>
      <c r="C211" s="10" cm="1">
        <f t="array" ref="C211">_FV(B211,"Previous close",TRUE)</f>
        <v>80.86</v>
      </c>
      <c r="D211" s="10" cm="1">
        <f t="array" aca="1" ref="D211" ca="1">IF(OR(ISERROR(_FV($B211,"Price (Extended hours)",TRUE))=TRUE,$D$2="MKT CLOSED"),_FV($B211,"Price"),_FV($B211,"Price (Extended hours)",TRUE))</f>
        <v>82.85</v>
      </c>
      <c r="E211" s="17" cm="1">
        <f t="array" ref="E211">_FV(B211,"Low")</f>
        <v>80.040000000000006</v>
      </c>
      <c r="F211" s="17" cm="1">
        <f t="array" ref="F211">_FV(B211,"High")</f>
        <v>83.04</v>
      </c>
      <c r="G211" s="18" cm="1">
        <f t="array" ref="G211">_FV(B211,"Change")</f>
        <v>1.91</v>
      </c>
      <c r="H211" s="19" cm="1">
        <f t="array" ref="H211">_FV(B211,"Change (%)",TRUE)</f>
        <v>2.3621E-2</v>
      </c>
      <c r="I211" s="37" t="str" cm="1">
        <f t="array" ref="I211">_FV(B211,"Name")</f>
        <v>Garmin Ltd</v>
      </c>
      <c r="J211" s="20" cm="1">
        <f t="array" ref="J211">_FV(B211,"Shares outstanding",TRUE)</f>
        <v>192855100</v>
      </c>
      <c r="K211" s="21" cm="1">
        <f t="array" ref="K211">IFERROR(_FV(B211,"Market cap",TRUE),0)</f>
        <v>15962620000</v>
      </c>
      <c r="L211" s="22">
        <f>VLOOKUP($A211,[1]TargetPriceData!$A$2:$AB$4993,11,FALSE)</f>
        <v>0.98</v>
      </c>
      <c r="M211" s="23">
        <f>VLOOKUP($A211,[1]TargetPriceData!$A$2:$AB$4993,4,FALSE)</f>
        <v>0</v>
      </c>
      <c r="N211" s="23" t="b">
        <f>VLOOKUP($A211,[1]TargetPriceData!$A$2:$AB$4993,3,FALSE)</f>
        <v>0</v>
      </c>
      <c r="O211" s="24">
        <f>VLOOKUP($A211,[1]TargetPriceData!$A$2:$AB$4993,5,FALSE)</f>
        <v>0</v>
      </c>
      <c r="P211" s="24">
        <f>VLOOKUP($A211,[1]TargetPriceData!$A$2:$AB$1048576,7,FALSE)</f>
        <v>0</v>
      </c>
      <c r="Q211" s="24">
        <f>VLOOKUP($A211,[1]TargetPriceData!$A$2:$AB$4993,6,FALSE)</f>
        <v>0</v>
      </c>
      <c r="R211" s="34">
        <f t="shared" si="6"/>
        <v>0</v>
      </c>
      <c r="S211" s="24">
        <f>VLOOKUP($A211,[1]TargetPriceData!$A$2:$AB$4993,8,FALSE)</f>
        <v>0</v>
      </c>
      <c r="T211" s="26">
        <f>VLOOKUP($A211,[1]TargetPriceData!$A$2:$AB$4993,10,FALSE)</f>
        <v>0</v>
      </c>
      <c r="U211" s="42">
        <f>VLOOKUP($A211,[1]TargetPriceData!$A$2:$P$4996,16,FALSE)</f>
        <v>1.43</v>
      </c>
      <c r="V211" s="42">
        <f>VLOOKUP($A211,[1]TargetPriceData!$A$2:$Q$4996,17,FALSE)</f>
        <v>2.54</v>
      </c>
      <c r="W211" s="27" t="str">
        <f>VLOOKUP($A211,[1]TargetPriceData!$A$2:$O$4996,15,FALSE)</f>
        <v>2022-12-14</v>
      </c>
      <c r="X211" s="28">
        <f>VLOOKUP($A211,[1]TargetPriceData!$A$2:$N$4996,14,FALSE)</f>
        <v>2.92</v>
      </c>
      <c r="Y211" s="29">
        <f t="shared" si="7"/>
        <v>3.6111798169675982E-2</v>
      </c>
      <c r="Z211" s="11" t="str" cm="1">
        <f t="array" ref="Z211">_FV(B211,"Exchange abbreviation",TRUE)</f>
        <v>XNYS</v>
      </c>
      <c r="AA211" s="44" t="s">
        <v>589</v>
      </c>
      <c r="AB211" s="44" t="s">
        <v>711</v>
      </c>
      <c r="AC211" s="47" t="s">
        <v>70</v>
      </c>
      <c r="AD211" s="31" t="s">
        <v>278</v>
      </c>
      <c r="AE211" s="46" t="s">
        <v>675</v>
      </c>
      <c r="AF211" s="32" t="s">
        <v>46</v>
      </c>
      <c r="AG211" s="33" cm="1">
        <f t="array" ref="AG211">IF(AH211=0,0,IF(ISERR(AH211),0,ROUNDDOWN(C211/_FV(B211,"P/E",TRUE),2)))</f>
        <v>5.24</v>
      </c>
      <c r="AH211" s="30" cm="1">
        <f t="array" ref="AH211">IFERROR(_FV(B211,"P/E",TRUE),0)</f>
        <v>15.4102</v>
      </c>
      <c r="FT211" s="8"/>
      <c r="FU211" s="8"/>
      <c r="FV211" s="8"/>
    </row>
    <row r="212" spans="1:178" x14ac:dyDescent="0.25">
      <c r="A212" s="38" t="s">
        <v>294</v>
      </c>
      <c r="B212" t="e" vm="209">
        <v>#VALUE!</v>
      </c>
      <c r="C212" s="10" cm="1">
        <f t="array" ref="C212">_FV(B212,"Previous close",TRUE)</f>
        <v>310.81</v>
      </c>
      <c r="D212" s="10" cm="1">
        <f t="array" aca="1" ref="D212" ca="1">IF(OR(ISERROR(_FV($B212,"Price (Extended hours)",TRUE))=TRUE,$D$2="MKT CLOSED"),_FV($B212,"Price"),_FV($B212,"Price (Extended hours)",TRUE))</f>
        <v>325.10000000000002</v>
      </c>
      <c r="E212" s="17" cm="1">
        <f t="array" ref="E212">_FV(B212,"Low")</f>
        <v>309.4939</v>
      </c>
      <c r="F212" s="17" cm="1">
        <f t="array" ref="F212">_FV(B212,"High")</f>
        <v>325.77499999999998</v>
      </c>
      <c r="G212" s="18" cm="1">
        <f t="array" ref="G212">_FV(B212,"Change")</f>
        <v>14.29</v>
      </c>
      <c r="H212" s="19" cm="1">
        <f t="array" ref="H212">_FV(B212,"Change (%)",TRUE)</f>
        <v>4.5976999999999997E-2</v>
      </c>
      <c r="I212" s="37" t="str" cm="1">
        <f t="array" ref="I212">_FV(B212,"Name")</f>
        <v>THE GOLDMAN SACHS GROUP, INC.</v>
      </c>
      <c r="J212" s="20" cm="1">
        <f t="array" ref="J212">_FV(B212,"Shares outstanding",TRUE)</f>
        <v>341355900</v>
      </c>
      <c r="K212" s="21" cm="1">
        <f t="array" ref="K212">IFERROR(_FV(B212,"Market cap",TRUE),0)</f>
        <v>110974800000</v>
      </c>
      <c r="L212" s="22">
        <f>VLOOKUP($A212,[1]TargetPriceData!$A$2:$AB$4993,11,FALSE)</f>
        <v>0</v>
      </c>
      <c r="M212" s="23">
        <f>VLOOKUP($A212,[1]TargetPriceData!$A$2:$AB$4993,4,FALSE)</f>
        <v>25</v>
      </c>
      <c r="N212" s="23" t="b">
        <f>VLOOKUP($A212,[1]TargetPriceData!$A$2:$AB$4993,3,FALSE)</f>
        <v>1</v>
      </c>
      <c r="O212" s="24">
        <f>VLOOKUP($A212,[1]TargetPriceData!$A$2:$AB$4993,5,FALSE)</f>
        <v>290</v>
      </c>
      <c r="P212" s="24">
        <f>VLOOKUP($A212,[1]TargetPriceData!$A$2:$AB$1048576,7,FALSE)</f>
        <v>370</v>
      </c>
      <c r="Q212" s="24">
        <f>VLOOKUP($A212,[1]TargetPriceData!$A$2:$AB$4993,6,FALSE)</f>
        <v>384.3</v>
      </c>
      <c r="R212" s="34">
        <f t="shared" ca="1" si="6"/>
        <v>0.18209781605659792</v>
      </c>
      <c r="S212" s="24">
        <f>VLOOKUP($A212,[1]TargetPriceData!$A$2:$AB$4993,8,FALSE)</f>
        <v>477</v>
      </c>
      <c r="T212" s="26">
        <f>VLOOKUP($A212,[1]TargetPriceData!$A$2:$AB$4993,10,FALSE)</f>
        <v>2.2999999999999998</v>
      </c>
      <c r="U212" s="42">
        <f>VLOOKUP($A212,[1]TargetPriceData!$A$2:$P$4996,16,FALSE)</f>
        <v>1.8</v>
      </c>
      <c r="V212" s="42">
        <f>VLOOKUP($A212,[1]TargetPriceData!$A$2:$Q$4996,17,FALSE)</f>
        <v>2.4700000000000002</v>
      </c>
      <c r="W212" s="27" t="str">
        <f>VLOOKUP($A212,[1]TargetPriceData!$A$2:$O$4996,15,FALSE)</f>
        <v>2022-11-30</v>
      </c>
      <c r="X212" s="28">
        <f>VLOOKUP($A212,[1]TargetPriceData!$A$2:$N$4996,14,FALSE)</f>
        <v>10</v>
      </c>
      <c r="Y212" s="29">
        <f t="shared" si="7"/>
        <v>3.2173996975644284E-2</v>
      </c>
      <c r="Z212" s="11" t="str" cm="1">
        <f t="array" ref="Z212">_FV(B212,"Exchange abbreviation",TRUE)</f>
        <v>XNYS</v>
      </c>
      <c r="AA212" s="44" t="s">
        <v>589</v>
      </c>
      <c r="AB212" s="44" t="s">
        <v>711</v>
      </c>
      <c r="AC212" s="45" t="s">
        <v>81</v>
      </c>
      <c r="AD212" s="31" t="s">
        <v>604</v>
      </c>
      <c r="AE212" s="46" t="s">
        <v>676</v>
      </c>
      <c r="AF212" s="32" t="s">
        <v>33</v>
      </c>
      <c r="AG212" s="33" cm="1">
        <f t="array" ref="AG212">IF(AH212=0,0,IF(ISERR(AH212),0,ROUNDDOWN(C212/_FV(B212,"P/E",TRUE),2)))</f>
        <v>37.53</v>
      </c>
      <c r="AH212" s="30" cm="1">
        <f t="array" ref="AH212">IFERROR(_FV(B212,"P/E",TRUE),0)</f>
        <v>8.2795000000000005</v>
      </c>
      <c r="FT212" s="8"/>
      <c r="FU212" s="8"/>
      <c r="FV212" s="8"/>
    </row>
    <row r="213" spans="1:178" x14ac:dyDescent="0.25">
      <c r="A213" s="38" t="s">
        <v>295</v>
      </c>
      <c r="B213" t="e" vm="210">
        <v>#VALUE!</v>
      </c>
      <c r="C213" s="10" cm="1">
        <f t="array" ref="C213">_FV(B213,"Previous close",TRUE)</f>
        <v>509.19</v>
      </c>
      <c r="D213" s="10" cm="1">
        <f t="array" aca="1" ref="D213" ca="1">IF(OR(ISERROR(_FV($B213,"Price (Extended hours)",TRUE))=TRUE,$D$2="MKT CLOSED"),_FV($B213,"Price"),_FV($B213,"Price (Extended hours)",TRUE))</f>
        <v>519.67999999999995</v>
      </c>
      <c r="E213" s="17" cm="1">
        <f t="array" ref="E213">_FV(B213,"Low")</f>
        <v>508.21</v>
      </c>
      <c r="F213" s="17" cm="1">
        <f t="array" ref="F213">_FV(B213,"High")</f>
        <v>522.08000000000004</v>
      </c>
      <c r="G213" s="18" cm="1">
        <f t="array" ref="G213">_FV(B213,"Change")</f>
        <v>10.49</v>
      </c>
      <c r="H213" s="19" cm="1">
        <f t="array" ref="H213">_FV(B213,"Change (%)",TRUE)</f>
        <v>2.0600999999999998E-2</v>
      </c>
      <c r="I213" s="37" t="str" cm="1">
        <f t="array" ref="I213">_FV(B213,"Name")</f>
        <v>W.W. GRAINGER, INC.</v>
      </c>
      <c r="J213" s="20" cm="1">
        <f t="array" ref="J213">_FV(B213,"Shares outstanding",TRUE)</f>
        <v>50871200</v>
      </c>
      <c r="K213" s="21" cm="1">
        <f t="array" ref="K213">IFERROR(_FV(B213,"Market cap",TRUE),0)</f>
        <v>26436740000</v>
      </c>
      <c r="L213" s="22">
        <f>VLOOKUP($A213,[1]TargetPriceData!$A$2:$AB$4993,11,FALSE)</f>
        <v>1.21</v>
      </c>
      <c r="M213" s="23">
        <f>VLOOKUP($A213,[1]TargetPriceData!$A$2:$AB$4993,4,FALSE)</f>
        <v>10</v>
      </c>
      <c r="N213" s="23" t="b">
        <f>VLOOKUP($A213,[1]TargetPriceData!$A$2:$AB$4993,3,FALSE)</f>
        <v>1</v>
      </c>
      <c r="O213" s="24">
        <f>VLOOKUP($A213,[1]TargetPriceData!$A$2:$AB$4993,5,FALSE)</f>
        <v>420</v>
      </c>
      <c r="P213" s="24">
        <f>VLOOKUP($A213,[1]TargetPriceData!$A$2:$AB$1048576,7,FALSE)</f>
        <v>600</v>
      </c>
      <c r="Q213" s="24">
        <f>VLOOKUP($A213,[1]TargetPriceData!$A$2:$AB$4993,6,FALSE)</f>
        <v>573</v>
      </c>
      <c r="R213" s="34">
        <f t="shared" ca="1" si="6"/>
        <v>0.10260160098522178</v>
      </c>
      <c r="S213" s="24">
        <f>VLOOKUP($A213,[1]TargetPriceData!$A$2:$AB$4993,8,FALSE)</f>
        <v>650</v>
      </c>
      <c r="T213" s="26">
        <f>VLOOKUP($A213,[1]TargetPriceData!$A$2:$AB$4993,10,FALSE)</f>
        <v>2.4</v>
      </c>
      <c r="U213" s="42">
        <f>VLOOKUP($A213,[1]TargetPriceData!$A$2:$P$4996,16,FALSE)</f>
        <v>1.35</v>
      </c>
      <c r="V213" s="42">
        <f>VLOOKUP($A213,[1]TargetPriceData!$A$2:$Q$4996,17,FALSE)</f>
        <v>2.58</v>
      </c>
      <c r="W213" s="27" t="str">
        <f>VLOOKUP($A213,[1]TargetPriceData!$A$2:$O$4996,15,FALSE)</f>
        <v>2022-08-05</v>
      </c>
      <c r="X213" s="28">
        <f>VLOOKUP($A213,[1]TargetPriceData!$A$2:$N$4996,14,FALSE)</f>
        <v>6.88</v>
      </c>
      <c r="Y213" s="29">
        <f t="shared" si="7"/>
        <v>1.3511655767002494E-2</v>
      </c>
      <c r="Z213" s="11" t="str" cm="1">
        <f t="array" ref="Z213">_FV(B213,"Exchange abbreviation",TRUE)</f>
        <v>XNYS</v>
      </c>
      <c r="AA213" s="44" t="s">
        <v>589</v>
      </c>
      <c r="AB213" s="44" t="s">
        <v>711</v>
      </c>
      <c r="AC213" s="45" t="s">
        <v>39</v>
      </c>
      <c r="AD213" s="31" t="s">
        <v>337</v>
      </c>
      <c r="AE213" s="46" t="s">
        <v>653</v>
      </c>
      <c r="AF213" s="32" t="s">
        <v>33</v>
      </c>
      <c r="AG213" s="33" cm="1">
        <f t="array" ref="AG213">IF(AH213=0,0,IF(ISERR(AH213),0,ROUNDDOWN(C213/_FV(B213,"P/E",TRUE),2)))</f>
        <v>25.53</v>
      </c>
      <c r="AH213" s="30" cm="1">
        <f t="array" ref="AH213">IFERROR(_FV(B213,"P/E",TRUE),0)</f>
        <v>19.938800000000001</v>
      </c>
      <c r="FT213" s="8"/>
      <c r="FU213" s="8"/>
      <c r="FV213" s="8"/>
    </row>
    <row r="214" spans="1:178" x14ac:dyDescent="0.25">
      <c r="A214" s="38" t="s">
        <v>296</v>
      </c>
      <c r="B214" t="e" vm="211">
        <v>#VALUE!</v>
      </c>
      <c r="C214" s="10" cm="1">
        <f t="array" ref="C214">_FV(B214,"Previous close",TRUE)</f>
        <v>31.66</v>
      </c>
      <c r="D214" s="10" cm="1">
        <f t="array" aca="1" ref="D214" ca="1">IF(OR(ISERROR(_FV($B214,"Price (Extended hours)",TRUE))=TRUE,$D$2="MKT CLOSED"),_FV($B214,"Price"),_FV($B214,"Price (Extended hours)",TRUE))</f>
        <v>34.42</v>
      </c>
      <c r="E214" s="17" cm="1">
        <f t="array" ref="E214">_FV(B214,"Low")</f>
        <v>31.92</v>
      </c>
      <c r="F214" s="17" cm="1">
        <f t="array" ref="F214">_FV(B214,"High")</f>
        <v>34.145000000000003</v>
      </c>
      <c r="G214" s="18" cm="1">
        <f t="array" ref="G214">_FV(B214,"Change")</f>
        <v>2.2200000000000002</v>
      </c>
      <c r="H214" s="19" cm="1">
        <f t="array" ref="H214">_FV(B214,"Change (%)",TRUE)</f>
        <v>7.0120000000000002E-2</v>
      </c>
      <c r="I214" s="37" t="str" cm="1">
        <f t="array" ref="I214">_FV(B214,"Name")</f>
        <v>HALLIBURTON COMPANY</v>
      </c>
      <c r="J214" s="20" cm="1">
        <f t="array" ref="J214">_FV(B214,"Shares outstanding",TRUE)</f>
        <v>906944300</v>
      </c>
      <c r="K214" s="21" cm="1">
        <f t="array" ref="K214">IFERROR(_FV(B214,"Market cap",TRUE),0)</f>
        <v>30727270000</v>
      </c>
      <c r="L214" s="22">
        <f>VLOOKUP($A214,[1]TargetPriceData!$A$2:$AB$4993,11,FALSE)</f>
        <v>2.1</v>
      </c>
      <c r="M214" s="23">
        <f>VLOOKUP($A214,[1]TargetPriceData!$A$2:$AB$4993,4,FALSE)</f>
        <v>25</v>
      </c>
      <c r="N214" s="23" t="b">
        <f>VLOOKUP($A214,[1]TargetPriceData!$A$2:$AB$4993,3,FALSE)</f>
        <v>1</v>
      </c>
      <c r="O214" s="24">
        <f>VLOOKUP($A214,[1]TargetPriceData!$A$2:$AB$4993,5,FALSE)</f>
        <v>32</v>
      </c>
      <c r="P214" s="24">
        <f>VLOOKUP($A214,[1]TargetPriceData!$A$2:$AB$1048576,7,FALSE)</f>
        <v>41.7</v>
      </c>
      <c r="Q214" s="24">
        <f>VLOOKUP($A214,[1]TargetPriceData!$A$2:$AB$4993,6,FALSE)</f>
        <v>41.69</v>
      </c>
      <c r="R214" s="34">
        <f t="shared" ca="1" si="6"/>
        <v>0.2112144102266123</v>
      </c>
      <c r="S214" s="24">
        <f>VLOOKUP($A214,[1]TargetPriceData!$A$2:$AB$4993,8,FALSE)</f>
        <v>53</v>
      </c>
      <c r="T214" s="26">
        <f>VLOOKUP($A214,[1]TargetPriceData!$A$2:$AB$4993,10,FALSE)</f>
        <v>2</v>
      </c>
      <c r="U214" s="42">
        <f>VLOOKUP($A214,[1]TargetPriceData!$A$2:$P$4996,16,FALSE)</f>
        <v>1.39</v>
      </c>
      <c r="V214" s="42">
        <f>VLOOKUP($A214,[1]TargetPriceData!$A$2:$Q$4996,17,FALSE)</f>
        <v>2.15</v>
      </c>
      <c r="W214" s="27" t="str">
        <f>VLOOKUP($A214,[1]TargetPriceData!$A$2:$O$4996,15,FALSE)</f>
        <v>2022-09-06</v>
      </c>
      <c r="X214" s="28">
        <f>VLOOKUP($A214,[1]TargetPriceData!$A$2:$N$4996,14,FALSE)</f>
        <v>0.48</v>
      </c>
      <c r="Y214" s="29">
        <f t="shared" si="7"/>
        <v>1.5161086544535692E-2</v>
      </c>
      <c r="Z214" s="11" t="str" cm="1">
        <f t="array" ref="Z214">_FV(B214,"Exchange abbreviation",TRUE)</f>
        <v>XNYS</v>
      </c>
      <c r="AA214" s="44" t="s">
        <v>589</v>
      </c>
      <c r="AB214" s="44" t="s">
        <v>711</v>
      </c>
      <c r="AC214" s="45" t="s">
        <v>95</v>
      </c>
      <c r="AD214" s="31" t="s">
        <v>623</v>
      </c>
      <c r="AE214" s="46" t="s">
        <v>639</v>
      </c>
      <c r="AF214" s="32" t="s">
        <v>33</v>
      </c>
      <c r="AG214" s="33" cm="1">
        <f t="array" ref="AG214">IF(AH214=0,0,IF(ISERR(AH214),0,ROUNDDOWN(C214/_FV(B214,"P/E",TRUE),2)))</f>
        <v>1.59</v>
      </c>
      <c r="AH214" s="30" cm="1">
        <f t="array" ref="AH214">IFERROR(_FV(B214,"P/E",TRUE),0)</f>
        <v>19.839500000000001</v>
      </c>
      <c r="FT214" s="8"/>
      <c r="FU214" s="8"/>
      <c r="FV214" s="8"/>
    </row>
    <row r="215" spans="1:178" x14ac:dyDescent="0.25">
      <c r="A215" s="38" t="s">
        <v>297</v>
      </c>
      <c r="B215" t="e" vm="212">
        <v>#VALUE!</v>
      </c>
      <c r="C215" s="10" cm="1">
        <f t="array" ref="C215">_FV(B215,"Previous close",TRUE)</f>
        <v>64.11</v>
      </c>
      <c r="D215" s="10" cm="1">
        <f t="array" aca="1" ref="D215" ca="1">IF(OR(ISERROR(_FV($B215,"Price (Extended hours)",TRUE))=TRUE,$D$2="MKT CLOSED"),_FV($B215,"Price"),_FV($B215,"Price (Extended hours)",TRUE))</f>
        <v>65.680000000000007</v>
      </c>
      <c r="E215" s="17" cm="1">
        <f t="array" ref="E215">_FV(B215,"Low")</f>
        <v>63.49</v>
      </c>
      <c r="F215" s="17" cm="1">
        <f t="array" ref="F215">_FV(B215,"High")</f>
        <v>65.63</v>
      </c>
      <c r="G215" s="18" cm="1">
        <f t="array" ref="G215">_FV(B215,"Change")</f>
        <v>1.38</v>
      </c>
      <c r="H215" s="19" cm="1">
        <f t="array" ref="H215">_FV(B215,"Change (%)",TRUE)</f>
        <v>2.1526E-2</v>
      </c>
      <c r="I215" s="37" t="str" cm="1">
        <f t="array" ref="I215">_FV(B215,"Name")</f>
        <v>Hasbro, Inc.</v>
      </c>
      <c r="J215" s="20" cm="1">
        <f t="array" ref="J215">_FV(B215,"Shares outstanding",TRUE)</f>
        <v>138091300</v>
      </c>
      <c r="K215" s="21" cm="1">
        <f t="array" ref="K215">IFERROR(_FV(B215,"Market cap",TRUE),0)</f>
        <v>9043597000</v>
      </c>
      <c r="L215" s="22">
        <f>VLOOKUP($A215,[1]TargetPriceData!$A$2:$AB$4993,11,FALSE)</f>
        <v>0.81</v>
      </c>
      <c r="M215" s="23">
        <f>VLOOKUP($A215,[1]TargetPriceData!$A$2:$AB$4993,4,FALSE)</f>
        <v>12</v>
      </c>
      <c r="N215" s="23" t="b">
        <f>VLOOKUP($A215,[1]TargetPriceData!$A$2:$AB$4993,3,FALSE)</f>
        <v>1</v>
      </c>
      <c r="O215" s="24">
        <f>VLOOKUP($A215,[1]TargetPriceData!$A$2:$AB$4993,5,FALSE)</f>
        <v>73</v>
      </c>
      <c r="P215" s="24">
        <f>VLOOKUP($A215,[1]TargetPriceData!$A$2:$AB$1048576,7,FALSE)</f>
        <v>87.5</v>
      </c>
      <c r="Q215" s="24">
        <f>VLOOKUP($A215,[1]TargetPriceData!$A$2:$AB$4993,6,FALSE)</f>
        <v>89.33</v>
      </c>
      <c r="R215" s="34">
        <f t="shared" ca="1" si="6"/>
        <v>0.36007917174177817</v>
      </c>
      <c r="S215" s="24">
        <f>VLOOKUP($A215,[1]TargetPriceData!$A$2:$AB$4993,8,FALSE)</f>
        <v>113</v>
      </c>
      <c r="T215" s="26">
        <f>VLOOKUP($A215,[1]TargetPriceData!$A$2:$AB$4993,10,FALSE)</f>
        <v>1.8</v>
      </c>
      <c r="U215" s="42">
        <f>VLOOKUP($A215,[1]TargetPriceData!$A$2:$P$4996,16,FALSE)</f>
        <v>0.74</v>
      </c>
      <c r="V215" s="42">
        <f>VLOOKUP($A215,[1]TargetPriceData!$A$2:$Q$4996,17,FALSE)</f>
        <v>1.38</v>
      </c>
      <c r="W215" s="27" t="str">
        <f>VLOOKUP($A215,[1]TargetPriceData!$A$2:$O$4996,15,FALSE)</f>
        <v>2022-10-31</v>
      </c>
      <c r="X215" s="28">
        <f>VLOOKUP($A215,[1]TargetPriceData!$A$2:$N$4996,14,FALSE)</f>
        <v>2.8</v>
      </c>
      <c r="Y215" s="29">
        <f t="shared" si="7"/>
        <v>4.3674933707689906E-2</v>
      </c>
      <c r="Z215" s="11" t="str" cm="1">
        <f t="array" ref="Z215">_FV(B215,"Exchange abbreviation",TRUE)</f>
        <v>XNAS</v>
      </c>
      <c r="AA215" s="44" t="s">
        <v>589</v>
      </c>
      <c r="AB215" s="44" t="s">
        <v>711</v>
      </c>
      <c r="AC215" s="45" t="s">
        <v>115</v>
      </c>
      <c r="AD215" s="31" t="s">
        <v>278</v>
      </c>
      <c r="AE215" s="46" t="s">
        <v>115</v>
      </c>
      <c r="AF215" s="32" t="s">
        <v>33</v>
      </c>
      <c r="AG215" s="33" cm="1">
        <f t="array" ref="AG215">IF(AH215=0,0,IF(ISERR(AH215),0,ROUNDDOWN(C215/_FV(B215,"P/E",TRUE),2)))</f>
        <v>2.98</v>
      </c>
      <c r="AH215" s="30" cm="1">
        <f t="array" ref="AH215">IFERROR(_FV(B215,"P/E",TRUE),0)</f>
        <v>21.484500000000001</v>
      </c>
      <c r="FT215" s="8"/>
      <c r="FU215" s="8"/>
      <c r="FV215" s="8"/>
    </row>
    <row r="216" spans="1:178" x14ac:dyDescent="0.25">
      <c r="A216" s="38" t="s">
        <v>298</v>
      </c>
      <c r="B216" t="e" vm="213">
        <v>#VALUE!</v>
      </c>
      <c r="C216" s="10" cm="1">
        <f t="array" ref="C216">_FV(B216,"Previous close",TRUE)</f>
        <v>13.2</v>
      </c>
      <c r="D216" s="10" cm="1">
        <f t="array" aca="1" ref="D216" ca="1">IF(OR(ISERROR(_FV($B216,"Price (Extended hours)",TRUE))=TRUE,$D$2="MKT CLOSED"),_FV($B216,"Price"),_FV($B216,"Price (Extended hours)",TRUE))</f>
        <v>14.45</v>
      </c>
      <c r="E216" s="17" cm="1">
        <f t="array" ref="E216">_FV(B216,"Low")</f>
        <v>13.51</v>
      </c>
      <c r="F216" s="17" cm="1">
        <f t="array" ref="F216">_FV(B216,"High")</f>
        <v>14.51</v>
      </c>
      <c r="G216" s="18" cm="1">
        <f t="array" ref="G216">_FV(B216,"Change")</f>
        <v>1.25</v>
      </c>
      <c r="H216" s="19" cm="1">
        <f t="array" ref="H216">_FV(B216,"Change (%)",TRUE)</f>
        <v>9.469699999999999E-2</v>
      </c>
      <c r="I216" s="37" t="str" cm="1">
        <f t="array" ref="I216">_FV(B216,"Name")</f>
        <v>HUNTINGTON BANCSHARES INCORPORATED</v>
      </c>
      <c r="J216" s="20" cm="1">
        <f t="array" ref="J216">_FV(B216,"Shares outstanding",TRUE)</f>
        <v>1442194000</v>
      </c>
      <c r="K216" s="21" cm="1">
        <f t="array" ref="K216">IFERROR(_FV(B216,"Market cap",TRUE),0)</f>
        <v>20839710000</v>
      </c>
      <c r="L216" s="22">
        <f>VLOOKUP($A216,[1]TargetPriceData!$A$2:$AB$4993,11,FALSE)</f>
        <v>1.1299999999999999</v>
      </c>
      <c r="M216" s="23">
        <f>VLOOKUP($A216,[1]TargetPriceData!$A$2:$AB$4993,4,FALSE)</f>
        <v>17</v>
      </c>
      <c r="N216" s="23" t="b">
        <f>VLOOKUP($A216,[1]TargetPriceData!$A$2:$AB$4993,3,FALSE)</f>
        <v>1</v>
      </c>
      <c r="O216" s="24">
        <f>VLOOKUP($A216,[1]TargetPriceData!$A$2:$AB$4993,5,FALSE)</f>
        <v>11</v>
      </c>
      <c r="P216" s="24">
        <f>VLOOKUP($A216,[1]TargetPriceData!$A$2:$AB$1048576,7,FALSE)</f>
        <v>14.5</v>
      </c>
      <c r="Q216" s="24">
        <f>VLOOKUP($A216,[1]TargetPriceData!$A$2:$AB$4993,6,FALSE)</f>
        <v>14.74</v>
      </c>
      <c r="R216" s="34">
        <f t="shared" ca="1" si="6"/>
        <v>2.00692041522492E-2</v>
      </c>
      <c r="S216" s="24">
        <f>VLOOKUP($A216,[1]TargetPriceData!$A$2:$AB$4993,8,FALSE)</f>
        <v>17</v>
      </c>
      <c r="T216" s="26">
        <f>VLOOKUP($A216,[1]TargetPriceData!$A$2:$AB$4993,10,FALSE)</f>
        <v>2.6</v>
      </c>
      <c r="U216" s="42">
        <f>VLOOKUP($A216,[1]TargetPriceData!$A$2:$P$4996,16,FALSE)</f>
        <v>0</v>
      </c>
      <c r="V216" s="42">
        <f>VLOOKUP($A216,[1]TargetPriceData!$A$2:$Q$4996,17,FALSE)</f>
        <v>0</v>
      </c>
      <c r="W216" s="27" t="str">
        <f>VLOOKUP($A216,[1]TargetPriceData!$A$2:$O$4996,15,FALSE)</f>
        <v>2022-09-16</v>
      </c>
      <c r="X216" s="28">
        <f>VLOOKUP($A216,[1]TargetPriceData!$A$2:$N$4996,14,FALSE)</f>
        <v>0.62</v>
      </c>
      <c r="Y216" s="29">
        <f t="shared" si="7"/>
        <v>4.6969696969696974E-2</v>
      </c>
      <c r="Z216" s="11" t="str" cm="1">
        <f t="array" ref="Z216">_FV(B216,"Exchange abbreviation",TRUE)</f>
        <v>XNAS</v>
      </c>
      <c r="AA216" s="44" t="s">
        <v>589</v>
      </c>
      <c r="AB216" s="44" t="s">
        <v>711</v>
      </c>
      <c r="AC216" s="45" t="s">
        <v>38</v>
      </c>
      <c r="AD216" s="31" t="s">
        <v>604</v>
      </c>
      <c r="AE216" s="46" t="s">
        <v>647</v>
      </c>
      <c r="AF216" s="32" t="s">
        <v>33</v>
      </c>
      <c r="AG216" s="33" cm="1">
        <f t="array" ref="AG216">IF(AH216=0,0,IF(ISERR(AH216),0,ROUNDDOWN(C216/_FV(B216,"P/E",TRUE),2)))</f>
        <v>1.28</v>
      </c>
      <c r="AH216" s="30" cm="1">
        <f t="array" ref="AH216">IFERROR(_FV(B216,"P/E",TRUE),0)</f>
        <v>10.3026</v>
      </c>
      <c r="FT216" s="8"/>
      <c r="FU216" s="8"/>
      <c r="FV216" s="8"/>
    </row>
    <row r="217" spans="1:178" x14ac:dyDescent="0.25">
      <c r="A217" s="38" t="s">
        <v>299</v>
      </c>
      <c r="B217" t="e" vm="214">
        <v>#VALUE!</v>
      </c>
      <c r="C217" s="10" cm="1">
        <f t="array" ref="C217">_FV(B217,"Previous close",TRUE)</f>
        <v>208.61</v>
      </c>
      <c r="D217" s="10" cm="1">
        <f t="array" aca="1" ref="D217" ca="1">IF(OR(ISERROR(_FV($B217,"Price (Extended hours)",TRUE))=TRUE,$D$2="MKT CLOSED"),_FV($B217,"Price"),_FV($B217,"Price (Extended hours)",TRUE))</f>
        <v>197.25</v>
      </c>
      <c r="E217" s="17" cm="1">
        <f t="array" ref="E217">_FV(B217,"Low")</f>
        <v>178.32</v>
      </c>
      <c r="F217" s="17" cm="1">
        <f t="array" ref="F217">_FV(B217,"High")</f>
        <v>198.08</v>
      </c>
      <c r="G217" s="18" cm="1">
        <f t="array" ref="G217">_FV(B217,"Change")</f>
        <v>-11.95</v>
      </c>
      <c r="H217" s="19" cm="1">
        <f t="array" ref="H217">_FV(B217,"Change (%)",TRUE)</f>
        <v>-5.7283999999999995E-2</v>
      </c>
      <c r="I217" s="37" t="str" cm="1">
        <f t="array" ref="I217">_FV(B217,"Name")</f>
        <v>HCA HEALTHCARE, INC.</v>
      </c>
      <c r="J217" s="20" cm="1">
        <f t="array" ref="J217">_FV(B217,"Shares outstanding",TRUE)</f>
        <v>287024800</v>
      </c>
      <c r="K217" s="21" cm="1">
        <f t="array" ref="K217">IFERROR(_FV(B217,"Market cap",TRUE),0)</f>
        <v>56446300000</v>
      </c>
      <c r="L217" s="22">
        <f>VLOOKUP($A217,[1]TargetPriceData!$A$2:$AB$4993,11,FALSE)</f>
        <v>0</v>
      </c>
      <c r="M217" s="23">
        <f>VLOOKUP($A217,[1]TargetPriceData!$A$2:$AB$4993,4,FALSE)</f>
        <v>22</v>
      </c>
      <c r="N217" s="23" t="b">
        <f>VLOOKUP($A217,[1]TargetPriceData!$A$2:$AB$4993,3,FALSE)</f>
        <v>1</v>
      </c>
      <c r="O217" s="24">
        <f>VLOOKUP($A217,[1]TargetPriceData!$A$2:$AB$4993,5,FALSE)</f>
        <v>199</v>
      </c>
      <c r="P217" s="24">
        <f>VLOOKUP($A217,[1]TargetPriceData!$A$2:$AB$1048576,7,FALSE)</f>
        <v>242</v>
      </c>
      <c r="Q217" s="24">
        <f>VLOOKUP($A217,[1]TargetPriceData!$A$2:$AB$4993,6,FALSE)</f>
        <v>243.14</v>
      </c>
      <c r="R217" s="34">
        <f t="shared" ca="1" si="6"/>
        <v>0.23264892268694543</v>
      </c>
      <c r="S217" s="24">
        <f>VLOOKUP($A217,[1]TargetPriceData!$A$2:$AB$4993,8,FALSE)</f>
        <v>283</v>
      </c>
      <c r="T217" s="26">
        <f>VLOOKUP($A217,[1]TargetPriceData!$A$2:$AB$4993,10,FALSE)</f>
        <v>1.8</v>
      </c>
      <c r="U217" s="42">
        <f>VLOOKUP($A217,[1]TargetPriceData!$A$2:$P$4996,16,FALSE)</f>
        <v>0.98</v>
      </c>
      <c r="V217" s="42">
        <f>VLOOKUP($A217,[1]TargetPriceData!$A$2:$Q$4996,17,FALSE)</f>
        <v>1.38</v>
      </c>
      <c r="W217" s="27" t="str">
        <f>VLOOKUP($A217,[1]TargetPriceData!$A$2:$O$4996,15,FALSE)</f>
        <v>2022-12-13</v>
      </c>
      <c r="X217" s="28">
        <f>VLOOKUP($A217,[1]TargetPriceData!$A$2:$N$4996,14,FALSE)</f>
        <v>2.2400000000000002</v>
      </c>
      <c r="Y217" s="29">
        <f t="shared" si="7"/>
        <v>1.0737740280906957E-2</v>
      </c>
      <c r="Z217" s="11" t="str" cm="1">
        <f t="array" ref="Z217">_FV(B217,"Exchange abbreviation",TRUE)</f>
        <v>XNYS</v>
      </c>
      <c r="AA217" s="44" t="s">
        <v>589</v>
      </c>
      <c r="AB217" s="44" t="s">
        <v>711</v>
      </c>
      <c r="AC217" s="45" t="s">
        <v>55</v>
      </c>
      <c r="AD217" s="31" t="s">
        <v>587</v>
      </c>
      <c r="AE217" s="46" t="s">
        <v>666</v>
      </c>
      <c r="AF217" s="32" t="s">
        <v>33</v>
      </c>
      <c r="AG217" s="33" cm="1">
        <f t="array" ref="AG217">IF(AH217=0,0,IF(ISERR(AH217),0,ROUNDDOWN(C217/_FV(B217,"P/E",TRUE),2)))</f>
        <v>17.7</v>
      </c>
      <c r="AH217" s="30" cm="1">
        <f t="array" ref="AH217">IFERROR(_FV(B217,"P/E",TRUE),0)</f>
        <v>11.7799</v>
      </c>
      <c r="FT217" s="8"/>
      <c r="FU217" s="8"/>
      <c r="FV217" s="8"/>
    </row>
    <row r="218" spans="1:178" x14ac:dyDescent="0.25">
      <c r="A218" s="38" t="s">
        <v>300</v>
      </c>
      <c r="B218" t="e" vm="215">
        <v>#VALUE!</v>
      </c>
      <c r="C218" s="10" cm="1">
        <f t="array" ref="C218">_FV(B218,"Previous close",TRUE)</f>
        <v>269.45999999999998</v>
      </c>
      <c r="D218" s="10" cm="1">
        <f t="array" aca="1" ref="D218" ca="1">IF(OR(ISERROR(_FV($B218,"Price (Extended hours)",TRUE))=TRUE,$D$2="MKT CLOSED"),_FV($B218,"Price"),_FV($B218,"Price (Extended hours)",TRUE))</f>
        <v>275.54000000000002</v>
      </c>
      <c r="E218" s="17" cm="1">
        <f t="array" ref="E218">_FV(B218,"Low")</f>
        <v>268</v>
      </c>
      <c r="F218" s="17" cm="1">
        <f t="array" ref="F218">_FV(B218,"High")</f>
        <v>275.70999999999998</v>
      </c>
      <c r="G218" s="18" cm="1">
        <f t="array" ref="G218">_FV(B218,"Change")</f>
        <v>6.07</v>
      </c>
      <c r="H218" s="19" cm="1">
        <f t="array" ref="H218">_FV(B218,"Change (%)",TRUE)</f>
        <v>2.2526999999999998E-2</v>
      </c>
      <c r="I218" s="37" t="str" cm="1">
        <f t="array" ref="I218">_FV(B218,"Name")</f>
        <v>THE HOME DEPOT, INC.</v>
      </c>
      <c r="J218" s="20" cm="1">
        <f t="array" ref="J218">_FV(B218,"Shares outstanding",TRUE)</f>
        <v>1023726000</v>
      </c>
      <c r="K218" s="21" cm="1">
        <f t="array" ref="K218">IFERROR(_FV(B218,"Market cap",TRUE),0)</f>
        <v>282067300000</v>
      </c>
      <c r="L218" s="22">
        <f>VLOOKUP($A218,[1]TargetPriceData!$A$2:$AB$4993,11,FALSE)</f>
        <v>0.96</v>
      </c>
      <c r="M218" s="23">
        <f>VLOOKUP($A218,[1]TargetPriceData!$A$2:$AB$4993,4,FALSE)</f>
        <v>31</v>
      </c>
      <c r="N218" s="23" t="b">
        <f>VLOOKUP($A218,[1]TargetPriceData!$A$2:$AB$4993,3,FALSE)</f>
        <v>1</v>
      </c>
      <c r="O218" s="24">
        <f>VLOOKUP($A218,[1]TargetPriceData!$A$2:$AB$4993,5,FALSE)</f>
        <v>282</v>
      </c>
      <c r="P218" s="24">
        <f>VLOOKUP($A218,[1]TargetPriceData!$A$2:$AB$1048576,7,FALSE)</f>
        <v>350</v>
      </c>
      <c r="Q218" s="24">
        <f>VLOOKUP($A218,[1]TargetPriceData!$A$2:$AB$4993,6,FALSE)</f>
        <v>351.03</v>
      </c>
      <c r="R218" s="34">
        <f t="shared" ca="1" si="6"/>
        <v>0.27397111127241036</v>
      </c>
      <c r="S218" s="24">
        <f>VLOOKUP($A218,[1]TargetPriceData!$A$2:$AB$4993,8,FALSE)</f>
        <v>470</v>
      </c>
      <c r="T218" s="26">
        <f>VLOOKUP($A218,[1]TargetPriceData!$A$2:$AB$4993,10,FALSE)</f>
        <v>2.1</v>
      </c>
      <c r="U218" s="42">
        <f>VLOOKUP($A218,[1]TargetPriceData!$A$2:$P$4996,16,FALSE)</f>
        <v>0.18</v>
      </c>
      <c r="V218" s="42">
        <f>VLOOKUP($A218,[1]TargetPriceData!$A$2:$Q$4996,17,FALSE)</f>
        <v>1.18</v>
      </c>
      <c r="W218" s="27" t="str">
        <f>VLOOKUP($A218,[1]TargetPriceData!$A$2:$O$4996,15,FALSE)</f>
        <v>2022-08-31</v>
      </c>
      <c r="X218" s="28">
        <f>VLOOKUP($A218,[1]TargetPriceData!$A$2:$N$4996,14,FALSE)</f>
        <v>7.6</v>
      </c>
      <c r="Y218" s="29">
        <f t="shared" si="7"/>
        <v>2.8204557262673496E-2</v>
      </c>
      <c r="Z218" s="11" t="str" cm="1">
        <f t="array" ref="Z218">_FV(B218,"Exchange abbreviation",TRUE)</f>
        <v>XNYS</v>
      </c>
      <c r="AA218" s="44" t="s">
        <v>589</v>
      </c>
      <c r="AB218" s="44" t="s">
        <v>711</v>
      </c>
      <c r="AC218" s="45" t="s">
        <v>41</v>
      </c>
      <c r="AD218" s="31" t="s">
        <v>278</v>
      </c>
      <c r="AE218" s="46" t="s">
        <v>677</v>
      </c>
      <c r="AF218" s="32" t="s">
        <v>33</v>
      </c>
      <c r="AG218" s="33" cm="1">
        <f t="array" ref="AG218">IF(AH218=0,0,IF(ISERR(AH218),0,ROUNDDOWN(C218/_FV(B218,"P/E",TRUE),2)))</f>
        <v>16.27</v>
      </c>
      <c r="AH218" s="30" cm="1">
        <f t="array" ref="AH218">IFERROR(_FV(B218,"P/E",TRUE),0)</f>
        <v>16.558</v>
      </c>
      <c r="FT218" s="8"/>
      <c r="FU218" s="8"/>
      <c r="FV218" s="8"/>
    </row>
    <row r="219" spans="1:178" x14ac:dyDescent="0.25">
      <c r="A219" s="38" t="s">
        <v>302</v>
      </c>
      <c r="B219" t="e" vm="216">
        <v>#VALUE!</v>
      </c>
      <c r="C219" s="10" cm="1">
        <f t="array" ref="C219">_FV(B219,"Previous close",TRUE)</f>
        <v>130.15</v>
      </c>
      <c r="D219" s="10" cm="1">
        <f t="array" aca="1" ref="D219" ca="1">IF(OR(ISERROR(_FV($B219,"Price (Extended hours)",TRUE))=TRUE,$D$2="MKT CLOSED"),_FV($B219,"Price"),_FV($B219,"Price (Extended hours)",TRUE))</f>
        <v>135.58000000000001</v>
      </c>
      <c r="E219" s="17" cm="1">
        <f t="array" ref="E219">_FV(B219,"Low")</f>
        <v>130.06</v>
      </c>
      <c r="F219" s="17" cm="1">
        <f t="array" ref="F219">_FV(B219,"High")</f>
        <v>135.72</v>
      </c>
      <c r="G219" s="18" cm="1">
        <f t="array" ref="G219">_FV(B219,"Change")</f>
        <v>5.43</v>
      </c>
      <c r="H219" s="19" cm="1">
        <f t="array" ref="H219">_FV(B219,"Change (%)",TRUE)</f>
        <v>4.1721000000000001E-2</v>
      </c>
      <c r="I219" s="37" t="str" cm="1">
        <f t="array" ref="I219">_FV(B219,"Name")</f>
        <v>HESS CORPORATION</v>
      </c>
      <c r="J219" s="20" cm="1">
        <f t="array" ref="J219">_FV(B219,"Shares outstanding",TRUE)</f>
        <v>309614900</v>
      </c>
      <c r="K219" s="21" cm="1">
        <f t="array" ref="K219">IFERROR(_FV(B219,"Market cap",TRUE),0)</f>
        <v>41977590000</v>
      </c>
      <c r="L219" s="22">
        <f>VLOOKUP($A219,[1]TargetPriceData!$A$2:$AB$4993,11,FALSE)</f>
        <v>1.54</v>
      </c>
      <c r="M219" s="23">
        <f>VLOOKUP($A219,[1]TargetPriceData!$A$2:$AB$4993,4,FALSE)</f>
        <v>22</v>
      </c>
      <c r="N219" s="23" t="b">
        <f>VLOOKUP($A219,[1]TargetPriceData!$A$2:$AB$4993,3,FALSE)</f>
        <v>1</v>
      </c>
      <c r="O219" s="24">
        <f>VLOOKUP($A219,[1]TargetPriceData!$A$2:$AB$4993,5,FALSE)</f>
        <v>119</v>
      </c>
      <c r="P219" s="24">
        <f>VLOOKUP($A219,[1]TargetPriceData!$A$2:$AB$1048576,7,FALSE)</f>
        <v>140</v>
      </c>
      <c r="Q219" s="24">
        <f>VLOOKUP($A219,[1]TargetPriceData!$A$2:$AB$4993,6,FALSE)</f>
        <v>140.55000000000001</v>
      </c>
      <c r="R219" s="34">
        <f t="shared" ca="1" si="6"/>
        <v>3.6657324089098678E-2</v>
      </c>
      <c r="S219" s="24">
        <f>VLOOKUP($A219,[1]TargetPriceData!$A$2:$AB$4993,8,FALSE)</f>
        <v>175</v>
      </c>
      <c r="T219" s="26">
        <f>VLOOKUP($A219,[1]TargetPriceData!$A$2:$AB$4993,10,FALSE)</f>
        <v>2.2999999999999998</v>
      </c>
      <c r="U219" s="42">
        <f>VLOOKUP($A219,[1]TargetPriceData!$A$2:$P$4996,16,FALSE)</f>
        <v>1.51</v>
      </c>
      <c r="V219" s="42">
        <f>VLOOKUP($A219,[1]TargetPriceData!$A$2:$Q$4996,17,FALSE)</f>
        <v>1.68</v>
      </c>
      <c r="W219" s="27" t="str">
        <f>VLOOKUP($A219,[1]TargetPriceData!$A$2:$O$4996,15,FALSE)</f>
        <v>2022-09-16</v>
      </c>
      <c r="X219" s="28">
        <f>VLOOKUP($A219,[1]TargetPriceData!$A$2:$N$4996,14,FALSE)</f>
        <v>1.5</v>
      </c>
      <c r="Y219" s="29">
        <f t="shared" si="7"/>
        <v>1.152516327314637E-2</v>
      </c>
      <c r="Z219" s="11" t="str" cm="1">
        <f t="array" ref="Z219">_FV(B219,"Exchange abbreviation",TRUE)</f>
        <v>XNYS</v>
      </c>
      <c r="AA219" s="44" t="s">
        <v>589</v>
      </c>
      <c r="AB219" s="44" t="s">
        <v>711</v>
      </c>
      <c r="AC219" s="45" t="s">
        <v>71</v>
      </c>
      <c r="AD219" s="31" t="s">
        <v>623</v>
      </c>
      <c r="AE219" s="46" t="s">
        <v>659</v>
      </c>
      <c r="AF219" s="32" t="s">
        <v>33</v>
      </c>
      <c r="AG219" s="33" cm="1">
        <f t="array" ref="AG219">IF(AH219=0,0,IF(ISERR(AH219),0,ROUNDDOWN(C219/_FV(B219,"P/E",TRUE),2)))</f>
        <v>4.71</v>
      </c>
      <c r="AH219" s="30" cm="1">
        <f t="array" ref="AH219">IFERROR(_FV(B219,"P/E",TRUE),0)</f>
        <v>27.603300000000001</v>
      </c>
      <c r="FT219" s="8"/>
      <c r="FU219" s="8"/>
      <c r="FV219" s="8"/>
    </row>
    <row r="220" spans="1:178" x14ac:dyDescent="0.25">
      <c r="A220" s="38" t="s">
        <v>303</v>
      </c>
      <c r="B220" t="e" vm="217">
        <v>#VALUE!</v>
      </c>
      <c r="C220" s="10" cm="1">
        <f t="array" ref="C220">_FV(B220,"Previous close",TRUE)</f>
        <v>65.61</v>
      </c>
      <c r="D220" s="10" cm="1">
        <f t="array" aca="1" ref="D220" ca="1">IF(OR(ISERROR(_FV($B220,"Price (Extended hours)",TRUE))=TRUE,$D$2="MKT CLOSED"),_FV($B220,"Price"),_FV($B220,"Price (Extended hours)",TRUE))</f>
        <v>67.19</v>
      </c>
      <c r="E220" s="17" cm="1">
        <f t="array" ref="E220">_FV(B220,"Low")</f>
        <v>65.59</v>
      </c>
      <c r="F220" s="17" cm="1">
        <f t="array" ref="F220">_FV(B220,"High")</f>
        <v>67.2</v>
      </c>
      <c r="G220" s="18" cm="1">
        <f t="array" ref="G220">_FV(B220,"Change")</f>
        <v>1.58</v>
      </c>
      <c r="H220" s="19" cm="1">
        <f t="array" ref="H220">_FV(B220,"Change (%)",TRUE)</f>
        <v>2.4081999999999999E-2</v>
      </c>
      <c r="I220" s="37" t="str" cm="1">
        <f t="array" ref="I220">_FV(B220,"Name")</f>
        <v>THE HARTFORD FINANCIAL SERVICES GROUP, INC.</v>
      </c>
      <c r="J220" s="20" cm="1">
        <f t="array" ref="J220">_FV(B220,"Shares outstanding",TRUE)</f>
        <v>323142400</v>
      </c>
      <c r="K220" s="21" cm="1">
        <f t="array" ref="K220">IFERROR(_FV(B220,"Market cap",TRUE),0)</f>
        <v>21711940000</v>
      </c>
      <c r="L220" s="22">
        <f>VLOOKUP($A220,[1]TargetPriceData!$A$2:$AB$4993,11,FALSE)</f>
        <v>0.88</v>
      </c>
      <c r="M220" s="23">
        <f>VLOOKUP($A220,[1]TargetPriceData!$A$2:$AB$4993,4,FALSE)</f>
        <v>17</v>
      </c>
      <c r="N220" s="23" t="b">
        <f>VLOOKUP($A220,[1]TargetPriceData!$A$2:$AB$4993,3,FALSE)</f>
        <v>1</v>
      </c>
      <c r="O220" s="24">
        <f>VLOOKUP($A220,[1]TargetPriceData!$A$2:$AB$4993,5,FALSE)</f>
        <v>70</v>
      </c>
      <c r="P220" s="24">
        <f>VLOOKUP($A220,[1]TargetPriceData!$A$2:$AB$1048576,7,FALSE)</f>
        <v>82</v>
      </c>
      <c r="Q220" s="24">
        <f>VLOOKUP($A220,[1]TargetPriceData!$A$2:$AB$4993,6,FALSE)</f>
        <v>82.35</v>
      </c>
      <c r="R220" s="34">
        <f t="shared" ca="1" si="6"/>
        <v>0.22562881381157907</v>
      </c>
      <c r="S220" s="24">
        <f>VLOOKUP($A220,[1]TargetPriceData!$A$2:$AB$4993,8,FALSE)</f>
        <v>104</v>
      </c>
      <c r="T220" s="26">
        <f>VLOOKUP($A220,[1]TargetPriceData!$A$2:$AB$4993,10,FALSE)</f>
        <v>2</v>
      </c>
      <c r="U220" s="42">
        <f>VLOOKUP($A220,[1]TargetPriceData!$A$2:$P$4996,16,FALSE)</f>
        <v>0.99</v>
      </c>
      <c r="V220" s="42">
        <f>VLOOKUP($A220,[1]TargetPriceData!$A$2:$Q$4996,17,FALSE)</f>
        <v>1.91</v>
      </c>
      <c r="W220" s="27" t="str">
        <f>VLOOKUP($A220,[1]TargetPriceData!$A$2:$O$4996,15,FALSE)</f>
        <v>2022-08-31</v>
      </c>
      <c r="X220" s="28">
        <f>VLOOKUP($A220,[1]TargetPriceData!$A$2:$N$4996,14,FALSE)</f>
        <v>1.54</v>
      </c>
      <c r="Y220" s="29">
        <f t="shared" si="7"/>
        <v>2.3472031702484377E-2</v>
      </c>
      <c r="Z220" s="11" t="str" cm="1">
        <f t="array" ref="Z220">_FV(B220,"Exchange abbreviation",TRUE)</f>
        <v>XNYS</v>
      </c>
      <c r="AA220" s="44" t="s">
        <v>589</v>
      </c>
      <c r="AB220" s="44" t="s">
        <v>711</v>
      </c>
      <c r="AC220" s="45" t="s">
        <v>57</v>
      </c>
      <c r="AD220" s="31" t="s">
        <v>604</v>
      </c>
      <c r="AE220" s="46" t="s">
        <v>606</v>
      </c>
      <c r="AF220" s="32" t="s">
        <v>33</v>
      </c>
      <c r="AG220" s="33" cm="1">
        <f t="array" ref="AG220">IF(AH220=0,0,IF(ISERR(AH220),0,ROUNDDOWN(C220/_FV(B220,"P/E",TRUE),2)))</f>
        <v>6.07</v>
      </c>
      <c r="AH220" s="30" cm="1">
        <f t="array" ref="AH220">IFERROR(_FV(B220,"P/E",TRUE),0)</f>
        <v>10.801600000000001</v>
      </c>
      <c r="FT220" s="8"/>
      <c r="FU220" s="8"/>
      <c r="FV220" s="8"/>
    </row>
    <row r="221" spans="1:178" x14ac:dyDescent="0.25">
      <c r="A221" s="38" t="s">
        <v>304</v>
      </c>
      <c r="B221" t="e" vm="218">
        <v>#VALUE!</v>
      </c>
      <c r="C221" s="10" cm="1">
        <f t="array" ref="C221">_FV(B221,"Previous close",TRUE)</f>
        <v>243.01</v>
      </c>
      <c r="D221" s="10" cm="1">
        <f t="array" aca="1" ref="D221" ca="1">IF(OR(ISERROR(_FV($B221,"Price (Extended hours)",TRUE))=TRUE,$D$2="MKT CLOSED"),_FV($B221,"Price"),_FV($B221,"Price (Extended hours)",TRUE))</f>
        <v>249.93</v>
      </c>
      <c r="E221" s="17" cm="1">
        <f t="array" ref="E221">_FV(B221,"Low")</f>
        <v>242.05</v>
      </c>
      <c r="F221" s="17" cm="1">
        <f t="array" ref="F221">_FV(B221,"High")</f>
        <v>251.18</v>
      </c>
      <c r="G221" s="18" cm="1">
        <f t="array" ref="G221">_FV(B221,"Change")</f>
        <v>6.88</v>
      </c>
      <c r="H221" s="19" cm="1">
        <f t="array" ref="H221">_FV(B221,"Change (%)",TRUE)</f>
        <v>2.8312E-2</v>
      </c>
      <c r="I221" s="37" t="str" cm="1">
        <f t="array" ref="I221">_FV(B221,"Name")</f>
        <v>HUNTINGTON INGALLS INDUSTRIES, INC.</v>
      </c>
      <c r="J221" s="20" cm="1">
        <f t="array" ref="J221">_FV(B221,"Shares outstanding",TRUE)</f>
        <v>39947740</v>
      </c>
      <c r="K221" s="21" cm="1">
        <f t="array" ref="K221">IFERROR(_FV(B221,"Market cap",TRUE),0)</f>
        <v>9982542000</v>
      </c>
      <c r="L221" s="22">
        <f>VLOOKUP($A221,[1]TargetPriceData!$A$2:$AB$4993,11,FALSE)</f>
        <v>0.62</v>
      </c>
      <c r="M221" s="23">
        <f>VLOOKUP($A221,[1]TargetPriceData!$A$2:$AB$4993,4,FALSE)</f>
        <v>11</v>
      </c>
      <c r="N221" s="23" t="b">
        <f>VLOOKUP($A221,[1]TargetPriceData!$A$2:$AB$4993,3,FALSE)</f>
        <v>1</v>
      </c>
      <c r="O221" s="24">
        <f>VLOOKUP($A221,[1]TargetPriceData!$A$2:$AB$4993,5,FALSE)</f>
        <v>173</v>
      </c>
      <c r="P221" s="24">
        <f>VLOOKUP($A221,[1]TargetPriceData!$A$2:$AB$1048576,7,FALSE)</f>
        <v>250</v>
      </c>
      <c r="Q221" s="24">
        <f>VLOOKUP($A221,[1]TargetPriceData!$A$2:$AB$4993,6,FALSE)</f>
        <v>252.91</v>
      </c>
      <c r="R221" s="34">
        <f t="shared" ca="1" si="6"/>
        <v>1.1923338534789701E-2</v>
      </c>
      <c r="S221" s="24">
        <f>VLOOKUP($A221,[1]TargetPriceData!$A$2:$AB$4993,8,FALSE)</f>
        <v>315</v>
      </c>
      <c r="T221" s="26">
        <f>VLOOKUP($A221,[1]TargetPriceData!$A$2:$AB$4993,10,FALSE)</f>
        <v>2.7</v>
      </c>
      <c r="U221" s="42">
        <f>VLOOKUP($A221,[1]TargetPriceData!$A$2:$P$4996,16,FALSE)</f>
        <v>1.04</v>
      </c>
      <c r="V221" s="42">
        <f>VLOOKUP($A221,[1]TargetPriceData!$A$2:$Q$4996,17,FALSE)</f>
        <v>1.1499999999999999</v>
      </c>
      <c r="W221" s="27" t="str">
        <f>VLOOKUP($A221,[1]TargetPriceData!$A$2:$O$4996,15,FALSE)</f>
        <v>2022-08-25</v>
      </c>
      <c r="X221" s="28">
        <f>VLOOKUP($A221,[1]TargetPriceData!$A$2:$N$4996,14,FALSE)</f>
        <v>4.72</v>
      </c>
      <c r="Y221" s="29">
        <f t="shared" si="7"/>
        <v>1.9423069009505783E-2</v>
      </c>
      <c r="Z221" s="11" t="str" cm="1">
        <f t="array" ref="Z221">_FV(B221,"Exchange abbreviation",TRUE)</f>
        <v>XNYS</v>
      </c>
      <c r="AA221" s="44" t="s">
        <v>589</v>
      </c>
      <c r="AB221" s="44" t="s">
        <v>711</v>
      </c>
      <c r="AC221" s="45" t="s">
        <v>84</v>
      </c>
      <c r="AD221" s="31" t="s">
        <v>337</v>
      </c>
      <c r="AE221" s="46" t="s">
        <v>84</v>
      </c>
      <c r="AF221" s="32" t="s">
        <v>33</v>
      </c>
      <c r="AG221" s="33" cm="1">
        <f t="array" ref="AG221">IF(AH221=0,0,IF(ISERR(AH221),0,ROUNDDOWN(C221/_FV(B221,"P/E",TRUE),2)))</f>
        <v>14.56</v>
      </c>
      <c r="AH221" s="30" cm="1">
        <f t="array" ref="AH221">IFERROR(_FV(B221,"P/E",TRUE),0)</f>
        <v>16.685400000000001</v>
      </c>
      <c r="FT221" s="8"/>
      <c r="FU221" s="8"/>
      <c r="FV221" s="8"/>
    </row>
    <row r="222" spans="1:178" x14ac:dyDescent="0.25">
      <c r="A222" s="38" t="s">
        <v>305</v>
      </c>
      <c r="B222" t="e" vm="219">
        <v>#VALUE!</v>
      </c>
      <c r="C222" s="10" cm="1">
        <f t="array" ref="C222">_FV(B222,"Previous close",TRUE)</f>
        <v>126.55</v>
      </c>
      <c r="D222" s="10" cm="1">
        <f t="array" aca="1" ref="D222" ca="1">IF(OR(ISERROR(_FV($B222,"Price (Extended hours)",TRUE))=TRUE,$D$2="MKT CLOSED"),_FV($B222,"Price"),_FV($B222,"Price (Extended hours)",TRUE))</f>
        <v>130.99</v>
      </c>
      <c r="E222" s="17" cm="1">
        <f t="array" ref="E222">_FV(B222,"Low")</f>
        <v>126.13</v>
      </c>
      <c r="F222" s="17" cm="1">
        <f t="array" ref="F222">_FV(B222,"High")</f>
        <v>132.12</v>
      </c>
      <c r="G222" s="18" cm="1">
        <f t="array" ref="G222">_FV(B222,"Change")</f>
        <v>4.68</v>
      </c>
      <c r="H222" s="19" cm="1">
        <f t="array" ref="H222">_FV(B222,"Change (%)",TRUE)</f>
        <v>3.6981E-2</v>
      </c>
      <c r="I222" s="37" t="str" cm="1">
        <f t="array" ref="I222">_FV(B222,"Name")</f>
        <v>HILTON WORLDWIDE HOLDINGS INC.</v>
      </c>
      <c r="J222" s="20" cm="1">
        <f t="array" ref="J222">_FV(B222,"Shares outstanding",TRUE)</f>
        <v>274287400</v>
      </c>
      <c r="K222" s="21" cm="1">
        <f t="array" ref="K222">IFERROR(_FV(B222,"Market cap",TRUE),0)</f>
        <v>35994730000</v>
      </c>
      <c r="L222" s="22">
        <f>VLOOKUP($A222,[1]TargetPriceData!$A$2:$AB$4993,11,FALSE)</f>
        <v>1.21</v>
      </c>
      <c r="M222" s="23">
        <f>VLOOKUP($A222,[1]TargetPriceData!$A$2:$AB$4993,4,FALSE)</f>
        <v>17</v>
      </c>
      <c r="N222" s="23" t="b">
        <f>VLOOKUP($A222,[1]TargetPriceData!$A$2:$AB$4993,3,FALSE)</f>
        <v>1</v>
      </c>
      <c r="O222" s="24">
        <f>VLOOKUP($A222,[1]TargetPriceData!$A$2:$AB$4993,5,FALSE)</f>
        <v>120</v>
      </c>
      <c r="P222" s="24">
        <f>VLOOKUP($A222,[1]TargetPriceData!$A$2:$AB$1048576,7,FALSE)</f>
        <v>150</v>
      </c>
      <c r="Q222" s="24">
        <f>VLOOKUP($A222,[1]TargetPriceData!$A$2:$AB$4993,6,FALSE)</f>
        <v>144.53</v>
      </c>
      <c r="R222" s="34">
        <f t="shared" ca="1" si="6"/>
        <v>0.10336666921139011</v>
      </c>
      <c r="S222" s="24">
        <f>VLOOKUP($A222,[1]TargetPriceData!$A$2:$AB$4993,8,FALSE)</f>
        <v>160</v>
      </c>
      <c r="T222" s="26">
        <f>VLOOKUP($A222,[1]TargetPriceData!$A$2:$AB$4993,10,FALSE)</f>
        <v>2.2000000000000002</v>
      </c>
      <c r="U222" s="42">
        <f>VLOOKUP($A222,[1]TargetPriceData!$A$2:$P$4996,16,FALSE)</f>
        <v>0.77</v>
      </c>
      <c r="V222" s="42">
        <f>VLOOKUP($A222,[1]TargetPriceData!$A$2:$Q$4996,17,FALSE)</f>
        <v>0.89</v>
      </c>
      <c r="W222" s="27" t="str">
        <f>VLOOKUP($A222,[1]TargetPriceData!$A$2:$O$4996,15,FALSE)</f>
        <v>2022-08-25</v>
      </c>
      <c r="X222" s="28">
        <f>VLOOKUP($A222,[1]TargetPriceData!$A$2:$N$4996,14,FALSE)</f>
        <v>0.6</v>
      </c>
      <c r="Y222" s="29">
        <f t="shared" si="7"/>
        <v>4.7412090082971153E-3</v>
      </c>
      <c r="Z222" s="11" t="str" cm="1">
        <f t="array" ref="Z222">_FV(B222,"Exchange abbreviation",TRUE)</f>
        <v>XNYS</v>
      </c>
      <c r="AA222" s="44" t="s">
        <v>589</v>
      </c>
      <c r="AB222" s="44" t="s">
        <v>711</v>
      </c>
      <c r="AC222" s="45" t="s">
        <v>56</v>
      </c>
      <c r="AD222" s="31" t="s">
        <v>278</v>
      </c>
      <c r="AE222" s="46" t="s">
        <v>644</v>
      </c>
      <c r="AF222" s="32" t="s">
        <v>33</v>
      </c>
      <c r="AG222" s="33" cm="1">
        <f t="array" ref="AG222">IF(AH222=0,0,IF(ISERR(AH222),0,ROUNDDOWN(C222/_FV(B222,"P/E",TRUE),2)))</f>
        <v>3.44</v>
      </c>
      <c r="AH222" s="30" cm="1">
        <f t="array" ref="AH222">IFERROR(_FV(B222,"P/E",TRUE),0)</f>
        <v>36.734499999999997</v>
      </c>
      <c r="FT222" s="8"/>
      <c r="FU222" s="8"/>
      <c r="FV222" s="8"/>
    </row>
    <row r="223" spans="1:178" x14ac:dyDescent="0.25">
      <c r="A223" s="38" t="s">
        <v>306</v>
      </c>
      <c r="B223" t="e" vm="220">
        <v>#VALUE!</v>
      </c>
      <c r="C223" s="10" cm="1">
        <f t="array" ref="C223">_FV(B223,"Previous close",TRUE)</f>
        <v>61.6</v>
      </c>
      <c r="D223" s="10" cm="1">
        <f t="array" aca="1" ref="D223" ca="1">IF(OR(ISERROR(_FV($B223,"Price (Extended hours)",TRUE))=TRUE,$D$2="MKT CLOSED"),_FV($B223,"Price"),_FV($B223,"Price (Extended hours)",TRUE))</f>
        <v>62.51</v>
      </c>
      <c r="E223" s="17" cm="1">
        <f t="array" ref="E223">_FV(B223,"Low")</f>
        <v>60.68</v>
      </c>
      <c r="F223" s="17" cm="1">
        <f t="array" ref="F223">_FV(B223,"High")</f>
        <v>62.71</v>
      </c>
      <c r="G223" s="18" cm="1">
        <f t="array" ref="G223">_FV(B223,"Change")</f>
        <v>0.91</v>
      </c>
      <c r="H223" s="19" cm="1">
        <f t="array" ref="H223">_FV(B223,"Change (%)",TRUE)</f>
        <v>1.4773000000000001E-2</v>
      </c>
      <c r="I223" s="37" t="str" cm="1">
        <f t="array" ref="I223">_FV(B223,"Name")</f>
        <v>HOLOGIC, INC.</v>
      </c>
      <c r="J223" s="20" cm="1">
        <f t="array" ref="J223">_FV(B223,"Shares outstanding",TRUE)</f>
        <v>249653100</v>
      </c>
      <c r="K223" s="21" cm="1">
        <f t="array" ref="K223">IFERROR(_FV(B223,"Market cap",TRUE),0)</f>
        <v>15605820000</v>
      </c>
      <c r="L223" s="22">
        <f>VLOOKUP($A223,[1]TargetPriceData!$A$2:$AB$4993,11,FALSE)</f>
        <v>1.02</v>
      </c>
      <c r="M223" s="23">
        <f>VLOOKUP($A223,[1]TargetPriceData!$A$2:$AB$4993,4,FALSE)</f>
        <v>11</v>
      </c>
      <c r="N223" s="23" t="b">
        <f>VLOOKUP($A223,[1]TargetPriceData!$A$2:$AB$4993,3,FALSE)</f>
        <v>1</v>
      </c>
      <c r="O223" s="24">
        <f>VLOOKUP($A223,[1]TargetPriceData!$A$2:$AB$4993,5,FALSE)</f>
        <v>65</v>
      </c>
      <c r="P223" s="24">
        <f>VLOOKUP($A223,[1]TargetPriceData!$A$2:$AB$1048576,7,FALSE)</f>
        <v>75</v>
      </c>
      <c r="Q223" s="24">
        <f>VLOOKUP($A223,[1]TargetPriceData!$A$2:$AB$4993,6,FALSE)</f>
        <v>77.09</v>
      </c>
      <c r="R223" s="34">
        <f t="shared" ca="1" si="6"/>
        <v>0.23324268117101274</v>
      </c>
      <c r="S223" s="24">
        <f>VLOOKUP($A223,[1]TargetPriceData!$A$2:$AB$4993,8,FALSE)</f>
        <v>88</v>
      </c>
      <c r="T223" s="26">
        <f>VLOOKUP($A223,[1]TargetPriceData!$A$2:$AB$4993,10,FALSE)</f>
        <v>2.2999999999999998</v>
      </c>
      <c r="U223" s="42">
        <f>VLOOKUP($A223,[1]TargetPriceData!$A$2:$P$4996,16,FALSE)</f>
        <v>3.09</v>
      </c>
      <c r="V223" s="42">
        <f>VLOOKUP($A223,[1]TargetPriceData!$A$2:$Q$4996,17,FALSE)</f>
        <v>3.9</v>
      </c>
      <c r="W223" s="27" t="str">
        <f>VLOOKUP($A223,[1]TargetPriceData!$A$2:$O$4996,15,FALSE)</f>
        <v/>
      </c>
      <c r="X223" s="28">
        <f>VLOOKUP($A223,[1]TargetPriceData!$A$2:$N$4996,14,FALSE)</f>
        <v>0</v>
      </c>
      <c r="Y223" s="29">
        <f t="shared" si="7"/>
        <v>0</v>
      </c>
      <c r="Z223" s="11" t="str" cm="1">
        <f t="array" ref="Z223">_FV(B223,"Exchange abbreviation",TRUE)</f>
        <v>XNAS</v>
      </c>
      <c r="AA223" s="44" t="s">
        <v>589</v>
      </c>
      <c r="AB223" s="44" t="s">
        <v>711</v>
      </c>
      <c r="AC223" s="45" t="s">
        <v>32</v>
      </c>
      <c r="AD223" s="31" t="s">
        <v>587</v>
      </c>
      <c r="AE223" s="46" t="s">
        <v>588</v>
      </c>
      <c r="AF223" s="32" t="s">
        <v>33</v>
      </c>
      <c r="AG223" s="33" cm="1">
        <f t="array" ref="AG223">IF(AH223=0,0,IF(ISERR(AH223),0,ROUNDDOWN(C223/_FV(B223,"P/E",TRUE),2)))</f>
        <v>5.93</v>
      </c>
      <c r="AH223" s="30" cm="1">
        <f t="array" ref="AH223">IFERROR(_FV(B223,"P/E",TRUE),0)</f>
        <v>10.373100000000001</v>
      </c>
      <c r="FT223" s="8"/>
      <c r="FU223" s="8"/>
      <c r="FV223" s="8"/>
    </row>
    <row r="224" spans="1:178" x14ac:dyDescent="0.25">
      <c r="A224" s="38" t="s">
        <v>307</v>
      </c>
      <c r="B224" t="e" vm="221">
        <v>#VALUE!</v>
      </c>
      <c r="C224" s="10" cm="1">
        <f t="array" ref="C224">_FV(B224,"Previous close",TRUE)</f>
        <v>177.64</v>
      </c>
      <c r="D224" s="10" cm="1">
        <f t="array" aca="1" ref="D224" ca="1">IF(OR(ISERROR(_FV($B224,"Price (Extended hours)",TRUE))=TRUE,$D$2="MKT CLOSED"),_FV($B224,"Price"),_FV($B224,"Price (Extended hours)",TRUE))</f>
        <v>183</v>
      </c>
      <c r="E224" s="17" cm="1">
        <f t="array" ref="E224">_FV(B224,"Low")</f>
        <v>176.52</v>
      </c>
      <c r="F224" s="17" cm="1">
        <f t="array" ref="F224">_FV(B224,"High")</f>
        <v>183.31</v>
      </c>
      <c r="G224" s="18" cm="1">
        <f t="array" ref="G224">_FV(B224,"Change")</f>
        <v>5.17</v>
      </c>
      <c r="H224" s="19" cm="1">
        <f t="array" ref="H224">_FV(B224,"Change (%)",TRUE)</f>
        <v>2.9104000000000001E-2</v>
      </c>
      <c r="I224" s="37" t="str" cm="1">
        <f t="array" ref="I224">_FV(B224,"Name")</f>
        <v>HONEYWELL INTERNATIONAL INC.</v>
      </c>
      <c r="J224" s="20" cm="1">
        <f t="array" ref="J224">_FV(B224,"Shares outstanding",TRUE)</f>
        <v>673692300</v>
      </c>
      <c r="K224" s="21" cm="1">
        <f t="array" ref="K224">IFERROR(_FV(B224,"Market cap",TRUE),0)</f>
        <v>123157700000</v>
      </c>
      <c r="L224" s="22">
        <f>VLOOKUP($A224,[1]TargetPriceData!$A$2:$AB$4993,11,FALSE)</f>
        <v>1.0900000000000001</v>
      </c>
      <c r="M224" s="23">
        <f>VLOOKUP($A224,[1]TargetPriceData!$A$2:$AB$4993,4,FALSE)</f>
        <v>24</v>
      </c>
      <c r="N224" s="23" t="b">
        <f>VLOOKUP($A224,[1]TargetPriceData!$A$2:$AB$4993,3,FALSE)</f>
        <v>1</v>
      </c>
      <c r="O224" s="24">
        <f>VLOOKUP($A224,[1]TargetPriceData!$A$2:$AB$4993,5,FALSE)</f>
        <v>183</v>
      </c>
      <c r="P224" s="24">
        <f>VLOOKUP($A224,[1]TargetPriceData!$A$2:$AB$1048576,7,FALSE)</f>
        <v>203.5</v>
      </c>
      <c r="Q224" s="24">
        <f>VLOOKUP($A224,[1]TargetPriceData!$A$2:$AB$4993,6,FALSE)</f>
        <v>203</v>
      </c>
      <c r="R224" s="34">
        <f t="shared" ca="1" si="6"/>
        <v>0.10928961748633879</v>
      </c>
      <c r="S224" s="24">
        <f>VLOOKUP($A224,[1]TargetPriceData!$A$2:$AB$4993,8,FALSE)</f>
        <v>226</v>
      </c>
      <c r="T224" s="26">
        <f>VLOOKUP($A224,[1]TargetPriceData!$A$2:$AB$4993,10,FALSE)</f>
        <v>2.2999999999999998</v>
      </c>
      <c r="U224" s="42">
        <f>VLOOKUP($A224,[1]TargetPriceData!$A$2:$P$4996,16,FALSE)</f>
        <v>0.83</v>
      </c>
      <c r="V224" s="42">
        <f>VLOOKUP($A224,[1]TargetPriceData!$A$2:$Q$4996,17,FALSE)</f>
        <v>1.2</v>
      </c>
      <c r="W224" s="27" t="str">
        <f>VLOOKUP($A224,[1]TargetPriceData!$A$2:$O$4996,15,FALSE)</f>
        <v>2022-11-09</v>
      </c>
      <c r="X224" s="28">
        <f>VLOOKUP($A224,[1]TargetPriceData!$A$2:$N$4996,14,FALSE)</f>
        <v>4.12</v>
      </c>
      <c r="Y224" s="29">
        <f t="shared" si="7"/>
        <v>2.3192974555280344E-2</v>
      </c>
      <c r="Z224" s="11" t="str" cm="1">
        <f t="array" ref="Z224">_FV(B224,"Exchange abbreviation",TRUE)</f>
        <v>XNAS</v>
      </c>
      <c r="AA224" s="44" t="s">
        <v>712</v>
      </c>
      <c r="AB224" s="44" t="s">
        <v>711</v>
      </c>
      <c r="AC224" s="45" t="s">
        <v>151</v>
      </c>
      <c r="AD224" s="31" t="s">
        <v>337</v>
      </c>
      <c r="AE224" s="46" t="s">
        <v>673</v>
      </c>
      <c r="AF224" s="32" t="s">
        <v>33</v>
      </c>
      <c r="AG224" s="33" cm="1">
        <f t="array" ref="AG224">IF(AH224=0,0,IF(ISERR(AH224),0,ROUNDDOWN(C224/_FV(B224,"P/E",TRUE),2)))</f>
        <v>7.33</v>
      </c>
      <c r="AH224" s="30" cm="1">
        <f t="array" ref="AH224">IFERROR(_FV(B224,"P/E",TRUE),0)</f>
        <v>24.2257</v>
      </c>
      <c r="FT224" s="8"/>
      <c r="FU224" s="8"/>
      <c r="FV224" s="8"/>
    </row>
    <row r="225" spans="1:178" x14ac:dyDescent="0.25">
      <c r="A225" s="38" t="s">
        <v>308</v>
      </c>
      <c r="B225" t="e" vm="222">
        <v>#VALUE!</v>
      </c>
      <c r="C225" s="10" cm="1">
        <f t="array" ref="C225">_FV(B225,"Previous close",TRUE)</f>
        <v>12.81</v>
      </c>
      <c r="D225" s="10" cm="1">
        <f t="array" aca="1" ref="D225" ca="1">IF(OR(ISERROR(_FV($B225,"Price (Extended hours)",TRUE))=TRUE,$D$2="MKT CLOSED"),_FV($B225,"Price"),_FV($B225,"Price (Extended hours)",TRUE))</f>
        <v>13.31</v>
      </c>
      <c r="E225" s="17" cm="1">
        <f t="array" ref="E225">_FV(B225,"Low")</f>
        <v>12.81</v>
      </c>
      <c r="F225" s="17" cm="1">
        <f t="array" ref="F225">_FV(B225,"High")</f>
        <v>13.487500000000001</v>
      </c>
      <c r="G225" s="18" cm="1">
        <f t="array" ref="G225">_FV(B225,"Change")</f>
        <v>0.66</v>
      </c>
      <c r="H225" s="19" cm="1">
        <f t="array" ref="H225">_FV(B225,"Change (%)",TRUE)</f>
        <v>5.1521999999999998E-2</v>
      </c>
      <c r="I225" s="37" t="str" cm="1">
        <f t="array" ref="I225">_FV(B225,"Name")</f>
        <v>HEWLETT PACKARD ENTERPRISE COMPANY</v>
      </c>
      <c r="J225" s="20" cm="1">
        <f t="array" ref="J225">_FV(B225,"Shares outstanding",TRUE)</f>
        <v>1286701000</v>
      </c>
      <c r="K225" s="21" cm="1">
        <f t="array" ref="K225">IFERROR(_FV(B225,"Market cap",TRUE),0)</f>
        <v>17331860000</v>
      </c>
      <c r="L225" s="22">
        <f>VLOOKUP($A225,[1]TargetPriceData!$A$2:$AB$4993,11,FALSE)</f>
        <v>1.17</v>
      </c>
      <c r="M225" s="23">
        <f>VLOOKUP($A225,[1]TargetPriceData!$A$2:$AB$4993,4,FALSE)</f>
        <v>19</v>
      </c>
      <c r="N225" s="23" t="b">
        <f>VLOOKUP($A225,[1]TargetPriceData!$A$2:$AB$4993,3,FALSE)</f>
        <v>1</v>
      </c>
      <c r="O225" s="24">
        <f>VLOOKUP($A225,[1]TargetPriceData!$A$2:$AB$4993,5,FALSE)</f>
        <v>11.5</v>
      </c>
      <c r="P225" s="24">
        <f>VLOOKUP($A225,[1]TargetPriceData!$A$2:$AB$1048576,7,FALSE)</f>
        <v>16</v>
      </c>
      <c r="Q225" s="24">
        <f>VLOOKUP($A225,[1]TargetPriceData!$A$2:$AB$4993,6,FALSE)</f>
        <v>16.32</v>
      </c>
      <c r="R225" s="34">
        <f t="shared" ca="1" si="6"/>
        <v>0.22614575507137488</v>
      </c>
      <c r="S225" s="24">
        <f>VLOOKUP($A225,[1]TargetPriceData!$A$2:$AB$4993,8,FALSE)</f>
        <v>20</v>
      </c>
      <c r="T225" s="26">
        <f>VLOOKUP($A225,[1]TargetPriceData!$A$2:$AB$4993,10,FALSE)</f>
        <v>2.4</v>
      </c>
      <c r="U225" s="42">
        <f>VLOOKUP($A225,[1]TargetPriceData!$A$2:$P$4996,16,FALSE)</f>
        <v>0.5</v>
      </c>
      <c r="V225" s="42">
        <f>VLOOKUP($A225,[1]TargetPriceData!$A$2:$Q$4996,17,FALSE)</f>
        <v>0.92</v>
      </c>
      <c r="W225" s="27" t="str">
        <f>VLOOKUP($A225,[1]TargetPriceData!$A$2:$O$4996,15,FALSE)</f>
        <v>2022-09-09</v>
      </c>
      <c r="X225" s="28">
        <f>VLOOKUP($A225,[1]TargetPriceData!$A$2:$N$4996,14,FALSE)</f>
        <v>0.48</v>
      </c>
      <c r="Y225" s="29">
        <f t="shared" si="7"/>
        <v>3.7470725995316159E-2</v>
      </c>
      <c r="Z225" s="11" t="str" cm="1">
        <f t="array" ref="Z225">_FV(B225,"Exchange abbreviation",TRUE)</f>
        <v>XNYS</v>
      </c>
      <c r="AA225" s="44" t="s">
        <v>589</v>
      </c>
      <c r="AB225" s="44" t="s">
        <v>711</v>
      </c>
      <c r="AC225" s="45" t="s">
        <v>43</v>
      </c>
      <c r="AD225" s="31" t="s">
        <v>592</v>
      </c>
      <c r="AE225" s="46" t="s">
        <v>593</v>
      </c>
      <c r="AF225" s="32" t="s">
        <v>33</v>
      </c>
      <c r="AG225" s="33" cm="1">
        <f t="array" ref="AG225">IF(AH225=0,0,IF(ISERR(AH225),0,ROUNDDOWN(C225/_FV(B225,"P/E",TRUE),2)))</f>
        <v>2.79</v>
      </c>
      <c r="AH225" s="30" cm="1">
        <f t="array" ref="AH225">IFERROR(_FV(B225,"P/E",TRUE),0)</f>
        <v>4.5826000000000002</v>
      </c>
      <c r="FT225" s="8"/>
      <c r="FU225" s="8"/>
      <c r="FV225" s="8"/>
    </row>
    <row r="226" spans="1:178" x14ac:dyDescent="0.25">
      <c r="A226" s="38" t="s">
        <v>309</v>
      </c>
      <c r="B226" t="e" vm="223">
        <v>#VALUE!</v>
      </c>
      <c r="C226" s="10" cm="1">
        <f t="array" ref="C226">_FV(B226,"Previous close",TRUE)</f>
        <v>25.57</v>
      </c>
      <c r="D226" s="10" cm="1">
        <f t="array" aca="1" ref="D226" ca="1">IF(OR(ISERROR(_FV($B226,"Price (Extended hours)",TRUE))=TRUE,$D$2="MKT CLOSED"),_FV($B226,"Price"),_FV($B226,"Price (Extended hours)",TRUE))</f>
        <v>26.75</v>
      </c>
      <c r="E226" s="17" cm="1">
        <f t="array" ref="E226">_FV(B226,"Low")</f>
        <v>25.57</v>
      </c>
      <c r="F226" s="17" cm="1">
        <f t="array" ref="F226">_FV(B226,"High")</f>
        <v>26.835000000000001</v>
      </c>
      <c r="G226" s="18" cm="1">
        <f t="array" ref="G226">_FV(B226,"Change")</f>
        <v>1.22</v>
      </c>
      <c r="H226" s="19" cm="1">
        <f t="array" ref="H226">_FV(B226,"Change (%)",TRUE)</f>
        <v>4.7712000000000004E-2</v>
      </c>
      <c r="I226" s="37" t="str" cm="1">
        <f t="array" ref="I226">_FV(B226,"Name")</f>
        <v>HP INC.</v>
      </c>
      <c r="J226" s="20" cm="1">
        <f t="array" ref="J226">_FV(B226,"Shares outstanding",TRUE)</f>
        <v>1005939000</v>
      </c>
      <c r="K226" s="21" cm="1">
        <f t="array" ref="K226">IFERROR(_FV(B226,"Market cap",TRUE),0)</f>
        <v>26949100000</v>
      </c>
      <c r="L226" s="22">
        <f>VLOOKUP($A226,[1]TargetPriceData!$A$2:$AB$4993,11,FALSE)</f>
        <v>0.99</v>
      </c>
      <c r="M226" s="23">
        <f>VLOOKUP($A226,[1]TargetPriceData!$A$2:$AB$4993,4,FALSE)</f>
        <v>16</v>
      </c>
      <c r="N226" s="23" t="b">
        <f>VLOOKUP($A226,[1]TargetPriceData!$A$2:$AB$4993,3,FALSE)</f>
        <v>1</v>
      </c>
      <c r="O226" s="24">
        <f>VLOOKUP($A226,[1]TargetPriceData!$A$2:$AB$4993,5,FALSE)</f>
        <v>24</v>
      </c>
      <c r="P226" s="24">
        <f>VLOOKUP($A226,[1]TargetPriceData!$A$2:$AB$1048576,7,FALSE)</f>
        <v>30</v>
      </c>
      <c r="Q226" s="24">
        <f>VLOOKUP($A226,[1]TargetPriceData!$A$2:$AB$4993,6,FALSE)</f>
        <v>30.24</v>
      </c>
      <c r="R226" s="34">
        <f t="shared" ca="1" si="6"/>
        <v>0.13046728971962612</v>
      </c>
      <c r="S226" s="24">
        <f>VLOOKUP($A226,[1]TargetPriceData!$A$2:$AB$4993,8,FALSE)</f>
        <v>37</v>
      </c>
      <c r="T226" s="26">
        <f>VLOOKUP($A226,[1]TargetPriceData!$A$2:$AB$4993,10,FALSE)</f>
        <v>3.1</v>
      </c>
      <c r="U226" s="42">
        <f>VLOOKUP($A226,[1]TargetPriceData!$A$2:$P$4996,16,FALSE)</f>
        <v>0.48</v>
      </c>
      <c r="V226" s="42">
        <f>VLOOKUP($A226,[1]TargetPriceData!$A$2:$Q$4996,17,FALSE)</f>
        <v>0.86</v>
      </c>
      <c r="W226" s="27" t="str">
        <f>VLOOKUP($A226,[1]TargetPriceData!$A$2:$O$4996,15,FALSE)</f>
        <v>2022-09-13</v>
      </c>
      <c r="X226" s="28">
        <f>VLOOKUP($A226,[1]TargetPriceData!$A$2:$N$4996,14,FALSE)</f>
        <v>1</v>
      </c>
      <c r="Y226" s="29">
        <f t="shared" si="7"/>
        <v>3.9108330074305829E-2</v>
      </c>
      <c r="Z226" s="11" t="str" cm="1">
        <f t="array" ref="Z226">_FV(B226,"Exchange abbreviation",TRUE)</f>
        <v>XNYS</v>
      </c>
      <c r="AA226" s="44" t="s">
        <v>589</v>
      </c>
      <c r="AB226" s="44" t="s">
        <v>711</v>
      </c>
      <c r="AC226" s="45" t="s">
        <v>43</v>
      </c>
      <c r="AD226" s="31" t="s">
        <v>592</v>
      </c>
      <c r="AE226" s="46" t="s">
        <v>593</v>
      </c>
      <c r="AF226" s="32" t="s">
        <v>33</v>
      </c>
      <c r="AG226" s="33" cm="1">
        <f t="array" ref="AG226">IF(AH226=0,0,IF(ISERR(AH226),0,ROUNDDOWN(C226/_FV(B226,"P/E",TRUE),2)))</f>
        <v>5.73</v>
      </c>
      <c r="AH226" s="30" cm="1">
        <f t="array" ref="AH226">IFERROR(_FV(B226,"P/E",TRUE),0)</f>
        <v>4.4576000000000002</v>
      </c>
      <c r="FT226" s="8"/>
      <c r="FU226" s="8"/>
      <c r="FV226" s="8"/>
    </row>
    <row r="227" spans="1:178" x14ac:dyDescent="0.25">
      <c r="A227" s="38" t="s">
        <v>310</v>
      </c>
      <c r="B227" t="e" vm="224">
        <v>#VALUE!</v>
      </c>
      <c r="C227" s="10" cm="1">
        <f t="array" ref="C227">_FV(B227,"Previous close",TRUE)</f>
        <v>44.89</v>
      </c>
      <c r="D227" s="10" cm="1">
        <f t="array" aca="1" ref="D227" ca="1">IF(OR(ISERROR(_FV($B227,"Price (Extended hours)",TRUE))=TRUE,$D$2="MKT CLOSED"),_FV($B227,"Price"),_FV($B227,"Price (Extended hours)",TRUE))</f>
        <v>44.85</v>
      </c>
      <c r="E227" s="17" cm="1">
        <f t="array" ref="E227">_FV(B227,"Low")</f>
        <v>44.6</v>
      </c>
      <c r="F227" s="17" cm="1">
        <f t="array" ref="F227">_FV(B227,"High")</f>
        <v>45.295000000000002</v>
      </c>
      <c r="G227" s="18" cm="1">
        <f t="array" ref="G227">_FV(B227,"Change")</f>
        <v>0.08</v>
      </c>
      <c r="H227" s="19" cm="1">
        <f t="array" ref="H227">_FV(B227,"Change (%)",TRUE)</f>
        <v>1.7819999999999999E-3</v>
      </c>
      <c r="I227" s="37" t="str" cm="1">
        <f t="array" ref="I227">_FV(B227,"Name")</f>
        <v>HORMEL FOODS CORPORATION</v>
      </c>
      <c r="J227" s="20" cm="1">
        <f t="array" ref="J227">_FV(B227,"Shares outstanding",TRUE)</f>
        <v>546197600</v>
      </c>
      <c r="K227" s="21" cm="1">
        <f t="array" ref="K227">IFERROR(_FV(B227,"Market cap",TRUE),0)</f>
        <v>24562510000</v>
      </c>
      <c r="L227" s="22">
        <f>VLOOKUP($A227,[1]TargetPriceData!$A$2:$AB$4993,11,FALSE)</f>
        <v>0.17</v>
      </c>
      <c r="M227" s="23">
        <f>VLOOKUP($A227,[1]TargetPriceData!$A$2:$AB$4993,4,FALSE)</f>
        <v>9</v>
      </c>
      <c r="N227" s="23" t="b">
        <f>VLOOKUP($A227,[1]TargetPriceData!$A$2:$AB$4993,3,FALSE)</f>
        <v>1</v>
      </c>
      <c r="O227" s="24">
        <f>VLOOKUP($A227,[1]TargetPriceData!$A$2:$AB$4993,5,FALSE)</f>
        <v>38</v>
      </c>
      <c r="P227" s="24">
        <f>VLOOKUP($A227,[1]TargetPriceData!$A$2:$AB$1048576,7,FALSE)</f>
        <v>47</v>
      </c>
      <c r="Q227" s="24">
        <f>VLOOKUP($A227,[1]TargetPriceData!$A$2:$AB$4993,6,FALSE)</f>
        <v>46.22</v>
      </c>
      <c r="R227" s="34">
        <f t="shared" ca="1" si="6"/>
        <v>3.0546265328873966E-2</v>
      </c>
      <c r="S227" s="24">
        <f>VLOOKUP($A227,[1]TargetPriceData!$A$2:$AB$4993,8,FALSE)</f>
        <v>52</v>
      </c>
      <c r="T227" s="26">
        <f>VLOOKUP($A227,[1]TargetPriceData!$A$2:$AB$4993,10,FALSE)</f>
        <v>3</v>
      </c>
      <c r="U227" s="42">
        <f>VLOOKUP($A227,[1]TargetPriceData!$A$2:$P$4996,16,FALSE)</f>
        <v>1.18</v>
      </c>
      <c r="V227" s="42">
        <f>VLOOKUP($A227,[1]TargetPriceData!$A$2:$Q$4996,17,FALSE)</f>
        <v>2.4</v>
      </c>
      <c r="W227" s="27" t="str">
        <f>VLOOKUP($A227,[1]TargetPriceData!$A$2:$O$4996,15,FALSE)</f>
        <v>2022-10-14</v>
      </c>
      <c r="X227" s="28">
        <f>VLOOKUP($A227,[1]TargetPriceData!$A$2:$N$4996,14,FALSE)</f>
        <v>1.04</v>
      </c>
      <c r="Y227" s="29">
        <f t="shared" si="7"/>
        <v>2.3167743372688794E-2</v>
      </c>
      <c r="Z227" s="11" t="str" cm="1">
        <f t="array" ref="Z227">_FV(B227,"Exchange abbreviation",TRUE)</f>
        <v>XNYS</v>
      </c>
      <c r="AA227" s="44" t="s">
        <v>589</v>
      </c>
      <c r="AB227" s="44" t="s">
        <v>711</v>
      </c>
      <c r="AC227" s="45" t="s">
        <v>66</v>
      </c>
      <c r="AD227" s="31" t="s">
        <v>301</v>
      </c>
      <c r="AE227" s="46" t="s">
        <v>640</v>
      </c>
      <c r="AF227" s="32" t="s">
        <v>33</v>
      </c>
      <c r="AG227" s="33" cm="1">
        <f t="array" ref="AG227">IF(AH227=0,0,IF(ISERR(AH227),0,ROUNDDOWN(C227/_FV(B227,"P/E",TRUE),2)))</f>
        <v>1.82</v>
      </c>
      <c r="AH227" s="30" cm="1">
        <f t="array" ref="AH227">IFERROR(_FV(B227,"P/E",TRUE),0)</f>
        <v>24.591200000000001</v>
      </c>
      <c r="FT227" s="8"/>
      <c r="FU227" s="8"/>
      <c r="FV227" s="8"/>
    </row>
    <row r="228" spans="1:178" x14ac:dyDescent="0.25">
      <c r="A228" s="38" t="s">
        <v>311</v>
      </c>
      <c r="B228" t="e" vm="225">
        <v>#VALUE!</v>
      </c>
      <c r="C228" s="10" cm="1">
        <f t="array" ref="C228">_FV(B228,"Previous close",TRUE)</f>
        <v>67.67</v>
      </c>
      <c r="D228" s="10" cm="1">
        <f t="array" aca="1" ref="D228" ca="1">IF(OR(ISERROR(_FV($B228,"Price (Extended hours)",TRUE))=TRUE,$D$2="MKT CLOSED"),_FV($B228,"Price"),_FV($B228,"Price (Extended hours)",TRUE))</f>
        <v>70.239999999999995</v>
      </c>
      <c r="E228" s="17" cm="1">
        <f t="array" ref="E228">_FV(B228,"Low")</f>
        <v>66.974999999999994</v>
      </c>
      <c r="F228" s="17" cm="1">
        <f t="array" ref="F228">_FV(B228,"High")</f>
        <v>70.459999999999994</v>
      </c>
      <c r="G228" s="18" cm="1">
        <f t="array" ref="G228">_FV(B228,"Change")</f>
        <v>2.57</v>
      </c>
      <c r="H228" s="19" cm="1">
        <f t="array" ref="H228">_FV(B228,"Change (%)",TRUE)</f>
        <v>3.7977999999999998E-2</v>
      </c>
      <c r="I228" s="37" t="str" cm="1">
        <f t="array" ref="I228">_FV(B228,"Name")</f>
        <v>HENRY SCHEIN, INC.</v>
      </c>
      <c r="J228" s="20" cm="1">
        <f t="array" ref="J228">_FV(B228,"Shares outstanding",TRUE)</f>
        <v>136114700</v>
      </c>
      <c r="K228" s="21" cm="1">
        <f t="array" ref="K228">IFERROR(_FV(B228,"Market cap",TRUE),0)</f>
        <v>9560699000</v>
      </c>
      <c r="L228" s="22">
        <f>VLOOKUP($A228,[1]TargetPriceData!$A$2:$AB$4993,11,FALSE)</f>
        <v>0.76</v>
      </c>
      <c r="M228" s="23">
        <f>VLOOKUP($A228,[1]TargetPriceData!$A$2:$AB$4993,4,FALSE)</f>
        <v>11</v>
      </c>
      <c r="N228" s="23" t="b">
        <f>VLOOKUP($A228,[1]TargetPriceData!$A$2:$AB$4993,3,FALSE)</f>
        <v>1</v>
      </c>
      <c r="O228" s="24">
        <f>VLOOKUP($A228,[1]TargetPriceData!$A$2:$AB$4993,5,FALSE)</f>
        <v>70</v>
      </c>
      <c r="P228" s="24">
        <f>VLOOKUP($A228,[1]TargetPriceData!$A$2:$AB$1048576,7,FALSE)</f>
        <v>80</v>
      </c>
      <c r="Q228" s="24">
        <f>VLOOKUP($A228,[1]TargetPriceData!$A$2:$AB$4993,6,FALSE)</f>
        <v>81.55</v>
      </c>
      <c r="R228" s="34">
        <f t="shared" ca="1" si="6"/>
        <v>0.1610193621867882</v>
      </c>
      <c r="S228" s="24">
        <f>VLOOKUP($A228,[1]TargetPriceData!$A$2:$AB$4993,8,FALSE)</f>
        <v>99</v>
      </c>
      <c r="T228" s="26">
        <f>VLOOKUP($A228,[1]TargetPriceData!$A$2:$AB$4993,10,FALSE)</f>
        <v>2.9</v>
      </c>
      <c r="U228" s="42">
        <f>VLOOKUP($A228,[1]TargetPriceData!$A$2:$P$4996,16,FALSE)</f>
        <v>0.73</v>
      </c>
      <c r="V228" s="42">
        <f>VLOOKUP($A228,[1]TargetPriceData!$A$2:$Q$4996,17,FALSE)</f>
        <v>1.83</v>
      </c>
      <c r="W228" s="27" t="str">
        <f>VLOOKUP($A228,[1]TargetPriceData!$A$2:$O$4996,15,FALSE)</f>
        <v/>
      </c>
      <c r="X228" s="28">
        <f>VLOOKUP($A228,[1]TargetPriceData!$A$2:$N$4996,14,FALSE)</f>
        <v>0</v>
      </c>
      <c r="Y228" s="29">
        <f t="shared" si="7"/>
        <v>0</v>
      </c>
      <c r="Z228" s="11" t="str" cm="1">
        <f t="array" ref="Z228">_FV(B228,"Exchange abbreviation",TRUE)</f>
        <v>XNAS</v>
      </c>
      <c r="AA228" s="44" t="s">
        <v>589</v>
      </c>
      <c r="AB228" s="44" t="s">
        <v>711</v>
      </c>
      <c r="AC228" s="45" t="s">
        <v>32</v>
      </c>
      <c r="AD228" s="31" t="s">
        <v>587</v>
      </c>
      <c r="AE228" s="46" t="s">
        <v>594</v>
      </c>
      <c r="AF228" s="32" t="s">
        <v>33</v>
      </c>
      <c r="AG228" s="33" cm="1">
        <f t="array" ref="AG228">IF(AH228=0,0,IF(ISERR(AH228),0,ROUNDDOWN(C228/_FV(B228,"P/E",TRUE),2)))</f>
        <v>4.6399999999999997</v>
      </c>
      <c r="AH228" s="30" cm="1">
        <f t="array" ref="AH228">IFERROR(_FV(B228,"P/E",TRUE),0)</f>
        <v>14.552899999999999</v>
      </c>
      <c r="FT228" s="8"/>
      <c r="FU228" s="8"/>
      <c r="FV228" s="8"/>
    </row>
    <row r="229" spans="1:178" x14ac:dyDescent="0.25">
      <c r="A229" s="38" t="s">
        <v>312</v>
      </c>
      <c r="B229" t="e" vm="226">
        <v>#VALUE!</v>
      </c>
      <c r="C229" s="10" cm="1">
        <f t="array" ref="C229">_FV(B229,"Previous close",TRUE)</f>
        <v>17.239999999999998</v>
      </c>
      <c r="D229" s="10" cm="1">
        <f t="array" aca="1" ref="D229" ca="1">IF(OR(ISERROR(_FV($B229,"Price (Extended hours)",TRUE))=TRUE,$D$2="MKT CLOSED"),_FV($B229,"Price"),_FV($B229,"Price (Extended hours)",TRUE))</f>
        <v>17.97</v>
      </c>
      <c r="E229" s="17" cm="1">
        <f t="array" ref="E229">_FV(B229,"Low")</f>
        <v>17.21</v>
      </c>
      <c r="F229" s="17" cm="1">
        <f t="array" ref="F229">_FV(B229,"High")</f>
        <v>17.920000000000002</v>
      </c>
      <c r="G229" s="18" cm="1">
        <f t="array" ref="G229">_FV(B229,"Change")</f>
        <v>0.6</v>
      </c>
      <c r="H229" s="19" cm="1">
        <f t="array" ref="H229">_FV(B229,"Change (%)",TRUE)</f>
        <v>3.4803000000000001E-2</v>
      </c>
      <c r="I229" s="37" t="str" cm="1">
        <f t="array" ref="I229">_FV(B229,"Name")</f>
        <v>HOST HOTELS &amp; RESORTS, INC.</v>
      </c>
      <c r="J229" s="20" cm="1">
        <f t="array" ref="J229">_FV(B229,"Shares outstanding",TRUE)</f>
        <v>714892600</v>
      </c>
      <c r="K229" s="21" cm="1">
        <f t="array" ref="K229">IFERROR(_FV(B229,"Market cap",TRUE),0)</f>
        <v>12753680000</v>
      </c>
      <c r="L229" s="22">
        <f>VLOOKUP($A229,[1]TargetPriceData!$A$2:$AB$4993,11,FALSE)</f>
        <v>1.22</v>
      </c>
      <c r="M229" s="23">
        <f>VLOOKUP($A229,[1]TargetPriceData!$A$2:$AB$4993,4,FALSE)</f>
        <v>18</v>
      </c>
      <c r="N229" s="23" t="b">
        <f>VLOOKUP($A229,[1]TargetPriceData!$A$2:$AB$4993,3,FALSE)</f>
        <v>1</v>
      </c>
      <c r="O229" s="24">
        <f>VLOOKUP($A229,[1]TargetPriceData!$A$2:$AB$4993,5,FALSE)</f>
        <v>17</v>
      </c>
      <c r="P229" s="24">
        <f>VLOOKUP($A229,[1]TargetPriceData!$A$2:$AB$1048576,7,FALSE)</f>
        <v>22</v>
      </c>
      <c r="Q229" s="24">
        <f>VLOOKUP($A229,[1]TargetPriceData!$A$2:$AB$4993,6,FALSE)</f>
        <v>21.78</v>
      </c>
      <c r="R229" s="34">
        <f t="shared" ca="1" si="6"/>
        <v>0.21202003338898179</v>
      </c>
      <c r="S229" s="24">
        <f>VLOOKUP($A229,[1]TargetPriceData!$A$2:$AB$4993,8,FALSE)</f>
        <v>26</v>
      </c>
      <c r="T229" s="26">
        <f>VLOOKUP($A229,[1]TargetPriceData!$A$2:$AB$4993,10,FALSE)</f>
        <v>2.1</v>
      </c>
      <c r="U229" s="42">
        <f>VLOOKUP($A229,[1]TargetPriceData!$A$2:$P$4996,16,FALSE)</f>
        <v>7.64</v>
      </c>
      <c r="V229" s="42">
        <f>VLOOKUP($A229,[1]TargetPriceData!$A$2:$Q$4996,17,FALSE)</f>
        <v>7.7</v>
      </c>
      <c r="W229" s="27" t="str">
        <f>VLOOKUP($A229,[1]TargetPriceData!$A$2:$O$4996,15,FALSE)</f>
        <v>2022-09-29</v>
      </c>
      <c r="X229" s="28">
        <f>VLOOKUP($A229,[1]TargetPriceData!$A$2:$N$4996,14,FALSE)</f>
        <v>0.48</v>
      </c>
      <c r="Y229" s="29">
        <f t="shared" si="7"/>
        <v>2.7842227378190258E-2</v>
      </c>
      <c r="Z229" s="11" t="str" cm="1">
        <f t="array" ref="Z229">_FV(B229,"Exchange abbreviation",TRUE)</f>
        <v>XNAS</v>
      </c>
      <c r="AA229" s="44" t="s">
        <v>589</v>
      </c>
      <c r="AB229" s="44" t="s">
        <v>711</v>
      </c>
      <c r="AC229" s="45" t="s">
        <v>44</v>
      </c>
      <c r="AD229" s="31" t="s">
        <v>619</v>
      </c>
      <c r="AE229" s="46" t="s">
        <v>678</v>
      </c>
      <c r="AF229" s="32" t="s">
        <v>33</v>
      </c>
      <c r="AG229" s="33" cm="1">
        <f t="array" ref="AG229">IF(AH229=0,0,IF(ISERR(AH229),0,ROUNDDOWN(C229/_FV(B229,"P/E",TRUE),2)))</f>
        <v>0.79</v>
      </c>
      <c r="AH229" s="30" cm="1">
        <f t="array" ref="AH229">IFERROR(_FV(B229,"P/E",TRUE),0)</f>
        <v>21.577200000000001</v>
      </c>
      <c r="FT229" s="8"/>
      <c r="FU229" s="8"/>
      <c r="FV229" s="8"/>
    </row>
    <row r="230" spans="1:178" x14ac:dyDescent="0.25">
      <c r="A230" s="38" t="s">
        <v>313</v>
      </c>
      <c r="B230" t="e" vm="227">
        <v>#VALUE!</v>
      </c>
      <c r="C230" s="10" cm="1">
        <f t="array" ref="C230">_FV(B230,"Previous close",TRUE)</f>
        <v>224.74</v>
      </c>
      <c r="D230" s="10" cm="1">
        <f t="array" aca="1" ref="D230" ca="1">IF(OR(ISERROR(_FV($B230,"Price (Extended hours)",TRUE))=TRUE,$D$2="MKT CLOSED"),_FV($B230,"Price"),_FV($B230,"Price (Extended hours)",TRUE))</f>
        <v>228.68</v>
      </c>
      <c r="E230" s="17" cm="1">
        <f t="array" ref="E230">_FV(B230,"Low")</f>
        <v>223.52</v>
      </c>
      <c r="F230" s="17" cm="1">
        <f t="array" ref="F230">_FV(B230,"High")</f>
        <v>228.45400000000001</v>
      </c>
      <c r="G230" s="18" cm="1">
        <f t="array" ref="G230">_FV(B230,"Change")</f>
        <v>3.48</v>
      </c>
      <c r="H230" s="19" cm="1">
        <f t="array" ref="H230">_FV(B230,"Change (%)",TRUE)</f>
        <v>1.5485000000000001E-2</v>
      </c>
      <c r="I230" s="37" t="str" cm="1">
        <f t="array" ref="I230">_FV(B230,"Name")</f>
        <v>THE HERSHEY COMPANY</v>
      </c>
      <c r="J230" s="20" cm="1">
        <f t="array" ref="J230">_FV(B230,"Shares outstanding",TRUE)</f>
        <v>204983400</v>
      </c>
      <c r="K230" s="21" cm="1">
        <f t="array" ref="K230">IFERROR(_FV(B230,"Market cap",TRUE),0)</f>
        <v>46781320000</v>
      </c>
      <c r="L230" s="22">
        <f>VLOOKUP($A230,[1]TargetPriceData!$A$2:$AB$4993,11,FALSE)</f>
        <v>0.34</v>
      </c>
      <c r="M230" s="23">
        <f>VLOOKUP($A230,[1]TargetPriceData!$A$2:$AB$4993,4,FALSE)</f>
        <v>20</v>
      </c>
      <c r="N230" s="23" t="b">
        <f>VLOOKUP($A230,[1]TargetPriceData!$A$2:$AB$4993,3,FALSE)</f>
        <v>1</v>
      </c>
      <c r="O230" s="24">
        <f>VLOOKUP($A230,[1]TargetPriceData!$A$2:$AB$4993,5,FALSE)</f>
        <v>210</v>
      </c>
      <c r="P230" s="24">
        <f>VLOOKUP($A230,[1]TargetPriceData!$A$2:$AB$1048576,7,FALSE)</f>
        <v>236.5</v>
      </c>
      <c r="Q230" s="24">
        <f>VLOOKUP($A230,[1]TargetPriceData!$A$2:$AB$4993,6,FALSE)</f>
        <v>236.85</v>
      </c>
      <c r="R230" s="34">
        <f t="shared" ca="1" si="6"/>
        <v>3.5726779779604631E-2</v>
      </c>
      <c r="S230" s="24">
        <f>VLOOKUP($A230,[1]TargetPriceData!$A$2:$AB$4993,8,FALSE)</f>
        <v>259</v>
      </c>
      <c r="T230" s="26">
        <f>VLOOKUP($A230,[1]TargetPriceData!$A$2:$AB$4993,10,FALSE)</f>
        <v>2.5</v>
      </c>
      <c r="U230" s="42">
        <f>VLOOKUP($A230,[1]TargetPriceData!$A$2:$P$4996,16,FALSE)</f>
        <v>0.3</v>
      </c>
      <c r="V230" s="42">
        <f>VLOOKUP($A230,[1]TargetPriceData!$A$2:$Q$4996,17,FALSE)</f>
        <v>0.74</v>
      </c>
      <c r="W230" s="27" t="str">
        <f>VLOOKUP($A230,[1]TargetPriceData!$A$2:$O$4996,15,FALSE)</f>
        <v>2022-08-18</v>
      </c>
      <c r="X230" s="28">
        <f>VLOOKUP($A230,[1]TargetPriceData!$A$2:$N$4996,14,FALSE)</f>
        <v>4.1399999999999997</v>
      </c>
      <c r="Y230" s="29">
        <f t="shared" si="7"/>
        <v>1.8421286820325709E-2</v>
      </c>
      <c r="Z230" s="11" t="str" cm="1">
        <f t="array" ref="Z230">_FV(B230,"Exchange abbreviation",TRUE)</f>
        <v>XNYS</v>
      </c>
      <c r="AA230" s="44" t="s">
        <v>589</v>
      </c>
      <c r="AB230" s="44" t="s">
        <v>711</v>
      </c>
      <c r="AC230" s="45" t="s">
        <v>66</v>
      </c>
      <c r="AD230" s="31" t="s">
        <v>301</v>
      </c>
      <c r="AE230" s="46" t="s">
        <v>640</v>
      </c>
      <c r="AF230" s="32" t="s">
        <v>33</v>
      </c>
      <c r="AG230" s="33" cm="1">
        <f t="array" ref="AG230">IF(AH230=0,0,IF(ISERR(AH230),0,ROUNDDOWN(C230/_FV(B230,"P/E",TRUE),2)))</f>
        <v>7.85</v>
      </c>
      <c r="AH230" s="30" cm="1">
        <f t="array" ref="AH230">IFERROR(_FV(B230,"P/E",TRUE),0)</f>
        <v>28.6022</v>
      </c>
      <c r="FT230" s="8"/>
      <c r="FU230" s="8"/>
      <c r="FV230" s="8"/>
    </row>
    <row r="231" spans="1:178" x14ac:dyDescent="0.25">
      <c r="A231" s="38" t="s">
        <v>314</v>
      </c>
      <c r="B231" t="e" vm="228">
        <v>#VALUE!</v>
      </c>
      <c r="C231" s="10" cm="1">
        <f t="array" ref="C231">_FV(B231,"Previous close",TRUE)</f>
        <v>505.35</v>
      </c>
      <c r="D231" s="10" cm="1">
        <f t="array" aca="1" ref="D231" ca="1">IF(OR(ISERROR(_FV($B231,"Price (Extended hours)",TRUE))=TRUE,$D$2="MKT CLOSED"),_FV($B231,"Price"),_FV($B231,"Price (Extended hours)",TRUE))</f>
        <v>510.55</v>
      </c>
      <c r="E231" s="17" cm="1">
        <f t="array" ref="E231">_FV(B231,"Low")</f>
        <v>503.38010000000003</v>
      </c>
      <c r="F231" s="17" cm="1">
        <f t="array" ref="F231">_FV(B231,"High")</f>
        <v>513.41999999999996</v>
      </c>
      <c r="G231" s="18" cm="1">
        <f t="array" ref="G231">_FV(B231,"Change")</f>
        <v>5.19</v>
      </c>
      <c r="H231" s="19" cm="1">
        <f t="array" ref="H231">_FV(B231,"Change (%)",TRUE)</f>
        <v>1.027E-2</v>
      </c>
      <c r="I231" s="37" t="str" cm="1">
        <f t="array" ref="I231">_FV(B231,"Name")</f>
        <v>HUMANA INC.</v>
      </c>
      <c r="J231" s="20" cm="1">
        <f t="array" ref="J231">_FV(B231,"Shares outstanding",TRUE)</f>
        <v>126553700</v>
      </c>
      <c r="K231" s="21" cm="1">
        <f t="array" ref="K231">IFERROR(_FV(B231,"Market cap",TRUE),0)</f>
        <v>64610730000</v>
      </c>
      <c r="L231" s="22">
        <f>VLOOKUP($A231,[1]TargetPriceData!$A$2:$AB$4993,11,FALSE)</f>
        <v>0.73</v>
      </c>
      <c r="M231" s="23">
        <f>VLOOKUP($A231,[1]TargetPriceData!$A$2:$AB$4993,4,FALSE)</f>
        <v>22</v>
      </c>
      <c r="N231" s="23" t="b">
        <f>VLOOKUP($A231,[1]TargetPriceData!$A$2:$AB$4993,3,FALSE)</f>
        <v>1</v>
      </c>
      <c r="O231" s="24">
        <f>VLOOKUP($A231,[1]TargetPriceData!$A$2:$AB$4993,5,FALSE)</f>
        <v>514</v>
      </c>
      <c r="P231" s="24">
        <f>VLOOKUP($A231,[1]TargetPriceData!$A$2:$AB$1048576,7,FALSE)</f>
        <v>550</v>
      </c>
      <c r="Q231" s="24">
        <f>VLOOKUP($A231,[1]TargetPriceData!$A$2:$AB$4993,6,FALSE)</f>
        <v>552.04999999999995</v>
      </c>
      <c r="R231" s="34">
        <f t="shared" ca="1" si="6"/>
        <v>8.1284888845362738E-2</v>
      </c>
      <c r="S231" s="24">
        <f>VLOOKUP($A231,[1]TargetPriceData!$A$2:$AB$4993,8,FALSE)</f>
        <v>590</v>
      </c>
      <c r="T231" s="26">
        <f>VLOOKUP($A231,[1]TargetPriceData!$A$2:$AB$4993,10,FALSE)</f>
        <v>2</v>
      </c>
      <c r="U231" s="42">
        <f>VLOOKUP($A231,[1]TargetPriceData!$A$2:$P$4996,16,FALSE)</f>
        <v>1.21</v>
      </c>
      <c r="V231" s="42">
        <f>VLOOKUP($A231,[1]TargetPriceData!$A$2:$Q$4996,17,FALSE)</f>
        <v>1.53</v>
      </c>
      <c r="W231" s="27" t="str">
        <f>VLOOKUP($A231,[1]TargetPriceData!$A$2:$O$4996,15,FALSE)</f>
        <v>2022-09-29</v>
      </c>
      <c r="X231" s="28">
        <f>VLOOKUP($A231,[1]TargetPriceData!$A$2:$N$4996,14,FALSE)</f>
        <v>3.15</v>
      </c>
      <c r="Y231" s="29">
        <f t="shared" si="7"/>
        <v>6.2333036509349951E-3</v>
      </c>
      <c r="Z231" s="11" t="str" cm="1">
        <f t="array" ref="Z231">_FV(B231,"Exchange abbreviation",TRUE)</f>
        <v>XNYS</v>
      </c>
      <c r="AA231" s="44" t="s">
        <v>589</v>
      </c>
      <c r="AB231" s="44" t="s">
        <v>711</v>
      </c>
      <c r="AC231" s="45" t="s">
        <v>55</v>
      </c>
      <c r="AD231" s="31" t="s">
        <v>587</v>
      </c>
      <c r="AE231" s="46" t="s">
        <v>651</v>
      </c>
      <c r="AF231" s="32" t="s">
        <v>33</v>
      </c>
      <c r="AG231" s="33" cm="1">
        <f t="array" ref="AG231">IF(AH231=0,0,IF(ISERR(AH231),0,ROUNDDOWN(C231/_FV(B231,"P/E",TRUE),2)))</f>
        <v>24.5</v>
      </c>
      <c r="AH231" s="30" cm="1">
        <f t="array" ref="AH231">IFERROR(_FV(B231,"P/E",TRUE),0)</f>
        <v>20.619599999999998</v>
      </c>
      <c r="FT231" s="8"/>
      <c r="FU231" s="8"/>
      <c r="FV231" s="8"/>
    </row>
    <row r="232" spans="1:178" x14ac:dyDescent="0.25">
      <c r="A232" s="38" t="s">
        <v>315</v>
      </c>
      <c r="B232" t="e" vm="229">
        <v>#VALUE!</v>
      </c>
      <c r="C232" s="10" cm="1">
        <f t="array" ref="C232">_FV(B232,"Previous close",TRUE)</f>
        <v>34.020000000000003</v>
      </c>
      <c r="D232" s="10" cm="1">
        <f t="array" aca="1" ref="D232" ca="1">IF(OR(ISERROR(_FV($B232,"Price (Extended hours)",TRUE))=TRUE,$D$2="MKT CLOSED"),_FV($B232,"Price"),_FV($B232,"Price (Extended hours)",TRUE))</f>
        <v>35.840000000000003</v>
      </c>
      <c r="E232" s="17" cm="1">
        <f t="array" ref="E232">_FV(B232,"Low")</f>
        <v>33.99</v>
      </c>
      <c r="F232" s="17" cm="1">
        <f t="array" ref="F232">_FV(B232,"High")</f>
        <v>35.424999999999997</v>
      </c>
      <c r="G232" s="18" cm="1">
        <f t="array" ref="G232">_FV(B232,"Change")</f>
        <v>1.35</v>
      </c>
      <c r="H232" s="19" cm="1">
        <f t="array" ref="H232">_FV(B232,"Change (%)",TRUE)</f>
        <v>3.9683000000000003E-2</v>
      </c>
      <c r="I232" s="37" t="str" cm="1">
        <f t="array" ref="I232">_FV(B232,"Name")</f>
        <v>HOWMET AEROSPACE INC.</v>
      </c>
      <c r="J232" s="20" cm="1">
        <f t="array" ref="J232">_FV(B232,"Shares outstanding",TRUE)</f>
        <v>415403000</v>
      </c>
      <c r="K232" s="21" cm="1">
        <f t="array" ref="K232">IFERROR(_FV(B232,"Market cap",TRUE),0)</f>
        <v>14692800000</v>
      </c>
      <c r="L232" s="22">
        <f>VLOOKUP($A232,[1]TargetPriceData!$A$2:$AB$4993,11,FALSE)</f>
        <v>1.4</v>
      </c>
      <c r="M232" s="23">
        <f>VLOOKUP($A232,[1]TargetPriceData!$A$2:$AB$4993,4,FALSE)</f>
        <v>14</v>
      </c>
      <c r="N232" s="23" t="b">
        <f>VLOOKUP($A232,[1]TargetPriceData!$A$2:$AB$4993,3,FALSE)</f>
        <v>1</v>
      </c>
      <c r="O232" s="24">
        <f>VLOOKUP($A232,[1]TargetPriceData!$A$2:$AB$4993,5,FALSE)</f>
        <v>31</v>
      </c>
      <c r="P232" s="24">
        <f>VLOOKUP($A232,[1]TargetPriceData!$A$2:$AB$1048576,7,FALSE)</f>
        <v>43</v>
      </c>
      <c r="Q232" s="24">
        <f>VLOOKUP($A232,[1]TargetPriceData!$A$2:$AB$4993,6,FALSE)</f>
        <v>41.79</v>
      </c>
      <c r="R232" s="34">
        <f t="shared" ca="1" si="6"/>
        <v>0.16601562499999986</v>
      </c>
      <c r="S232" s="24">
        <f>VLOOKUP($A232,[1]TargetPriceData!$A$2:$AB$4993,8,FALSE)</f>
        <v>46</v>
      </c>
      <c r="T232" s="26">
        <f>VLOOKUP($A232,[1]TargetPriceData!$A$2:$AB$4993,10,FALSE)</f>
        <v>1.9</v>
      </c>
      <c r="U232" s="42">
        <f>VLOOKUP($A232,[1]TargetPriceData!$A$2:$P$4996,16,FALSE)</f>
        <v>0.82</v>
      </c>
      <c r="V232" s="42">
        <f>VLOOKUP($A232,[1]TargetPriceData!$A$2:$Q$4996,17,FALSE)</f>
        <v>2.15</v>
      </c>
      <c r="W232" s="27" t="str">
        <f>VLOOKUP($A232,[1]TargetPriceData!$A$2:$O$4996,15,FALSE)</f>
        <v>2022-11-03</v>
      </c>
      <c r="X232" s="28">
        <f>VLOOKUP($A232,[1]TargetPriceData!$A$2:$N$4996,14,FALSE)</f>
        <v>0.16</v>
      </c>
      <c r="Y232" s="29">
        <f t="shared" si="7"/>
        <v>4.7031158142269254E-3</v>
      </c>
      <c r="Z232" s="11" t="str" cm="1">
        <f t="array" ref="Z232">_FV(B232,"Exchange abbreviation",TRUE)</f>
        <v>XNYS</v>
      </c>
      <c r="AA232" s="44" t="s">
        <v>589</v>
      </c>
      <c r="AB232" s="44" t="s">
        <v>711</v>
      </c>
      <c r="AC232" s="45" t="s">
        <v>84</v>
      </c>
      <c r="AD232" s="31" t="s">
        <v>337</v>
      </c>
      <c r="AE232" s="46" t="s">
        <v>84</v>
      </c>
      <c r="AF232" s="32" t="s">
        <v>33</v>
      </c>
      <c r="AG232" s="33" cm="1">
        <f t="array" ref="AG232">IF(AH232=0,0,IF(ISERR(AH232),0,ROUNDDOWN(C232/_FV(B232,"P/E",TRUE),2)))</f>
        <v>0.89</v>
      </c>
      <c r="AH232" s="30" cm="1">
        <f t="array" ref="AH232">IFERROR(_FV(B232,"P/E",TRUE),0)</f>
        <v>37.821399999999997</v>
      </c>
      <c r="FT232" s="8"/>
      <c r="FU232" s="8"/>
      <c r="FV232" s="8"/>
    </row>
    <row r="233" spans="1:178" x14ac:dyDescent="0.25">
      <c r="A233" s="38" t="s">
        <v>316</v>
      </c>
      <c r="B233" t="e" vm="230">
        <v>#VALUE!</v>
      </c>
      <c r="C233" s="10" cm="1">
        <f t="array" ref="C233">_FV(B233,"Previous close",TRUE)</f>
        <v>128.30000000000001</v>
      </c>
      <c r="D233" s="10" cm="1">
        <f t="array" aca="1" ref="D233" ca="1">IF(OR(ISERROR(_FV($B233,"Price (Extended hours)",TRUE))=TRUE,$D$2="MKT CLOSED"),_FV($B233,"Price"),_FV($B233,"Price (Extended hours)",TRUE))</f>
        <v>129.97999999999999</v>
      </c>
      <c r="E233" s="17" cm="1">
        <f t="array" ref="E233">_FV(B233,"Low")</f>
        <v>127.59</v>
      </c>
      <c r="F233" s="17" cm="1">
        <f t="array" ref="F233">_FV(B233,"High")</f>
        <v>130.845</v>
      </c>
      <c r="G233" s="18" cm="1">
        <f t="array" ref="G233">_FV(B233,"Change")</f>
        <v>1.6</v>
      </c>
      <c r="H233" s="19" cm="1">
        <f t="array" ref="H233">_FV(B233,"Change (%)",TRUE)</f>
        <v>1.2471000000000001E-2</v>
      </c>
      <c r="I233" s="37" t="str" cm="1">
        <f t="array" ref="I233">_FV(B233,"Name")</f>
        <v>INTERNATIONAL BUSINESS MACHINES CORPORATION</v>
      </c>
      <c r="J233" s="20" cm="1">
        <f t="array" ref="J233">_FV(B233,"Shares outstanding",TRUE)</f>
        <v>904100000</v>
      </c>
      <c r="K233" s="21" cm="1">
        <f t="array" ref="K233">IFERROR(_FV(B233,"Market cap",TRUE),0)</f>
        <v>117442600000</v>
      </c>
      <c r="L233" s="22">
        <f>VLOOKUP($A233,[1]TargetPriceData!$A$2:$AB$4993,11,FALSE)</f>
        <v>0.83</v>
      </c>
      <c r="M233" s="23">
        <f>VLOOKUP($A233,[1]TargetPriceData!$A$2:$AB$4993,4,FALSE)</f>
        <v>17</v>
      </c>
      <c r="N233" s="23" t="b">
        <f>VLOOKUP($A233,[1]TargetPriceData!$A$2:$AB$4993,3,FALSE)</f>
        <v>1</v>
      </c>
      <c r="O233" s="24">
        <f>VLOOKUP($A233,[1]TargetPriceData!$A$2:$AB$4993,5,FALSE)</f>
        <v>111</v>
      </c>
      <c r="P233" s="24">
        <f>VLOOKUP($A233,[1]TargetPriceData!$A$2:$AB$1048576,7,FALSE)</f>
        <v>140</v>
      </c>
      <c r="Q233" s="24">
        <f>VLOOKUP($A233,[1]TargetPriceData!$A$2:$AB$4993,6,FALSE)</f>
        <v>139.5</v>
      </c>
      <c r="R233" s="34">
        <f t="shared" ca="1" si="6"/>
        <v>7.3242037236498012E-2</v>
      </c>
      <c r="S233" s="24">
        <f>VLOOKUP($A233,[1]TargetPriceData!$A$2:$AB$4993,8,FALSE)</f>
        <v>160</v>
      </c>
      <c r="T233" s="26">
        <f>VLOOKUP($A233,[1]TargetPriceData!$A$2:$AB$4993,10,FALSE)</f>
        <v>2.4</v>
      </c>
      <c r="U233" s="42">
        <f>VLOOKUP($A233,[1]TargetPriceData!$A$2:$P$4996,16,FALSE)</f>
        <v>0.74</v>
      </c>
      <c r="V233" s="42">
        <f>VLOOKUP($A233,[1]TargetPriceData!$A$2:$Q$4996,17,FALSE)</f>
        <v>0.95</v>
      </c>
      <c r="W233" s="27" t="str">
        <f>VLOOKUP($A233,[1]TargetPriceData!$A$2:$O$4996,15,FALSE)</f>
        <v>2022-08-09</v>
      </c>
      <c r="X233" s="28">
        <f>VLOOKUP($A233,[1]TargetPriceData!$A$2:$N$4996,14,FALSE)</f>
        <v>6.6</v>
      </c>
      <c r="Y233" s="29">
        <f t="shared" si="7"/>
        <v>5.1441932969602484E-2</v>
      </c>
      <c r="Z233" s="11" t="str" cm="1">
        <f t="array" ref="Z233">_FV(B233,"Exchange abbreviation",TRUE)</f>
        <v>XNYS</v>
      </c>
      <c r="AA233" s="44" t="s">
        <v>589</v>
      </c>
      <c r="AB233" s="44" t="s">
        <v>711</v>
      </c>
      <c r="AC233" s="45" t="s">
        <v>52</v>
      </c>
      <c r="AD233" s="31" t="s">
        <v>592</v>
      </c>
      <c r="AE233" s="46" t="s">
        <v>595</v>
      </c>
      <c r="AF233" s="32" t="s">
        <v>33</v>
      </c>
      <c r="AG233" s="33" cm="1">
        <f t="array" ref="AG233">IF(AH233=0,0,IF(ISERR(AH233),0,ROUNDDOWN(C233/_FV(B233,"P/E",TRUE),2)))</f>
        <v>1.61</v>
      </c>
      <c r="AH233" s="30" cm="1">
        <f t="array" ref="AH233">IFERROR(_FV(B233,"P/E",TRUE),0)</f>
        <v>79.218100000000007</v>
      </c>
      <c r="FT233" s="8"/>
      <c r="FU233" s="8"/>
      <c r="FV233" s="8"/>
    </row>
    <row r="234" spans="1:178" x14ac:dyDescent="0.25">
      <c r="A234" s="38" t="s">
        <v>317</v>
      </c>
      <c r="B234" t="e" vm="231">
        <v>#VALUE!</v>
      </c>
      <c r="C234" s="10" cm="1">
        <f t="array" ref="C234">_FV(B234,"Previous close",TRUE)</f>
        <v>90.33</v>
      </c>
      <c r="D234" s="10" cm="1">
        <f t="array" aca="1" ref="D234" ca="1">IF(OR(ISERROR(_FV($B234,"Price (Extended hours)",TRUE))=TRUE,$D$2="MKT CLOSED"),_FV($B234,"Price"),_FV($B234,"Price (Extended hours)",TRUE))</f>
        <v>93.28</v>
      </c>
      <c r="E234" s="17" cm="1">
        <f t="array" ref="E234">_FV(B234,"Low")</f>
        <v>89.488699999999994</v>
      </c>
      <c r="F234" s="17" cm="1">
        <f t="array" ref="F234">_FV(B234,"High")</f>
        <v>93.14</v>
      </c>
      <c r="G234" s="18" cm="1">
        <f t="array" ref="G234">_FV(B234,"Change")</f>
        <v>2.72</v>
      </c>
      <c r="H234" s="19" cm="1">
        <f t="array" ref="H234">_FV(B234,"Change (%)",TRUE)</f>
        <v>3.0112E-2</v>
      </c>
      <c r="I234" s="37" t="str" cm="1">
        <f t="array" ref="I234">_FV(B234,"Name")</f>
        <v>INTERCONTINENTAL EXCHANGE, INC.</v>
      </c>
      <c r="J234" s="20" cm="1">
        <f t="array" ref="J234">_FV(B234,"Shares outstanding",TRUE)</f>
        <v>558458200</v>
      </c>
      <c r="K234" s="21" cm="1">
        <f t="array" ref="K234">IFERROR(_FV(B234,"Market cap",TRUE),0)</f>
        <v>51964540000</v>
      </c>
      <c r="L234" s="22">
        <f>VLOOKUP($A234,[1]TargetPriceData!$A$2:$AB$4993,11,FALSE)</f>
        <v>0.91</v>
      </c>
      <c r="M234" s="23">
        <f>VLOOKUP($A234,[1]TargetPriceData!$A$2:$AB$4993,4,FALSE)</f>
        <v>14</v>
      </c>
      <c r="N234" s="23" t="b">
        <f>VLOOKUP($A234,[1]TargetPriceData!$A$2:$AB$4993,3,FALSE)</f>
        <v>1</v>
      </c>
      <c r="O234" s="24">
        <f>VLOOKUP($A234,[1]TargetPriceData!$A$2:$AB$4993,5,FALSE)</f>
        <v>102</v>
      </c>
      <c r="P234" s="24">
        <f>VLOOKUP($A234,[1]TargetPriceData!$A$2:$AB$1048576,7,FALSE)</f>
        <v>122</v>
      </c>
      <c r="Q234" s="24">
        <f>VLOOKUP($A234,[1]TargetPriceData!$A$2:$AB$4993,6,FALSE)</f>
        <v>126.86</v>
      </c>
      <c r="R234" s="34">
        <f t="shared" ca="1" si="6"/>
        <v>0.35999142367066894</v>
      </c>
      <c r="S234" s="24">
        <f>VLOOKUP($A234,[1]TargetPriceData!$A$2:$AB$4993,8,FALSE)</f>
        <v>164</v>
      </c>
      <c r="T234" s="26">
        <f>VLOOKUP($A234,[1]TargetPriceData!$A$2:$AB$4993,10,FALSE)</f>
        <v>2.1</v>
      </c>
      <c r="U234" s="42">
        <f>VLOOKUP($A234,[1]TargetPriceData!$A$2:$P$4996,16,FALSE)</f>
        <v>0.01</v>
      </c>
      <c r="V234" s="42">
        <f>VLOOKUP($A234,[1]TargetPriceData!$A$2:$Q$4996,17,FALSE)</f>
        <v>1.04</v>
      </c>
      <c r="W234" s="27" t="str">
        <f>VLOOKUP($A234,[1]TargetPriceData!$A$2:$O$4996,15,FALSE)</f>
        <v>2022-12-14</v>
      </c>
      <c r="X234" s="28">
        <f>VLOOKUP($A234,[1]TargetPriceData!$A$2:$N$4996,14,FALSE)</f>
        <v>1.52</v>
      </c>
      <c r="Y234" s="29">
        <f t="shared" si="7"/>
        <v>1.6827189195173255E-2</v>
      </c>
      <c r="Z234" s="11" t="str" cm="1">
        <f t="array" ref="Z234">_FV(B234,"Exchange abbreviation",TRUE)</f>
        <v>XNYS</v>
      </c>
      <c r="AA234" s="44" t="s">
        <v>589</v>
      </c>
      <c r="AB234" s="44" t="s">
        <v>711</v>
      </c>
      <c r="AC234" s="45" t="s">
        <v>81</v>
      </c>
      <c r="AD234" s="31" t="s">
        <v>604</v>
      </c>
      <c r="AE234" s="46" t="s">
        <v>642</v>
      </c>
      <c r="AF234" s="32" t="s">
        <v>33</v>
      </c>
      <c r="AG234" s="33" cm="1">
        <f t="array" ref="AG234">IF(AH234=0,0,IF(ISERR(AH234),0,ROUNDDOWN(C234/_FV(B234,"P/E",TRUE),2)))</f>
        <v>5.97</v>
      </c>
      <c r="AH234" s="30" cm="1">
        <f t="array" ref="AH234">IFERROR(_FV(B234,"P/E",TRUE),0)</f>
        <v>15.113</v>
      </c>
      <c r="FT234" s="8"/>
      <c r="FU234" s="8"/>
      <c r="FV234" s="8"/>
    </row>
    <row r="235" spans="1:178" x14ac:dyDescent="0.25">
      <c r="A235" s="38" t="s">
        <v>318</v>
      </c>
      <c r="B235" t="e" vm="232">
        <v>#VALUE!</v>
      </c>
      <c r="C235" s="10" cm="1">
        <f t="array" ref="C235">_FV(B235,"Previous close",TRUE)</f>
        <v>331.2</v>
      </c>
      <c r="D235" s="10" cm="1">
        <f t="array" aca="1" ref="D235" ca="1">IF(OR(ISERROR(_FV($B235,"Price (Extended hours)",TRUE))=TRUE,$D$2="MKT CLOSED"),_FV($B235,"Price"),_FV($B235,"Price (Extended hours)",TRUE))</f>
        <v>336</v>
      </c>
      <c r="E235" s="17" cm="1">
        <f t="array" ref="E235">_FV(B235,"Low")</f>
        <v>320.81</v>
      </c>
      <c r="F235" s="17" cm="1">
        <f t="array" ref="F235">_FV(B235,"High")</f>
        <v>338.45499999999998</v>
      </c>
      <c r="G235" s="18" cm="1">
        <f t="array" ref="G235">_FV(B235,"Change")</f>
        <v>6.45</v>
      </c>
      <c r="H235" s="19" cm="1">
        <f t="array" ref="H235">_FV(B235,"Change (%)",TRUE)</f>
        <v>1.9474999999999999E-2</v>
      </c>
      <c r="I235" s="37" t="str" cm="1">
        <f t="array" ref="I235">_FV(B235,"Name")</f>
        <v>IDEXX LABORATORIES, INC.</v>
      </c>
      <c r="J235" s="20" cm="1">
        <f t="array" ref="J235">_FV(B235,"Shares outstanding",TRUE)</f>
        <v>83253700</v>
      </c>
      <c r="K235" s="21" cm="1">
        <f t="array" ref="K235">IFERROR(_FV(B235,"Market cap",TRUE),0)</f>
        <v>28110610000</v>
      </c>
      <c r="L235" s="22">
        <f>VLOOKUP($A235,[1]TargetPriceData!$A$2:$AB$4993,11,FALSE)</f>
        <v>1.1399999999999999</v>
      </c>
      <c r="M235" s="23">
        <f>VLOOKUP($A235,[1]TargetPriceData!$A$2:$AB$4993,4,FALSE)</f>
        <v>8</v>
      </c>
      <c r="N235" s="23" t="b">
        <f>VLOOKUP($A235,[1]TargetPriceData!$A$2:$AB$4993,3,FALSE)</f>
        <v>1</v>
      </c>
      <c r="O235" s="24">
        <f>VLOOKUP($A235,[1]TargetPriceData!$A$2:$AB$4993,5,FALSE)</f>
        <v>415</v>
      </c>
      <c r="P235" s="24">
        <f>VLOOKUP($A235,[1]TargetPriceData!$A$2:$AB$1048576,7,FALSE)</f>
        <v>470</v>
      </c>
      <c r="Q235" s="24">
        <f>VLOOKUP($A235,[1]TargetPriceData!$A$2:$AB$4993,6,FALSE)</f>
        <v>486.5</v>
      </c>
      <c r="R235" s="34">
        <f t="shared" ca="1" si="6"/>
        <v>0.44791666666666669</v>
      </c>
      <c r="S235" s="24">
        <f>VLOOKUP($A235,[1]TargetPriceData!$A$2:$AB$4993,8,FALSE)</f>
        <v>582</v>
      </c>
      <c r="T235" s="26">
        <f>VLOOKUP($A235,[1]TargetPriceData!$A$2:$AB$4993,10,FALSE)</f>
        <v>2.2999999999999998</v>
      </c>
      <c r="U235" s="42">
        <f>VLOOKUP($A235,[1]TargetPriceData!$A$2:$P$4996,16,FALSE)</f>
        <v>0.5</v>
      </c>
      <c r="V235" s="42">
        <f>VLOOKUP($A235,[1]TargetPriceData!$A$2:$Q$4996,17,FALSE)</f>
        <v>0.89</v>
      </c>
      <c r="W235" s="27" t="str">
        <f>VLOOKUP($A235,[1]TargetPriceData!$A$2:$O$4996,15,FALSE)</f>
        <v/>
      </c>
      <c r="X235" s="28">
        <f>VLOOKUP($A235,[1]TargetPriceData!$A$2:$N$4996,14,FALSE)</f>
        <v>0</v>
      </c>
      <c r="Y235" s="29">
        <f t="shared" si="7"/>
        <v>0</v>
      </c>
      <c r="Z235" s="11" t="str" cm="1">
        <f t="array" ref="Z235">_FV(B235,"Exchange abbreviation",TRUE)</f>
        <v>XNAS</v>
      </c>
      <c r="AA235" s="44" t="s">
        <v>712</v>
      </c>
      <c r="AB235" s="44" t="s">
        <v>711</v>
      </c>
      <c r="AC235" s="45" t="s">
        <v>32</v>
      </c>
      <c r="AD235" s="31" t="s">
        <v>587</v>
      </c>
      <c r="AE235" s="46" t="s">
        <v>588</v>
      </c>
      <c r="AF235" s="32" t="s">
        <v>33</v>
      </c>
      <c r="AG235" s="33" cm="1">
        <f t="array" ref="AG235">IF(AH235=0,0,IF(ISERR(AH235),0,ROUNDDOWN(C235/_FV(B235,"P/E",TRUE),2)))</f>
        <v>7.73</v>
      </c>
      <c r="AH235" s="30" cm="1">
        <f t="array" ref="AH235">IFERROR(_FV(B235,"P/E",TRUE),0)</f>
        <v>42.806600000000003</v>
      </c>
      <c r="FT235" s="8"/>
      <c r="FU235" s="8"/>
      <c r="FV235" s="8"/>
    </row>
    <row r="236" spans="1:178" x14ac:dyDescent="0.25">
      <c r="A236" s="38" t="s">
        <v>319</v>
      </c>
      <c r="B236" t="e" vm="233">
        <v>#VALUE!</v>
      </c>
      <c r="C236" s="10" cm="1">
        <f t="array" ref="C236">_FV(B236,"Previous close",TRUE)</f>
        <v>199.29</v>
      </c>
      <c r="D236" s="10" cm="1">
        <f t="array" aca="1" ref="D236" ca="1">IF(OR(ISERROR(_FV($B236,"Price (Extended hours)",TRUE))=TRUE,$D$2="MKT CLOSED"),_FV($B236,"Price"),_FV($B236,"Price (Extended hours)",TRUE))</f>
        <v>203.95</v>
      </c>
      <c r="E236" s="17" cm="1">
        <f t="array" ref="E236">_FV(B236,"Low")</f>
        <v>198.93</v>
      </c>
      <c r="F236" s="17" cm="1">
        <f t="array" ref="F236">_FV(B236,"High")</f>
        <v>204.45</v>
      </c>
      <c r="G236" s="18" cm="1">
        <f t="array" ref="G236">_FV(B236,"Change")</f>
        <v>4.66</v>
      </c>
      <c r="H236" s="19" cm="1">
        <f t="array" ref="H236">_FV(B236,"Change (%)",TRUE)</f>
        <v>2.3382999999999998E-2</v>
      </c>
      <c r="I236" s="37" t="str" cm="1">
        <f t="array" ref="I236">_FV(B236,"Name")</f>
        <v>IDEX CORPORATION</v>
      </c>
      <c r="J236" s="20" cm="1">
        <f t="array" ref="J236">_FV(B236,"Shares outstanding",TRUE)</f>
        <v>75475610</v>
      </c>
      <c r="K236" s="21" cm="1">
        <f t="array" ref="K236">IFERROR(_FV(B236,"Market cap",TRUE),0)</f>
        <v>15393250000</v>
      </c>
      <c r="L236" s="22">
        <f>VLOOKUP($A236,[1]TargetPriceData!$A$2:$AB$4993,11,FALSE)</f>
        <v>0.99</v>
      </c>
      <c r="M236" s="23">
        <f>VLOOKUP($A236,[1]TargetPriceData!$A$2:$AB$4993,4,FALSE)</f>
        <v>15</v>
      </c>
      <c r="N236" s="23" t="b">
        <f>VLOOKUP($A236,[1]TargetPriceData!$A$2:$AB$4993,3,FALSE)</f>
        <v>1</v>
      </c>
      <c r="O236" s="24">
        <f>VLOOKUP($A236,[1]TargetPriceData!$A$2:$AB$4993,5,FALSE)</f>
        <v>205</v>
      </c>
      <c r="P236" s="24">
        <f>VLOOKUP($A236,[1]TargetPriceData!$A$2:$AB$1048576,7,FALSE)</f>
        <v>220</v>
      </c>
      <c r="Q236" s="24">
        <f>VLOOKUP($A236,[1]TargetPriceData!$A$2:$AB$4993,6,FALSE)</f>
        <v>224.6</v>
      </c>
      <c r="R236" s="34">
        <f t="shared" ca="1" si="6"/>
        <v>0.10125030644765877</v>
      </c>
      <c r="S236" s="24">
        <f>VLOOKUP($A236,[1]TargetPriceData!$A$2:$AB$4993,8,FALSE)</f>
        <v>280</v>
      </c>
      <c r="T236" s="26">
        <f>VLOOKUP($A236,[1]TargetPriceData!$A$2:$AB$4993,10,FALSE)</f>
        <v>2.2000000000000002</v>
      </c>
      <c r="U236" s="42">
        <f>VLOOKUP($A236,[1]TargetPriceData!$A$2:$P$4996,16,FALSE)</f>
        <v>2</v>
      </c>
      <c r="V236" s="42">
        <f>VLOOKUP($A236,[1]TargetPriceData!$A$2:$Q$4996,17,FALSE)</f>
        <v>3.02</v>
      </c>
      <c r="W236" s="27" t="str">
        <f>VLOOKUP($A236,[1]TargetPriceData!$A$2:$O$4996,15,FALSE)</f>
        <v>2022-10-13</v>
      </c>
      <c r="X236" s="28">
        <f>VLOOKUP($A236,[1]TargetPriceData!$A$2:$N$4996,14,FALSE)</f>
        <v>2.4</v>
      </c>
      <c r="Y236" s="29">
        <f t="shared" si="7"/>
        <v>1.2042751768779166E-2</v>
      </c>
      <c r="Z236" s="11" t="str" cm="1">
        <f t="array" ref="Z236">_FV(B236,"Exchange abbreviation",TRUE)</f>
        <v>XNYS</v>
      </c>
      <c r="AA236" s="44" t="s">
        <v>589</v>
      </c>
      <c r="AB236" s="44" t="s">
        <v>711</v>
      </c>
      <c r="AC236" s="45" t="s">
        <v>39</v>
      </c>
      <c r="AD236" s="31" t="s">
        <v>337</v>
      </c>
      <c r="AE236" s="46" t="s">
        <v>653</v>
      </c>
      <c r="AF236" s="32" t="s">
        <v>33</v>
      </c>
      <c r="AG236" s="33" cm="1">
        <f t="array" ref="AG236">IF(AH236=0,0,IF(ISERR(AH236),0,ROUNDDOWN(C236/_FV(B236,"P/E",TRUE),2)))</f>
        <v>6.71</v>
      </c>
      <c r="AH236" s="30" cm="1">
        <f t="array" ref="AH236">IFERROR(_FV(B236,"P/E",TRUE),0)</f>
        <v>29.668299999999999</v>
      </c>
      <c r="FT236" s="8"/>
      <c r="FU236" s="8"/>
      <c r="FV236" s="8"/>
    </row>
    <row r="237" spans="1:178" x14ac:dyDescent="0.25">
      <c r="A237" s="38" t="s">
        <v>320</v>
      </c>
      <c r="B237" t="e" vm="234">
        <v>#VALUE!</v>
      </c>
      <c r="C237" s="10" cm="1">
        <f t="array" ref="C237">_FV(B237,"Previous close",TRUE)</f>
        <v>91.21</v>
      </c>
      <c r="D237" s="10" cm="1">
        <f t="array" aca="1" ref="D237" ca="1">IF(OR(ISERROR(_FV($B237,"Price (Extended hours)",TRUE))=TRUE,$D$2="MKT CLOSED"),_FV($B237,"Price"),_FV($B237,"Price (Extended hours)",TRUE))</f>
        <v>94.07</v>
      </c>
      <c r="E237" s="17" cm="1">
        <f t="array" ref="E237">_FV(B237,"Low")</f>
        <v>90.34</v>
      </c>
      <c r="F237" s="17" cm="1">
        <f t="array" ref="F237">_FV(B237,"High")</f>
        <v>94.3</v>
      </c>
      <c r="G237" s="18" cm="1">
        <f t="array" ref="G237">_FV(B237,"Change")</f>
        <v>2.86</v>
      </c>
      <c r="H237" s="19" cm="1">
        <f t="array" ref="H237">_FV(B237,"Change (%)",TRUE)</f>
        <v>3.1356000000000002E-2</v>
      </c>
      <c r="I237" s="37" t="str" cm="1">
        <f t="array" ref="I237">_FV(B237,"Name")</f>
        <v>INTERNATIONAL FLAVORS &amp; FRAGRANCES INC.</v>
      </c>
      <c r="J237" s="20" cm="1">
        <f t="array" ref="J237">_FV(B237,"Shares outstanding",TRUE)</f>
        <v>254947100</v>
      </c>
      <c r="K237" s="21" cm="1">
        <f t="array" ref="K237">IFERROR(_FV(B237,"Market cap",TRUE),0)</f>
        <v>23982870000</v>
      </c>
      <c r="L237" s="22">
        <f>VLOOKUP($A237,[1]TargetPriceData!$A$2:$AB$4993,11,FALSE)</f>
        <v>1.07</v>
      </c>
      <c r="M237" s="23">
        <f>VLOOKUP($A237,[1]TargetPriceData!$A$2:$AB$4993,4,FALSE)</f>
        <v>2</v>
      </c>
      <c r="N237" s="23" t="b">
        <f>VLOOKUP($A237,[1]TargetPriceData!$A$2:$AB$4993,3,FALSE)</f>
        <v>1</v>
      </c>
      <c r="O237" s="24">
        <f>VLOOKUP($A237,[1]TargetPriceData!$A$2:$AB$4993,5,FALSE)</f>
        <v>156.46</v>
      </c>
      <c r="P237" s="24">
        <f>VLOOKUP($A237,[1]TargetPriceData!$A$2:$AB$1048576,7,FALSE)</f>
        <v>169.24</v>
      </c>
      <c r="Q237" s="24">
        <f>VLOOKUP($A237,[1]TargetPriceData!$A$2:$AB$4993,6,FALSE)</f>
        <v>169.24</v>
      </c>
      <c r="R237" s="34">
        <f t="shared" ca="1" si="6"/>
        <v>0.79908578717975998</v>
      </c>
      <c r="S237" s="24">
        <f>VLOOKUP($A237,[1]TargetPriceData!$A$2:$AB$4993,8,FALSE)</f>
        <v>182.03</v>
      </c>
      <c r="T237" s="26">
        <f>VLOOKUP($A237,[1]TargetPriceData!$A$2:$AB$4993,10,FALSE)</f>
        <v>1.5</v>
      </c>
      <c r="U237" s="42">
        <f>VLOOKUP($A237,[1]TargetPriceData!$A$2:$P$4996,16,FALSE)</f>
        <v>0.64</v>
      </c>
      <c r="V237" s="42">
        <f>VLOOKUP($A237,[1]TargetPriceData!$A$2:$Q$4996,17,FALSE)</f>
        <v>1.64</v>
      </c>
      <c r="W237" s="27" t="str">
        <f>VLOOKUP($A237,[1]TargetPriceData!$A$2:$O$4996,15,FALSE)</f>
        <v>2022-09-22</v>
      </c>
      <c r="X237" s="28">
        <f>VLOOKUP($A237,[1]TargetPriceData!$A$2:$N$4996,14,FALSE)</f>
        <v>3.24</v>
      </c>
      <c r="Y237" s="29">
        <f t="shared" si="7"/>
        <v>3.5522420787194392E-2</v>
      </c>
      <c r="Z237" s="11" t="str" cm="1">
        <f t="array" ref="Z237">_FV(B237,"Exchange abbreviation",TRUE)</f>
        <v>XNYS</v>
      </c>
      <c r="AA237" s="44" t="s">
        <v>589</v>
      </c>
      <c r="AB237" s="44" t="s">
        <v>711</v>
      </c>
      <c r="AC237" s="45" t="s">
        <v>66</v>
      </c>
      <c r="AD237" s="31" t="s">
        <v>610</v>
      </c>
      <c r="AE237" s="46" t="s">
        <v>611</v>
      </c>
      <c r="AF237" s="32" t="s">
        <v>33</v>
      </c>
      <c r="AG237" s="33" cm="1">
        <f t="array" ref="AG237">IF(AH237=0,0,IF(ISERR(AH237),0,ROUNDDOWN(C237/_FV(B237,"P/E",TRUE),2)))</f>
        <v>2.4900000000000002</v>
      </c>
      <c r="AH237" s="30" cm="1">
        <f t="array" ref="AH237">IFERROR(_FV(B237,"P/E",TRUE),0)</f>
        <v>36.627699999999997</v>
      </c>
      <c r="FT237" s="8"/>
      <c r="FU237" s="8"/>
      <c r="FV237" s="8"/>
    </row>
    <row r="238" spans="1:178" x14ac:dyDescent="0.25">
      <c r="A238" s="38" t="s">
        <v>321</v>
      </c>
      <c r="B238" t="e" vm="235">
        <v>#VALUE!</v>
      </c>
      <c r="C238" s="10" cm="1">
        <f t="array" ref="C238">_FV(B238,"Previous close",TRUE)</f>
        <v>208.64</v>
      </c>
      <c r="D238" s="10" cm="1">
        <f t="array" aca="1" ref="D238" ca="1">IF(OR(ISERROR(_FV($B238,"Price (Extended hours)",TRUE))=TRUE,$D$2="MKT CLOSED"),_FV($B238,"Price"),_FV($B238,"Price (Extended hours)",TRUE))</f>
        <v>222</v>
      </c>
      <c r="E238" s="17" cm="1">
        <f t="array" ref="E238">_FV(B238,"Low")</f>
        <v>206.78</v>
      </c>
      <c r="F238" s="17" cm="1">
        <f t="array" ref="F238">_FV(B238,"High")</f>
        <v>220.78989999999999</v>
      </c>
      <c r="G238" s="18" cm="1">
        <f t="array" ref="G238">_FV(B238,"Change")</f>
        <v>11.37</v>
      </c>
      <c r="H238" s="19" cm="1">
        <f t="array" ref="H238">_FV(B238,"Change (%)",TRUE)</f>
        <v>5.4496000000000003E-2</v>
      </c>
      <c r="I238" s="37" t="str" cm="1">
        <f t="array" ref="I238">_FV(B238,"Name")</f>
        <v>ILLUMINA, INC.</v>
      </c>
      <c r="J238" s="20" cm="1">
        <f t="array" ref="J238">_FV(B238,"Shares outstanding",TRUE)</f>
        <v>157100000</v>
      </c>
      <c r="K238" s="21" cm="1">
        <f t="array" ref="K238">IFERROR(_FV(B238,"Market cap",TRUE),0)</f>
        <v>34563570000</v>
      </c>
      <c r="L238" s="22">
        <f>VLOOKUP($A238,[1]TargetPriceData!$A$2:$AB$4993,11,FALSE)</f>
        <v>1.1200000000000001</v>
      </c>
      <c r="M238" s="23">
        <f>VLOOKUP($A238,[1]TargetPriceData!$A$2:$AB$4993,4,FALSE)</f>
        <v>17</v>
      </c>
      <c r="N238" s="23" t="b">
        <f>VLOOKUP($A238,[1]TargetPriceData!$A$2:$AB$4993,3,FALSE)</f>
        <v>1</v>
      </c>
      <c r="O238" s="24">
        <f>VLOOKUP($A238,[1]TargetPriceData!$A$2:$AB$4993,5,FALSE)</f>
        <v>165</v>
      </c>
      <c r="P238" s="24">
        <f>VLOOKUP($A238,[1]TargetPriceData!$A$2:$AB$1048576,7,FALSE)</f>
        <v>245</v>
      </c>
      <c r="Q238" s="24">
        <f>VLOOKUP($A238,[1]TargetPriceData!$A$2:$AB$4993,6,FALSE)</f>
        <v>253.47</v>
      </c>
      <c r="R238" s="34">
        <f t="shared" ca="1" si="6"/>
        <v>0.14175675675675675</v>
      </c>
      <c r="S238" s="24">
        <f>VLOOKUP($A238,[1]TargetPriceData!$A$2:$AB$4993,8,FALSE)</f>
        <v>380</v>
      </c>
      <c r="T238" s="26">
        <f>VLOOKUP($A238,[1]TargetPriceData!$A$2:$AB$4993,10,FALSE)</f>
        <v>2.5</v>
      </c>
      <c r="U238" s="42">
        <f>VLOOKUP($A238,[1]TargetPriceData!$A$2:$P$4996,16,FALSE)</f>
        <v>0.69</v>
      </c>
      <c r="V238" s="42">
        <f>VLOOKUP($A238,[1]TargetPriceData!$A$2:$Q$4996,17,FALSE)</f>
        <v>1</v>
      </c>
      <c r="W238" s="27" t="str">
        <f>VLOOKUP($A238,[1]TargetPriceData!$A$2:$O$4996,15,FALSE)</f>
        <v/>
      </c>
      <c r="X238" s="28">
        <f>VLOOKUP($A238,[1]TargetPriceData!$A$2:$N$4996,14,FALSE)</f>
        <v>0</v>
      </c>
      <c r="Y238" s="29">
        <f t="shared" si="7"/>
        <v>0</v>
      </c>
      <c r="Z238" s="11" t="str" cm="1">
        <f t="array" ref="Z238">_FV(B238,"Exchange abbreviation",TRUE)</f>
        <v>XNAS</v>
      </c>
      <c r="AA238" s="44" t="s">
        <v>712</v>
      </c>
      <c r="AB238" s="44" t="s">
        <v>711</v>
      </c>
      <c r="AC238" s="45" t="s">
        <v>32</v>
      </c>
      <c r="AD238" s="31" t="s">
        <v>587</v>
      </c>
      <c r="AE238" s="46" t="s">
        <v>638</v>
      </c>
      <c r="AF238" s="32" t="s">
        <v>33</v>
      </c>
      <c r="AG238" s="33" cm="1">
        <f t="array" ref="AG238">IF(AH238=0,0,IF(ISERR(AH238),0,ROUNDDOWN(C238/_FV(B238,"P/E",TRUE),2)))</f>
        <v>4.2</v>
      </c>
      <c r="AH238" s="30" cm="1">
        <f t="array" ref="AH238">IFERROR(_FV(B238,"P/E",TRUE),0)</f>
        <v>49.578400000000002</v>
      </c>
      <c r="FT238" s="8"/>
      <c r="FU238" s="8"/>
      <c r="FV238" s="8"/>
    </row>
    <row r="239" spans="1:178" x14ac:dyDescent="0.25">
      <c r="A239" s="38" t="s">
        <v>322</v>
      </c>
      <c r="B239" t="e" vm="236">
        <v>#VALUE!</v>
      </c>
      <c r="C239" s="10" cm="1">
        <f t="array" ref="C239">_FV(B239,"Previous close",TRUE)</f>
        <v>68.959999999999994</v>
      </c>
      <c r="D239" s="10" cm="1">
        <f t="array" aca="1" ref="D239" ca="1">IF(OR(ISERROR(_FV($B239,"Price (Extended hours)",TRUE))=TRUE,$D$2="MKT CLOSED"),_FV($B239,"Price"),_FV($B239,"Price (Extended hours)",TRUE))</f>
        <v>73.27</v>
      </c>
      <c r="E239" s="17" cm="1">
        <f t="array" ref="E239">_FV(B239,"Low")</f>
        <v>68.150000000000006</v>
      </c>
      <c r="F239" s="17" cm="1">
        <f t="array" ref="F239">_FV(B239,"High")</f>
        <v>70.97</v>
      </c>
      <c r="G239" s="18" cm="1">
        <f t="array" ref="G239">_FV(B239,"Change")</f>
        <v>1.62</v>
      </c>
      <c r="H239" s="19" cm="1">
        <f t="array" ref="H239">_FV(B239,"Change (%)",TRUE)</f>
        <v>2.3492000000000002E-2</v>
      </c>
      <c r="I239" s="37" t="str" cm="1">
        <f t="array" ref="I239">_FV(B239,"Name")</f>
        <v>INCYTE CORPORATION</v>
      </c>
      <c r="J239" s="20" cm="1">
        <f t="array" ref="J239">_FV(B239,"Shares outstanding",TRUE)</f>
        <v>222430600</v>
      </c>
      <c r="K239" s="21" cm="1">
        <f t="array" ref="K239">IFERROR(_FV(B239,"Market cap",TRUE),0)</f>
        <v>15699150000</v>
      </c>
      <c r="L239" s="22">
        <f>VLOOKUP($A239,[1]TargetPriceData!$A$2:$AB$4993,11,FALSE)</f>
        <v>0.66</v>
      </c>
      <c r="M239" s="23">
        <f>VLOOKUP($A239,[1]TargetPriceData!$A$2:$AB$4993,4,FALSE)</f>
        <v>15</v>
      </c>
      <c r="N239" s="23" t="b">
        <f>VLOOKUP($A239,[1]TargetPriceData!$A$2:$AB$4993,3,FALSE)</f>
        <v>1</v>
      </c>
      <c r="O239" s="24">
        <f>VLOOKUP($A239,[1]TargetPriceData!$A$2:$AB$4993,5,FALSE)</f>
        <v>63</v>
      </c>
      <c r="P239" s="24">
        <f>VLOOKUP($A239,[1]TargetPriceData!$A$2:$AB$1048576,7,FALSE)</f>
        <v>90</v>
      </c>
      <c r="Q239" s="24">
        <f>VLOOKUP($A239,[1]TargetPriceData!$A$2:$AB$4993,6,FALSE)</f>
        <v>87.4</v>
      </c>
      <c r="R239" s="34">
        <f t="shared" ca="1" si="6"/>
        <v>0.19284836904599442</v>
      </c>
      <c r="S239" s="24">
        <f>VLOOKUP($A239,[1]TargetPriceData!$A$2:$AB$4993,8,FALSE)</f>
        <v>119</v>
      </c>
      <c r="T239" s="26">
        <f>VLOOKUP($A239,[1]TargetPriceData!$A$2:$AB$4993,10,FALSE)</f>
        <v>2.2999999999999998</v>
      </c>
      <c r="U239" s="42">
        <f>VLOOKUP($A239,[1]TargetPriceData!$A$2:$P$4996,16,FALSE)</f>
        <v>3.67</v>
      </c>
      <c r="V239" s="42">
        <f>VLOOKUP($A239,[1]TargetPriceData!$A$2:$Q$4996,17,FALSE)</f>
        <v>3.91</v>
      </c>
      <c r="W239" s="27" t="str">
        <f>VLOOKUP($A239,[1]TargetPriceData!$A$2:$O$4996,15,FALSE)</f>
        <v/>
      </c>
      <c r="X239" s="28">
        <f>VLOOKUP($A239,[1]TargetPriceData!$A$2:$N$4996,14,FALSE)</f>
        <v>0</v>
      </c>
      <c r="Y239" s="29">
        <f t="shared" si="7"/>
        <v>0</v>
      </c>
      <c r="Z239" s="11" t="str" cm="1">
        <f t="array" ref="Z239">_FV(B239,"Exchange abbreviation",TRUE)</f>
        <v>XNAS</v>
      </c>
      <c r="AA239" s="44" t="s">
        <v>589</v>
      </c>
      <c r="AB239" s="44" t="s">
        <v>711</v>
      </c>
      <c r="AC239" s="45" t="s">
        <v>49</v>
      </c>
      <c r="AD239" s="31" t="s">
        <v>587</v>
      </c>
      <c r="AE239" s="46" t="s">
        <v>617</v>
      </c>
      <c r="AF239" s="32" t="s">
        <v>33</v>
      </c>
      <c r="AG239" s="33" cm="1">
        <f t="array" ref="AG239">IF(AH239=0,0,IF(ISERR(AH239),0,ROUNDDOWN(C239/_FV(B239,"P/E",TRUE),2)))</f>
        <v>4.25</v>
      </c>
      <c r="AH239" s="30" cm="1">
        <f t="array" ref="AH239">IFERROR(_FV(B239,"P/E",TRUE),0)</f>
        <v>16.224900000000002</v>
      </c>
      <c r="FT239" s="8"/>
      <c r="FU239" s="8"/>
      <c r="FV239" s="8"/>
    </row>
    <row r="240" spans="1:178" x14ac:dyDescent="0.25">
      <c r="A240" s="38" t="s">
        <v>323</v>
      </c>
      <c r="B240" t="e" vm="237">
        <v>#VALUE!</v>
      </c>
      <c r="C240" s="10" cm="1">
        <f t="array" ref="C240">_FV(B240,"Previous close",TRUE)</f>
        <v>26.08</v>
      </c>
      <c r="D240" s="10" cm="1">
        <f t="array" aca="1" ref="D240" ca="1">IF(OR(ISERROR(_FV($B240,"Price (Extended hours)",TRUE))=TRUE,$D$2="MKT CLOSED"),_FV($B240,"Price"),_FV($B240,"Price (Extended hours)",TRUE))</f>
        <v>27.01</v>
      </c>
      <c r="E240" s="17" cm="1">
        <f t="array" ref="E240">_FV(B240,"Low")</f>
        <v>25.79</v>
      </c>
      <c r="F240" s="17" cm="1">
        <f t="array" ref="F240">_FV(B240,"High")</f>
        <v>27.05</v>
      </c>
      <c r="G240" s="18" cm="1">
        <f t="array" ref="G240">_FV(B240,"Change")</f>
        <v>0.89</v>
      </c>
      <c r="H240" s="19" cm="1">
        <f t="array" ref="H240">_FV(B240,"Change (%)",TRUE)</f>
        <v>3.4125999999999997E-2</v>
      </c>
      <c r="I240" s="37" t="str" cm="1">
        <f t="array" ref="I240">_FV(B240,"Name")</f>
        <v>INTEL CORPORATION</v>
      </c>
      <c r="J240" s="20" cm="1">
        <f t="array" ref="J240">_FV(B240,"Shares outstanding",TRUE)</f>
        <v>4106000000</v>
      </c>
      <c r="K240" s="21" cm="1">
        <f t="array" ref="K240">IFERROR(_FV(B240,"Market cap",TRUE),0)</f>
        <v>110738800000</v>
      </c>
      <c r="L240" s="22">
        <f>VLOOKUP($A240,[1]TargetPriceData!$A$2:$AB$4993,11,FALSE)</f>
        <v>0.71</v>
      </c>
      <c r="M240" s="23">
        <f>VLOOKUP($A240,[1]TargetPriceData!$A$2:$AB$4993,4,FALSE)</f>
        <v>34</v>
      </c>
      <c r="N240" s="23" t="b">
        <f>VLOOKUP($A240,[1]TargetPriceData!$A$2:$AB$4993,3,FALSE)</f>
        <v>1</v>
      </c>
      <c r="O240" s="24">
        <f>VLOOKUP($A240,[1]TargetPriceData!$A$2:$AB$4993,5,FALSE)</f>
        <v>18</v>
      </c>
      <c r="P240" s="24">
        <f>VLOOKUP($A240,[1]TargetPriceData!$A$2:$AB$1048576,7,FALSE)</f>
        <v>32</v>
      </c>
      <c r="Q240" s="24">
        <f>VLOOKUP($A240,[1]TargetPriceData!$A$2:$AB$4993,6,FALSE)</f>
        <v>34.770000000000003</v>
      </c>
      <c r="R240" s="34">
        <f t="shared" ca="1" si="6"/>
        <v>0.2873009996297668</v>
      </c>
      <c r="S240" s="24">
        <f>VLOOKUP($A240,[1]TargetPriceData!$A$2:$AB$4993,8,FALSE)</f>
        <v>72</v>
      </c>
      <c r="T240" s="26">
        <f>VLOOKUP($A240,[1]TargetPriceData!$A$2:$AB$4993,10,FALSE)</f>
        <v>3.2</v>
      </c>
      <c r="U240" s="42">
        <f>VLOOKUP($A240,[1]TargetPriceData!$A$2:$P$4996,16,FALSE)</f>
        <v>1.23</v>
      </c>
      <c r="V240" s="42">
        <f>VLOOKUP($A240,[1]TargetPriceData!$A$2:$Q$4996,17,FALSE)</f>
        <v>1.86</v>
      </c>
      <c r="W240" s="27" t="str">
        <f>VLOOKUP($A240,[1]TargetPriceData!$A$2:$O$4996,15,FALSE)</f>
        <v>2022-11-04</v>
      </c>
      <c r="X240" s="28">
        <f>VLOOKUP($A240,[1]TargetPriceData!$A$2:$N$4996,14,FALSE)</f>
        <v>1.46</v>
      </c>
      <c r="Y240" s="29">
        <f t="shared" si="7"/>
        <v>5.5981595092024543E-2</v>
      </c>
      <c r="Z240" s="11" t="str" cm="1">
        <f t="array" ref="Z240">_FV(B240,"Exchange abbreviation",TRUE)</f>
        <v>XNAS</v>
      </c>
      <c r="AA240" s="44" t="s">
        <v>712</v>
      </c>
      <c r="AB240" s="44" t="s">
        <v>711</v>
      </c>
      <c r="AC240" s="45" t="s">
        <v>60</v>
      </c>
      <c r="AD240" s="31" t="s">
        <v>592</v>
      </c>
      <c r="AE240" s="46" t="s">
        <v>597</v>
      </c>
      <c r="AF240" s="32" t="s">
        <v>33</v>
      </c>
      <c r="AG240" s="33" cm="1">
        <f t="array" ref="AG240">IF(AH240=0,0,IF(ISERR(AH240),0,ROUNDDOWN(C240/_FV(B240,"P/E",TRUE),2)))</f>
        <v>4.66</v>
      </c>
      <c r="AH240" s="30" cm="1">
        <f t="array" ref="AH240">IFERROR(_FV(B240,"P/E",TRUE),0)</f>
        <v>5.5934999999999997</v>
      </c>
      <c r="FT240" s="8"/>
      <c r="FU240" s="8"/>
      <c r="FV240" s="8"/>
    </row>
    <row r="241" spans="1:178" x14ac:dyDescent="0.25">
      <c r="A241" s="38" t="s">
        <v>324</v>
      </c>
      <c r="B241" t="e" vm="238">
        <v>#VALUE!</v>
      </c>
      <c r="C241" s="10" cm="1">
        <f t="array" ref="C241">_FV(B241,"Previous close",TRUE)</f>
        <v>401.15</v>
      </c>
      <c r="D241" s="10" cm="1">
        <f t="array" aca="1" ref="D241" ca="1">IF(OR(ISERROR(_FV($B241,"Price (Extended hours)",TRUE))=TRUE,$D$2="MKT CLOSED"),_FV($B241,"Price"),_FV($B241,"Price (Extended hours)",TRUE))</f>
        <v>417.18</v>
      </c>
      <c r="E241" s="17" cm="1">
        <f t="array" ref="E241">_FV(B241,"Low")</f>
        <v>395.82</v>
      </c>
      <c r="F241" s="17" cm="1">
        <f t="array" ref="F241">_FV(B241,"High")</f>
        <v>418.61</v>
      </c>
      <c r="G241" s="18" cm="1">
        <f t="array" ref="G241">_FV(B241,"Change")</f>
        <v>16.03</v>
      </c>
      <c r="H241" s="19" cm="1">
        <f t="array" ref="H241">_FV(B241,"Change (%)",TRUE)</f>
        <v>3.9960000000000002E-2</v>
      </c>
      <c r="I241" s="37" t="str" cm="1">
        <f t="array" ref="I241">_FV(B241,"Name")</f>
        <v>INTUIT INC.</v>
      </c>
      <c r="J241" s="20" cm="1">
        <f t="array" ref="J241">_FV(B241,"Shares outstanding",TRUE)</f>
        <v>281869900</v>
      </c>
      <c r="K241" s="21" cm="1">
        <f t="array" ref="K241">IFERROR(_FV(B241,"Market cap",TRUE),0)</f>
        <v>117590500000</v>
      </c>
      <c r="L241" s="22">
        <f>VLOOKUP($A241,[1]TargetPriceData!$A$2:$AB$4993,11,FALSE)</f>
        <v>1.18</v>
      </c>
      <c r="M241" s="23">
        <f>VLOOKUP($A241,[1]TargetPriceData!$A$2:$AB$4993,4,FALSE)</f>
        <v>21</v>
      </c>
      <c r="N241" s="23" t="b">
        <f>VLOOKUP($A241,[1]TargetPriceData!$A$2:$AB$4993,3,FALSE)</f>
        <v>1</v>
      </c>
      <c r="O241" s="24">
        <f>VLOOKUP($A241,[1]TargetPriceData!$A$2:$AB$4993,5,FALSE)</f>
        <v>360</v>
      </c>
      <c r="P241" s="24">
        <f>VLOOKUP($A241,[1]TargetPriceData!$A$2:$AB$1048576,7,FALSE)</f>
        <v>533</v>
      </c>
      <c r="Q241" s="24">
        <f>VLOOKUP($A241,[1]TargetPriceData!$A$2:$AB$4993,6,FALSE)</f>
        <v>520.48</v>
      </c>
      <c r="R241" s="34">
        <f t="shared" ca="1" si="6"/>
        <v>0.24761493839589627</v>
      </c>
      <c r="S241" s="24">
        <f>VLOOKUP($A241,[1]TargetPriceData!$A$2:$AB$4993,8,FALSE)</f>
        <v>650</v>
      </c>
      <c r="T241" s="26">
        <f>VLOOKUP($A241,[1]TargetPriceData!$A$2:$AB$4993,10,FALSE)</f>
        <v>1.9</v>
      </c>
      <c r="U241" s="42">
        <f>VLOOKUP($A241,[1]TargetPriceData!$A$2:$P$4996,16,FALSE)</f>
        <v>1.05</v>
      </c>
      <c r="V241" s="42">
        <f>VLOOKUP($A241,[1]TargetPriceData!$A$2:$Q$4996,17,FALSE)</f>
        <v>1.39</v>
      </c>
      <c r="W241" s="27" t="str">
        <f>VLOOKUP($A241,[1]TargetPriceData!$A$2:$O$4996,15,FALSE)</f>
        <v>2022-10-06</v>
      </c>
      <c r="X241" s="28">
        <f>VLOOKUP($A241,[1]TargetPriceData!$A$2:$N$4996,14,FALSE)</f>
        <v>3.12</v>
      </c>
      <c r="Y241" s="29">
        <f t="shared" si="7"/>
        <v>7.7776392870497323E-3</v>
      </c>
      <c r="Z241" s="11" t="str" cm="1">
        <f t="array" ref="Z241">_FV(B241,"Exchange abbreviation",TRUE)</f>
        <v>XNAS</v>
      </c>
      <c r="AA241" s="44" t="s">
        <v>712</v>
      </c>
      <c r="AB241" s="44" t="s">
        <v>711</v>
      </c>
      <c r="AC241" s="45" t="s">
        <v>52</v>
      </c>
      <c r="AD241" s="31" t="s">
        <v>592</v>
      </c>
      <c r="AE241" s="46" t="s">
        <v>596</v>
      </c>
      <c r="AF241" s="32" t="s">
        <v>33</v>
      </c>
      <c r="AG241" s="33" cm="1">
        <f t="array" ref="AG241">IF(AH241=0,0,IF(ISERR(AH241),0,ROUNDDOWN(C241/_FV(B241,"P/E",TRUE),2)))</f>
        <v>7.24</v>
      </c>
      <c r="AH241" s="30" cm="1">
        <f t="array" ref="AH241">IFERROR(_FV(B241,"P/E",TRUE),0)</f>
        <v>55.358699999999999</v>
      </c>
      <c r="FT241" s="8"/>
      <c r="FU241" s="8"/>
      <c r="FV241" s="8"/>
    </row>
    <row r="242" spans="1:178" x14ac:dyDescent="0.25">
      <c r="A242" s="38" t="s">
        <v>325</v>
      </c>
      <c r="B242" t="e" vm="239">
        <v>#VALUE!</v>
      </c>
      <c r="C242" s="10" cm="1">
        <f t="array" ref="C242">_FV(B242,"Previous close",TRUE)</f>
        <v>32.54</v>
      </c>
      <c r="D242" s="10" cm="1">
        <f t="array" aca="1" ref="D242" ca="1">IF(OR(ISERROR(_FV($B242,"Price (Extended hours)",TRUE))=TRUE,$D$2="MKT CLOSED"),_FV($B242,"Price"),_FV($B242,"Price (Extended hours)",TRUE))</f>
        <v>33.04</v>
      </c>
      <c r="E242" s="17" cm="1">
        <f t="array" ref="E242">_FV(B242,"Low")</f>
        <v>32.229999999999997</v>
      </c>
      <c r="F242" s="17" cm="1">
        <f t="array" ref="F242">_FV(B242,"High")</f>
        <v>33.14</v>
      </c>
      <c r="G242" s="18" cm="1">
        <f t="array" ref="G242">_FV(B242,"Change")</f>
        <v>0.56000000000000005</v>
      </c>
      <c r="H242" s="19" cm="1">
        <f t="array" ref="H242">_FV(B242,"Change (%)",TRUE)</f>
        <v>1.721E-2</v>
      </c>
      <c r="I242" s="37" t="str" cm="1">
        <f t="array" ref="I242">_FV(B242,"Name")</f>
        <v>INVITATION HOMES INC.</v>
      </c>
      <c r="J242" s="20" cm="1">
        <f t="array" ref="J242">_FV(B242,"Shares outstanding",TRUE)</f>
        <v>610359900</v>
      </c>
      <c r="K242" s="21" cm="1">
        <f t="array" ref="K242">IFERROR(_FV(B242,"Market cap",TRUE),0)</f>
        <v>20202910000</v>
      </c>
      <c r="L242" s="22">
        <f>VLOOKUP($A242,[1]TargetPriceData!$A$2:$AB$4993,11,FALSE)</f>
        <v>0.9</v>
      </c>
      <c r="M242" s="23">
        <f>VLOOKUP($A242,[1]TargetPriceData!$A$2:$AB$4993,4,FALSE)</f>
        <v>19</v>
      </c>
      <c r="N242" s="23" t="b">
        <f>VLOOKUP($A242,[1]TargetPriceData!$A$2:$AB$4993,3,FALSE)</f>
        <v>1</v>
      </c>
      <c r="O242" s="24">
        <f>VLOOKUP($A242,[1]TargetPriceData!$A$2:$AB$4993,5,FALSE)</f>
        <v>36</v>
      </c>
      <c r="P242" s="24">
        <f>VLOOKUP($A242,[1]TargetPriceData!$A$2:$AB$1048576,7,FALSE)</f>
        <v>41</v>
      </c>
      <c r="Q242" s="24">
        <f>VLOOKUP($A242,[1]TargetPriceData!$A$2:$AB$4993,6,FALSE)</f>
        <v>42.26</v>
      </c>
      <c r="R242" s="34">
        <f t="shared" ca="1" si="6"/>
        <v>0.2790556900726392</v>
      </c>
      <c r="S242" s="24">
        <f>VLOOKUP($A242,[1]TargetPriceData!$A$2:$AB$4993,8,FALSE)</f>
        <v>52</v>
      </c>
      <c r="T242" s="26">
        <f>VLOOKUP($A242,[1]TargetPriceData!$A$2:$AB$4993,10,FALSE)</f>
        <v>1.9</v>
      </c>
      <c r="U242" s="42">
        <f>VLOOKUP($A242,[1]TargetPriceData!$A$2:$P$4996,16,FALSE)</f>
        <v>1.32</v>
      </c>
      <c r="V242" s="42">
        <f>VLOOKUP($A242,[1]TargetPriceData!$A$2:$Q$4996,17,FALSE)</f>
        <v>2.87</v>
      </c>
      <c r="W242" s="27" t="str">
        <f>VLOOKUP($A242,[1]TargetPriceData!$A$2:$O$4996,15,FALSE)</f>
        <v>2022-11-07</v>
      </c>
      <c r="X242" s="28">
        <f>VLOOKUP($A242,[1]TargetPriceData!$A$2:$N$4996,14,FALSE)</f>
        <v>0.88</v>
      </c>
      <c r="Y242" s="29">
        <f t="shared" si="7"/>
        <v>2.7043638598647821E-2</v>
      </c>
      <c r="Z242" s="11" t="str" cm="1">
        <f t="array" ref="Z242">_FV(B242,"Exchange abbreviation",TRUE)</f>
        <v>XNYS</v>
      </c>
      <c r="AA242" s="44" t="s">
        <v>589</v>
      </c>
      <c r="AB242" s="44" t="s">
        <v>711</v>
      </c>
      <c r="AC242" s="45" t="s">
        <v>44</v>
      </c>
      <c r="AD242" s="31" t="s">
        <v>619</v>
      </c>
      <c r="AE242" s="46" t="s">
        <v>632</v>
      </c>
      <c r="AF242" s="32" t="s">
        <v>33</v>
      </c>
      <c r="AG242" s="33" cm="1">
        <f t="array" ref="AG242">IF(AH242=0,0,IF(ISERR(AH242),0,ROUNDDOWN(C242/_FV(B242,"P/E",TRUE),2)))</f>
        <v>0.56999999999999995</v>
      </c>
      <c r="AH242" s="30" cm="1">
        <f t="array" ref="AH242">IFERROR(_FV(B242,"P/E",TRUE),0)</f>
        <v>56.4206</v>
      </c>
      <c r="FT242" s="8"/>
      <c r="FU242" s="8"/>
      <c r="FV242" s="8"/>
    </row>
    <row r="243" spans="1:178" x14ac:dyDescent="0.25">
      <c r="A243" s="38" t="s">
        <v>326</v>
      </c>
      <c r="B243" t="e" vm="240">
        <v>#VALUE!</v>
      </c>
      <c r="C243" s="10" cm="1">
        <f t="array" ref="C243">_FV(B243,"Previous close",TRUE)</f>
        <v>31.91</v>
      </c>
      <c r="D243" s="10" cm="1">
        <f t="array" aca="1" ref="D243" ca="1">IF(OR(ISERROR(_FV($B243,"Price (Extended hours)",TRUE))=TRUE,$D$2="MKT CLOSED"),_FV($B243,"Price"),_FV($B243,"Price (Extended hours)",TRUE))</f>
        <v>32.5</v>
      </c>
      <c r="E243" s="17" cm="1">
        <f t="array" ref="E243">_FV(B243,"Low")</f>
        <v>31.9</v>
      </c>
      <c r="F243" s="17" cm="1">
        <f t="array" ref="F243">_FV(B243,"High")</f>
        <v>33.08</v>
      </c>
      <c r="G243" s="18" cm="1">
        <f t="array" ref="G243">_FV(B243,"Change")</f>
        <v>1.17</v>
      </c>
      <c r="H243" s="19" cm="1">
        <f t="array" ref="H243">_FV(B243,"Change (%)",TRUE)</f>
        <v>3.6665999999999997E-2</v>
      </c>
      <c r="I243" s="37" t="str" cm="1">
        <f t="array" ref="I243">_FV(B243,"Name")</f>
        <v>INTERNATIONAL PAPER COMPANY</v>
      </c>
      <c r="J243" s="20" cm="1">
        <f t="array" ref="J243">_FV(B243,"Shares outstanding",TRUE)</f>
        <v>362016800</v>
      </c>
      <c r="K243" s="21" cm="1">
        <f t="array" ref="K243">IFERROR(_FV(B243,"Market cap",TRUE),0)</f>
        <v>11975520000</v>
      </c>
      <c r="L243" s="22">
        <f>VLOOKUP($A243,[1]TargetPriceData!$A$2:$AB$4993,11,FALSE)</f>
        <v>0.97</v>
      </c>
      <c r="M243" s="23">
        <f>VLOOKUP($A243,[1]TargetPriceData!$A$2:$AB$4993,4,FALSE)</f>
        <v>11</v>
      </c>
      <c r="N243" s="23" t="b">
        <f>VLOOKUP($A243,[1]TargetPriceData!$A$2:$AB$4993,3,FALSE)</f>
        <v>1</v>
      </c>
      <c r="O243" s="24">
        <f>VLOOKUP($A243,[1]TargetPriceData!$A$2:$AB$4993,5,FALSE)</f>
        <v>27.5</v>
      </c>
      <c r="P243" s="24">
        <f>VLOOKUP($A243,[1]TargetPriceData!$A$2:$AB$1048576,7,FALSE)</f>
        <v>35</v>
      </c>
      <c r="Q243" s="24">
        <f>VLOOKUP($A243,[1]TargetPriceData!$A$2:$AB$4993,6,FALSE)</f>
        <v>36.32</v>
      </c>
      <c r="R243" s="34">
        <f t="shared" ca="1" si="6"/>
        <v>0.11753846153846155</v>
      </c>
      <c r="S243" s="24">
        <f>VLOOKUP($A243,[1]TargetPriceData!$A$2:$AB$4993,8,FALSE)</f>
        <v>60</v>
      </c>
      <c r="T243" s="26">
        <f>VLOOKUP($A243,[1]TargetPriceData!$A$2:$AB$4993,10,FALSE)</f>
        <v>3.1</v>
      </c>
      <c r="U243" s="42">
        <f>VLOOKUP($A243,[1]TargetPriceData!$A$2:$P$4996,16,FALSE)</f>
        <v>1.0900000000000001</v>
      </c>
      <c r="V243" s="42">
        <f>VLOOKUP($A243,[1]TargetPriceData!$A$2:$Q$4996,17,FALSE)</f>
        <v>1.62</v>
      </c>
      <c r="W243" s="27" t="str">
        <f>VLOOKUP($A243,[1]TargetPriceData!$A$2:$O$4996,15,FALSE)</f>
        <v>2022-11-14</v>
      </c>
      <c r="X243" s="28">
        <f>VLOOKUP($A243,[1]TargetPriceData!$A$2:$N$4996,14,FALSE)</f>
        <v>1.85</v>
      </c>
      <c r="Y243" s="29">
        <f t="shared" si="7"/>
        <v>5.7975556251958639E-2</v>
      </c>
      <c r="Z243" s="11" t="str" cm="1">
        <f t="array" ref="Z243">_FV(B243,"Exchange abbreviation",TRUE)</f>
        <v>XNYS</v>
      </c>
      <c r="AA243" s="44" t="s">
        <v>589</v>
      </c>
      <c r="AB243" s="44" t="s">
        <v>711</v>
      </c>
      <c r="AC243" s="45" t="s">
        <v>97</v>
      </c>
      <c r="AD243" s="31" t="s">
        <v>610</v>
      </c>
      <c r="AE243" s="46" t="s">
        <v>615</v>
      </c>
      <c r="AF243" s="32" t="s">
        <v>33</v>
      </c>
      <c r="AG243" s="33" cm="1">
        <f t="array" ref="AG243">IF(AH243=0,0,IF(ISERR(AH243),0,ROUNDDOWN(C243/_FV(B243,"P/E",TRUE),2)))</f>
        <v>3.72</v>
      </c>
      <c r="AH243" s="30" cm="1">
        <f t="array" ref="AH243">IFERROR(_FV(B243,"P/E",TRUE),0)</f>
        <v>8.5657999999999994</v>
      </c>
      <c r="FT243" s="8"/>
      <c r="FU243" s="8"/>
      <c r="FV243" s="8"/>
    </row>
    <row r="244" spans="1:178" x14ac:dyDescent="0.25">
      <c r="A244" s="38" t="s">
        <v>327</v>
      </c>
      <c r="B244" t="e" vm="241">
        <v>#VALUE!</v>
      </c>
      <c r="C244" s="10" cm="1">
        <f t="array" ref="C244">_FV(B244,"Previous close",TRUE)</f>
        <v>28.15</v>
      </c>
      <c r="D244" s="10" cm="1">
        <f t="array" aca="1" ref="D244" ca="1">IF(OR(ISERROR(_FV($B244,"Price (Extended hours)",TRUE))=TRUE,$D$2="MKT CLOSED"),_FV($B244,"Price"),_FV($B244,"Price (Extended hours)",TRUE))</f>
        <v>28.71</v>
      </c>
      <c r="E244" s="17" cm="1">
        <f t="array" ref="E244">_FV(B244,"Low")</f>
        <v>26.75</v>
      </c>
      <c r="F244" s="17" cm="1">
        <f t="array" ref="F244">_FV(B244,"High")</f>
        <v>28.37</v>
      </c>
      <c r="G244" s="18" cm="1">
        <f t="array" ref="G244">_FV(B244,"Change")</f>
        <v>0.09</v>
      </c>
      <c r="H244" s="19" cm="1">
        <f t="array" ref="H244">_FV(B244,"Change (%)",TRUE)</f>
        <v>3.1969999999999998E-3</v>
      </c>
      <c r="I244" s="37" t="str" cm="1">
        <f t="array" ref="I244">_FV(B244,"Name")</f>
        <v>THE INTERPUBLIC GROUP OF COMPANIES, INC.</v>
      </c>
      <c r="J244" s="20" cm="1">
        <f t="array" ref="J244">_FV(B244,"Shares outstanding",TRUE)</f>
        <v>391028300</v>
      </c>
      <c r="K244" s="21" cm="1">
        <f t="array" ref="K244">IFERROR(_FV(B244,"Market cap",TRUE),0)</f>
        <v>11042640000</v>
      </c>
      <c r="L244" s="22">
        <f>VLOOKUP($A244,[1]TargetPriceData!$A$2:$AB$4993,11,FALSE)</f>
        <v>0</v>
      </c>
      <c r="M244" s="23">
        <f>VLOOKUP($A244,[1]TargetPriceData!$A$2:$AB$4993,4,FALSE)</f>
        <v>10</v>
      </c>
      <c r="N244" s="23" t="b">
        <f>VLOOKUP($A244,[1]TargetPriceData!$A$2:$AB$4993,3,FALSE)</f>
        <v>1</v>
      </c>
      <c r="O244" s="24">
        <f>VLOOKUP($A244,[1]TargetPriceData!$A$2:$AB$4993,5,FALSE)</f>
        <v>22</v>
      </c>
      <c r="P244" s="24">
        <f>VLOOKUP($A244,[1]TargetPriceData!$A$2:$AB$1048576,7,FALSE)</f>
        <v>34</v>
      </c>
      <c r="Q244" s="24">
        <f>VLOOKUP($A244,[1]TargetPriceData!$A$2:$AB$4993,6,FALSE)</f>
        <v>33.5</v>
      </c>
      <c r="R244" s="34">
        <f t="shared" ca="1" si="6"/>
        <v>0.16684082201323577</v>
      </c>
      <c r="S244" s="24">
        <f>VLOOKUP($A244,[1]TargetPriceData!$A$2:$AB$4993,8,FALSE)</f>
        <v>43</v>
      </c>
      <c r="T244" s="26">
        <f>VLOOKUP($A244,[1]TargetPriceData!$A$2:$AB$4993,10,FALSE)</f>
        <v>2.4</v>
      </c>
      <c r="U244" s="42">
        <f>VLOOKUP($A244,[1]TargetPriceData!$A$2:$P$4996,16,FALSE)</f>
        <v>0</v>
      </c>
      <c r="V244" s="42">
        <f>VLOOKUP($A244,[1]TargetPriceData!$A$2:$Q$4996,17,FALSE)</f>
        <v>0</v>
      </c>
      <c r="W244" s="27" t="str">
        <f>VLOOKUP($A244,[1]TargetPriceData!$A$2:$O$4996,15,FALSE)</f>
        <v>2022-08-31</v>
      </c>
      <c r="X244" s="28">
        <f>VLOOKUP($A244,[1]TargetPriceData!$A$2:$N$4996,14,FALSE)</f>
        <v>1.1599999999999999</v>
      </c>
      <c r="Y244" s="29">
        <f t="shared" si="7"/>
        <v>4.1207815275310831E-2</v>
      </c>
      <c r="Z244" s="11" t="str" cm="1">
        <f t="array" ref="Z244">_FV(B244,"Exchange abbreviation",TRUE)</f>
        <v>XNYS</v>
      </c>
      <c r="AA244" s="44" t="s">
        <v>589</v>
      </c>
      <c r="AB244" s="44" t="s">
        <v>711</v>
      </c>
      <c r="AC244" s="45" t="s">
        <v>100</v>
      </c>
      <c r="AD244" s="31" t="s">
        <v>630</v>
      </c>
      <c r="AE244" s="46" t="s">
        <v>679</v>
      </c>
      <c r="AF244" s="32" t="s">
        <v>33</v>
      </c>
      <c r="AG244" s="33" cm="1">
        <f t="array" ref="AG244">IF(AH244=0,0,IF(ISERR(AH244),0,ROUNDDOWN(C244/_FV(B244,"P/E",TRUE),2)))</f>
        <v>2.5099999999999998</v>
      </c>
      <c r="AH244" s="30" cm="1">
        <f t="array" ref="AH244">IFERROR(_FV(B244,"P/E",TRUE),0)</f>
        <v>11.1914</v>
      </c>
      <c r="FT244" s="8"/>
      <c r="FU244" s="8"/>
      <c r="FV244" s="8"/>
    </row>
    <row r="245" spans="1:178" x14ac:dyDescent="0.25">
      <c r="A245" s="38" t="s">
        <v>328</v>
      </c>
      <c r="B245" t="e" vm="242">
        <v>#VALUE!</v>
      </c>
      <c r="C245" s="10" cm="1">
        <f t="array" ref="C245">_FV(B245,"Previous close",TRUE)</f>
        <v>174.58</v>
      </c>
      <c r="D245" s="10" cm="1">
        <f t="array" aca="1" ref="D245" ca="1">IF(OR(ISERROR(_FV($B245,"Price (Extended hours)",TRUE))=TRUE,$D$2="MKT CLOSED"),_FV($B245,"Price"),_FV($B245,"Price (Extended hours)",TRUE))</f>
        <v>179.32</v>
      </c>
      <c r="E245" s="17" cm="1">
        <f t="array" ref="E245">_FV(B245,"Low")</f>
        <v>171.24</v>
      </c>
      <c r="F245" s="17" cm="1">
        <f t="array" ref="F245">_FV(B245,"High")</f>
        <v>178.36</v>
      </c>
      <c r="G245" s="18" cm="1">
        <f t="array" ref="G245">_FV(B245,"Change")</f>
        <v>3.57</v>
      </c>
      <c r="H245" s="19" cm="1">
        <f t="array" ref="H245">_FV(B245,"Change (%)",TRUE)</f>
        <v>2.0449000000000002E-2</v>
      </c>
      <c r="I245" s="37" t="str" cm="1">
        <f t="array" ref="I245">_FV(B245,"Name")</f>
        <v>IQVIA HOLDINGS INC</v>
      </c>
      <c r="J245" s="20" cm="1">
        <f t="array" ref="J245">_FV(B245,"Shares outstanding",TRUE)</f>
        <v>186507900</v>
      </c>
      <c r="K245" s="21" cm="1">
        <f t="array" ref="K245">IFERROR(_FV(B245,"Market cap",TRUE),0)</f>
        <v>33226390000</v>
      </c>
      <c r="L245" s="22">
        <f>VLOOKUP($A245,[1]TargetPriceData!$A$2:$AB$4993,11,FALSE)</f>
        <v>1.36</v>
      </c>
      <c r="M245" s="23">
        <f>VLOOKUP($A245,[1]TargetPriceData!$A$2:$AB$4993,4,FALSE)</f>
        <v>19</v>
      </c>
      <c r="N245" s="23" t="b">
        <f>VLOOKUP($A245,[1]TargetPriceData!$A$2:$AB$4993,3,FALSE)</f>
        <v>1</v>
      </c>
      <c r="O245" s="24">
        <f>VLOOKUP($A245,[1]TargetPriceData!$A$2:$AB$4993,5,FALSE)</f>
        <v>215</v>
      </c>
      <c r="P245" s="24">
        <f>VLOOKUP($A245,[1]TargetPriceData!$A$2:$AB$1048576,7,FALSE)</f>
        <v>265</v>
      </c>
      <c r="Q245" s="24">
        <f>VLOOKUP($A245,[1]TargetPriceData!$A$2:$AB$4993,6,FALSE)</f>
        <v>261.52999999999997</v>
      </c>
      <c r="R245" s="34">
        <f t="shared" ca="1" si="6"/>
        <v>0.45845416016060664</v>
      </c>
      <c r="S245" s="24">
        <f>VLOOKUP($A245,[1]TargetPriceData!$A$2:$AB$4993,8,FALSE)</f>
        <v>300</v>
      </c>
      <c r="T245" s="26">
        <f>VLOOKUP($A245,[1]TargetPriceData!$A$2:$AB$4993,10,FALSE)</f>
        <v>1.6</v>
      </c>
      <c r="U245" s="42">
        <f>VLOOKUP($A245,[1]TargetPriceData!$A$2:$P$4996,16,FALSE)</f>
        <v>0.83</v>
      </c>
      <c r="V245" s="42">
        <f>VLOOKUP($A245,[1]TargetPriceData!$A$2:$Q$4996,17,FALSE)</f>
        <v>0.96</v>
      </c>
      <c r="W245" s="27" t="str">
        <f>VLOOKUP($A245,[1]TargetPriceData!$A$2:$O$4996,15,FALSE)</f>
        <v/>
      </c>
      <c r="X245" s="28">
        <f>VLOOKUP($A245,[1]TargetPriceData!$A$2:$N$4996,14,FALSE)</f>
        <v>0</v>
      </c>
      <c r="Y245" s="29">
        <f t="shared" si="7"/>
        <v>0</v>
      </c>
      <c r="Z245" s="11" t="str" cm="1">
        <f t="array" ref="Z245">_FV(B245,"Exchange abbreviation",TRUE)</f>
        <v>XNYS</v>
      </c>
      <c r="AA245" s="44" t="s">
        <v>589</v>
      </c>
      <c r="AB245" s="44" t="s">
        <v>711</v>
      </c>
      <c r="AC245" s="45" t="s">
        <v>49</v>
      </c>
      <c r="AD245" s="31" t="s">
        <v>587</v>
      </c>
      <c r="AE245" s="46" t="s">
        <v>638</v>
      </c>
      <c r="AF245" s="32" t="s">
        <v>33</v>
      </c>
      <c r="AG245" s="33" cm="1">
        <f t="array" ref="AG245">IF(AH245=0,0,IF(ISERR(AH245),0,ROUNDDOWN(C245/_FV(B245,"P/E",TRUE),2)))</f>
        <v>5.98</v>
      </c>
      <c r="AH245" s="30" cm="1">
        <f t="array" ref="AH245">IFERROR(_FV(B245,"P/E",TRUE),0)</f>
        <v>29.1586</v>
      </c>
      <c r="FT245" s="8"/>
      <c r="FU245" s="8"/>
      <c r="FV245" s="8"/>
    </row>
    <row r="246" spans="1:178" x14ac:dyDescent="0.25">
      <c r="A246" s="38" t="s">
        <v>329</v>
      </c>
      <c r="B246" t="e" vm="243">
        <v>#VALUE!</v>
      </c>
      <c r="C246" s="10" cm="1">
        <f t="array" ref="C246">_FV(B246,"Previous close",TRUE)</f>
        <v>45.2</v>
      </c>
      <c r="D246" s="10" cm="1">
        <f t="array" aca="1" ref="D246" ca="1">IF(OR(ISERROR(_FV($B246,"Price (Extended hours)",TRUE))=TRUE,$D$2="MKT CLOSED"),_FV($B246,"Price"),_FV($B246,"Price (Extended hours)",TRUE))</f>
        <v>46.79</v>
      </c>
      <c r="E246" s="17" cm="1">
        <f t="array" ref="E246">_FV(B246,"Low")</f>
        <v>45.14</v>
      </c>
      <c r="F246" s="17" cm="1">
        <f t="array" ref="F246">_FV(B246,"High")</f>
        <v>46.83</v>
      </c>
      <c r="G246" s="18" cm="1">
        <f t="array" ref="G246">_FV(B246,"Change")</f>
        <v>1.59</v>
      </c>
      <c r="H246" s="19" cm="1">
        <f t="array" ref="H246">_FV(B246,"Change (%)",TRUE)</f>
        <v>3.5177E-2</v>
      </c>
      <c r="I246" s="37" t="str" cm="1">
        <f t="array" ref="I246">_FV(B246,"Name")</f>
        <v>INGERSOLL RAND INC.</v>
      </c>
      <c r="J246" s="20" cm="1">
        <f t="array" ref="J246">_FV(B246,"Shares outstanding",TRUE)</f>
        <v>403181100</v>
      </c>
      <c r="K246" s="21" cm="1">
        <f t="array" ref="K246">IFERROR(_FV(B246,"Market cap",TRUE),0)</f>
        <v>18864840000</v>
      </c>
      <c r="L246" s="22">
        <f>VLOOKUP($A246,[1]TargetPriceData!$A$2:$AB$4993,11,FALSE)</f>
        <v>1.45</v>
      </c>
      <c r="M246" s="23">
        <f>VLOOKUP($A246,[1]TargetPriceData!$A$2:$AB$4993,4,FALSE)</f>
        <v>13</v>
      </c>
      <c r="N246" s="23" t="b">
        <f>VLOOKUP($A246,[1]TargetPriceData!$A$2:$AB$4993,3,FALSE)</f>
        <v>1</v>
      </c>
      <c r="O246" s="24">
        <f>VLOOKUP($A246,[1]TargetPriceData!$A$2:$AB$4993,5,FALSE)</f>
        <v>44</v>
      </c>
      <c r="P246" s="24">
        <f>VLOOKUP($A246,[1]TargetPriceData!$A$2:$AB$1048576,7,FALSE)</f>
        <v>54</v>
      </c>
      <c r="Q246" s="24">
        <f>VLOOKUP($A246,[1]TargetPriceData!$A$2:$AB$4993,6,FALSE)</f>
        <v>53.23</v>
      </c>
      <c r="R246" s="34">
        <f t="shared" ca="1" si="6"/>
        <v>0.13763624706133784</v>
      </c>
      <c r="S246" s="24">
        <f>VLOOKUP($A246,[1]TargetPriceData!$A$2:$AB$4993,8,FALSE)</f>
        <v>60</v>
      </c>
      <c r="T246" s="26">
        <f>VLOOKUP($A246,[1]TargetPriceData!$A$2:$AB$4993,10,FALSE)</f>
        <v>2.2000000000000002</v>
      </c>
      <c r="U246" s="42">
        <f>VLOOKUP($A246,[1]TargetPriceData!$A$2:$P$4996,16,FALSE)</f>
        <v>1.65</v>
      </c>
      <c r="V246" s="42">
        <f>VLOOKUP($A246,[1]TargetPriceData!$A$2:$Q$4996,17,FALSE)</f>
        <v>2.4300000000000002</v>
      </c>
      <c r="W246" s="27" t="str">
        <f>VLOOKUP($A246,[1]TargetPriceData!$A$2:$O$4996,15,FALSE)</f>
        <v>2022-08-16</v>
      </c>
      <c r="X246" s="28">
        <f>VLOOKUP($A246,[1]TargetPriceData!$A$2:$N$4996,14,FALSE)</f>
        <v>0.08</v>
      </c>
      <c r="Y246" s="29">
        <f t="shared" si="7"/>
        <v>1.7699115044247787E-3</v>
      </c>
      <c r="Z246" s="11" t="str" cm="1">
        <f t="array" ref="Z246">_FV(B246,"Exchange abbreviation",TRUE)</f>
        <v>XNYS</v>
      </c>
      <c r="AA246" s="44" t="s">
        <v>589</v>
      </c>
      <c r="AB246" s="44" t="s">
        <v>711</v>
      </c>
      <c r="AC246" s="45" t="s">
        <v>39</v>
      </c>
      <c r="AD246" s="31" t="s">
        <v>337</v>
      </c>
      <c r="AE246" s="46" t="s">
        <v>653</v>
      </c>
      <c r="AF246" s="32" t="s">
        <v>33</v>
      </c>
      <c r="AG246" s="33" cm="1">
        <f t="array" ref="AG246">IF(AH246=0,0,IF(ISERR(AH246),0,ROUNDDOWN(C246/_FV(B246,"P/E",TRUE),2)))</f>
        <v>1.29</v>
      </c>
      <c r="AH246" s="30" cm="1">
        <f t="array" ref="AH246">IFERROR(_FV(B246,"P/E",TRUE),0)</f>
        <v>34.906199999999998</v>
      </c>
      <c r="FT246" s="8"/>
      <c r="FU246" s="8"/>
      <c r="FV246" s="8"/>
    </row>
    <row r="247" spans="1:178" x14ac:dyDescent="0.25">
      <c r="A247" s="38" t="s">
        <v>330</v>
      </c>
      <c r="B247" t="e" vm="244">
        <v>#VALUE!</v>
      </c>
      <c r="C247" s="10" cm="1">
        <f t="array" ref="C247">_FV(B247,"Previous close",TRUE)</f>
        <v>46.3</v>
      </c>
      <c r="D247" s="10" cm="1">
        <f t="array" aca="1" ref="D247" ca="1">IF(OR(ISERROR(_FV($B247,"Price (Extended hours)",TRUE))=TRUE,$D$2="MKT CLOSED"),_FV($B247,"Price"),_FV($B247,"Price (Extended hours)",TRUE))</f>
        <v>47.74</v>
      </c>
      <c r="E247" s="17" cm="1">
        <f t="array" ref="E247">_FV(B247,"Low")</f>
        <v>45.72</v>
      </c>
      <c r="F247" s="17" cm="1">
        <f t="array" ref="F247">_FV(B247,"High")</f>
        <v>47.34</v>
      </c>
      <c r="G247" s="18" cm="1">
        <f t="array" ref="G247">_FV(B247,"Change")</f>
        <v>0.77</v>
      </c>
      <c r="H247" s="19" cm="1">
        <f t="array" ref="H247">_FV(B247,"Change (%)",TRUE)</f>
        <v>1.6631E-2</v>
      </c>
      <c r="I247" s="37" t="str" cm="1">
        <f t="array" ref="I247">_FV(B247,"Name")</f>
        <v>IRON MOUNTAIN INCORPORATED</v>
      </c>
      <c r="J247" s="20" cm="1">
        <f t="array" ref="J247">_FV(B247,"Shares outstanding",TRUE)</f>
        <v>290684900</v>
      </c>
      <c r="K247" s="21" cm="1">
        <f t="array" ref="K247">IFERROR(_FV(B247,"Market cap",TRUE),0)</f>
        <v>13682540000</v>
      </c>
      <c r="L247" s="22">
        <f>VLOOKUP($A247,[1]TargetPriceData!$A$2:$AB$4993,11,FALSE)</f>
        <v>0.84</v>
      </c>
      <c r="M247" s="23">
        <f>VLOOKUP($A247,[1]TargetPriceData!$A$2:$AB$4993,4,FALSE)</f>
        <v>7</v>
      </c>
      <c r="N247" s="23" t="b">
        <f>VLOOKUP($A247,[1]TargetPriceData!$A$2:$AB$4993,3,FALSE)</f>
        <v>1</v>
      </c>
      <c r="O247" s="24">
        <f>VLOOKUP($A247,[1]TargetPriceData!$A$2:$AB$4993,5,FALSE)</f>
        <v>20</v>
      </c>
      <c r="P247" s="24">
        <f>VLOOKUP($A247,[1]TargetPriceData!$A$2:$AB$1048576,7,FALSE)</f>
        <v>60</v>
      </c>
      <c r="Q247" s="24">
        <f>VLOOKUP($A247,[1]TargetPriceData!$A$2:$AB$4993,6,FALSE)</f>
        <v>55.43</v>
      </c>
      <c r="R247" s="34">
        <f t="shared" ca="1" si="6"/>
        <v>0.16108085462924168</v>
      </c>
      <c r="S247" s="24">
        <f>VLOOKUP($A247,[1]TargetPriceData!$A$2:$AB$4993,8,FALSE)</f>
        <v>68</v>
      </c>
      <c r="T247" s="26">
        <f>VLOOKUP($A247,[1]TargetPriceData!$A$2:$AB$4993,10,FALSE)</f>
        <v>2.1</v>
      </c>
      <c r="U247" s="42">
        <f>VLOOKUP($A247,[1]TargetPriceData!$A$2:$P$4996,16,FALSE)</f>
        <v>0.71</v>
      </c>
      <c r="V247" s="42">
        <f>VLOOKUP($A247,[1]TargetPriceData!$A$2:$Q$4996,17,FALSE)</f>
        <v>0.87</v>
      </c>
      <c r="W247" s="27" t="str">
        <f>VLOOKUP($A247,[1]TargetPriceData!$A$2:$O$4996,15,FALSE)</f>
        <v>2022-09-14</v>
      </c>
      <c r="X247" s="28">
        <f>VLOOKUP($A247,[1]TargetPriceData!$A$2:$N$4996,14,FALSE)</f>
        <v>2.4700000000000002</v>
      </c>
      <c r="Y247" s="29">
        <f t="shared" si="7"/>
        <v>5.3347732181425495E-2</v>
      </c>
      <c r="Z247" s="11" t="str" cm="1">
        <f t="array" ref="Z247">_FV(B247,"Exchange abbreviation",TRUE)</f>
        <v>XNYS</v>
      </c>
      <c r="AA247" s="44" t="s">
        <v>589</v>
      </c>
      <c r="AB247" s="44" t="s">
        <v>711</v>
      </c>
      <c r="AC247" s="45" t="s">
        <v>44</v>
      </c>
      <c r="AD247" s="31" t="s">
        <v>619</v>
      </c>
      <c r="AE247" s="46" t="s">
        <v>620</v>
      </c>
      <c r="AF247" s="32" t="s">
        <v>33</v>
      </c>
      <c r="AG247" s="33" cm="1">
        <f t="array" ref="AG247">IF(AH247=0,0,IF(ISERR(AH247),0,ROUNDDOWN(C247/_FV(B247,"P/E",TRUE),2)))</f>
        <v>1.27</v>
      </c>
      <c r="AH247" s="30" cm="1">
        <f t="array" ref="AH247">IFERROR(_FV(B247,"P/E",TRUE),0)</f>
        <v>36.3645</v>
      </c>
      <c r="FT247" s="8"/>
      <c r="FU247" s="8"/>
      <c r="FV247" s="8"/>
    </row>
    <row r="248" spans="1:178" x14ac:dyDescent="0.25">
      <c r="A248" s="38" t="s">
        <v>331</v>
      </c>
      <c r="B248" t="e" vm="245">
        <v>#VALUE!</v>
      </c>
      <c r="C248" s="10" cm="1">
        <f t="array" ref="C248">_FV(B248,"Previous close",TRUE)</f>
        <v>212</v>
      </c>
      <c r="D248" s="10" cm="1">
        <f t="array" aca="1" ref="D248" ca="1">IF(OR(ISERROR(_FV($B248,"Price (Extended hours)",TRUE))=TRUE,$D$2="MKT CLOSED"),_FV($B248,"Price"),_FV($B248,"Price (Extended hours)",TRUE))</f>
        <v>218.6</v>
      </c>
      <c r="E248" s="17" cm="1">
        <f t="array" ref="E248">_FV(B248,"Low")</f>
        <v>206.77</v>
      </c>
      <c r="F248" s="17" cm="1">
        <f t="array" ref="F248">_FV(B248,"High")</f>
        <v>219.04</v>
      </c>
      <c r="G248" s="18" cm="1">
        <f t="array" ref="G248">_FV(B248,"Change")</f>
        <v>6.49</v>
      </c>
      <c r="H248" s="19" cm="1">
        <f t="array" ref="H248">_FV(B248,"Change (%)",TRUE)</f>
        <v>3.0613000000000001E-2</v>
      </c>
      <c r="I248" s="37" t="str" cm="1">
        <f t="array" ref="I248">_FV(B248,"Name")</f>
        <v>INTUITIVE SURGICAL, INC.</v>
      </c>
      <c r="J248" s="20" cm="1">
        <f t="array" ref="J248">_FV(B248,"Shares outstanding",TRUE)</f>
        <v>357111200</v>
      </c>
      <c r="K248" s="21" cm="1">
        <f t="array" ref="K248">IFERROR(_FV(B248,"Market cap",TRUE),0)</f>
        <v>78025230000</v>
      </c>
      <c r="L248" s="22">
        <f>VLOOKUP($A248,[1]TargetPriceData!$A$2:$AB$4993,11,FALSE)</f>
        <v>1.29</v>
      </c>
      <c r="M248" s="23">
        <f>VLOOKUP($A248,[1]TargetPriceData!$A$2:$AB$4993,4,FALSE)</f>
        <v>19</v>
      </c>
      <c r="N248" s="23" t="b">
        <f>VLOOKUP($A248,[1]TargetPriceData!$A$2:$AB$4993,3,FALSE)</f>
        <v>1</v>
      </c>
      <c r="O248" s="24">
        <f>VLOOKUP($A248,[1]TargetPriceData!$A$2:$AB$4993,5,FALSE)</f>
        <v>205</v>
      </c>
      <c r="P248" s="24">
        <f>VLOOKUP($A248,[1]TargetPriceData!$A$2:$AB$1048576,7,FALSE)</f>
        <v>250</v>
      </c>
      <c r="Q248" s="24">
        <f>VLOOKUP($A248,[1]TargetPriceData!$A$2:$AB$4993,6,FALSE)</f>
        <v>254.11</v>
      </c>
      <c r="R248" s="34">
        <f t="shared" ca="1" si="6"/>
        <v>0.16244281793229653</v>
      </c>
      <c r="S248" s="24">
        <f>VLOOKUP($A248,[1]TargetPriceData!$A$2:$AB$4993,8,FALSE)</f>
        <v>325</v>
      </c>
      <c r="T248" s="26">
        <f>VLOOKUP($A248,[1]TargetPriceData!$A$2:$AB$4993,10,FALSE)</f>
        <v>2.1</v>
      </c>
      <c r="U248" s="42">
        <f>VLOOKUP($A248,[1]TargetPriceData!$A$2:$P$4996,16,FALSE)</f>
        <v>6.38</v>
      </c>
      <c r="V248" s="42">
        <f>VLOOKUP($A248,[1]TargetPriceData!$A$2:$Q$4996,17,FALSE)</f>
        <v>7.03</v>
      </c>
      <c r="W248" s="27" t="str">
        <f>VLOOKUP($A248,[1]TargetPriceData!$A$2:$O$4996,15,FALSE)</f>
        <v/>
      </c>
      <c r="X248" s="28">
        <f>VLOOKUP($A248,[1]TargetPriceData!$A$2:$N$4996,14,FALSE)</f>
        <v>0</v>
      </c>
      <c r="Y248" s="29">
        <f t="shared" si="7"/>
        <v>0</v>
      </c>
      <c r="Z248" s="11" t="str" cm="1">
        <f t="array" ref="Z248">_FV(B248,"Exchange abbreviation",TRUE)</f>
        <v>XNAS</v>
      </c>
      <c r="AA248" s="44" t="s">
        <v>712</v>
      </c>
      <c r="AB248" s="44" t="s">
        <v>711</v>
      </c>
      <c r="AC248" s="45" t="s">
        <v>32</v>
      </c>
      <c r="AD248" s="31" t="s">
        <v>587</v>
      </c>
      <c r="AE248" s="46" t="s">
        <v>588</v>
      </c>
      <c r="AF248" s="32" t="s">
        <v>33</v>
      </c>
      <c r="AG248" s="33" cm="1">
        <f t="array" ref="AG248">IF(AH248=0,0,IF(ISERR(AH248),0,ROUNDDOWN(C248/_FV(B248,"P/E",TRUE),2)))</f>
        <v>3.77</v>
      </c>
      <c r="AH248" s="30" cm="1">
        <f t="array" ref="AH248">IFERROR(_FV(B248,"P/E",TRUE),0)</f>
        <v>56.142400000000002</v>
      </c>
      <c r="FT248" s="8"/>
      <c r="FU248" s="8"/>
      <c r="FV248" s="8"/>
    </row>
    <row r="249" spans="1:178" x14ac:dyDescent="0.25">
      <c r="A249" s="38" t="s">
        <v>232</v>
      </c>
      <c r="B249" t="e" vm="246">
        <v>#VALUE!</v>
      </c>
      <c r="C249" s="10" cm="1">
        <f t="array" ref="C249">_FV(B249,"Previous close",TRUE)</f>
        <v>280.55</v>
      </c>
      <c r="D249" s="10" cm="1">
        <f t="array" aca="1" ref="D249" ca="1">IF(OR(ISERROR(_FV($B249,"Price (Extended hours)",TRUE))=TRUE,$D$2="MKT CLOSED"),_FV($B249,"Price"),_FV($B249,"Price (Extended hours)",TRUE))</f>
        <v>283.43</v>
      </c>
      <c r="E249" s="17" cm="1">
        <f t="array" ref="E249">_FV(B249,"Low")</f>
        <v>277.08</v>
      </c>
      <c r="F249" s="17" cm="1">
        <f t="array" ref="F249">_FV(B249,"High")</f>
        <v>290.17</v>
      </c>
      <c r="G249" s="18" cm="1">
        <f t="array" ref="G249">_FV(B249,"Change")</f>
        <v>9.1999999999999993</v>
      </c>
      <c r="H249" s="19" cm="1">
        <f t="array" ref="H249">_FV(B249,"Change (%)",TRUE)</f>
        <v>3.2793000000000003E-2</v>
      </c>
      <c r="I249" s="37" t="str" cm="1">
        <f t="array" ref="I249">_FV(B249,"Name")</f>
        <v>GARTNER, INC.</v>
      </c>
      <c r="J249" s="20" cm="1">
        <f t="array" ref="J249">_FV(B249,"Shares outstanding",TRUE)</f>
        <v>79093900</v>
      </c>
      <c r="K249" s="21" cm="1">
        <f t="array" ref="K249">IFERROR(_FV(B249,"Market cap",TRUE),0)</f>
        <v>22917460000</v>
      </c>
      <c r="L249" s="22">
        <f>VLOOKUP($A249,[1]TargetPriceData!$A$2:$AB$4993,11,FALSE)</f>
        <v>1.35</v>
      </c>
      <c r="M249" s="23">
        <f>VLOOKUP($A249,[1]TargetPriceData!$A$2:$AB$4993,4,FALSE)</f>
        <v>9</v>
      </c>
      <c r="N249" s="23" t="b">
        <f>VLOOKUP($A249,[1]TargetPriceData!$A$2:$AB$4993,3,FALSE)</f>
        <v>1</v>
      </c>
      <c r="O249" s="24">
        <f>VLOOKUP($A249,[1]TargetPriceData!$A$2:$AB$4993,5,FALSE)</f>
        <v>300</v>
      </c>
      <c r="P249" s="24">
        <f>VLOOKUP($A249,[1]TargetPriceData!$A$2:$AB$1048576,7,FALSE)</f>
        <v>315</v>
      </c>
      <c r="Q249" s="24">
        <f>VLOOKUP($A249,[1]TargetPriceData!$A$2:$AB$4993,6,FALSE)</f>
        <v>325.45999999999998</v>
      </c>
      <c r="R249" s="34">
        <f t="shared" ca="1" si="6"/>
        <v>0.14829058321278613</v>
      </c>
      <c r="S249" s="24">
        <f>VLOOKUP($A249,[1]TargetPriceData!$A$2:$AB$4993,8,FALSE)</f>
        <v>365</v>
      </c>
      <c r="T249" s="26">
        <f>VLOOKUP($A249,[1]TargetPriceData!$A$2:$AB$4993,10,FALSE)</f>
        <v>2.2000000000000002</v>
      </c>
      <c r="U249" s="42">
        <f>VLOOKUP($A249,[1]TargetPriceData!$A$2:$P$4996,16,FALSE)</f>
        <v>0.49</v>
      </c>
      <c r="V249" s="42">
        <f>VLOOKUP($A249,[1]TargetPriceData!$A$2:$Q$4996,17,FALSE)</f>
        <v>0.62</v>
      </c>
      <c r="W249" s="27" t="str">
        <f>VLOOKUP($A249,[1]TargetPriceData!$A$2:$O$4996,15,FALSE)</f>
        <v>1999-07-19</v>
      </c>
      <c r="X249" s="28">
        <f>VLOOKUP($A249,[1]TargetPriceData!$A$2:$N$4996,14,FALSE)</f>
        <v>0</v>
      </c>
      <c r="Y249" s="29">
        <f t="shared" si="7"/>
        <v>0</v>
      </c>
      <c r="Z249" s="11" t="str" cm="1">
        <f t="array" ref="Z249">_FV(B249,"Exchange abbreviation",TRUE)</f>
        <v>XNYS</v>
      </c>
      <c r="AA249" s="44" t="s">
        <v>589</v>
      </c>
      <c r="AB249" s="44" t="s">
        <v>711</v>
      </c>
      <c r="AC249" s="45" t="s">
        <v>52</v>
      </c>
      <c r="AD249" s="31" t="s">
        <v>592</v>
      </c>
      <c r="AE249" s="46" t="s">
        <v>595</v>
      </c>
      <c r="AF249" s="32" t="s">
        <v>33</v>
      </c>
      <c r="AG249" s="33" cm="1">
        <f t="array" ref="AG249">IF(AH249=0,0,IF(ISERR(AH249),0,ROUNDDOWN(C249/_FV(B249,"P/E",TRUE),2)))</f>
        <v>8.86</v>
      </c>
      <c r="AH249" s="30" cm="1">
        <f t="array" ref="AH249">IFERROR(_FV(B249,"P/E",TRUE),0)</f>
        <v>31.6631</v>
      </c>
      <c r="FT249" s="8"/>
      <c r="FU249" s="8"/>
      <c r="FV249" s="8"/>
    </row>
    <row r="250" spans="1:178" x14ac:dyDescent="0.25">
      <c r="A250" s="38" t="s">
        <v>332</v>
      </c>
      <c r="B250" t="e" vm="247">
        <v>#VALUE!</v>
      </c>
      <c r="C250" s="10" cm="1">
        <f t="array" ref="C250">_FV(B250,"Previous close",TRUE)</f>
        <v>188.98</v>
      </c>
      <c r="D250" s="10" cm="1">
        <f t="array" aca="1" ref="D250" ca="1">IF(OR(ISERROR(_FV($B250,"Price (Extended hours)",TRUE))=TRUE,$D$2="MKT CLOSED"),_FV($B250,"Price"),_FV($B250,"Price (Extended hours)",TRUE))</f>
        <v>195.62</v>
      </c>
      <c r="E250" s="17" cm="1">
        <f t="array" ref="E250">_FV(B250,"Low")</f>
        <v>188.86</v>
      </c>
      <c r="F250" s="17" cm="1">
        <f t="array" ref="F250">_FV(B250,"High")</f>
        <v>196.99</v>
      </c>
      <c r="G250" s="18" cm="1">
        <f t="array" ref="G250">_FV(B250,"Change")</f>
        <v>6.64</v>
      </c>
      <c r="H250" s="19" cm="1">
        <f t="array" ref="H250">_FV(B250,"Change (%)",TRUE)</f>
        <v>3.5136000000000001E-2</v>
      </c>
      <c r="I250" s="37" t="str" cm="1">
        <f t="array" ref="I250">_FV(B250,"Name")</f>
        <v>ILLINOIS TOOL WORKS INC.</v>
      </c>
      <c r="J250" s="20" cm="1">
        <f t="array" ref="J250">_FV(B250,"Shares outstanding",TRUE)</f>
        <v>309621700</v>
      </c>
      <c r="K250" s="21" cm="1">
        <f t="array" ref="K250">IFERROR(_FV(B250,"Market cap",TRUE),0)</f>
        <v>60568200000</v>
      </c>
      <c r="L250" s="22">
        <f>VLOOKUP($A250,[1]TargetPriceData!$A$2:$AB$4993,11,FALSE)</f>
        <v>1.1000000000000001</v>
      </c>
      <c r="M250" s="23">
        <f>VLOOKUP($A250,[1]TargetPriceData!$A$2:$AB$4993,4,FALSE)</f>
        <v>17</v>
      </c>
      <c r="N250" s="23" t="b">
        <f>VLOOKUP($A250,[1]TargetPriceData!$A$2:$AB$4993,3,FALSE)</f>
        <v>1</v>
      </c>
      <c r="O250" s="24">
        <f>VLOOKUP($A250,[1]TargetPriceData!$A$2:$AB$4993,5,FALSE)</f>
        <v>165</v>
      </c>
      <c r="P250" s="24">
        <f>VLOOKUP($A250,[1]TargetPriceData!$A$2:$AB$1048576,7,FALSE)</f>
        <v>200</v>
      </c>
      <c r="Q250" s="24">
        <f>VLOOKUP($A250,[1]TargetPriceData!$A$2:$AB$4993,6,FALSE)</f>
        <v>196.82</v>
      </c>
      <c r="R250" s="34">
        <f t="shared" ca="1" si="6"/>
        <v>6.1343420918105948E-3</v>
      </c>
      <c r="S250" s="24">
        <f>VLOOKUP($A250,[1]TargetPriceData!$A$2:$AB$4993,8,FALSE)</f>
        <v>229</v>
      </c>
      <c r="T250" s="26">
        <f>VLOOKUP($A250,[1]TargetPriceData!$A$2:$AB$4993,10,FALSE)</f>
        <v>3</v>
      </c>
      <c r="U250" s="42">
        <f>VLOOKUP($A250,[1]TargetPriceData!$A$2:$P$4996,16,FALSE)</f>
        <v>0.93</v>
      </c>
      <c r="V250" s="42">
        <f>VLOOKUP($A250,[1]TargetPriceData!$A$2:$Q$4996,17,FALSE)</f>
        <v>1.48</v>
      </c>
      <c r="W250" s="27" t="str">
        <f>VLOOKUP($A250,[1]TargetPriceData!$A$2:$O$4996,15,FALSE)</f>
        <v>2022-09-29</v>
      </c>
      <c r="X250" s="28">
        <f>VLOOKUP($A250,[1]TargetPriceData!$A$2:$N$4996,14,FALSE)</f>
        <v>5.24</v>
      </c>
      <c r="Y250" s="29">
        <f t="shared" si="7"/>
        <v>2.772780188379723E-2</v>
      </c>
      <c r="Z250" s="11" t="str" cm="1">
        <f t="array" ref="Z250">_FV(B250,"Exchange abbreviation",TRUE)</f>
        <v>XNYS</v>
      </c>
      <c r="AA250" s="44" t="s">
        <v>589</v>
      </c>
      <c r="AB250" s="44" t="s">
        <v>711</v>
      </c>
      <c r="AC250" s="45" t="s">
        <v>151</v>
      </c>
      <c r="AD250" s="31" t="s">
        <v>337</v>
      </c>
      <c r="AE250" s="46" t="s">
        <v>653</v>
      </c>
      <c r="AF250" s="32" t="s">
        <v>33</v>
      </c>
      <c r="AG250" s="33" cm="1">
        <f t="array" ref="AG250">IF(AH250=0,0,IF(ISERR(AH250),0,ROUNDDOWN(C250/_FV(B250,"P/E",TRUE),2)))</f>
        <v>8.43</v>
      </c>
      <c r="AH250" s="30" cm="1">
        <f t="array" ref="AH250">IFERROR(_FV(B250,"P/E",TRUE),0)</f>
        <v>22.401</v>
      </c>
      <c r="FT250" s="8"/>
      <c r="FU250" s="8"/>
      <c r="FV250" s="8"/>
    </row>
    <row r="251" spans="1:178" x14ac:dyDescent="0.25">
      <c r="A251" s="38" t="s">
        <v>333</v>
      </c>
      <c r="B251" t="e" vm="248">
        <v>#VALUE!</v>
      </c>
      <c r="C251" s="10" cm="1">
        <f t="array" ref="C251">_FV(B251,"Previous close",TRUE)</f>
        <v>14.41</v>
      </c>
      <c r="D251" s="10" cm="1">
        <f t="array" aca="1" ref="D251" ca="1">IF(OR(ISERROR(_FV($B251,"Price (Extended hours)",TRUE))=TRUE,$D$2="MKT CLOSED"),_FV($B251,"Price"),_FV($B251,"Price (Extended hours)",TRUE))</f>
        <v>14.9</v>
      </c>
      <c r="E251" s="17" cm="1">
        <f t="array" ref="E251">_FV(B251,"Low")</f>
        <v>14.3</v>
      </c>
      <c r="F251" s="17" cm="1">
        <f t="array" ref="F251">_FV(B251,"High")</f>
        <v>14.904999999999999</v>
      </c>
      <c r="G251" s="18" cm="1">
        <f t="array" ref="G251">_FV(B251,"Change")</f>
        <v>0.48</v>
      </c>
      <c r="H251" s="19" cm="1">
        <f t="array" ref="H251">_FV(B251,"Change (%)",TRUE)</f>
        <v>3.3309999999999999E-2</v>
      </c>
      <c r="I251" s="37" t="str" cm="1">
        <f t="array" ref="I251">_FV(B251,"Name")</f>
        <v>INVESCO LTD.</v>
      </c>
      <c r="J251" s="20" cm="1">
        <f t="array" ref="J251">_FV(B251,"Shares outstanding",TRUE)</f>
        <v>454900000</v>
      </c>
      <c r="K251" s="21" cm="1">
        <f t="array" ref="K251">IFERROR(_FV(B251,"Market cap",TRUE),0)</f>
        <v>6773461000</v>
      </c>
      <c r="L251" s="22">
        <f>VLOOKUP($A251,[1]TargetPriceData!$A$2:$AB$4993,11,FALSE)</f>
        <v>1.3</v>
      </c>
      <c r="M251" s="23">
        <f>VLOOKUP($A251,[1]TargetPriceData!$A$2:$AB$4993,4,FALSE)</f>
        <v>0</v>
      </c>
      <c r="N251" s="23" t="b">
        <f>VLOOKUP($A251,[1]TargetPriceData!$A$2:$AB$4993,3,FALSE)</f>
        <v>0</v>
      </c>
      <c r="O251" s="24">
        <f>VLOOKUP($A251,[1]TargetPriceData!$A$2:$AB$4993,5,FALSE)</f>
        <v>0</v>
      </c>
      <c r="P251" s="24">
        <f>VLOOKUP($A251,[1]TargetPriceData!$A$2:$AB$1048576,7,FALSE)</f>
        <v>0</v>
      </c>
      <c r="Q251" s="24">
        <f>VLOOKUP($A251,[1]TargetPriceData!$A$2:$AB$4993,6,FALSE)</f>
        <v>0</v>
      </c>
      <c r="R251" s="34">
        <f t="shared" si="6"/>
        <v>0</v>
      </c>
      <c r="S251" s="24">
        <f>VLOOKUP($A251,[1]TargetPriceData!$A$2:$AB$4993,8,FALSE)</f>
        <v>0</v>
      </c>
      <c r="T251" s="26">
        <f>VLOOKUP($A251,[1]TargetPriceData!$A$2:$AB$4993,10,FALSE)</f>
        <v>0</v>
      </c>
      <c r="U251" s="42">
        <f>VLOOKUP($A251,[1]TargetPriceData!$A$2:$P$4996,16,FALSE)</f>
        <v>0.89</v>
      </c>
      <c r="V251" s="42">
        <f>VLOOKUP($A251,[1]TargetPriceData!$A$2:$Q$4996,17,FALSE)</f>
        <v>6.27</v>
      </c>
      <c r="W251" s="27" t="str">
        <f>VLOOKUP($A251,[1]TargetPriceData!$A$2:$O$4996,15,FALSE)</f>
        <v>2022-08-11</v>
      </c>
      <c r="X251" s="28">
        <f>VLOOKUP($A251,[1]TargetPriceData!$A$2:$N$4996,14,FALSE)</f>
        <v>0.75</v>
      </c>
      <c r="Y251" s="29">
        <f t="shared" si="7"/>
        <v>5.2047189451769602E-2</v>
      </c>
      <c r="Z251" s="11" t="str" cm="1">
        <f t="array" ref="Z251">_FV(B251,"Exchange abbreviation",TRUE)</f>
        <v>XNYS</v>
      </c>
      <c r="AA251" s="44" t="s">
        <v>589</v>
      </c>
      <c r="AB251" s="44" t="s">
        <v>711</v>
      </c>
      <c r="AC251" s="45" t="s">
        <v>81</v>
      </c>
      <c r="AD251" s="31" t="s">
        <v>604</v>
      </c>
      <c r="AE251" s="46" t="s">
        <v>618</v>
      </c>
      <c r="AF251" s="32" t="s">
        <v>33</v>
      </c>
      <c r="AG251" s="33" cm="1">
        <f t="array" ref="AG251">IF(AH251=0,0,IF(ISERR(AH251),0,ROUNDDOWN(C251/_FV(B251,"P/E",TRUE),2)))</f>
        <v>2.31</v>
      </c>
      <c r="AH251" s="30" cm="1">
        <f t="array" ref="AH251">IFERROR(_FV(B251,"P/E",TRUE),0)</f>
        <v>6.2114000000000003</v>
      </c>
      <c r="FT251" s="8"/>
      <c r="FU251" s="8"/>
      <c r="FV251" s="8"/>
    </row>
    <row r="252" spans="1:178" x14ac:dyDescent="0.25">
      <c r="A252" s="38" t="s">
        <v>334</v>
      </c>
      <c r="B252" t="e" vm="249">
        <v>#VALUE!</v>
      </c>
      <c r="C252" s="10" cm="1">
        <f t="array" ref="C252">_FV(B252,"Previous close",TRUE)</f>
        <v>113.02</v>
      </c>
      <c r="D252" s="10" cm="1">
        <f t="array" aca="1" ref="D252" ca="1">IF(OR(ISERROR(_FV($B252,"Price (Extended hours)",TRUE))=TRUE,$D$2="MKT CLOSED"),_FV($B252,"Price"),_FV($B252,"Price (Extended hours)",TRUE))</f>
        <v>115.73</v>
      </c>
      <c r="E252" s="17" cm="1">
        <f t="array" ref="E252">_FV(B252,"Low")</f>
        <v>112.175</v>
      </c>
      <c r="F252" s="17" cm="1">
        <f t="array" ref="F252">_FV(B252,"High")</f>
        <v>115.44</v>
      </c>
      <c r="G252" s="18" cm="1">
        <f t="array" ref="G252">_FV(B252,"Change")</f>
        <v>2</v>
      </c>
      <c r="H252" s="19" cm="1">
        <f t="array" ref="H252">_FV(B252,"Change (%)",TRUE)</f>
        <v>1.7696E-2</v>
      </c>
      <c r="I252" s="37" t="str" cm="1">
        <f t="array" ref="I252">_FV(B252,"Name")</f>
        <v>JACOBS SOLUTIONS INC.</v>
      </c>
      <c r="J252" s="20" cm="1">
        <f t="array" ref="J252">_FV(B252,"Shares outstanding",TRUE)</f>
        <v>127605600</v>
      </c>
      <c r="K252" s="21" cm="1">
        <f t="array" ref="K252">IFERROR(_FV(B252,"Market cap",TRUE),0)</f>
        <v>14677200000</v>
      </c>
      <c r="L252" s="22">
        <f>VLOOKUP($A252,[1]TargetPriceData!$A$2:$AB$4993,11,FALSE)</f>
        <v>0.89</v>
      </c>
      <c r="M252" s="23">
        <f>VLOOKUP($A252,[1]TargetPriceData!$A$2:$AB$4993,4,FALSE)</f>
        <v>15</v>
      </c>
      <c r="N252" s="23" t="b">
        <f>VLOOKUP($A252,[1]TargetPriceData!$A$2:$AB$4993,3,FALSE)</f>
        <v>1</v>
      </c>
      <c r="O252" s="24">
        <f>VLOOKUP($A252,[1]TargetPriceData!$A$2:$AB$4993,5,FALSE)</f>
        <v>134</v>
      </c>
      <c r="P252" s="24">
        <f>VLOOKUP($A252,[1]TargetPriceData!$A$2:$AB$1048576,7,FALSE)</f>
        <v>154</v>
      </c>
      <c r="Q252" s="24">
        <f>VLOOKUP($A252,[1]TargetPriceData!$A$2:$AB$4993,6,FALSE)</f>
        <v>154.4</v>
      </c>
      <c r="R252" s="34">
        <f t="shared" ca="1" si="6"/>
        <v>0.33413980817419858</v>
      </c>
      <c r="S252" s="24">
        <f>VLOOKUP($A252,[1]TargetPriceData!$A$2:$AB$4993,8,FALSE)</f>
        <v>175</v>
      </c>
      <c r="T252" s="26">
        <f>VLOOKUP($A252,[1]TargetPriceData!$A$2:$AB$4993,10,FALSE)</f>
        <v>1.7</v>
      </c>
      <c r="U252" s="42">
        <f>VLOOKUP($A252,[1]TargetPriceData!$A$2:$P$4996,16,FALSE)</f>
        <v>1.38</v>
      </c>
      <c r="V252" s="42">
        <f>VLOOKUP($A252,[1]TargetPriceData!$A$2:$Q$4996,17,FALSE)</f>
        <v>1.43</v>
      </c>
      <c r="W252" s="27" t="str">
        <f>VLOOKUP($A252,[1]TargetPriceData!$A$2:$O$4996,15,FALSE)</f>
        <v>2022-09-29</v>
      </c>
      <c r="X252" s="28">
        <f>VLOOKUP($A252,[1]TargetPriceData!$A$2:$N$4996,14,FALSE)</f>
        <v>0.92</v>
      </c>
      <c r="Y252" s="29">
        <f t="shared" si="7"/>
        <v>8.1401521854539034E-3</v>
      </c>
      <c r="Z252" s="11" t="str" cm="1">
        <f t="array" ref="Z252">_FV(B252,"Exchange abbreviation",TRUE)</f>
        <v>XNYS</v>
      </c>
      <c r="AA252" s="44" t="s">
        <v>589</v>
      </c>
      <c r="AB252" s="44" t="s">
        <v>711</v>
      </c>
      <c r="AC252" s="45" t="s">
        <v>54</v>
      </c>
      <c r="AD252" s="31" t="s">
        <v>337</v>
      </c>
      <c r="AE252" s="46" t="s">
        <v>54</v>
      </c>
      <c r="AF252" s="32" t="s">
        <v>33</v>
      </c>
      <c r="AG252" s="33" cm="1">
        <f t="array" ref="AG252">IF(AH252=0,0,IF(ISERR(AH252),0,ROUNDDOWN(C252/_FV(B252,"P/E",TRUE),2)))</f>
        <v>3.57</v>
      </c>
      <c r="AH252" s="30" cm="1">
        <f t="array" ref="AH252">IFERROR(_FV(B252,"P/E",TRUE),0)</f>
        <v>31.653500000000001</v>
      </c>
      <c r="FT252" s="8"/>
      <c r="FU252" s="8"/>
      <c r="FV252" s="8"/>
    </row>
    <row r="253" spans="1:178" x14ac:dyDescent="0.25">
      <c r="A253" s="38" t="s">
        <v>335</v>
      </c>
      <c r="B253" t="e" vm="250">
        <v>#VALUE!</v>
      </c>
      <c r="C253" s="10" cm="1">
        <f t="array" ref="C253">_FV(B253,"Previous close",TRUE)</f>
        <v>160.49</v>
      </c>
      <c r="D253" s="10" cm="1">
        <f t="array" aca="1" ref="D253" ca="1">IF(OR(ISERROR(_FV($B253,"Price (Extended hours)",TRUE))=TRUE,$D$2="MKT CLOSED"),_FV($B253,"Price"),_FV($B253,"Price (Extended hours)",TRUE))</f>
        <v>165.21</v>
      </c>
      <c r="E253" s="17" cm="1">
        <f t="array" ref="E253">_FV(B253,"Low")</f>
        <v>159.96</v>
      </c>
      <c r="F253" s="17" cm="1">
        <f t="array" ref="F253">_FV(B253,"High")</f>
        <v>165.435</v>
      </c>
      <c r="G253" s="18" cm="1">
        <f t="array" ref="G253">_FV(B253,"Change")</f>
        <v>4.83</v>
      </c>
      <c r="H253" s="19" cm="1">
        <f t="array" ref="H253">_FV(B253,"Change (%)",TRUE)</f>
        <v>3.0095E-2</v>
      </c>
      <c r="I253" s="37" t="str" cm="1">
        <f t="array" ref="I253">_FV(B253,"Name")</f>
        <v>J. B. HUNT TRANSPORT SERVICES, INC.</v>
      </c>
      <c r="J253" s="20" cm="1">
        <f t="array" ref="J253">_FV(B253,"Shares outstanding",TRUE)</f>
        <v>103537000</v>
      </c>
      <c r="K253" s="21" cm="1">
        <f t="array" ref="K253">IFERROR(_FV(B253,"Market cap",TRUE),0)</f>
        <v>17116740000</v>
      </c>
      <c r="L253" s="22">
        <f>VLOOKUP($A253,[1]TargetPriceData!$A$2:$AB$4993,11,FALSE)</f>
        <v>1.1299999999999999</v>
      </c>
      <c r="M253" s="23">
        <f>VLOOKUP($A253,[1]TargetPriceData!$A$2:$AB$4993,4,FALSE)</f>
        <v>23</v>
      </c>
      <c r="N253" s="23" t="b">
        <f>VLOOKUP($A253,[1]TargetPriceData!$A$2:$AB$4993,3,FALSE)</f>
        <v>1</v>
      </c>
      <c r="O253" s="24">
        <f>VLOOKUP($A253,[1]TargetPriceData!$A$2:$AB$4993,5,FALSE)</f>
        <v>170</v>
      </c>
      <c r="P253" s="24">
        <f>VLOOKUP($A253,[1]TargetPriceData!$A$2:$AB$1048576,7,FALSE)</f>
        <v>192</v>
      </c>
      <c r="Q253" s="24">
        <f>VLOOKUP($A253,[1]TargetPriceData!$A$2:$AB$4993,6,FALSE)</f>
        <v>190.3</v>
      </c>
      <c r="R253" s="34">
        <f t="shared" ca="1" si="6"/>
        <v>0.15186732038012229</v>
      </c>
      <c r="S253" s="24">
        <f>VLOOKUP($A253,[1]TargetPriceData!$A$2:$AB$4993,8,FALSE)</f>
        <v>230</v>
      </c>
      <c r="T253" s="26">
        <f>VLOOKUP($A253,[1]TargetPriceData!$A$2:$AB$4993,10,FALSE)</f>
        <v>2.2000000000000002</v>
      </c>
      <c r="U253" s="42">
        <f>VLOOKUP($A253,[1]TargetPriceData!$A$2:$P$4996,16,FALSE)</f>
        <v>1.21</v>
      </c>
      <c r="V253" s="42">
        <f>VLOOKUP($A253,[1]TargetPriceData!$A$2:$Q$4996,17,FALSE)</f>
        <v>1.43</v>
      </c>
      <c r="W253" s="27" t="str">
        <f>VLOOKUP($A253,[1]TargetPriceData!$A$2:$O$4996,15,FALSE)</f>
        <v>2022-11-03</v>
      </c>
      <c r="X253" s="28">
        <f>VLOOKUP($A253,[1]TargetPriceData!$A$2:$N$4996,14,FALSE)</f>
        <v>1.6</v>
      </c>
      <c r="Y253" s="29">
        <f t="shared" si="7"/>
        <v>9.9694685027104501E-3</v>
      </c>
      <c r="Z253" s="11" t="str" cm="1">
        <f t="array" ref="Z253">_FV(B253,"Exchange abbreviation",TRUE)</f>
        <v>XNAS</v>
      </c>
      <c r="AA253" s="44" t="s">
        <v>589</v>
      </c>
      <c r="AB253" s="44" t="s">
        <v>711</v>
      </c>
      <c r="AC253" s="45" t="s">
        <v>45</v>
      </c>
      <c r="AD253" s="31" t="s">
        <v>337</v>
      </c>
      <c r="AE253" s="46" t="s">
        <v>680</v>
      </c>
      <c r="AF253" s="32" t="s">
        <v>33</v>
      </c>
      <c r="AG253" s="33" cm="1">
        <f t="array" ref="AG253">IF(AH253=0,0,IF(ISERR(AH253),0,ROUNDDOWN(C253/_FV(B253,"P/E",TRUE),2)))</f>
        <v>9.56</v>
      </c>
      <c r="AH253" s="30" cm="1">
        <f t="array" ref="AH253">IFERROR(_FV(B253,"P/E",TRUE),0)</f>
        <v>16.783100000000001</v>
      </c>
      <c r="FT253" s="8"/>
      <c r="FU253" s="8"/>
      <c r="FV253" s="8"/>
    </row>
    <row r="254" spans="1:178" x14ac:dyDescent="0.25">
      <c r="A254" s="38" t="s">
        <v>336</v>
      </c>
      <c r="B254" t="e" vm="251">
        <v>#VALUE!</v>
      </c>
      <c r="C254" s="10" cm="1">
        <f t="array" ref="C254">_FV(B254,"Previous close",TRUE)</f>
        <v>51.29</v>
      </c>
      <c r="D254" s="10" cm="1">
        <f t="array" aca="1" ref="D254" ca="1">IF(OR(ISERROR(_FV($B254,"Price (Extended hours)",TRUE))=TRUE,$D$2="MKT CLOSED"),_FV($B254,"Price"),_FV($B254,"Price (Extended hours)",TRUE))</f>
        <v>53.05</v>
      </c>
      <c r="E254" s="17" cm="1">
        <f t="array" ref="E254">_FV(B254,"Low")</f>
        <v>51.33</v>
      </c>
      <c r="F254" s="17" cm="1">
        <f t="array" ref="F254">_FV(B254,"High")</f>
        <v>53.189</v>
      </c>
      <c r="G254" s="18" cm="1">
        <f t="array" ref="G254">_FV(B254,"Change")</f>
        <v>1.75</v>
      </c>
      <c r="H254" s="19" cm="1">
        <f t="array" ref="H254">_FV(B254,"Change (%)",TRUE)</f>
        <v>3.4119999999999998E-2</v>
      </c>
      <c r="I254" s="37" t="str" cm="1">
        <f t="array" ref="I254">_FV(B254,"Name")</f>
        <v>JOHNSON CONTROLS INTERNATIONAL PLC</v>
      </c>
      <c r="J254" s="20" cm="1">
        <f t="array" ref="J254">_FV(B254,"Shares outstanding",TRUE)</f>
        <v>688810300</v>
      </c>
      <c r="K254" s="21" cm="1">
        <f t="array" ref="K254">IFERROR(_FV(B254,"Market cap",TRUE),0)</f>
        <v>36534500000</v>
      </c>
      <c r="L254" s="22">
        <f>VLOOKUP($A254,[1]TargetPriceData!$A$2:$AB$4993,11,FALSE)</f>
        <v>1.1599999999999999</v>
      </c>
      <c r="M254" s="23">
        <f>VLOOKUP($A254,[1]TargetPriceData!$A$2:$AB$4993,4,FALSE)</f>
        <v>0</v>
      </c>
      <c r="N254" s="23" t="b">
        <f>VLOOKUP($A254,[1]TargetPriceData!$A$2:$AB$4993,3,FALSE)</f>
        <v>0</v>
      </c>
      <c r="O254" s="24">
        <f>VLOOKUP($A254,[1]TargetPriceData!$A$2:$AB$4993,5,FALSE)</f>
        <v>0</v>
      </c>
      <c r="P254" s="24">
        <f>VLOOKUP($A254,[1]TargetPriceData!$A$2:$AB$1048576,7,FALSE)</f>
        <v>0</v>
      </c>
      <c r="Q254" s="24">
        <f>VLOOKUP($A254,[1]TargetPriceData!$A$2:$AB$4993,6,FALSE)</f>
        <v>0</v>
      </c>
      <c r="R254" s="34">
        <f t="shared" si="6"/>
        <v>0</v>
      </c>
      <c r="S254" s="24">
        <f>VLOOKUP($A254,[1]TargetPriceData!$A$2:$AB$4993,8,FALSE)</f>
        <v>0</v>
      </c>
      <c r="T254" s="26">
        <f>VLOOKUP($A254,[1]TargetPriceData!$A$2:$AB$4993,10,FALSE)</f>
        <v>0</v>
      </c>
      <c r="U254" s="42">
        <f>VLOOKUP($A254,[1]TargetPriceData!$A$2:$P$4996,16,FALSE)</f>
        <v>0.62</v>
      </c>
      <c r="V254" s="42">
        <f>VLOOKUP($A254,[1]TargetPriceData!$A$2:$Q$4996,17,FALSE)</f>
        <v>0.97</v>
      </c>
      <c r="W254" s="27" t="str">
        <f>VLOOKUP($A254,[1]TargetPriceData!$A$2:$O$4996,15,FALSE)</f>
        <v>2022-09-23</v>
      </c>
      <c r="X254" s="28">
        <f>VLOOKUP($A254,[1]TargetPriceData!$A$2:$N$4996,14,FALSE)</f>
        <v>1.4</v>
      </c>
      <c r="Y254" s="29">
        <f t="shared" si="7"/>
        <v>2.7295769155780851E-2</v>
      </c>
      <c r="Z254" s="11" t="str" cm="1">
        <f t="array" ref="Z254">_FV(B254,"Exchange abbreviation",TRUE)</f>
        <v>XNYS</v>
      </c>
      <c r="AA254" s="44" t="s">
        <v>589</v>
      </c>
      <c r="AB254" s="44" t="s">
        <v>711</v>
      </c>
      <c r="AC254" s="45" t="s">
        <v>39</v>
      </c>
      <c r="AD254" s="31" t="s">
        <v>337</v>
      </c>
      <c r="AE254" s="46" t="s">
        <v>613</v>
      </c>
      <c r="AF254" s="32" t="s">
        <v>62</v>
      </c>
      <c r="AG254" s="33" cm="1">
        <f t="array" ref="AG254">IF(AH254=0,0,IF(ISERR(AH254),0,ROUNDDOWN(C254/_FV(B254,"P/E",TRUE),2)))</f>
        <v>1.47</v>
      </c>
      <c r="AH254" s="30" cm="1">
        <f t="array" ref="AH254">IFERROR(_FV(B254,"P/E",TRUE),0)</f>
        <v>34.763199999999998</v>
      </c>
      <c r="FT254" s="8"/>
      <c r="FU254" s="8"/>
      <c r="FV254" s="8"/>
    </row>
    <row r="255" spans="1:178" x14ac:dyDescent="0.25">
      <c r="A255" s="38" t="s">
        <v>338</v>
      </c>
      <c r="B255" t="e" vm="252">
        <v>#VALUE!</v>
      </c>
      <c r="C255" s="10" cm="1">
        <f t="array" ref="C255">_FV(B255,"Previous close",TRUE)</f>
        <v>185.46</v>
      </c>
      <c r="D255" s="10" cm="1">
        <f t="array" aca="1" ref="D255" ca="1">IF(OR(ISERROR(_FV($B255,"Price (Extended hours)",TRUE))=TRUE,$D$2="MKT CLOSED"),_FV($B255,"Price"),_FV($B255,"Price (Extended hours)",TRUE))</f>
        <v>187.32</v>
      </c>
      <c r="E255" s="17" cm="1">
        <f t="array" ref="E255">_FV(B255,"Low")</f>
        <v>184.44499999999999</v>
      </c>
      <c r="F255" s="17" cm="1">
        <f t="array" ref="F255">_FV(B255,"High")</f>
        <v>187.77</v>
      </c>
      <c r="G255" s="18" cm="1">
        <f t="array" ref="G255">_FV(B255,"Change")</f>
        <v>1.86</v>
      </c>
      <c r="H255" s="19" cm="1">
        <f t="array" ref="H255">_FV(B255,"Change (%)",TRUE)</f>
        <v>1.0029E-2</v>
      </c>
      <c r="I255" s="37" t="str" cm="1">
        <f t="array" ref="I255">_FV(B255,"Name")</f>
        <v>JACK HENRY &amp; ASSOCIATES, INC.</v>
      </c>
      <c r="J255" s="20" cm="1">
        <f t="array" ref="J255">_FV(B255,"Shares outstanding",TRUE)</f>
        <v>72882900</v>
      </c>
      <c r="K255" s="21" cm="1">
        <f t="array" ref="K255">IFERROR(_FV(B255,"Market cap",TRUE),0)</f>
        <v>13652430000</v>
      </c>
      <c r="L255" s="22">
        <f>VLOOKUP($A255,[1]TargetPriceData!$A$2:$AB$4993,11,FALSE)</f>
        <v>0.65</v>
      </c>
      <c r="M255" s="23">
        <f>VLOOKUP($A255,[1]TargetPriceData!$A$2:$AB$4993,4,FALSE)</f>
        <v>10</v>
      </c>
      <c r="N255" s="23" t="b">
        <f>VLOOKUP($A255,[1]TargetPriceData!$A$2:$AB$4993,3,FALSE)</f>
        <v>1</v>
      </c>
      <c r="O255" s="24">
        <f>VLOOKUP($A255,[1]TargetPriceData!$A$2:$AB$4993,5,FALSE)</f>
        <v>175</v>
      </c>
      <c r="P255" s="24">
        <f>VLOOKUP($A255,[1]TargetPriceData!$A$2:$AB$1048576,7,FALSE)</f>
        <v>199.5</v>
      </c>
      <c r="Q255" s="24">
        <f>VLOOKUP($A255,[1]TargetPriceData!$A$2:$AB$4993,6,FALSE)</f>
        <v>196.5</v>
      </c>
      <c r="R255" s="34">
        <f t="shared" ca="1" si="6"/>
        <v>4.9007046764894334E-2</v>
      </c>
      <c r="S255" s="24">
        <f>VLOOKUP($A255,[1]TargetPriceData!$A$2:$AB$4993,8,FALSE)</f>
        <v>212</v>
      </c>
      <c r="T255" s="26">
        <f>VLOOKUP($A255,[1]TargetPriceData!$A$2:$AB$4993,10,FALSE)</f>
        <v>2.8</v>
      </c>
      <c r="U255" s="42">
        <f>VLOOKUP($A255,[1]TargetPriceData!$A$2:$P$4996,16,FALSE)</f>
        <v>0.8</v>
      </c>
      <c r="V255" s="42">
        <f>VLOOKUP($A255,[1]TargetPriceData!$A$2:$Q$4996,17,FALSE)</f>
        <v>1.1299999999999999</v>
      </c>
      <c r="W255" s="27" t="str">
        <f>VLOOKUP($A255,[1]TargetPriceData!$A$2:$O$4996,15,FALSE)</f>
        <v>2022-09-08</v>
      </c>
      <c r="X255" s="28">
        <f>VLOOKUP($A255,[1]TargetPriceData!$A$2:$N$4996,14,FALSE)</f>
        <v>1.96</v>
      </c>
      <c r="Y255" s="29">
        <f t="shared" si="7"/>
        <v>1.0568316618138682E-2</v>
      </c>
      <c r="Z255" s="11" t="str" cm="1">
        <f t="array" ref="Z255">_FV(B255,"Exchange abbreviation",TRUE)</f>
        <v>XNAS</v>
      </c>
      <c r="AA255" s="44" t="s">
        <v>589</v>
      </c>
      <c r="AB255" s="44" t="s">
        <v>711</v>
      </c>
      <c r="AC255" s="45" t="s">
        <v>52</v>
      </c>
      <c r="AD255" s="31" t="s">
        <v>592</v>
      </c>
      <c r="AE255" s="46" t="s">
        <v>599</v>
      </c>
      <c r="AF255" s="32" t="s">
        <v>33</v>
      </c>
      <c r="AG255" s="33" cm="1">
        <f t="array" ref="AG255">IF(AH255=0,0,IF(ISERR(AH255),0,ROUNDDOWN(C255/_FV(B255,"P/E",TRUE),2)))</f>
        <v>4.93</v>
      </c>
      <c r="AH255" s="30" cm="1">
        <f t="array" ref="AH255">IFERROR(_FV(B255,"P/E",TRUE),0)</f>
        <v>37.573599999999999</v>
      </c>
      <c r="FT255" s="8"/>
      <c r="FU255" s="8"/>
      <c r="FV255" s="8"/>
    </row>
    <row r="256" spans="1:178" x14ac:dyDescent="0.25">
      <c r="A256" s="38" t="s">
        <v>339</v>
      </c>
      <c r="B256" t="e" vm="253">
        <v>#VALUE!</v>
      </c>
      <c r="C256" s="10" cm="1">
        <f t="array" ref="C256">_FV(B256,"Previous close",TRUE)</f>
        <v>165.11</v>
      </c>
      <c r="D256" s="10" cm="1">
        <f t="array" aca="1" ref="D256" ca="1">IF(OR(ISERROR(_FV($B256,"Price (Extended hours)",TRUE))=TRUE,$D$2="MKT CLOSED"),_FV($B256,"Price"),_FV($B256,"Price (Extended hours)",TRUE))</f>
        <v>168.7</v>
      </c>
      <c r="E256" s="17" cm="1">
        <f t="array" ref="E256">_FV(B256,"Low")</f>
        <v>164.43</v>
      </c>
      <c r="F256" s="17" cm="1">
        <f t="array" ref="F256">_FV(B256,"High")</f>
        <v>169.37</v>
      </c>
      <c r="G256" s="18" cm="1">
        <f t="array" ref="G256">_FV(B256,"Change")</f>
        <v>3.6</v>
      </c>
      <c r="H256" s="19" cm="1">
        <f t="array" ref="H256">_FV(B256,"Change (%)",TRUE)</f>
        <v>2.1804E-2</v>
      </c>
      <c r="I256" s="37" t="str" cm="1">
        <f t="array" ref="I256">_FV(B256,"Name")</f>
        <v>JOHNSON &amp; JOHNSON</v>
      </c>
      <c r="J256" s="20" cm="1">
        <f t="array" ref="J256">_FV(B256,"Shares outstanding",TRUE)</f>
        <v>2629180000</v>
      </c>
      <c r="K256" s="21" cm="1">
        <f t="array" ref="K256">IFERROR(_FV(B256,"Market cap",TRUE),0)</f>
        <v>443568900000</v>
      </c>
      <c r="L256" s="22">
        <f>VLOOKUP($A256,[1]TargetPriceData!$A$2:$AB$4993,11,FALSE)</f>
        <v>0.56000000000000005</v>
      </c>
      <c r="M256" s="23">
        <f>VLOOKUP($A256,[1]TargetPriceData!$A$2:$AB$4993,4,FALSE)</f>
        <v>20</v>
      </c>
      <c r="N256" s="23" t="b">
        <f>VLOOKUP($A256,[1]TargetPriceData!$A$2:$AB$4993,3,FALSE)</f>
        <v>1</v>
      </c>
      <c r="O256" s="24">
        <f>VLOOKUP($A256,[1]TargetPriceData!$A$2:$AB$4993,5,FALSE)</f>
        <v>160</v>
      </c>
      <c r="P256" s="24">
        <f>VLOOKUP($A256,[1]TargetPriceData!$A$2:$AB$1048576,7,FALSE)</f>
        <v>182.45</v>
      </c>
      <c r="Q256" s="24">
        <f>VLOOKUP($A256,[1]TargetPriceData!$A$2:$AB$4993,6,FALSE)</f>
        <v>183.94</v>
      </c>
      <c r="R256" s="34">
        <f t="shared" ca="1" si="6"/>
        <v>9.0337877889745163E-2</v>
      </c>
      <c r="S256" s="24">
        <f>VLOOKUP($A256,[1]TargetPriceData!$A$2:$AB$4993,8,FALSE)</f>
        <v>215</v>
      </c>
      <c r="T256" s="26">
        <f>VLOOKUP($A256,[1]TargetPriceData!$A$2:$AB$4993,10,FALSE)</f>
        <v>2.4</v>
      </c>
      <c r="U256" s="42">
        <f>VLOOKUP($A256,[1]TargetPriceData!$A$2:$P$4996,16,FALSE)</f>
        <v>0</v>
      </c>
      <c r="V256" s="42">
        <f>VLOOKUP($A256,[1]TargetPriceData!$A$2:$Q$4996,17,FALSE)</f>
        <v>0</v>
      </c>
      <c r="W256" s="27" t="str">
        <f>VLOOKUP($A256,[1]TargetPriceData!$A$2:$O$4996,15,FALSE)</f>
        <v>2022-11-21</v>
      </c>
      <c r="X256" s="28">
        <f>VLOOKUP($A256,[1]TargetPriceData!$A$2:$N$4996,14,FALSE)</f>
        <v>4.5199999999999996</v>
      </c>
      <c r="Y256" s="29">
        <f t="shared" si="7"/>
        <v>2.7375688934649624E-2</v>
      </c>
      <c r="Z256" s="11" t="str" cm="1">
        <f t="array" ref="Z256">_FV(B256,"Exchange abbreviation",TRUE)</f>
        <v>XNYS</v>
      </c>
      <c r="AA256" s="44" t="s">
        <v>589</v>
      </c>
      <c r="AB256" s="44" t="s">
        <v>711</v>
      </c>
      <c r="AC256" s="45" t="s">
        <v>35</v>
      </c>
      <c r="AD256" s="31" t="s">
        <v>587</v>
      </c>
      <c r="AE256" s="46" t="s">
        <v>35</v>
      </c>
      <c r="AF256" s="32" t="s">
        <v>33</v>
      </c>
      <c r="AG256" s="33" cm="1">
        <f t="array" ref="AG256">IF(AH256=0,0,IF(ISERR(AH256),0,ROUNDDOWN(C256/_FV(B256,"P/E",TRUE),2)))</f>
        <v>7.18</v>
      </c>
      <c r="AH256" s="30" cm="1">
        <f t="array" ref="AH256">IFERROR(_FV(B256,"P/E",TRUE),0)</f>
        <v>22.986699999999999</v>
      </c>
      <c r="FT256" s="8"/>
      <c r="FU256" s="8"/>
      <c r="FV256" s="8"/>
    </row>
    <row r="257" spans="1:178" x14ac:dyDescent="0.25">
      <c r="A257" s="38" t="s">
        <v>340</v>
      </c>
      <c r="B257" t="e" vm="254">
        <v>#VALUE!</v>
      </c>
      <c r="C257" s="10" cm="1">
        <f t="array" ref="C257">_FV(B257,"Previous close",TRUE)</f>
        <v>27.61</v>
      </c>
      <c r="D257" s="10" cm="1">
        <f t="array" aca="1" ref="D257" ca="1">IF(OR(ISERROR(_FV($B257,"Price (Extended hours)",TRUE))=TRUE,$D$2="MKT CLOSED"),_FV($B257,"Price"),_FV($B257,"Price (Extended hours)",TRUE))</f>
        <v>29.2</v>
      </c>
      <c r="E257" s="17" cm="1">
        <f t="array" ref="E257">_FV(B257,"Low")</f>
        <v>27.96</v>
      </c>
      <c r="F257" s="17" cm="1">
        <f t="array" ref="F257">_FV(B257,"High")</f>
        <v>28.88</v>
      </c>
      <c r="G257" s="18" cm="1">
        <f t="array" ref="G257">_FV(B257,"Change")</f>
        <v>1.1499999999999999</v>
      </c>
      <c r="H257" s="19" cm="1">
        <f t="array" ref="H257">_FV(B257,"Change (%)",TRUE)</f>
        <v>4.1651999999999995E-2</v>
      </c>
      <c r="I257" s="37" t="str" cm="1">
        <f t="array" ref="I257">_FV(B257,"Name")</f>
        <v>JUNIPER NETWORKS, INC.</v>
      </c>
      <c r="J257" s="20" cm="1">
        <f t="array" ref="J257">_FV(B257,"Shares outstanding",TRUE)</f>
        <v>322609500</v>
      </c>
      <c r="K257" s="21" cm="1">
        <f t="array" ref="K257">IFERROR(_FV(B257,"Market cap",TRUE),0)</f>
        <v>9278248000</v>
      </c>
      <c r="L257" s="22">
        <f>VLOOKUP($A257,[1]TargetPriceData!$A$2:$AB$4993,11,FALSE)</f>
        <v>0.87</v>
      </c>
      <c r="M257" s="23">
        <f>VLOOKUP($A257,[1]TargetPriceData!$A$2:$AB$4993,4,FALSE)</f>
        <v>18</v>
      </c>
      <c r="N257" s="23" t="b">
        <f>VLOOKUP($A257,[1]TargetPriceData!$A$2:$AB$4993,3,FALSE)</f>
        <v>1</v>
      </c>
      <c r="O257" s="24">
        <f>VLOOKUP($A257,[1]TargetPriceData!$A$2:$AB$4993,5,FALSE)</f>
        <v>25</v>
      </c>
      <c r="P257" s="24">
        <f>VLOOKUP($A257,[1]TargetPriceData!$A$2:$AB$1048576,7,FALSE)</f>
        <v>32</v>
      </c>
      <c r="Q257" s="24">
        <f>VLOOKUP($A257,[1]TargetPriceData!$A$2:$AB$4993,6,FALSE)</f>
        <v>33.11</v>
      </c>
      <c r="R257" s="34">
        <f t="shared" ca="1" si="6"/>
        <v>0.13390410958904111</v>
      </c>
      <c r="S257" s="24">
        <f>VLOOKUP($A257,[1]TargetPriceData!$A$2:$AB$4993,8,FALSE)</f>
        <v>42</v>
      </c>
      <c r="T257" s="26">
        <f>VLOOKUP($A257,[1]TargetPriceData!$A$2:$AB$4993,10,FALSE)</f>
        <v>2.7</v>
      </c>
      <c r="U257" s="42">
        <f>VLOOKUP($A257,[1]TargetPriceData!$A$2:$P$4996,16,FALSE)</f>
        <v>1.06</v>
      </c>
      <c r="V257" s="42">
        <f>VLOOKUP($A257,[1]TargetPriceData!$A$2:$Q$4996,17,FALSE)</f>
        <v>1.58</v>
      </c>
      <c r="W257" s="27" t="str">
        <f>VLOOKUP($A257,[1]TargetPriceData!$A$2:$O$4996,15,FALSE)</f>
        <v>2022-08-31</v>
      </c>
      <c r="X257" s="28">
        <f>VLOOKUP($A257,[1]TargetPriceData!$A$2:$N$4996,14,FALSE)</f>
        <v>0.84</v>
      </c>
      <c r="Y257" s="29">
        <f t="shared" si="7"/>
        <v>3.0423759507424847E-2</v>
      </c>
      <c r="Z257" s="11" t="str" cm="1">
        <f t="array" ref="Z257">_FV(B257,"Exchange abbreviation",TRUE)</f>
        <v>XNYS</v>
      </c>
      <c r="AA257" s="44" t="s">
        <v>589</v>
      </c>
      <c r="AB257" s="44" t="s">
        <v>711</v>
      </c>
      <c r="AC257" s="45" t="s">
        <v>70</v>
      </c>
      <c r="AD257" s="31" t="s">
        <v>592</v>
      </c>
      <c r="AE257" s="46" t="s">
        <v>622</v>
      </c>
      <c r="AF257" s="32" t="s">
        <v>33</v>
      </c>
      <c r="AG257" s="33" cm="1">
        <f t="array" ref="AG257">IF(AH257=0,0,IF(ISERR(AH257),0,ROUNDDOWN(C257/_FV(B257,"P/E",TRUE),2)))</f>
        <v>1.18</v>
      </c>
      <c r="AH257" s="30" cm="1">
        <f t="array" ref="AH257">IFERROR(_FV(B257,"P/E",TRUE),0)</f>
        <v>23.3504</v>
      </c>
      <c r="FT257" s="8"/>
      <c r="FU257" s="8"/>
      <c r="FV257" s="8"/>
    </row>
    <row r="258" spans="1:178" x14ac:dyDescent="0.25">
      <c r="A258" s="38" t="s">
        <v>341</v>
      </c>
      <c r="B258" t="e" vm="255">
        <v>#VALUE!</v>
      </c>
      <c r="C258" s="10" cm="1">
        <f t="array" ref="C258">_FV(B258,"Previous close",TRUE)</f>
        <v>116.13</v>
      </c>
      <c r="D258" s="10" cm="1">
        <f t="array" aca="1" ref="D258" ca="1">IF(OR(ISERROR(_FV($B258,"Price (Extended hours)",TRUE))=TRUE,$D$2="MKT CLOSED"),_FV($B258,"Price"),_FV($B258,"Price (Extended hours)",TRUE))</f>
        <v>122.25</v>
      </c>
      <c r="E258" s="17" cm="1">
        <f t="array" ref="E258">_FV(B258,"Low")</f>
        <v>116.33</v>
      </c>
      <c r="F258" s="17" cm="1">
        <f t="array" ref="F258">_FV(B258,"High")</f>
        <v>122.39</v>
      </c>
      <c r="G258" s="18" cm="1">
        <f t="array" ref="G258">_FV(B258,"Change")</f>
        <v>6.1</v>
      </c>
      <c r="H258" s="19" cm="1">
        <f t="array" ref="H258">_FV(B258,"Change (%)",TRUE)</f>
        <v>5.2526999999999997E-2</v>
      </c>
      <c r="I258" s="37" t="str" cm="1">
        <f t="array" ref="I258">_FV(B258,"Name")</f>
        <v>JPMORGAN CHASE &amp; CO.</v>
      </c>
      <c r="J258" s="20" cm="1">
        <f t="array" ref="J258">_FV(B258,"Shares outstanding",TRUE)</f>
        <v>2937051000</v>
      </c>
      <c r="K258" s="21" cm="1">
        <f t="array" ref="K258">IFERROR(_FV(B258,"Market cap",TRUE),0)</f>
        <v>358995700000</v>
      </c>
      <c r="L258" s="22">
        <f>VLOOKUP($A258,[1]TargetPriceData!$A$2:$AB$4993,11,FALSE)</f>
        <v>1.07</v>
      </c>
      <c r="M258" s="23">
        <f>VLOOKUP($A258,[1]TargetPriceData!$A$2:$AB$4993,4,FALSE)</f>
        <v>25</v>
      </c>
      <c r="N258" s="23" t="b">
        <f>VLOOKUP($A258,[1]TargetPriceData!$A$2:$AB$4993,3,FALSE)</f>
        <v>1</v>
      </c>
      <c r="O258" s="24">
        <f>VLOOKUP($A258,[1]TargetPriceData!$A$2:$AB$4993,5,FALSE)</f>
        <v>118</v>
      </c>
      <c r="P258" s="24">
        <f>VLOOKUP($A258,[1]TargetPriceData!$A$2:$AB$1048576,7,FALSE)</f>
        <v>135</v>
      </c>
      <c r="Q258" s="24">
        <f>VLOOKUP($A258,[1]TargetPriceData!$A$2:$AB$4993,6,FALSE)</f>
        <v>136.78</v>
      </c>
      <c r="R258" s="34">
        <f t="shared" ca="1" si="6"/>
        <v>0.11885480572597137</v>
      </c>
      <c r="S258" s="24">
        <f>VLOOKUP($A258,[1]TargetPriceData!$A$2:$AB$4993,8,FALSE)</f>
        <v>162</v>
      </c>
      <c r="T258" s="26">
        <f>VLOOKUP($A258,[1]TargetPriceData!$A$2:$AB$4993,10,FALSE)</f>
        <v>2.2999999999999998</v>
      </c>
      <c r="U258" s="42">
        <f>VLOOKUP($A258,[1]TargetPriceData!$A$2:$P$4996,16,FALSE)</f>
        <v>0</v>
      </c>
      <c r="V258" s="42">
        <f>VLOOKUP($A258,[1]TargetPriceData!$A$2:$Q$4996,17,FALSE)</f>
        <v>0</v>
      </c>
      <c r="W258" s="27" t="str">
        <f>VLOOKUP($A258,[1]TargetPriceData!$A$2:$O$4996,15,FALSE)</f>
        <v>2022-10-05</v>
      </c>
      <c r="X258" s="28">
        <f>VLOOKUP($A258,[1]TargetPriceData!$A$2:$N$4996,14,FALSE)</f>
        <v>4</v>
      </c>
      <c r="Y258" s="29">
        <f t="shared" si="7"/>
        <v>3.4444157409799364E-2</v>
      </c>
      <c r="Z258" s="11" t="str" cm="1">
        <f t="array" ref="Z258">_FV(B258,"Exchange abbreviation",TRUE)</f>
        <v>XNYS</v>
      </c>
      <c r="AA258" s="44" t="s">
        <v>589</v>
      </c>
      <c r="AB258" s="44" t="s">
        <v>711</v>
      </c>
      <c r="AC258" s="45" t="s">
        <v>38</v>
      </c>
      <c r="AD258" s="31" t="s">
        <v>604</v>
      </c>
      <c r="AE258" s="46" t="s">
        <v>635</v>
      </c>
      <c r="AF258" s="32" t="s">
        <v>33</v>
      </c>
      <c r="AG258" s="33" cm="1">
        <f t="array" ref="AG258">IF(AH258=0,0,IF(ISERR(AH258),0,ROUNDDOWN(C258/_FV(B258,"P/E",TRUE),2)))</f>
        <v>11.84</v>
      </c>
      <c r="AH258" s="30" cm="1">
        <f t="array" ref="AH258">IFERROR(_FV(B258,"P/E",TRUE),0)</f>
        <v>9.8054000000000006</v>
      </c>
      <c r="FT258" s="8"/>
      <c r="FU258" s="8"/>
      <c r="FV258" s="8"/>
    </row>
    <row r="259" spans="1:178" x14ac:dyDescent="0.25">
      <c r="A259" s="38" t="s">
        <v>342</v>
      </c>
      <c r="B259" t="e" vm="256">
        <v>#VALUE!</v>
      </c>
      <c r="C259" s="10" cm="1">
        <f t="array" ref="C259">_FV(B259,"Previous close",TRUE)</f>
        <v>71.760000000000005</v>
      </c>
      <c r="D259" s="10" cm="1">
        <f t="array" aca="1" ref="D259" ca="1">IF(OR(ISERROR(_FV($B259,"Price (Extended hours)",TRUE))=TRUE,$D$2="MKT CLOSED"),_FV($B259,"Price"),_FV($B259,"Price (Extended hours)",TRUE))</f>
        <v>72.739999999999995</v>
      </c>
      <c r="E259" s="17" cm="1">
        <f t="array" ref="E259">_FV(B259,"Low")</f>
        <v>71.459999999999994</v>
      </c>
      <c r="F259" s="17" cm="1">
        <f t="array" ref="F259">_FV(B259,"High")</f>
        <v>72.86</v>
      </c>
      <c r="G259" s="18" cm="1">
        <f t="array" ref="G259">_FV(B259,"Change")</f>
        <v>0.48</v>
      </c>
      <c r="H259" s="19" cm="1">
        <f t="array" ref="H259">_FV(B259,"Change (%)",TRUE)</f>
        <v>6.6890000000000005E-3</v>
      </c>
      <c r="I259" s="37" t="str" cm="1">
        <f t="array" ref="I259">_FV(B259,"Name")</f>
        <v>KELLOGG COMPANY</v>
      </c>
      <c r="J259" s="20" cm="1">
        <f t="array" ref="J259">_FV(B259,"Shares outstanding",TRUE)</f>
        <v>340113100</v>
      </c>
      <c r="K259" s="21" cm="1">
        <f t="array" ref="K259">IFERROR(_FV(B259,"Market cap",TRUE),0)</f>
        <v>24569770000</v>
      </c>
      <c r="L259" s="22">
        <f>VLOOKUP($A259,[1]TargetPriceData!$A$2:$AB$4993,11,FALSE)</f>
        <v>0.44</v>
      </c>
      <c r="M259" s="23">
        <f>VLOOKUP($A259,[1]TargetPriceData!$A$2:$AB$4993,4,FALSE)</f>
        <v>19</v>
      </c>
      <c r="N259" s="23" t="b">
        <f>VLOOKUP($A259,[1]TargetPriceData!$A$2:$AB$4993,3,FALSE)</f>
        <v>1</v>
      </c>
      <c r="O259" s="24">
        <f>VLOOKUP($A259,[1]TargetPriceData!$A$2:$AB$4993,5,FALSE)</f>
        <v>55</v>
      </c>
      <c r="P259" s="24">
        <f>VLOOKUP($A259,[1]TargetPriceData!$A$2:$AB$1048576,7,FALSE)</f>
        <v>75</v>
      </c>
      <c r="Q259" s="24">
        <f>VLOOKUP($A259,[1]TargetPriceData!$A$2:$AB$4993,6,FALSE)</f>
        <v>73.94</v>
      </c>
      <c r="R259" s="34">
        <f t="shared" ca="1" si="6"/>
        <v>1.6497113005224127E-2</v>
      </c>
      <c r="S259" s="24">
        <f>VLOOKUP($A259,[1]TargetPriceData!$A$2:$AB$4993,8,FALSE)</f>
        <v>82</v>
      </c>
      <c r="T259" s="26">
        <f>VLOOKUP($A259,[1]TargetPriceData!$A$2:$AB$4993,10,FALSE)</f>
        <v>3.1</v>
      </c>
      <c r="U259" s="42">
        <f>VLOOKUP($A259,[1]TargetPriceData!$A$2:$P$4996,16,FALSE)</f>
        <v>0.37</v>
      </c>
      <c r="V259" s="42">
        <f>VLOOKUP($A259,[1]TargetPriceData!$A$2:$Q$4996,17,FALSE)</f>
        <v>0.7</v>
      </c>
      <c r="W259" s="27" t="str">
        <f>VLOOKUP($A259,[1]TargetPriceData!$A$2:$O$4996,15,FALSE)</f>
        <v>2022-08-31</v>
      </c>
      <c r="X259" s="28">
        <f>VLOOKUP($A259,[1]TargetPriceData!$A$2:$N$4996,14,FALSE)</f>
        <v>2.36</v>
      </c>
      <c r="Y259" s="29">
        <f t="shared" si="7"/>
        <v>3.2887402452619841E-2</v>
      </c>
      <c r="Z259" s="11" t="str" cm="1">
        <f t="array" ref="Z259">_FV(B259,"Exchange abbreviation",TRUE)</f>
        <v>XNYS</v>
      </c>
      <c r="AA259" s="44" t="s">
        <v>589</v>
      </c>
      <c r="AB259" s="44" t="s">
        <v>711</v>
      </c>
      <c r="AC259" s="45" t="s">
        <v>66</v>
      </c>
      <c r="AD259" s="31" t="s">
        <v>301</v>
      </c>
      <c r="AE259" s="46" t="s">
        <v>640</v>
      </c>
      <c r="AF259" s="32" t="s">
        <v>33</v>
      </c>
      <c r="AG259" s="33" cm="1">
        <f t="array" ref="AG259">IF(AH259=0,0,IF(ISERR(AH259),0,ROUNDDOWN(C259/_FV(B259,"P/E",TRUE),2)))</f>
        <v>4.33</v>
      </c>
      <c r="AH259" s="30" cm="1">
        <f t="array" ref="AH259">IFERROR(_FV(B259,"P/E",TRUE),0)</f>
        <v>16.5533</v>
      </c>
      <c r="FT259" s="8"/>
      <c r="FU259" s="8"/>
      <c r="FV259" s="8"/>
    </row>
    <row r="260" spans="1:178" x14ac:dyDescent="0.25">
      <c r="A260" s="38" t="s">
        <v>343</v>
      </c>
      <c r="B260" t="e" vm="257">
        <v>#VALUE!</v>
      </c>
      <c r="C260" s="10" cm="1">
        <f t="array" ref="C260">_FV(B260,"Previous close",TRUE)</f>
        <v>37.28</v>
      </c>
      <c r="D260" s="10" cm="1">
        <f t="array" aca="1" ref="D260" ca="1">IF(OR(ISERROR(_FV($B260,"Price (Extended hours)",TRUE))=TRUE,$D$2="MKT CLOSED"),_FV($B260,"Price"),_FV($B260,"Price (Extended hours)",TRUE))</f>
        <v>37.92</v>
      </c>
      <c r="E260" s="17" cm="1">
        <f t="array" ref="E260">_FV(B260,"Low")</f>
        <v>37</v>
      </c>
      <c r="F260" s="17" cm="1">
        <f t="array" ref="F260">_FV(B260,"High")</f>
        <v>37.700000000000003</v>
      </c>
      <c r="G260" s="18" cm="1">
        <f t="array" ref="G260">_FV(B260,"Change")</f>
        <v>0.34</v>
      </c>
      <c r="H260" s="19" cm="1">
        <f t="array" ref="H260">_FV(B260,"Change (%)",TRUE)</f>
        <v>9.1199999999999996E-3</v>
      </c>
      <c r="I260" s="37" t="str" cm="1">
        <f t="array" ref="I260">_FV(B260,"Name")</f>
        <v>KEURIG DR PEPPER INC.</v>
      </c>
      <c r="J260" s="20" cm="1">
        <f t="array" ref="J260">_FV(B260,"Shares outstanding",TRUE)</f>
        <v>1416112000</v>
      </c>
      <c r="K260" s="21" cm="1">
        <f t="array" ref="K260">IFERROR(_FV(B260,"Market cap",TRUE),0)</f>
        <v>53274120000</v>
      </c>
      <c r="L260" s="22">
        <f>VLOOKUP($A260,[1]TargetPriceData!$A$2:$AB$4993,11,FALSE)</f>
        <v>0.56999999999999995</v>
      </c>
      <c r="M260" s="23">
        <f>VLOOKUP($A260,[1]TargetPriceData!$A$2:$AB$4993,4,FALSE)</f>
        <v>17</v>
      </c>
      <c r="N260" s="23" t="b">
        <f>VLOOKUP($A260,[1]TargetPriceData!$A$2:$AB$4993,3,FALSE)</f>
        <v>1</v>
      </c>
      <c r="O260" s="24">
        <f>VLOOKUP($A260,[1]TargetPriceData!$A$2:$AB$4993,5,FALSE)</f>
        <v>36</v>
      </c>
      <c r="P260" s="24">
        <f>VLOOKUP($A260,[1]TargetPriceData!$A$2:$AB$1048576,7,FALSE)</f>
        <v>41.5</v>
      </c>
      <c r="Q260" s="24">
        <f>VLOOKUP($A260,[1]TargetPriceData!$A$2:$AB$4993,6,FALSE)</f>
        <v>40.97</v>
      </c>
      <c r="R260" s="34">
        <f t="shared" ref="R260:R323" ca="1" si="8">IF(Q260&gt;0,(Q260-D260)/D260,0)</f>
        <v>8.0432489451476713E-2</v>
      </c>
      <c r="S260" s="24">
        <f>VLOOKUP($A260,[1]TargetPriceData!$A$2:$AB$4993,8,FALSE)</f>
        <v>45</v>
      </c>
      <c r="T260" s="26">
        <f>VLOOKUP($A260,[1]TargetPriceData!$A$2:$AB$4993,10,FALSE)</f>
        <v>2.2999999999999998</v>
      </c>
      <c r="U260" s="42">
        <f>VLOOKUP($A260,[1]TargetPriceData!$A$2:$P$4996,16,FALSE)</f>
        <v>0.3</v>
      </c>
      <c r="V260" s="42">
        <f>VLOOKUP($A260,[1]TargetPriceData!$A$2:$Q$4996,17,FALSE)</f>
        <v>0.56000000000000005</v>
      </c>
      <c r="W260" s="27" t="str">
        <f>VLOOKUP($A260,[1]TargetPriceData!$A$2:$O$4996,15,FALSE)</f>
        <v>2022-09-29</v>
      </c>
      <c r="X260" s="28">
        <f>VLOOKUP($A260,[1]TargetPriceData!$A$2:$N$4996,14,FALSE)</f>
        <v>0.8</v>
      </c>
      <c r="Y260" s="29">
        <f t="shared" ref="Y260:Y323" si="9">X260/C260</f>
        <v>2.1459227467811159E-2</v>
      </c>
      <c r="Z260" s="11" t="str" cm="1">
        <f t="array" ref="Z260">_FV(B260,"Exchange abbreviation",TRUE)</f>
        <v>XNAS</v>
      </c>
      <c r="AA260" s="44" t="s">
        <v>712</v>
      </c>
      <c r="AB260" s="44" t="s">
        <v>711</v>
      </c>
      <c r="AC260" s="45" t="s">
        <v>86</v>
      </c>
      <c r="AD260" s="31" t="s">
        <v>301</v>
      </c>
      <c r="AE260" s="46" t="s">
        <v>681</v>
      </c>
      <c r="AF260" s="32" t="s">
        <v>33</v>
      </c>
      <c r="AG260" s="33" cm="1">
        <f t="array" ref="AG260">IF(AH260=0,0,IF(ISERR(AH260),0,ROUNDDOWN(C260/_FV(B260,"P/E",TRUE),2)))</f>
        <v>1.52</v>
      </c>
      <c r="AH260" s="30" cm="1">
        <f t="array" ref="AH260">IFERROR(_FV(B260,"P/E",TRUE),0)</f>
        <v>24.438199999999998</v>
      </c>
      <c r="FT260" s="8"/>
      <c r="FU260" s="8"/>
      <c r="FV260" s="8"/>
    </row>
    <row r="261" spans="1:178" x14ac:dyDescent="0.25">
      <c r="A261" s="38" t="s">
        <v>344</v>
      </c>
      <c r="B261" t="e" vm="258">
        <v>#VALUE!</v>
      </c>
      <c r="C261" s="10" cm="1">
        <f t="array" ref="C261">_FV(B261,"Previous close",TRUE)</f>
        <v>15.85</v>
      </c>
      <c r="D261" s="10" cm="1">
        <f t="array" aca="1" ref="D261" ca="1">IF(OR(ISERROR(_FV($B261,"Price (Extended hours)",TRUE))=TRUE,$D$2="MKT CLOSED"),_FV($B261,"Price"),_FV($B261,"Price (Extended hours)",TRUE))</f>
        <v>16.98</v>
      </c>
      <c r="E261" s="17" cm="1">
        <f t="array" ref="E261">_FV(B261,"Low")</f>
        <v>15.75</v>
      </c>
      <c r="F261" s="17" cm="1">
        <f t="array" ref="F261">_FV(B261,"High")</f>
        <v>16.920000000000002</v>
      </c>
      <c r="G261" s="18" cm="1">
        <f t="array" ref="G261">_FV(B261,"Change")</f>
        <v>1.05</v>
      </c>
      <c r="H261" s="19" cm="1">
        <f t="array" ref="H261">_FV(B261,"Change (%)",TRUE)</f>
        <v>6.6245999999999999E-2</v>
      </c>
      <c r="I261" s="37" t="str" cm="1">
        <f t="array" ref="I261">_FV(B261,"Name")</f>
        <v>KEYCORP</v>
      </c>
      <c r="J261" s="20" cm="1">
        <f t="array" ref="J261">_FV(B261,"Shares outstanding",TRUE)</f>
        <v>932938000</v>
      </c>
      <c r="K261" s="21" cm="1">
        <f t="array" ref="K261">IFERROR(_FV(B261,"Market cap",TRUE),0)</f>
        <v>15766650000</v>
      </c>
      <c r="L261" s="22">
        <f>VLOOKUP($A261,[1]TargetPriceData!$A$2:$AB$4993,11,FALSE)</f>
        <v>1.28</v>
      </c>
      <c r="M261" s="23">
        <f>VLOOKUP($A261,[1]TargetPriceData!$A$2:$AB$4993,4,FALSE)</f>
        <v>20</v>
      </c>
      <c r="N261" s="23" t="b">
        <f>VLOOKUP($A261,[1]TargetPriceData!$A$2:$AB$4993,3,FALSE)</f>
        <v>1</v>
      </c>
      <c r="O261" s="24">
        <f>VLOOKUP($A261,[1]TargetPriceData!$A$2:$AB$4993,5,FALSE)</f>
        <v>15</v>
      </c>
      <c r="P261" s="24">
        <f>VLOOKUP($A261,[1]TargetPriceData!$A$2:$AB$1048576,7,FALSE)</f>
        <v>20</v>
      </c>
      <c r="Q261" s="24">
        <f>VLOOKUP($A261,[1]TargetPriceData!$A$2:$AB$4993,6,FALSE)</f>
        <v>21.07</v>
      </c>
      <c r="R261" s="34">
        <f t="shared" ca="1" si="8"/>
        <v>0.24087161366313309</v>
      </c>
      <c r="S261" s="24">
        <f>VLOOKUP($A261,[1]TargetPriceData!$A$2:$AB$4993,8,FALSE)</f>
        <v>38</v>
      </c>
      <c r="T261" s="26">
        <f>VLOOKUP($A261,[1]TargetPriceData!$A$2:$AB$4993,10,FALSE)</f>
        <v>2.7</v>
      </c>
      <c r="U261" s="42">
        <f>VLOOKUP($A261,[1]TargetPriceData!$A$2:$P$4996,16,FALSE)</f>
        <v>0</v>
      </c>
      <c r="V261" s="42">
        <f>VLOOKUP($A261,[1]TargetPriceData!$A$2:$Q$4996,17,FALSE)</f>
        <v>0</v>
      </c>
      <c r="W261" s="27" t="str">
        <f>VLOOKUP($A261,[1]TargetPriceData!$A$2:$O$4996,15,FALSE)</f>
        <v>2022-08-29</v>
      </c>
      <c r="X261" s="28">
        <f>VLOOKUP($A261,[1]TargetPriceData!$A$2:$N$4996,14,FALSE)</f>
        <v>0.78</v>
      </c>
      <c r="Y261" s="29">
        <f t="shared" si="9"/>
        <v>4.9211356466876972E-2</v>
      </c>
      <c r="Z261" s="11" t="str" cm="1">
        <f t="array" ref="Z261">_FV(B261,"Exchange abbreviation",TRUE)</f>
        <v>XNYS</v>
      </c>
      <c r="AA261" s="44" t="s">
        <v>589</v>
      </c>
      <c r="AB261" s="44" t="s">
        <v>711</v>
      </c>
      <c r="AC261" s="45" t="s">
        <v>38</v>
      </c>
      <c r="AD261" s="31" t="s">
        <v>604</v>
      </c>
      <c r="AE261" s="46" t="s">
        <v>647</v>
      </c>
      <c r="AF261" s="32" t="s">
        <v>33</v>
      </c>
      <c r="AG261" s="33" cm="1">
        <f t="array" ref="AG261">IF(AH261=0,0,IF(ISERR(AH261),0,ROUNDDOWN(C261/_FV(B261,"P/E",TRUE),2)))</f>
        <v>2.1800000000000002</v>
      </c>
      <c r="AH261" s="30" cm="1">
        <f t="array" ref="AH261">IFERROR(_FV(B261,"P/E",TRUE),0)</f>
        <v>7.2586000000000004</v>
      </c>
      <c r="FT261" s="8"/>
      <c r="FU261" s="8"/>
      <c r="FV261" s="8"/>
    </row>
    <row r="262" spans="1:178" x14ac:dyDescent="0.25">
      <c r="A262" s="38" t="s">
        <v>345</v>
      </c>
      <c r="B262" t="e" vm="259">
        <v>#VALUE!</v>
      </c>
      <c r="C262" s="10" cm="1">
        <f t="array" ref="C262">_FV(B262,"Previous close",TRUE)</f>
        <v>160.80000000000001</v>
      </c>
      <c r="D262" s="10" cm="1">
        <f t="array" aca="1" ref="D262" ca="1">IF(OR(ISERROR(_FV($B262,"Price (Extended hours)",TRUE))=TRUE,$D$2="MKT CLOSED"),_FV($B262,"Price"),_FV($B262,"Price (Extended hours)",TRUE))</f>
        <v>168.24</v>
      </c>
      <c r="E262" s="17" cm="1">
        <f t="array" ref="E262">_FV(B262,"Low")</f>
        <v>160.87</v>
      </c>
      <c r="F262" s="17" cm="1">
        <f t="array" ref="F262">_FV(B262,"High")</f>
        <v>169.63</v>
      </c>
      <c r="G262" s="18" cm="1">
        <f t="array" ref="G262">_FV(B262,"Change")</f>
        <v>8.16</v>
      </c>
      <c r="H262" s="19" cm="1">
        <f t="array" ref="H262">_FV(B262,"Change (%)",TRUE)</f>
        <v>5.0745999999999999E-2</v>
      </c>
      <c r="I262" s="37" t="str" cm="1">
        <f t="array" ref="I262">_FV(B262,"Name")</f>
        <v>KEYSIGHT TECHNOLOGIES, INC.</v>
      </c>
      <c r="J262" s="20" cm="1">
        <f t="array" ref="J262">_FV(B262,"Shares outstanding",TRUE)</f>
        <v>178796300</v>
      </c>
      <c r="K262" s="21" cm="1">
        <f t="array" ref="K262">IFERROR(_FV(B262,"Market cap",TRUE),0)</f>
        <v>30209420000</v>
      </c>
      <c r="L262" s="22">
        <f>VLOOKUP($A262,[1]TargetPriceData!$A$2:$AB$4993,11,FALSE)</f>
        <v>1.05</v>
      </c>
      <c r="M262" s="23">
        <f>VLOOKUP($A262,[1]TargetPriceData!$A$2:$AB$4993,4,FALSE)</f>
        <v>13</v>
      </c>
      <c r="N262" s="23" t="b">
        <f>VLOOKUP($A262,[1]TargetPriceData!$A$2:$AB$4993,3,FALSE)</f>
        <v>1</v>
      </c>
      <c r="O262" s="24">
        <f>VLOOKUP($A262,[1]TargetPriceData!$A$2:$AB$4993,5,FALSE)</f>
        <v>170</v>
      </c>
      <c r="P262" s="24">
        <f>VLOOKUP($A262,[1]TargetPriceData!$A$2:$AB$1048576,7,FALSE)</f>
        <v>190</v>
      </c>
      <c r="Q262" s="24">
        <f>VLOOKUP($A262,[1]TargetPriceData!$A$2:$AB$4993,6,FALSE)</f>
        <v>195.38</v>
      </c>
      <c r="R262" s="34">
        <f t="shared" ca="1" si="8"/>
        <v>0.16131716595339982</v>
      </c>
      <c r="S262" s="24">
        <f>VLOOKUP($A262,[1]TargetPriceData!$A$2:$AB$4993,8,FALSE)</f>
        <v>225</v>
      </c>
      <c r="T262" s="26">
        <f>VLOOKUP($A262,[1]TargetPriceData!$A$2:$AB$4993,10,FALSE)</f>
        <v>2</v>
      </c>
      <c r="U262" s="42">
        <f>VLOOKUP($A262,[1]TargetPriceData!$A$2:$P$4996,16,FALSE)</f>
        <v>2.08</v>
      </c>
      <c r="V262" s="42">
        <f>VLOOKUP($A262,[1]TargetPriceData!$A$2:$Q$4996,17,FALSE)</f>
        <v>3.02</v>
      </c>
      <c r="W262" s="27" t="str">
        <f>VLOOKUP($A262,[1]TargetPriceData!$A$2:$O$4996,15,FALSE)</f>
        <v/>
      </c>
      <c r="X262" s="28">
        <f>VLOOKUP($A262,[1]TargetPriceData!$A$2:$N$4996,14,FALSE)</f>
        <v>0</v>
      </c>
      <c r="Y262" s="29">
        <f t="shared" si="9"/>
        <v>0</v>
      </c>
      <c r="Z262" s="11" t="str" cm="1">
        <f t="array" ref="Z262">_FV(B262,"Exchange abbreviation",TRUE)</f>
        <v>XNYS</v>
      </c>
      <c r="AA262" s="44" t="s">
        <v>589</v>
      </c>
      <c r="AB262" s="44" t="s">
        <v>711</v>
      </c>
      <c r="AC262" s="45" t="s">
        <v>39</v>
      </c>
      <c r="AD262" s="31" t="s">
        <v>592</v>
      </c>
      <c r="AE262" s="46" t="s">
        <v>682</v>
      </c>
      <c r="AF262" s="32" t="s">
        <v>33</v>
      </c>
      <c r="AG262" s="33" cm="1">
        <f t="array" ref="AG262">IF(AH262=0,0,IF(ISERR(AH262),0,ROUNDDOWN(C262/_FV(B262,"P/E",TRUE),2)))</f>
        <v>6.02</v>
      </c>
      <c r="AH262" s="30" cm="1">
        <f t="array" ref="AH262">IFERROR(_FV(B262,"P/E",TRUE),0)</f>
        <v>26.667400000000001</v>
      </c>
      <c r="FT262" s="8"/>
      <c r="FU262" s="8"/>
      <c r="FV262" s="8"/>
    </row>
    <row r="263" spans="1:178" x14ac:dyDescent="0.25">
      <c r="A263" s="38" t="s">
        <v>346</v>
      </c>
      <c r="B263" t="e" vm="260">
        <v>#VALUE!</v>
      </c>
      <c r="C263" s="10" cm="1">
        <f t="array" ref="C263">_FV(B263,"Previous close",TRUE)</f>
        <v>35.340000000000003</v>
      </c>
      <c r="D263" s="10" cm="1">
        <f t="array" aca="1" ref="D263" ca="1">IF(OR(ISERROR(_FV($B263,"Price (Extended hours)",TRUE))=TRUE,$D$2="MKT CLOSED"),_FV($B263,"Price"),_FV($B263,"Price (Extended hours)",TRUE))</f>
        <v>35.229999999999997</v>
      </c>
      <c r="E263" s="17" cm="1">
        <f t="array" ref="E263">_FV(B263,"Low")</f>
        <v>34.89</v>
      </c>
      <c r="F263" s="17" cm="1">
        <f t="array" ref="F263">_FV(B263,"High")</f>
        <v>35.49</v>
      </c>
      <c r="G263" s="18" cm="1">
        <f t="array" ref="G263">_FV(B263,"Change")</f>
        <v>-0.13</v>
      </c>
      <c r="H263" s="19" cm="1">
        <f t="array" ref="H263">_FV(B263,"Change (%)",TRUE)</f>
        <v>-3.679E-3</v>
      </c>
      <c r="I263" s="37" t="str" cm="1">
        <f t="array" ref="I263">_FV(B263,"Name")</f>
        <v>THE KRAFT HEINZ COMPANY</v>
      </c>
      <c r="J263" s="20" cm="1">
        <f t="array" ref="J263">_FV(B263,"Shares outstanding",TRUE)</f>
        <v>1225440000</v>
      </c>
      <c r="K263" s="21" cm="1">
        <f t="array" ref="K263">IFERROR(_FV(B263,"Market cap",TRUE),0)</f>
        <v>43147730000</v>
      </c>
      <c r="L263" s="22">
        <f>VLOOKUP($A263,[1]TargetPriceData!$A$2:$AB$4993,11,FALSE)</f>
        <v>0.73</v>
      </c>
      <c r="M263" s="23">
        <f>VLOOKUP($A263,[1]TargetPriceData!$A$2:$AB$4993,4,FALSE)</f>
        <v>20</v>
      </c>
      <c r="N263" s="23" t="b">
        <f>VLOOKUP($A263,[1]TargetPriceData!$A$2:$AB$4993,3,FALSE)</f>
        <v>1</v>
      </c>
      <c r="O263" s="24">
        <f>VLOOKUP($A263,[1]TargetPriceData!$A$2:$AB$4993,5,FALSE)</f>
        <v>34</v>
      </c>
      <c r="P263" s="24">
        <f>VLOOKUP($A263,[1]TargetPriceData!$A$2:$AB$1048576,7,FALSE)</f>
        <v>41.25</v>
      </c>
      <c r="Q263" s="24">
        <f>VLOOKUP($A263,[1]TargetPriceData!$A$2:$AB$4993,6,FALSE)</f>
        <v>41.78</v>
      </c>
      <c r="R263" s="34">
        <f t="shared" ca="1" si="8"/>
        <v>0.18592108998013071</v>
      </c>
      <c r="S263" s="24">
        <f>VLOOKUP($A263,[1]TargetPriceData!$A$2:$AB$4993,8,FALSE)</f>
        <v>48</v>
      </c>
      <c r="T263" s="26">
        <f>VLOOKUP($A263,[1]TargetPriceData!$A$2:$AB$4993,10,FALSE)</f>
        <v>2.6</v>
      </c>
      <c r="U263" s="42">
        <f>VLOOKUP($A263,[1]TargetPriceData!$A$2:$P$4996,16,FALSE)</f>
        <v>0.4</v>
      </c>
      <c r="V263" s="42">
        <f>VLOOKUP($A263,[1]TargetPriceData!$A$2:$Q$4996,17,FALSE)</f>
        <v>0.89</v>
      </c>
      <c r="W263" s="27" t="str">
        <f>VLOOKUP($A263,[1]TargetPriceData!$A$2:$O$4996,15,FALSE)</f>
        <v>2022-08-25</v>
      </c>
      <c r="X263" s="28">
        <f>VLOOKUP($A263,[1]TargetPriceData!$A$2:$N$4996,14,FALSE)</f>
        <v>1.6</v>
      </c>
      <c r="Y263" s="29">
        <f t="shared" si="9"/>
        <v>4.5274476513865305E-2</v>
      </c>
      <c r="Z263" s="11" t="str" cm="1">
        <f t="array" ref="Z263">_FV(B263,"Exchange abbreviation",TRUE)</f>
        <v>XNAS</v>
      </c>
      <c r="AA263" s="44" t="s">
        <v>712</v>
      </c>
      <c r="AB263" s="44" t="s">
        <v>711</v>
      </c>
      <c r="AC263" s="45" t="s">
        <v>66</v>
      </c>
      <c r="AD263" s="31" t="s">
        <v>301</v>
      </c>
      <c r="AE263" s="46" t="s">
        <v>640</v>
      </c>
      <c r="AF263" s="32" t="s">
        <v>33</v>
      </c>
      <c r="AG263" s="33" cm="1">
        <f t="array" ref="AG263">IF(AH263=0,0,IF(ISERR(AH263),0,ROUNDDOWN(C263/_FV(B263,"P/E",TRUE),2)))</f>
        <v>1.03</v>
      </c>
      <c r="AH263" s="30" cm="1">
        <f t="array" ref="AH263">IFERROR(_FV(B263,"P/E",TRUE),0)</f>
        <v>34.1614</v>
      </c>
      <c r="FT263" s="8"/>
      <c r="FU263" s="8"/>
      <c r="FV263" s="8"/>
    </row>
    <row r="264" spans="1:178" x14ac:dyDescent="0.25">
      <c r="A264" s="38" t="s">
        <v>347</v>
      </c>
      <c r="B264" t="e" vm="261">
        <v>#VALUE!</v>
      </c>
      <c r="C264" s="10" cm="1">
        <f t="array" ref="C264">_FV(B264,"Previous close",TRUE)</f>
        <v>19.22</v>
      </c>
      <c r="D264" s="10" cm="1">
        <f t="array" aca="1" ref="D264" ca="1">IF(OR(ISERROR(_FV($B264,"Price (Extended hours)",TRUE))=TRUE,$D$2="MKT CLOSED"),_FV($B264,"Price"),_FV($B264,"Price (Extended hours)",TRUE))</f>
        <v>19.690000000000001</v>
      </c>
      <c r="E264" s="17" cm="1">
        <f t="array" ref="E264">_FV(B264,"Low")</f>
        <v>19.12</v>
      </c>
      <c r="F264" s="17" cm="1">
        <f t="array" ref="F264">_FV(B264,"High")</f>
        <v>19.690000000000001</v>
      </c>
      <c r="G264" s="18" cm="1">
        <f t="array" ref="G264">_FV(B264,"Change")</f>
        <v>0.47</v>
      </c>
      <c r="H264" s="19" cm="1">
        <f t="array" ref="H264">_FV(B264,"Change (%)",TRUE)</f>
        <v>2.4453999999999997E-2</v>
      </c>
      <c r="I264" s="37" t="str" cm="1">
        <f t="array" ref="I264">_FV(B264,"Name")</f>
        <v>KIMCO REALTY CORPORATION</v>
      </c>
      <c r="J264" s="20" cm="1">
        <f t="array" ref="J264">_FV(B264,"Shares outstanding",TRUE)</f>
        <v>618482000</v>
      </c>
      <c r="K264" s="21" cm="1">
        <f t="array" ref="K264">IFERROR(_FV(B264,"Market cap",TRUE),0)</f>
        <v>12177910000</v>
      </c>
      <c r="L264" s="22">
        <f>VLOOKUP($A264,[1]TargetPriceData!$A$2:$AB$4993,11,FALSE)</f>
        <v>1.38</v>
      </c>
      <c r="M264" s="23">
        <f>VLOOKUP($A264,[1]TargetPriceData!$A$2:$AB$4993,4,FALSE)</f>
        <v>19</v>
      </c>
      <c r="N264" s="23" t="b">
        <f>VLOOKUP($A264,[1]TargetPriceData!$A$2:$AB$4993,3,FALSE)</f>
        <v>1</v>
      </c>
      <c r="O264" s="24">
        <f>VLOOKUP($A264,[1]TargetPriceData!$A$2:$AB$4993,5,FALSE)</f>
        <v>20</v>
      </c>
      <c r="P264" s="24">
        <f>VLOOKUP($A264,[1]TargetPriceData!$A$2:$AB$1048576,7,FALSE)</f>
        <v>23.25</v>
      </c>
      <c r="Q264" s="24">
        <f>VLOOKUP($A264,[1]TargetPriceData!$A$2:$AB$4993,6,FALSE)</f>
        <v>23.7</v>
      </c>
      <c r="R264" s="34">
        <f t="shared" ca="1" si="8"/>
        <v>0.20365667851701361</v>
      </c>
      <c r="S264" s="24">
        <f>VLOOKUP($A264,[1]TargetPriceData!$A$2:$AB$4993,8,FALSE)</f>
        <v>27</v>
      </c>
      <c r="T264" s="26">
        <f>VLOOKUP($A264,[1]TargetPriceData!$A$2:$AB$4993,10,FALSE)</f>
        <v>2.1</v>
      </c>
      <c r="U264" s="42">
        <f>VLOOKUP($A264,[1]TargetPriceData!$A$2:$P$4996,16,FALSE)</f>
        <v>104.57</v>
      </c>
      <c r="V264" s="42">
        <f>VLOOKUP($A264,[1]TargetPriceData!$A$2:$Q$4996,17,FALSE)</f>
        <v>105.11</v>
      </c>
      <c r="W264" s="27" t="str">
        <f>VLOOKUP($A264,[1]TargetPriceData!$A$2:$O$4996,15,FALSE)</f>
        <v>2022-09-08</v>
      </c>
      <c r="X264" s="28">
        <f>VLOOKUP($A264,[1]TargetPriceData!$A$2:$N$4996,14,FALSE)</f>
        <v>0.88</v>
      </c>
      <c r="Y264" s="29">
        <f t="shared" si="9"/>
        <v>4.5785639958376693E-2</v>
      </c>
      <c r="Z264" s="11" t="str" cm="1">
        <f t="array" ref="Z264">_FV(B264,"Exchange abbreviation",TRUE)</f>
        <v>XNYS</v>
      </c>
      <c r="AA264" s="44" t="s">
        <v>589</v>
      </c>
      <c r="AB264" s="44" t="s">
        <v>711</v>
      </c>
      <c r="AC264" s="45" t="s">
        <v>44</v>
      </c>
      <c r="AD264" s="31" t="s">
        <v>619</v>
      </c>
      <c r="AE264" s="46" t="s">
        <v>671</v>
      </c>
      <c r="AF264" s="32" t="s">
        <v>33</v>
      </c>
      <c r="AG264" s="33" cm="1">
        <f t="array" ref="AG264">IF(AH264=0,0,IF(ISERR(AH264),0,ROUNDDOWN(C264/_FV(B264,"P/E",TRUE),2)))</f>
        <v>1.2</v>
      </c>
      <c r="AH264" s="30" cm="1">
        <f t="array" ref="AH264">IFERROR(_FV(B264,"P/E",TRUE),0)</f>
        <v>16.0091</v>
      </c>
      <c r="FT264" s="8"/>
      <c r="FU264" s="8"/>
      <c r="FV264" s="8"/>
    </row>
    <row r="265" spans="1:178" x14ac:dyDescent="0.25">
      <c r="A265" s="38" t="s">
        <v>348</v>
      </c>
      <c r="B265" t="e" vm="262">
        <v>#VALUE!</v>
      </c>
      <c r="C265" s="10" cm="1">
        <f t="array" ref="C265">_FV(B265,"Previous close",TRUE)</f>
        <v>277.01</v>
      </c>
      <c r="D265" s="10" cm="1">
        <f t="array" aca="1" ref="D265" ca="1">IF(OR(ISERROR(_FV($B265,"Price (Extended hours)",TRUE))=TRUE,$D$2="MKT CLOSED"),_FV($B265,"Price"),_FV($B265,"Price (Extended hours)",TRUE))</f>
        <v>291.8</v>
      </c>
      <c r="E265" s="17" cm="1">
        <f t="array" ref="E265">_FV(B265,"Low")</f>
        <v>275.12</v>
      </c>
      <c r="F265" s="17" cm="1">
        <f t="array" ref="F265">_FV(B265,"High")</f>
        <v>291.52999999999997</v>
      </c>
      <c r="G265" s="18" cm="1">
        <f t="array" ref="G265">_FV(B265,"Change")</f>
        <v>13.62</v>
      </c>
      <c r="H265" s="19" cm="1">
        <f t="array" ref="H265">_FV(B265,"Change (%)",TRUE)</f>
        <v>4.9168000000000003E-2</v>
      </c>
      <c r="I265" s="37" t="str" cm="1">
        <f t="array" ref="I265">_FV(B265,"Name")</f>
        <v>KLA Corporation</v>
      </c>
      <c r="J265" s="20" cm="1">
        <f t="array" ref="J265">_FV(B265,"Shares outstanding",TRUE)</f>
        <v>141807800</v>
      </c>
      <c r="K265" s="21" cm="1">
        <f t="array" ref="K265">IFERROR(_FV(B265,"Market cap",TRUE),0)</f>
        <v>41213610000</v>
      </c>
      <c r="L265" s="22">
        <f>VLOOKUP($A265,[1]TargetPriceData!$A$2:$AB$4993,11,FALSE)</f>
        <v>1.35</v>
      </c>
      <c r="M265" s="23">
        <f>VLOOKUP($A265,[1]TargetPriceData!$A$2:$AB$4993,4,FALSE)</f>
        <v>19</v>
      </c>
      <c r="N265" s="23" t="b">
        <f>VLOOKUP($A265,[1]TargetPriceData!$A$2:$AB$4993,3,FALSE)</f>
        <v>1</v>
      </c>
      <c r="O265" s="24">
        <f>VLOOKUP($A265,[1]TargetPriceData!$A$2:$AB$4993,5,FALSE)</f>
        <v>260</v>
      </c>
      <c r="P265" s="24">
        <f>VLOOKUP($A265,[1]TargetPriceData!$A$2:$AB$1048576,7,FALSE)</f>
        <v>360</v>
      </c>
      <c r="Q265" s="24">
        <f>VLOOKUP($A265,[1]TargetPriceData!$A$2:$AB$4993,6,FALSE)</f>
        <v>362.92</v>
      </c>
      <c r="R265" s="34">
        <f t="shared" ca="1" si="8"/>
        <v>0.2437285812200137</v>
      </c>
      <c r="S265" s="24">
        <f>VLOOKUP($A265,[1]TargetPriceData!$A$2:$AB$4993,8,FALSE)</f>
        <v>460</v>
      </c>
      <c r="T265" s="26">
        <f>VLOOKUP($A265,[1]TargetPriceData!$A$2:$AB$4993,10,FALSE)</f>
        <v>2</v>
      </c>
      <c r="U265" s="42">
        <f>VLOOKUP($A265,[1]TargetPriceData!$A$2:$P$4996,16,FALSE)</f>
        <v>1.61</v>
      </c>
      <c r="V265" s="42">
        <f>VLOOKUP($A265,[1]TargetPriceData!$A$2:$Q$4996,17,FALSE)</f>
        <v>2.5</v>
      </c>
      <c r="W265" s="27" t="str">
        <f>VLOOKUP($A265,[1]TargetPriceData!$A$2:$O$4996,15,FALSE)</f>
        <v>2022-08-12</v>
      </c>
      <c r="X265" s="28">
        <f>VLOOKUP($A265,[1]TargetPriceData!$A$2:$N$4996,14,FALSE)</f>
        <v>5.2</v>
      </c>
      <c r="Y265" s="29">
        <f t="shared" si="9"/>
        <v>1.8771885491498504E-2</v>
      </c>
      <c r="Z265" s="11" t="str" cm="1">
        <f t="array" ref="Z265">_FV(B265,"Exchange abbreviation",TRUE)</f>
        <v>XNAS</v>
      </c>
      <c r="AA265" s="44" t="s">
        <v>712</v>
      </c>
      <c r="AB265" s="44" t="s">
        <v>711</v>
      </c>
      <c r="AC265" s="45" t="s">
        <v>60</v>
      </c>
      <c r="AD265" s="31" t="s">
        <v>592</v>
      </c>
      <c r="AE265" s="46" t="s">
        <v>614</v>
      </c>
      <c r="AF265" s="32" t="s">
        <v>33</v>
      </c>
      <c r="AG265" s="33" cm="1">
        <f t="array" ref="AG265">IF(AH265=0,0,IF(ISERR(AH265),0,ROUNDDOWN(C265/_FV(B265,"P/E",TRUE),2)))</f>
        <v>21.9</v>
      </c>
      <c r="AH265" s="30" cm="1">
        <f t="array" ref="AH265">IFERROR(_FV(B265,"P/E",TRUE),0)</f>
        <v>12.645899999999999</v>
      </c>
      <c r="FT265" s="8"/>
      <c r="FU265" s="8"/>
      <c r="FV265" s="8"/>
    </row>
    <row r="266" spans="1:178" x14ac:dyDescent="0.25">
      <c r="A266" s="38" t="s">
        <v>349</v>
      </c>
      <c r="B266" t="e" vm="263">
        <v>#VALUE!</v>
      </c>
      <c r="C266" s="10" cm="1">
        <f t="array" ref="C266">_FV(B266,"Previous close",TRUE)</f>
        <v>112.32</v>
      </c>
      <c r="D266" s="10" cm="1">
        <f t="array" aca="1" ref="D266" ca="1">IF(OR(ISERROR(_FV($B266,"Price (Extended hours)",TRUE))=TRUE,$D$2="MKT CLOSED"),_FV($B266,"Price"),_FV($B266,"Price (Extended hours)",TRUE))</f>
        <v>113.95</v>
      </c>
      <c r="E266" s="17" cm="1">
        <f t="array" ref="E266">_FV(B266,"Low")</f>
        <v>111.85</v>
      </c>
      <c r="F266" s="17" cm="1">
        <f t="array" ref="F266">_FV(B266,"High")</f>
        <v>114.17</v>
      </c>
      <c r="G266" s="18" cm="1">
        <f t="array" ref="G266">_FV(B266,"Change")</f>
        <v>1.64</v>
      </c>
      <c r="H266" s="19" cm="1">
        <f t="array" ref="H266">_FV(B266,"Change (%)",TRUE)</f>
        <v>1.4600999999999999E-2</v>
      </c>
      <c r="I266" s="37" t="str" cm="1">
        <f t="array" ref="I266">_FV(B266,"Name")</f>
        <v>KIMBERLY-CLARK CORPORATION</v>
      </c>
      <c r="J266" s="20" cm="1">
        <f t="array" ref="J266">_FV(B266,"Shares outstanding",TRUE)</f>
        <v>337622300</v>
      </c>
      <c r="K266" s="21" cm="1">
        <f t="array" ref="K266">IFERROR(_FV(B266,"Market cap",TRUE),0)</f>
        <v>38475440000</v>
      </c>
      <c r="L266" s="22">
        <f>VLOOKUP($A266,[1]TargetPriceData!$A$2:$AB$4993,11,FALSE)</f>
        <v>0.39</v>
      </c>
      <c r="M266" s="23">
        <f>VLOOKUP($A266,[1]TargetPriceData!$A$2:$AB$4993,4,FALSE)</f>
        <v>18</v>
      </c>
      <c r="N266" s="23" t="b">
        <f>VLOOKUP($A266,[1]TargetPriceData!$A$2:$AB$4993,3,FALSE)</f>
        <v>1</v>
      </c>
      <c r="O266" s="24">
        <f>VLOOKUP($A266,[1]TargetPriceData!$A$2:$AB$4993,5,FALSE)</f>
        <v>117</v>
      </c>
      <c r="P266" s="24">
        <f>VLOOKUP($A266,[1]TargetPriceData!$A$2:$AB$1048576,7,FALSE)</f>
        <v>127.5</v>
      </c>
      <c r="Q266" s="24">
        <f>VLOOKUP($A266,[1]TargetPriceData!$A$2:$AB$4993,6,FALSE)</f>
        <v>126.29</v>
      </c>
      <c r="R266" s="34">
        <f t="shared" ca="1" si="8"/>
        <v>0.10829311101360248</v>
      </c>
      <c r="S266" s="24">
        <f>VLOOKUP($A266,[1]TargetPriceData!$A$2:$AB$4993,8,FALSE)</f>
        <v>138</v>
      </c>
      <c r="T266" s="26">
        <f>VLOOKUP($A266,[1]TargetPriceData!$A$2:$AB$4993,10,FALSE)</f>
        <v>3.1</v>
      </c>
      <c r="U266" s="42">
        <f>VLOOKUP($A266,[1]TargetPriceData!$A$2:$P$4996,16,FALSE)</f>
        <v>0.39</v>
      </c>
      <c r="V266" s="42">
        <f>VLOOKUP($A266,[1]TargetPriceData!$A$2:$Q$4996,17,FALSE)</f>
        <v>0.79</v>
      </c>
      <c r="W266" s="27" t="str">
        <f>VLOOKUP($A266,[1]TargetPriceData!$A$2:$O$4996,15,FALSE)</f>
        <v>2022-09-08</v>
      </c>
      <c r="X266" s="28">
        <f>VLOOKUP($A266,[1]TargetPriceData!$A$2:$N$4996,14,FALSE)</f>
        <v>4.6399999999999997</v>
      </c>
      <c r="Y266" s="29">
        <f t="shared" si="9"/>
        <v>4.1310541310541307E-2</v>
      </c>
      <c r="Z266" s="11" t="str" cm="1">
        <f t="array" ref="Z266">_FV(B266,"Exchange abbreviation",TRUE)</f>
        <v>XNYS</v>
      </c>
      <c r="AA266" s="44" t="s">
        <v>589</v>
      </c>
      <c r="AB266" s="44" t="s">
        <v>711</v>
      </c>
      <c r="AC266" s="45" t="s">
        <v>141</v>
      </c>
      <c r="AD266" s="31" t="s">
        <v>301</v>
      </c>
      <c r="AE266" s="46" t="s">
        <v>648</v>
      </c>
      <c r="AF266" s="32" t="s">
        <v>33</v>
      </c>
      <c r="AG266" s="33" cm="1">
        <f t="array" ref="AG266">IF(AH266=0,0,IF(ISERR(AH266),0,ROUNDDOWN(C266/_FV(B266,"P/E",TRUE),2)))</f>
        <v>5.27</v>
      </c>
      <c r="AH266" s="30" cm="1">
        <f t="array" ref="AH266">IFERROR(_FV(B266,"P/E",TRUE),0)</f>
        <v>21.281600000000001</v>
      </c>
      <c r="FT266" s="8"/>
      <c r="FU266" s="8"/>
      <c r="FV266" s="8"/>
    </row>
    <row r="267" spans="1:178" x14ac:dyDescent="0.25">
      <c r="A267" s="38" t="s">
        <v>350</v>
      </c>
      <c r="B267" t="e" vm="264">
        <v>#VALUE!</v>
      </c>
      <c r="C267" s="10" cm="1">
        <f t="array" ref="C267">_FV(B267,"Previous close",TRUE)</f>
        <v>17.12</v>
      </c>
      <c r="D267" s="10" cm="1">
        <f t="array" aca="1" ref="D267" ca="1">IF(OR(ISERROR(_FV($B267,"Price (Extended hours)",TRUE))=TRUE,$D$2="MKT CLOSED"),_FV($B267,"Price"),_FV($B267,"Price (Extended hours)",TRUE))</f>
        <v>17.62</v>
      </c>
      <c r="E267" s="17" cm="1">
        <f t="array" ref="E267">_FV(B267,"Low")</f>
        <v>17.11</v>
      </c>
      <c r="F267" s="17" cm="1">
        <f t="array" ref="F267">_FV(B267,"High")</f>
        <v>17.559999999999999</v>
      </c>
      <c r="G267" s="18" cm="1">
        <f t="array" ref="G267">_FV(B267,"Change")</f>
        <v>0.4</v>
      </c>
      <c r="H267" s="19" cm="1">
        <f t="array" ref="H267">_FV(B267,"Change (%)",TRUE)</f>
        <v>2.3363999999999999E-2</v>
      </c>
      <c r="I267" s="37" t="str" cm="1">
        <f t="array" ref="I267">_FV(B267,"Name")</f>
        <v>KINDER MORGAN, INC.</v>
      </c>
      <c r="J267" s="20" cm="1">
        <f t="array" ref="J267">_FV(B267,"Shares outstanding",TRUE)</f>
        <v>2263536000</v>
      </c>
      <c r="K267" s="21" cm="1">
        <f t="array" ref="K267">IFERROR(_FV(B267,"Market cap",TRUE),0)</f>
        <v>39657140000</v>
      </c>
      <c r="L267" s="22">
        <f>VLOOKUP($A267,[1]TargetPriceData!$A$2:$AB$4993,11,FALSE)</f>
        <v>0.92</v>
      </c>
      <c r="M267" s="23">
        <f>VLOOKUP($A267,[1]TargetPriceData!$A$2:$AB$4993,4,FALSE)</f>
        <v>18</v>
      </c>
      <c r="N267" s="23" t="b">
        <f>VLOOKUP($A267,[1]TargetPriceData!$A$2:$AB$4993,3,FALSE)</f>
        <v>1</v>
      </c>
      <c r="O267" s="24">
        <f>VLOOKUP($A267,[1]TargetPriceData!$A$2:$AB$4993,5,FALSE)</f>
        <v>18</v>
      </c>
      <c r="P267" s="24">
        <f>VLOOKUP($A267,[1]TargetPriceData!$A$2:$AB$1048576,7,FALSE)</f>
        <v>20</v>
      </c>
      <c r="Q267" s="24">
        <f>VLOOKUP($A267,[1]TargetPriceData!$A$2:$AB$4993,6,FALSE)</f>
        <v>20.27</v>
      </c>
      <c r="R267" s="34">
        <f t="shared" ca="1" si="8"/>
        <v>0.15039727582292839</v>
      </c>
      <c r="S267" s="24">
        <f>VLOOKUP($A267,[1]TargetPriceData!$A$2:$AB$4993,8,FALSE)</f>
        <v>25</v>
      </c>
      <c r="T267" s="26">
        <f>VLOOKUP($A267,[1]TargetPriceData!$A$2:$AB$4993,10,FALSE)</f>
        <v>2.9</v>
      </c>
      <c r="U267" s="42">
        <f>VLOOKUP($A267,[1]TargetPriceData!$A$2:$P$4996,16,FALSE)</f>
        <v>0.32</v>
      </c>
      <c r="V267" s="42">
        <f>VLOOKUP($A267,[1]TargetPriceData!$A$2:$Q$4996,17,FALSE)</f>
        <v>0.52</v>
      </c>
      <c r="W267" s="27" t="str">
        <f>VLOOKUP($A267,[1]TargetPriceData!$A$2:$O$4996,15,FALSE)</f>
        <v>2022-07-29</v>
      </c>
      <c r="X267" s="28">
        <f>VLOOKUP($A267,[1]TargetPriceData!$A$2:$N$4996,14,FALSE)</f>
        <v>1.1100000000000001</v>
      </c>
      <c r="Y267" s="29">
        <f t="shared" si="9"/>
        <v>6.4836448598130841E-2</v>
      </c>
      <c r="Z267" s="11" t="str" cm="1">
        <f t="array" ref="Z267">_FV(B267,"Exchange abbreviation",TRUE)</f>
        <v>XNYS</v>
      </c>
      <c r="AA267" s="44" t="s">
        <v>589</v>
      </c>
      <c r="AB267" s="44" t="s">
        <v>711</v>
      </c>
      <c r="AC267" s="45" t="s">
        <v>95</v>
      </c>
      <c r="AD267" s="31" t="s">
        <v>623</v>
      </c>
      <c r="AE267" s="46" t="s">
        <v>683</v>
      </c>
      <c r="AF267" s="32" t="s">
        <v>33</v>
      </c>
      <c r="AG267" s="33" cm="1">
        <f t="array" ref="AG267">IF(AH267=0,0,IF(ISERR(AH267),0,ROUNDDOWN(C267/_FV(B267,"P/E",TRUE),2)))</f>
        <v>1.1000000000000001</v>
      </c>
      <c r="AH267" s="30" cm="1">
        <f t="array" ref="AH267">IFERROR(_FV(B267,"P/E",TRUE),0)</f>
        <v>15.550800000000001</v>
      </c>
      <c r="FT267" s="8"/>
      <c r="FU267" s="8"/>
      <c r="FV267" s="8"/>
    </row>
    <row r="268" spans="1:178" x14ac:dyDescent="0.25">
      <c r="A268" s="38" t="s">
        <v>351</v>
      </c>
      <c r="B268" t="e" vm="265">
        <v>#VALUE!</v>
      </c>
      <c r="C268" s="10" cm="1">
        <f t="array" ref="C268">_FV(B268,"Previous close",TRUE)</f>
        <v>56.47</v>
      </c>
      <c r="D268" s="10" cm="1">
        <f t="array" aca="1" ref="D268" ca="1">IF(OR(ISERROR(_FV($B268,"Price (Extended hours)",TRUE))=TRUE,$D$2="MKT CLOSED"),_FV($B268,"Price"),_FV($B268,"Price (Extended hours)",TRUE))</f>
        <v>55.79</v>
      </c>
      <c r="E268" s="17" cm="1">
        <f t="array" ref="E268">_FV(B268,"Low")</f>
        <v>55.02</v>
      </c>
      <c r="F268" s="17" cm="1">
        <f t="array" ref="F268">_FV(B268,"High")</f>
        <v>56.84</v>
      </c>
      <c r="G268" s="18" cm="1">
        <f t="array" ref="G268">_FV(B268,"Change")</f>
        <v>-0.78</v>
      </c>
      <c r="H268" s="19" cm="1">
        <f t="array" ref="H268">_FV(B268,"Change (%)",TRUE)</f>
        <v>-1.3812999999999999E-2</v>
      </c>
      <c r="I268" s="37" t="str" cm="1">
        <f t="array" ref="I268">_FV(B268,"Name")</f>
        <v>CARMAX, INC.</v>
      </c>
      <c r="J268" s="20" cm="1">
        <f t="array" ref="J268">_FV(B268,"Shares outstanding",TRUE)</f>
        <v>158015500</v>
      </c>
      <c r="K268" s="21" cm="1">
        <f t="array" ref="K268">IFERROR(_FV(B268,"Market cap",TRUE),0)</f>
        <v>8799883000</v>
      </c>
      <c r="L268" s="22">
        <f>VLOOKUP($A268,[1]TargetPriceData!$A$2:$AB$4993,11,FALSE)</f>
        <v>1.48</v>
      </c>
      <c r="M268" s="23">
        <f>VLOOKUP($A268,[1]TargetPriceData!$A$2:$AB$4993,4,FALSE)</f>
        <v>14</v>
      </c>
      <c r="N268" s="23" t="b">
        <f>VLOOKUP($A268,[1]TargetPriceData!$A$2:$AB$4993,3,FALSE)</f>
        <v>1</v>
      </c>
      <c r="O268" s="24">
        <f>VLOOKUP($A268,[1]TargetPriceData!$A$2:$AB$4993,5,FALSE)</f>
        <v>48</v>
      </c>
      <c r="P268" s="24">
        <f>VLOOKUP($A268,[1]TargetPriceData!$A$2:$AB$1048576,7,FALSE)</f>
        <v>76.5</v>
      </c>
      <c r="Q268" s="24">
        <f>VLOOKUP($A268,[1]TargetPriceData!$A$2:$AB$4993,6,FALSE)</f>
        <v>79.540000000000006</v>
      </c>
      <c r="R268" s="34">
        <f t="shared" ca="1" si="8"/>
        <v>0.42570353109876335</v>
      </c>
      <c r="S268" s="24">
        <f>VLOOKUP($A268,[1]TargetPriceData!$A$2:$AB$4993,8,FALSE)</f>
        <v>104.5</v>
      </c>
      <c r="T268" s="26">
        <f>VLOOKUP($A268,[1]TargetPriceData!$A$2:$AB$4993,10,FALSE)</f>
        <v>2.2999999999999998</v>
      </c>
      <c r="U268" s="42">
        <f>VLOOKUP($A268,[1]TargetPriceData!$A$2:$P$4996,16,FALSE)</f>
        <v>0.22</v>
      </c>
      <c r="V268" s="42">
        <f>VLOOKUP($A268,[1]TargetPriceData!$A$2:$Q$4996,17,FALSE)</f>
        <v>2.75</v>
      </c>
      <c r="W268" s="27" t="str">
        <f>VLOOKUP($A268,[1]TargetPriceData!$A$2:$O$4996,15,FALSE)</f>
        <v/>
      </c>
      <c r="X268" s="28">
        <f>VLOOKUP($A268,[1]TargetPriceData!$A$2:$N$4996,14,FALSE)</f>
        <v>0</v>
      </c>
      <c r="Y268" s="29">
        <f t="shared" si="9"/>
        <v>0</v>
      </c>
      <c r="Z268" s="11" t="str" cm="1">
        <f t="array" ref="Z268">_FV(B268,"Exchange abbreviation",TRUE)</f>
        <v>XNYS</v>
      </c>
      <c r="AA268" s="44" t="s">
        <v>589</v>
      </c>
      <c r="AB268" s="44" t="s">
        <v>711</v>
      </c>
      <c r="AC268" s="45" t="s">
        <v>41</v>
      </c>
      <c r="AD268" s="31" t="s">
        <v>278</v>
      </c>
      <c r="AE268" s="46" t="s">
        <v>591</v>
      </c>
      <c r="AF268" s="32" t="s">
        <v>33</v>
      </c>
      <c r="AG268" s="33" cm="1">
        <f t="array" ref="AG268">IF(AH268=0,0,IF(ISERR(AH268),0,ROUNDDOWN(C268/_FV(B268,"P/E",TRUE),2)))</f>
        <v>4.95</v>
      </c>
      <c r="AH268" s="30" cm="1">
        <f t="array" ref="AH268">IFERROR(_FV(B268,"P/E",TRUE),0)</f>
        <v>11.3977</v>
      </c>
      <c r="FT268" s="8"/>
      <c r="FU268" s="8"/>
      <c r="FV268" s="8"/>
    </row>
    <row r="269" spans="1:178" x14ac:dyDescent="0.25">
      <c r="A269" s="38" t="s">
        <v>352</v>
      </c>
      <c r="B269" t="e" vm="266">
        <v>#VALUE!</v>
      </c>
      <c r="C269" s="10" cm="1">
        <f t="array" ref="C269">_FV(B269,"Previous close",TRUE)</f>
        <v>55.08</v>
      </c>
      <c r="D269" s="10" cm="1">
        <f t="array" aca="1" ref="D269" ca="1">IF(OR(ISERROR(_FV($B269,"Price (Extended hours)",TRUE))=TRUE,$D$2="MKT CLOSED"),_FV($B269,"Price"),_FV($B269,"Price (Extended hours)",TRUE))</f>
        <v>56.12</v>
      </c>
      <c r="E269" s="17" cm="1">
        <f t="array" ref="E269">_FV(B269,"Low")</f>
        <v>54.984999999999999</v>
      </c>
      <c r="F269" s="17" cm="1">
        <f t="array" ref="F269">_FV(B269,"High")</f>
        <v>56.104999999999997</v>
      </c>
      <c r="G269" s="18" cm="1">
        <f t="array" ref="G269">_FV(B269,"Change")</f>
        <v>0.88</v>
      </c>
      <c r="H269" s="19" cm="1">
        <f t="array" ref="H269">_FV(B269,"Change (%)",TRUE)</f>
        <v>1.5976999999999998E-2</v>
      </c>
      <c r="I269" s="37" t="str" cm="1">
        <f t="array" ref="I269">_FV(B269,"Name")</f>
        <v>THE COCA-COLA COMPANY</v>
      </c>
      <c r="J269" s="20" cm="1">
        <f t="array" ref="J269">_FV(B269,"Shares outstanding",TRUE)</f>
        <v>4324629000</v>
      </c>
      <c r="K269" s="21" cm="1">
        <f t="array" ref="K269">IFERROR(_FV(B269,"Market cap",TRUE),0)</f>
        <v>242006300000</v>
      </c>
      <c r="L269" s="22">
        <f>VLOOKUP($A269,[1]TargetPriceData!$A$2:$AB$4993,11,FALSE)</f>
        <v>0.56999999999999995</v>
      </c>
      <c r="M269" s="23">
        <f>VLOOKUP($A269,[1]TargetPriceData!$A$2:$AB$4993,4,FALSE)</f>
        <v>23</v>
      </c>
      <c r="N269" s="23" t="b">
        <f>VLOOKUP($A269,[1]TargetPriceData!$A$2:$AB$4993,3,FALSE)</f>
        <v>1</v>
      </c>
      <c r="O269" s="24">
        <f>VLOOKUP($A269,[1]TargetPriceData!$A$2:$AB$4993,5,FALSE)</f>
        <v>59</v>
      </c>
      <c r="P269" s="24">
        <f>VLOOKUP($A269,[1]TargetPriceData!$A$2:$AB$1048576,7,FALSE)</f>
        <v>66</v>
      </c>
      <c r="Q269" s="24">
        <f>VLOOKUP($A269,[1]TargetPriceData!$A$2:$AB$4993,6,FALSE)</f>
        <v>66.67</v>
      </c>
      <c r="R269" s="34">
        <f t="shared" ca="1" si="8"/>
        <v>0.18799002138275134</v>
      </c>
      <c r="S269" s="24">
        <f>VLOOKUP($A269,[1]TargetPriceData!$A$2:$AB$4993,8,FALSE)</f>
        <v>76</v>
      </c>
      <c r="T269" s="26">
        <f>VLOOKUP($A269,[1]TargetPriceData!$A$2:$AB$4993,10,FALSE)</f>
        <v>2.1</v>
      </c>
      <c r="U269" s="42">
        <f>VLOOKUP($A269,[1]TargetPriceData!$A$2:$P$4996,16,FALSE)</f>
        <v>0.79</v>
      </c>
      <c r="V269" s="42">
        <f>VLOOKUP($A269,[1]TargetPriceData!$A$2:$Q$4996,17,FALSE)</f>
        <v>1.1299999999999999</v>
      </c>
      <c r="W269" s="27" t="str">
        <f>VLOOKUP($A269,[1]TargetPriceData!$A$2:$O$4996,15,FALSE)</f>
        <v>2022-11-30</v>
      </c>
      <c r="X269" s="28">
        <f>VLOOKUP($A269,[1]TargetPriceData!$A$2:$N$4996,14,FALSE)</f>
        <v>1.76</v>
      </c>
      <c r="Y269" s="29">
        <f t="shared" si="9"/>
        <v>3.195352214960058E-2</v>
      </c>
      <c r="Z269" s="11" t="str" cm="1">
        <f t="array" ref="Z269">_FV(B269,"Exchange abbreviation",TRUE)</f>
        <v>XNYS</v>
      </c>
      <c r="AA269" s="44" t="s">
        <v>589</v>
      </c>
      <c r="AB269" s="44" t="s">
        <v>711</v>
      </c>
      <c r="AC269" s="45" t="s">
        <v>86</v>
      </c>
      <c r="AD269" s="31" t="s">
        <v>301</v>
      </c>
      <c r="AE269" s="46" t="s">
        <v>681</v>
      </c>
      <c r="AF269" s="32" t="s">
        <v>33</v>
      </c>
      <c r="AG269" s="33" cm="1">
        <f t="array" ref="AG269">IF(AH269=0,0,IF(ISERR(AH269),0,ROUNDDOWN(C269/_FV(B269,"P/E",TRUE),2)))</f>
        <v>2.19</v>
      </c>
      <c r="AH269" s="30" cm="1">
        <f t="array" ref="AH269">IFERROR(_FV(B269,"P/E",TRUE),0)</f>
        <v>25.038499999999999</v>
      </c>
      <c r="FT269" s="8"/>
      <c r="FU269" s="8"/>
      <c r="FV269" s="8"/>
    </row>
    <row r="270" spans="1:178" x14ac:dyDescent="0.25">
      <c r="A270" s="38" t="s">
        <v>194</v>
      </c>
      <c r="B270" t="e" vm="267">
        <v>#VALUE!</v>
      </c>
      <c r="C270" s="10" cm="1">
        <f t="array" ref="C270">_FV(B270,"Previous close",TRUE)</f>
        <v>42.17</v>
      </c>
      <c r="D270" s="10" cm="1">
        <f t="array" aca="1" ref="D270" ca="1">IF(OR(ISERROR(_FV($B270,"Price (Extended hours)",TRUE))=TRUE,$D$2="MKT CLOSED"),_FV($B270,"Price"),_FV($B270,"Price (Extended hours)",TRUE))</f>
        <v>43.6</v>
      </c>
      <c r="E270" s="17" cm="1">
        <f t="array" ref="E270">_FV(B270,"Low")</f>
        <v>42.15</v>
      </c>
      <c r="F270" s="17" cm="1">
        <f t="array" ref="F270">_FV(B270,"High")</f>
        <v>43.97</v>
      </c>
      <c r="G270" s="18" cm="1">
        <f t="array" ref="G270">_FV(B270,"Change")</f>
        <v>1.46</v>
      </c>
      <c r="H270" s="19" cm="1">
        <f t="array" ref="H270">_FV(B270,"Change (%)",TRUE)</f>
        <v>3.4622E-2</v>
      </c>
      <c r="I270" s="37" t="str" cm="1">
        <f t="array" ref="I270">_FV(B270,"Name")</f>
        <v>THE KROGER CO.</v>
      </c>
      <c r="J270" s="20" cm="1">
        <f t="array" ref="J270">_FV(B270,"Shares outstanding",TRUE)</f>
        <v>715806300</v>
      </c>
      <c r="K270" s="21" cm="1">
        <f t="array" ref="K270">IFERROR(_FV(B270,"Market cap",TRUE),0)</f>
        <v>31230630000</v>
      </c>
      <c r="L270" s="22">
        <f>VLOOKUP($A270,[1]TargetPriceData!$A$2:$AB$4993,11,FALSE)</f>
        <v>0.51</v>
      </c>
      <c r="M270" s="23">
        <f>VLOOKUP($A270,[1]TargetPriceData!$A$2:$AB$4993,4,FALSE)</f>
        <v>18</v>
      </c>
      <c r="N270" s="23" t="b">
        <f>VLOOKUP($A270,[1]TargetPriceData!$A$2:$AB$4993,3,FALSE)</f>
        <v>1</v>
      </c>
      <c r="O270" s="24">
        <f>VLOOKUP($A270,[1]TargetPriceData!$A$2:$AB$4993,5,FALSE)</f>
        <v>43</v>
      </c>
      <c r="P270" s="24">
        <f>VLOOKUP($A270,[1]TargetPriceData!$A$2:$AB$1048576,7,FALSE)</f>
        <v>51.11</v>
      </c>
      <c r="Q270" s="24">
        <f>VLOOKUP($A270,[1]TargetPriceData!$A$2:$AB$4993,6,FALSE)</f>
        <v>53.68</v>
      </c>
      <c r="R270" s="34">
        <f t="shared" ca="1" si="8"/>
        <v>0.23119266055045867</v>
      </c>
      <c r="S270" s="24">
        <f>VLOOKUP($A270,[1]TargetPriceData!$A$2:$AB$4993,8,FALSE)</f>
        <v>75</v>
      </c>
      <c r="T270" s="26">
        <f>VLOOKUP($A270,[1]TargetPriceData!$A$2:$AB$4993,10,FALSE)</f>
        <v>2.7</v>
      </c>
      <c r="U270" s="42">
        <f>VLOOKUP($A270,[1]TargetPriceData!$A$2:$P$4996,16,FALSE)</f>
        <v>0.18</v>
      </c>
      <c r="V270" s="42">
        <f>VLOOKUP($A270,[1]TargetPriceData!$A$2:$Q$4996,17,FALSE)</f>
        <v>0.72</v>
      </c>
      <c r="W270" s="27" t="str">
        <f>VLOOKUP($A270,[1]TargetPriceData!$A$2:$O$4996,15,FALSE)</f>
        <v>2022-11-14</v>
      </c>
      <c r="X270" s="28">
        <f>VLOOKUP($A270,[1]TargetPriceData!$A$2:$N$4996,14,FALSE)</f>
        <v>1.04</v>
      </c>
      <c r="Y270" s="29">
        <f t="shared" si="9"/>
        <v>2.4662082048849895E-2</v>
      </c>
      <c r="Z270" s="11" t="str" cm="1">
        <f t="array" ref="Z270">_FV(B270,"Exchange abbreviation",TRUE)</f>
        <v>XNYS</v>
      </c>
      <c r="AA270" s="44" t="s">
        <v>589</v>
      </c>
      <c r="AB270" s="44" t="s">
        <v>711</v>
      </c>
      <c r="AC270" s="45" t="s">
        <v>59</v>
      </c>
      <c r="AD270" s="31" t="s">
        <v>301</v>
      </c>
      <c r="AE270" s="46" t="s">
        <v>684</v>
      </c>
      <c r="AF270" s="32" t="s">
        <v>33</v>
      </c>
      <c r="AG270" s="33" cm="1">
        <f t="array" ref="AG270">IF(AH270=0,0,IF(ISERR(AH270),0,ROUNDDOWN(C270/_FV(B270,"P/E",TRUE),2)))</f>
        <v>3.27</v>
      </c>
      <c r="AH270" s="30" cm="1">
        <f t="array" ref="AH270">IFERROR(_FV(B270,"P/E",TRUE),0)</f>
        <v>12.880800000000001</v>
      </c>
      <c r="FT270" s="8"/>
      <c r="FU270" s="8"/>
      <c r="FV270" s="8"/>
    </row>
    <row r="271" spans="1:178" x14ac:dyDescent="0.25">
      <c r="A271" s="40" t="s">
        <v>353</v>
      </c>
      <c r="B271" s="35" t="e" vm="268">
        <v>#VALUE!</v>
      </c>
      <c r="C271" s="10" cm="1">
        <f t="array" ref="C271">_FV(B271,"Previous close",TRUE)</f>
        <v>53.64</v>
      </c>
      <c r="D271" s="10" cm="1">
        <f t="array" aca="1" ref="D271" ca="1">IF(OR(ISERROR(_FV($B271,"Price (Extended hours)",TRUE))=TRUE,$D$2="MKT CLOSED"),_FV($B271,"Price"),_FV($B271,"Price (Extended hours)",TRUE))</f>
        <v>55.5</v>
      </c>
      <c r="E271" s="17" cm="1">
        <f t="array" ref="E271">_FV(B271,"Low")</f>
        <v>53.64</v>
      </c>
      <c r="F271" s="17" cm="1">
        <f t="array" ref="F271">_FV(B271,"High")</f>
        <v>55.55</v>
      </c>
      <c r="G271" s="18" cm="1">
        <f t="array" ref="G271">_FV(B271,"Change")</f>
        <v>1.86</v>
      </c>
      <c r="H271" s="19" cm="1">
        <f t="array" ref="H271">_FV(B271,"Change (%)",TRUE)</f>
        <v>3.4675999999999998E-2</v>
      </c>
      <c r="I271" s="37" t="str" cm="1">
        <f t="array" ref="I271">_FV(B271,"Name")</f>
        <v>LOEWS CORPORATION</v>
      </c>
      <c r="J271" s="20" cm="1">
        <f t="array" ref="J271">_FV(B271,"Shares outstanding",TRUE)</f>
        <v>240947300</v>
      </c>
      <c r="K271" s="21" cm="1">
        <f t="array" ref="K271">IFERROR(_FV(B271,"Market cap",TRUE),0)</f>
        <v>13372580000</v>
      </c>
      <c r="L271" s="22">
        <f>VLOOKUP($A271,[1]TargetPriceData!$A$2:$AB$4993,11,FALSE)</f>
        <v>0.82</v>
      </c>
      <c r="M271" s="23">
        <f>VLOOKUP($A271,[1]TargetPriceData!$A$2:$AB$4993,4,FALSE)</f>
        <v>0</v>
      </c>
      <c r="N271" s="23" t="b">
        <f>VLOOKUP($A271,[1]TargetPriceData!$A$2:$AB$4993,3,FALSE)</f>
        <v>0</v>
      </c>
      <c r="O271" s="24">
        <f>VLOOKUP($A271,[1]TargetPriceData!$A$2:$AB$4993,5,FALSE)</f>
        <v>0</v>
      </c>
      <c r="P271" s="24">
        <f>VLOOKUP($A271,[1]TargetPriceData!$A$2:$AB$1048576,7,FALSE)</f>
        <v>0</v>
      </c>
      <c r="Q271" s="24">
        <f>VLOOKUP($A271,[1]TargetPriceData!$A$2:$AB$4993,6,FALSE)</f>
        <v>0</v>
      </c>
      <c r="R271" s="34">
        <f t="shared" si="8"/>
        <v>0</v>
      </c>
      <c r="S271" s="24">
        <f>VLOOKUP($A271,[1]TargetPriceData!$A$2:$AB$4993,8,FALSE)</f>
        <v>0</v>
      </c>
      <c r="T271" s="26">
        <f>VLOOKUP($A271,[1]TargetPriceData!$A$2:$AB$4993,10,FALSE)</f>
        <v>3</v>
      </c>
      <c r="U271" s="42">
        <f>VLOOKUP($A271,[1]TargetPriceData!$A$2:$P$4996,16,FALSE)</f>
        <v>0.47</v>
      </c>
      <c r="V271" s="42">
        <f>VLOOKUP($A271,[1]TargetPriceData!$A$2:$Q$4996,17,FALSE)</f>
        <v>0.47</v>
      </c>
      <c r="W271" s="27" t="str">
        <f>VLOOKUP($A271,[1]TargetPriceData!$A$2:$O$4996,15,FALSE)</f>
        <v>2022-08-16</v>
      </c>
      <c r="X271" s="28">
        <f>VLOOKUP($A271,[1]TargetPriceData!$A$2:$N$4996,14,FALSE)</f>
        <v>0.25</v>
      </c>
      <c r="Y271" s="29">
        <f t="shared" si="9"/>
        <v>4.6607009694258012E-3</v>
      </c>
      <c r="Z271" s="11" t="str" cm="1">
        <f t="array" ref="Z271">_FV(B271,"Exchange abbreviation",TRUE)</f>
        <v>XNYS</v>
      </c>
      <c r="AA271" s="44" t="s">
        <v>589</v>
      </c>
      <c r="AB271" s="44" t="s">
        <v>711</v>
      </c>
      <c r="AC271" s="47" t="s">
        <v>57</v>
      </c>
      <c r="AD271" s="31" t="s">
        <v>604</v>
      </c>
      <c r="AE271" s="46" t="s">
        <v>607</v>
      </c>
      <c r="AF271" s="32" t="s">
        <v>33</v>
      </c>
      <c r="AG271" s="33" cm="1">
        <f t="array" ref="AG271">IF(AH271=0,0,IF(ISERR(AH271),0,ROUNDDOWN(C271/_FV(B271,"P/E",TRUE),2)))</f>
        <v>4.3</v>
      </c>
      <c r="AH271" s="30" cm="1">
        <f t="array" ref="AH271">IFERROR(_FV(B271,"P/E",TRUE),0)</f>
        <v>12.458</v>
      </c>
      <c r="FT271" s="8"/>
      <c r="FU271" s="8"/>
      <c r="FV271" s="8"/>
    </row>
    <row r="272" spans="1:178" x14ac:dyDescent="0.25">
      <c r="A272" s="38" t="s">
        <v>354</v>
      </c>
      <c r="B272" t="e" vm="269">
        <v>#VALUE!</v>
      </c>
      <c r="C272" s="10" cm="1">
        <f t="array" ref="C272">_FV(B272,"Previous close",TRUE)</f>
        <v>93.35</v>
      </c>
      <c r="D272" s="10" cm="1">
        <f t="array" aca="1" ref="D272" ca="1">IF(OR(ISERROR(_FV($B272,"Price (Extended hours)",TRUE))=TRUE,$D$2="MKT CLOSED"),_FV($B272,"Price"),_FV($B272,"Price (Extended hours)",TRUE))</f>
        <v>95.24</v>
      </c>
      <c r="E272" s="17" cm="1">
        <f t="array" ref="E272">_FV(B272,"Low")</f>
        <v>92.564999999999998</v>
      </c>
      <c r="F272" s="17" cm="1">
        <f t="array" ref="F272">_FV(B272,"High")</f>
        <v>95.71</v>
      </c>
      <c r="G272" s="18" cm="1">
        <f t="array" ref="G272">_FV(B272,"Change")</f>
        <v>2.04</v>
      </c>
      <c r="H272" s="19" cm="1">
        <f t="array" ref="H272">_FV(B272,"Change (%)",TRUE)</f>
        <v>2.1852999999999997E-2</v>
      </c>
      <c r="I272" s="37" t="str" cm="1">
        <f t="array" ref="I272">_FV(B272,"Name")</f>
        <v>LEIDOS HOLDINGS, INC.</v>
      </c>
      <c r="J272" s="20" cm="1">
        <f t="array" ref="J272">_FV(B272,"Shares outstanding",TRUE)</f>
        <v>136540600</v>
      </c>
      <c r="K272" s="21" cm="1">
        <f t="array" ref="K272">IFERROR(_FV(B272,"Market cap",TRUE),0)</f>
        <v>13024610000</v>
      </c>
      <c r="L272" s="22">
        <f>VLOOKUP($A272,[1]TargetPriceData!$A$2:$AB$4993,11,FALSE)</f>
        <v>0.76</v>
      </c>
      <c r="M272" s="23">
        <f>VLOOKUP($A272,[1]TargetPriceData!$A$2:$AB$4993,4,FALSE)</f>
        <v>12</v>
      </c>
      <c r="N272" s="23" t="b">
        <f>VLOOKUP($A272,[1]TargetPriceData!$A$2:$AB$4993,3,FALSE)</f>
        <v>1</v>
      </c>
      <c r="O272" s="24">
        <f>VLOOKUP($A272,[1]TargetPriceData!$A$2:$AB$4993,5,FALSE)</f>
        <v>100</v>
      </c>
      <c r="P272" s="24">
        <f>VLOOKUP($A272,[1]TargetPriceData!$A$2:$AB$1048576,7,FALSE)</f>
        <v>118</v>
      </c>
      <c r="Q272" s="24">
        <f>VLOOKUP($A272,[1]TargetPriceData!$A$2:$AB$4993,6,FALSE)</f>
        <v>116.17</v>
      </c>
      <c r="R272" s="34">
        <f t="shared" ca="1" si="8"/>
        <v>0.21976060478790432</v>
      </c>
      <c r="S272" s="24">
        <f>VLOOKUP($A272,[1]TargetPriceData!$A$2:$AB$4993,8,FALSE)</f>
        <v>130</v>
      </c>
      <c r="T272" s="26">
        <f>VLOOKUP($A272,[1]TargetPriceData!$A$2:$AB$4993,10,FALSE)</f>
        <v>2.1</v>
      </c>
      <c r="U272" s="42">
        <f>VLOOKUP($A272,[1]TargetPriceData!$A$2:$P$4996,16,FALSE)</f>
        <v>0.71</v>
      </c>
      <c r="V272" s="42">
        <f>VLOOKUP($A272,[1]TargetPriceData!$A$2:$Q$4996,17,FALSE)</f>
        <v>0.9</v>
      </c>
      <c r="W272" s="27" t="str">
        <f>VLOOKUP($A272,[1]TargetPriceData!$A$2:$O$4996,15,FALSE)</f>
        <v>2022-09-14</v>
      </c>
      <c r="X272" s="28">
        <f>VLOOKUP($A272,[1]TargetPriceData!$A$2:$N$4996,14,FALSE)</f>
        <v>1.44</v>
      </c>
      <c r="Y272" s="29">
        <f t="shared" si="9"/>
        <v>1.5425816818425281E-2</v>
      </c>
      <c r="Z272" s="11" t="str" cm="1">
        <f t="array" ref="Z272">_FV(B272,"Exchange abbreviation",TRUE)</f>
        <v>XNYS</v>
      </c>
      <c r="AA272" s="44" t="s">
        <v>589</v>
      </c>
      <c r="AB272" s="44" t="s">
        <v>711</v>
      </c>
      <c r="AC272" s="45" t="s">
        <v>52</v>
      </c>
      <c r="AD272" s="31" t="s">
        <v>337</v>
      </c>
      <c r="AE272" s="46" t="s">
        <v>655</v>
      </c>
      <c r="AF272" s="32" t="s">
        <v>33</v>
      </c>
      <c r="AG272" s="33" cm="1">
        <f t="array" ref="AG272">IF(AH272=0,0,IF(ISERR(AH272),0,ROUNDDOWN(C272/_FV(B272,"P/E",TRUE),2)))</f>
        <v>5.13</v>
      </c>
      <c r="AH272" s="30" cm="1">
        <f t="array" ref="AH272">IFERROR(_FV(B272,"P/E",TRUE),0)</f>
        <v>18.1633</v>
      </c>
      <c r="FT272" s="8"/>
      <c r="FU272" s="8"/>
      <c r="FV272" s="8"/>
    </row>
    <row r="273" spans="1:178" x14ac:dyDescent="0.25">
      <c r="A273" s="38" t="s">
        <v>355</v>
      </c>
      <c r="B273" t="e" vm="270">
        <v>#VALUE!</v>
      </c>
      <c r="C273" s="10" cm="1">
        <f t="array" ref="C273">_FV(B273,"Previous close",TRUE)</f>
        <v>71.38</v>
      </c>
      <c r="D273" s="10" cm="1">
        <f t="array" aca="1" ref="D273" ca="1">IF(OR(ISERROR(_FV($B273,"Price (Extended hours)",TRUE))=TRUE,$D$2="MKT CLOSED"),_FV($B273,"Price"),_FV($B273,"Price (Extended hours)",TRUE))</f>
        <v>73.72</v>
      </c>
      <c r="E273" s="17" cm="1">
        <f t="array" ref="E273">_FV(B273,"Low")</f>
        <v>69.900000000000006</v>
      </c>
      <c r="F273" s="17" cm="1">
        <f t="array" ref="F273">_FV(B273,"High")</f>
        <v>73.59</v>
      </c>
      <c r="G273" s="18" cm="1">
        <f t="array" ref="G273">_FV(B273,"Change")</f>
        <v>2.0499999999999998</v>
      </c>
      <c r="H273" s="19" cm="1">
        <f t="array" ref="H273">_FV(B273,"Change (%)",TRUE)</f>
        <v>2.8719999999999999E-2</v>
      </c>
      <c r="I273" s="37" t="str" cm="1">
        <f t="array" ref="I273">_FV(B273,"Name")</f>
        <v>LENNAR CORPORATION</v>
      </c>
      <c r="J273" s="20" cm="1">
        <f t="array" ref="J273">_FV(B273,"Shares outstanding",TRUE)</f>
        <v>291166600</v>
      </c>
      <c r="K273" s="21" cm="1">
        <f t="array" ref="K273">IFERROR(_FV(B273,"Market cap",TRUE),0)</f>
        <v>20851850000</v>
      </c>
      <c r="L273" s="22">
        <f>VLOOKUP($A273,[1]TargetPriceData!$A$2:$AB$4993,11,FALSE)</f>
        <v>1.45</v>
      </c>
      <c r="M273" s="23">
        <f>VLOOKUP($A273,[1]TargetPriceData!$A$2:$AB$4993,4,FALSE)</f>
        <v>16</v>
      </c>
      <c r="N273" s="23" t="b">
        <f>VLOOKUP($A273,[1]TargetPriceData!$A$2:$AB$4993,3,FALSE)</f>
        <v>1</v>
      </c>
      <c r="O273" s="24">
        <f>VLOOKUP($A273,[1]TargetPriceData!$A$2:$AB$4993,5,FALSE)</f>
        <v>72</v>
      </c>
      <c r="P273" s="24">
        <f>VLOOKUP($A273,[1]TargetPriceData!$A$2:$AB$1048576,7,FALSE)</f>
        <v>90</v>
      </c>
      <c r="Q273" s="24">
        <f>VLOOKUP($A273,[1]TargetPriceData!$A$2:$AB$4993,6,FALSE)</f>
        <v>95</v>
      </c>
      <c r="R273" s="34">
        <f t="shared" ca="1" si="8"/>
        <v>0.28865979381443302</v>
      </c>
      <c r="S273" s="24">
        <f>VLOOKUP($A273,[1]TargetPriceData!$A$2:$AB$4993,8,FALSE)</f>
        <v>133</v>
      </c>
      <c r="T273" s="26">
        <f>VLOOKUP($A273,[1]TargetPriceData!$A$2:$AB$4993,10,FALSE)</f>
        <v>2.4</v>
      </c>
      <c r="U273" s="42">
        <f>VLOOKUP($A273,[1]TargetPriceData!$A$2:$P$4996,16,FALSE)</f>
        <v>1.48</v>
      </c>
      <c r="V273" s="42">
        <f>VLOOKUP($A273,[1]TargetPriceData!$A$2:$Q$4996,17,FALSE)</f>
        <v>13.94</v>
      </c>
      <c r="W273" s="27" t="str">
        <f>VLOOKUP($A273,[1]TargetPriceData!$A$2:$O$4996,15,FALSE)</f>
        <v>2022-10-12</v>
      </c>
      <c r="X273" s="28">
        <f>VLOOKUP($A273,[1]TargetPriceData!$A$2:$N$4996,14,FALSE)</f>
        <v>1.5</v>
      </c>
      <c r="Y273" s="29">
        <f t="shared" si="9"/>
        <v>2.1014289717007566E-2</v>
      </c>
      <c r="Z273" s="11" t="str" cm="1">
        <f t="array" ref="Z273">_FV(B273,"Exchange abbreviation",TRUE)</f>
        <v>XNYS</v>
      </c>
      <c r="AA273" s="44" t="s">
        <v>589</v>
      </c>
      <c r="AB273" s="44" t="s">
        <v>711</v>
      </c>
      <c r="AC273" s="45" t="s">
        <v>107</v>
      </c>
      <c r="AD273" s="31" t="s">
        <v>278</v>
      </c>
      <c r="AE273" s="46" t="s">
        <v>663</v>
      </c>
      <c r="AF273" s="32" t="s">
        <v>33</v>
      </c>
      <c r="AG273" s="33" cm="1">
        <f t="array" ref="AG273">IF(AH273=0,0,IF(ISERR(AH273),0,ROUNDDOWN(C273/_FV(B273,"P/E",TRUE),2)))</f>
        <v>15.13</v>
      </c>
      <c r="AH273" s="30" cm="1">
        <f t="array" ref="AH273">IFERROR(_FV(B273,"P/E",TRUE),0)</f>
        <v>4.7150999999999996</v>
      </c>
      <c r="FT273" s="8"/>
      <c r="FU273" s="8"/>
      <c r="FV273" s="8"/>
    </row>
    <row r="274" spans="1:178" x14ac:dyDescent="0.25">
      <c r="A274" s="38" t="s">
        <v>356</v>
      </c>
      <c r="B274" t="e" vm="271">
        <v>#VALUE!</v>
      </c>
      <c r="C274" s="10" cm="1">
        <f t="array" ref="C274">_FV(B274,"Previous close",TRUE)</f>
        <v>211.16</v>
      </c>
      <c r="D274" s="10" cm="1">
        <f t="array" aca="1" ref="D274" ca="1">IF(OR(ISERROR(_FV($B274,"Price (Extended hours)",TRUE))=TRUE,$D$2="MKT CLOSED"),_FV($B274,"Price"),_FV($B274,"Price (Extended hours)",TRUE))</f>
        <v>211.71</v>
      </c>
      <c r="E274" s="17" cm="1">
        <f t="array" ref="E274">_FV(B274,"Low")</f>
        <v>206.655</v>
      </c>
      <c r="F274" s="17" cm="1">
        <f t="array" ref="F274">_FV(B274,"High")</f>
        <v>213.47</v>
      </c>
      <c r="G274" s="18" cm="1">
        <f t="array" ref="G274">_FV(B274,"Change")</f>
        <v>0.55000000000000004</v>
      </c>
      <c r="H274" s="19" cm="1">
        <f t="array" ref="H274">_FV(B274,"Change (%)",TRUE)</f>
        <v>2.6050000000000001E-3</v>
      </c>
      <c r="I274" s="37" t="str" cm="1">
        <f t="array" ref="I274">_FV(B274,"Name")</f>
        <v>LABORATORY CORPORATION OF AMERICA HOLDINGS</v>
      </c>
      <c r="J274" s="20" cm="1">
        <f t="array" ref="J274">_FV(B274,"Shares outstanding",TRUE)</f>
        <v>90400000</v>
      </c>
      <c r="K274" s="21" cm="1">
        <f t="array" ref="K274">IFERROR(_FV(B274,"Market cap",TRUE),0)</f>
        <v>19138580000</v>
      </c>
      <c r="L274" s="22">
        <f>VLOOKUP($A274,[1]TargetPriceData!$A$2:$AB$4993,11,FALSE)</f>
        <v>1.07</v>
      </c>
      <c r="M274" s="23">
        <f>VLOOKUP($A274,[1]TargetPriceData!$A$2:$AB$4993,4,FALSE)</f>
        <v>13</v>
      </c>
      <c r="N274" s="23" t="b">
        <f>VLOOKUP($A274,[1]TargetPriceData!$A$2:$AB$4993,3,FALSE)</f>
        <v>1</v>
      </c>
      <c r="O274" s="24">
        <f>VLOOKUP($A274,[1]TargetPriceData!$A$2:$AB$4993,5,FALSE)</f>
        <v>260</v>
      </c>
      <c r="P274" s="24">
        <f>VLOOKUP($A274,[1]TargetPriceData!$A$2:$AB$1048576,7,FALSE)</f>
        <v>300</v>
      </c>
      <c r="Q274" s="24">
        <f>VLOOKUP($A274,[1]TargetPriceData!$A$2:$AB$4993,6,FALSE)</f>
        <v>296.38</v>
      </c>
      <c r="R274" s="34">
        <f t="shared" ca="1" si="8"/>
        <v>0.39993387180577195</v>
      </c>
      <c r="S274" s="24">
        <f>VLOOKUP($A274,[1]TargetPriceData!$A$2:$AB$4993,8,FALSE)</f>
        <v>320</v>
      </c>
      <c r="T274" s="26">
        <f>VLOOKUP($A274,[1]TargetPriceData!$A$2:$AB$4993,10,FALSE)</f>
        <v>1.9</v>
      </c>
      <c r="U274" s="42">
        <f>VLOOKUP($A274,[1]TargetPriceData!$A$2:$P$4996,16,FALSE)</f>
        <v>1.56</v>
      </c>
      <c r="V274" s="42">
        <f>VLOOKUP($A274,[1]TargetPriceData!$A$2:$Q$4996,17,FALSE)</f>
        <v>1.9</v>
      </c>
      <c r="W274" s="27" t="str">
        <f>VLOOKUP($A274,[1]TargetPriceData!$A$2:$O$4996,15,FALSE)</f>
        <v>2022-11-16</v>
      </c>
      <c r="X274" s="28">
        <f>VLOOKUP($A274,[1]TargetPriceData!$A$2:$N$4996,14,FALSE)</f>
        <v>2.88</v>
      </c>
      <c r="Y274" s="29">
        <f t="shared" si="9"/>
        <v>1.3638946770221632E-2</v>
      </c>
      <c r="Z274" s="11" t="str" cm="1">
        <f t="array" ref="Z274">_FV(B274,"Exchange abbreviation",TRUE)</f>
        <v>XNYS</v>
      </c>
      <c r="AA274" s="44" t="s">
        <v>589</v>
      </c>
      <c r="AB274" s="44" t="s">
        <v>711</v>
      </c>
      <c r="AC274" s="45" t="s">
        <v>55</v>
      </c>
      <c r="AD274" s="31" t="s">
        <v>587</v>
      </c>
      <c r="AE274" s="46" t="s">
        <v>658</v>
      </c>
      <c r="AF274" s="32" t="s">
        <v>33</v>
      </c>
      <c r="AG274" s="33" cm="1">
        <f t="array" ref="AG274">IF(AH274=0,0,IF(ISERR(AH274),0,ROUNDDOWN(C274/_FV(B274,"P/E",TRUE),2)))</f>
        <v>20.88</v>
      </c>
      <c r="AH274" s="30" cm="1">
        <f t="array" ref="AH274">IFERROR(_FV(B274,"P/E",TRUE),0)</f>
        <v>10.108599999999999</v>
      </c>
      <c r="FT274" s="8"/>
      <c r="FU274" s="8"/>
      <c r="FV274" s="8"/>
    </row>
    <row r="275" spans="1:178" x14ac:dyDescent="0.25">
      <c r="A275" s="38" t="s">
        <v>357</v>
      </c>
      <c r="B275" t="e" vm="272">
        <v>#VALUE!</v>
      </c>
      <c r="C275" s="10" cm="1">
        <f t="array" ref="C275">_FV(B275,"Previous close",TRUE)</f>
        <v>239</v>
      </c>
      <c r="D275" s="10" cm="1">
        <f t="array" aca="1" ref="D275" ca="1">IF(OR(ISERROR(_FV($B275,"Price (Extended hours)",TRUE))=TRUE,$D$2="MKT CLOSED"),_FV($B275,"Price"),_FV($B275,"Price (Extended hours)",TRUE))</f>
        <v>248.6</v>
      </c>
      <c r="E275" s="17" cm="1">
        <f t="array" ref="E275">_FV(B275,"Low")</f>
        <v>239.7</v>
      </c>
      <c r="F275" s="17" cm="1">
        <f t="array" ref="F275">_FV(B275,"High")</f>
        <v>248.74</v>
      </c>
      <c r="G275" s="18" cm="1">
        <f t="array" ref="G275">_FV(B275,"Change")</f>
        <v>8.1999999999999993</v>
      </c>
      <c r="H275" s="19" cm="1">
        <f t="array" ref="H275">_FV(B275,"Change (%)",TRUE)</f>
        <v>3.431E-2</v>
      </c>
      <c r="I275" s="37" t="str" cm="1">
        <f t="array" ref="I275">_FV(B275,"Name")</f>
        <v>L3HARRIS TECHNOLOGIES, INC.</v>
      </c>
      <c r="J275" s="20" cm="1">
        <f t="array" ref="J275">_FV(B275,"Shares outstanding",TRUE)</f>
        <v>191353200</v>
      </c>
      <c r="K275" s="21" cm="1">
        <f t="array" ref="K275">IFERROR(_FV(B275,"Market cap",TRUE),0)</f>
        <v>47302500000</v>
      </c>
      <c r="L275" s="22">
        <f>VLOOKUP($A275,[1]TargetPriceData!$A$2:$AB$4993,11,FALSE)</f>
        <v>0.7</v>
      </c>
      <c r="M275" s="23">
        <f>VLOOKUP($A275,[1]TargetPriceData!$A$2:$AB$4993,4,FALSE)</f>
        <v>0</v>
      </c>
      <c r="N275" s="23" t="b">
        <f>VLOOKUP($A275,[1]TargetPriceData!$A$2:$AB$4993,3,FALSE)</f>
        <v>0</v>
      </c>
      <c r="O275" s="24">
        <f>VLOOKUP($A275,[1]TargetPriceData!$A$2:$AB$4993,5,FALSE)</f>
        <v>0</v>
      </c>
      <c r="P275" s="24">
        <f>VLOOKUP($A275,[1]TargetPriceData!$A$2:$AB$1048576,7,FALSE)</f>
        <v>0</v>
      </c>
      <c r="Q275" s="24">
        <f>VLOOKUP($A275,[1]TargetPriceData!$A$2:$AB$4993,6,FALSE)</f>
        <v>0</v>
      </c>
      <c r="R275" s="34">
        <f t="shared" si="8"/>
        <v>0</v>
      </c>
      <c r="S275" s="24">
        <f>VLOOKUP($A275,[1]TargetPriceData!$A$2:$AB$4993,8,FALSE)</f>
        <v>0</v>
      </c>
      <c r="T275" s="26">
        <f>VLOOKUP($A275,[1]TargetPriceData!$A$2:$AB$4993,10,FALSE)</f>
        <v>0</v>
      </c>
      <c r="U275" s="42">
        <f>VLOOKUP($A275,[1]TargetPriceData!$A$2:$P$4996,16,FALSE)</f>
        <v>0.96</v>
      </c>
      <c r="V275" s="42">
        <f>VLOOKUP($A275,[1]TargetPriceData!$A$2:$Q$4996,17,FALSE)</f>
        <v>1.27</v>
      </c>
      <c r="W275" s="27" t="str">
        <f>VLOOKUP($A275,[1]TargetPriceData!$A$2:$O$4996,15,FALSE)</f>
        <v>2022-11-17</v>
      </c>
      <c r="X275" s="28">
        <f>VLOOKUP($A275,[1]TargetPriceData!$A$2:$N$4996,14,FALSE)</f>
        <v>4.4800000000000004</v>
      </c>
      <c r="Y275" s="29">
        <f t="shared" si="9"/>
        <v>1.8744769874476989E-2</v>
      </c>
      <c r="Z275" s="11" t="str" cm="1">
        <f t="array" ref="Z275">_FV(B275,"Exchange abbreviation",TRUE)</f>
        <v>XNYS</v>
      </c>
      <c r="AA275" s="44" t="s">
        <v>589</v>
      </c>
      <c r="AB275" s="44" t="s">
        <v>711</v>
      </c>
      <c r="AC275" s="45" t="s">
        <v>84</v>
      </c>
      <c r="AD275" s="31" t="s">
        <v>337</v>
      </c>
      <c r="AE275" s="46" t="s">
        <v>84</v>
      </c>
      <c r="AF275" s="32" t="s">
        <v>33</v>
      </c>
      <c r="AG275" s="33" cm="1">
        <f t="array" ref="AG275">IF(AH275=0,0,IF(ISERR(AH275),0,ROUNDDOWN(C275/_FV(B275,"P/E",TRUE),2)))</f>
        <v>9.6999999999999993</v>
      </c>
      <c r="AH275" s="30" cm="1">
        <f t="array" ref="AH275">IFERROR(_FV(B275,"P/E",TRUE),0)</f>
        <v>24.632200000000001</v>
      </c>
      <c r="FT275" s="8"/>
      <c r="FU275" s="8"/>
      <c r="FV275" s="8"/>
    </row>
    <row r="276" spans="1:178" x14ac:dyDescent="0.25">
      <c r="A276" s="38" t="s">
        <v>358</v>
      </c>
      <c r="B276" t="e" vm="273">
        <v>#VALUE!</v>
      </c>
      <c r="C276" s="10" cm="1">
        <f t="array" ref="C276">_FV(B276,"Previous close",TRUE)</f>
        <v>282.23</v>
      </c>
      <c r="D276" s="10" cm="1">
        <f t="array" aca="1" ref="D276" ca="1">IF(OR(ISERROR(_FV($B276,"Price (Extended hours)",TRUE))=TRUE,$D$2="MKT CLOSED"),_FV($B276,"Price"),_FV($B276,"Price (Extended hours)",TRUE))</f>
        <v>291.61</v>
      </c>
      <c r="E276" s="17" cm="1">
        <f t="array" ref="E276">_FV(B276,"Low")</f>
        <v>279.54000000000002</v>
      </c>
      <c r="F276" s="17" cm="1">
        <f t="array" ref="F276">_FV(B276,"High")</f>
        <v>288.73</v>
      </c>
      <c r="G276" s="18" cm="1">
        <f t="array" ref="G276">_FV(B276,"Change")</f>
        <v>6.09</v>
      </c>
      <c r="H276" s="19" cm="1">
        <f t="array" ref="H276">_FV(B276,"Change (%)",TRUE)</f>
        <v>2.1578E-2</v>
      </c>
      <c r="I276" s="37" t="str" cm="1">
        <f t="array" ref="I276">_FV(B276,"Name")</f>
        <v>LINDE PUBLIC LIMITED COMPANY</v>
      </c>
      <c r="J276" s="20" cm="1">
        <f t="array" ref="J276">_FV(B276,"Shares outstanding",TRUE)</f>
        <v>498365600</v>
      </c>
      <c r="K276" s="21" cm="1">
        <f t="array" ref="K276">IFERROR(_FV(B276,"Market cap",TRUE),0)</f>
        <v>143688800000</v>
      </c>
      <c r="L276" s="22">
        <f>VLOOKUP($A276,[1]TargetPriceData!$A$2:$AB$4993,11,FALSE)</f>
        <v>0.87</v>
      </c>
      <c r="M276" s="23">
        <f>VLOOKUP($A276,[1]TargetPriceData!$A$2:$AB$4993,4,FALSE)</f>
        <v>15</v>
      </c>
      <c r="N276" s="23" t="b">
        <f>VLOOKUP($A276,[1]TargetPriceData!$A$2:$AB$4993,3,FALSE)</f>
        <v>1</v>
      </c>
      <c r="O276" s="24">
        <f>VLOOKUP($A276,[1]TargetPriceData!$A$2:$AB$4993,5,FALSE)</f>
        <v>269.79000000000002</v>
      </c>
      <c r="P276" s="24">
        <f>VLOOKUP($A276,[1]TargetPriceData!$A$2:$AB$1048576,7,FALSE)</f>
        <v>332.9</v>
      </c>
      <c r="Q276" s="24">
        <f>VLOOKUP($A276,[1]TargetPriceData!$A$2:$AB$4993,6,FALSE)</f>
        <v>334.34</v>
      </c>
      <c r="R276" s="34">
        <f t="shared" ca="1" si="8"/>
        <v>0.14653132608621089</v>
      </c>
      <c r="S276" s="24">
        <f>VLOOKUP($A276,[1]TargetPriceData!$A$2:$AB$4993,8,FALSE)</f>
        <v>377.34</v>
      </c>
      <c r="T276" s="26">
        <f>VLOOKUP($A276,[1]TargetPriceData!$A$2:$AB$4993,10,FALSE)</f>
        <v>1.8</v>
      </c>
      <c r="U276" s="42">
        <f>VLOOKUP($A276,[1]TargetPriceData!$A$2:$P$4996,16,FALSE)</f>
        <v>0.56000000000000005</v>
      </c>
      <c r="V276" s="42">
        <f>VLOOKUP($A276,[1]TargetPriceData!$A$2:$Q$4996,17,FALSE)</f>
        <v>0.74</v>
      </c>
      <c r="W276" s="27" t="str">
        <f>VLOOKUP($A276,[1]TargetPriceData!$A$2:$O$4996,15,FALSE)</f>
        <v>2022-09-01</v>
      </c>
      <c r="X276" s="28">
        <f>VLOOKUP($A276,[1]TargetPriceData!$A$2:$N$4996,14,FALSE)</f>
        <v>4.68</v>
      </c>
      <c r="Y276" s="29">
        <f t="shared" si="9"/>
        <v>1.6582220175034544E-2</v>
      </c>
      <c r="Z276" s="11" t="str" cm="1">
        <f t="array" ref="Z276">_FV(B276,"Exchange abbreviation",TRUE)</f>
        <v>XNYS</v>
      </c>
      <c r="AA276" s="44" t="s">
        <v>589</v>
      </c>
      <c r="AB276" s="44" t="s">
        <v>711</v>
      </c>
      <c r="AC276" s="45" t="s">
        <v>89</v>
      </c>
      <c r="AD276" s="31" t="s">
        <v>610</v>
      </c>
      <c r="AE276" s="46" t="s">
        <v>625</v>
      </c>
      <c r="AF276" s="32" t="s">
        <v>99</v>
      </c>
      <c r="AG276" s="33" cm="1">
        <f t="array" ref="AG276">IF(AH276=0,0,IF(ISERR(AH276),0,ROUNDDOWN(C276/_FV(B276,"P/E",TRUE),2)))</f>
        <v>6.89</v>
      </c>
      <c r="AH276" s="30" cm="1">
        <f t="array" ref="AH276">IFERROR(_FV(B276,"P/E",TRUE),0)</f>
        <v>40.933500000000002</v>
      </c>
      <c r="FT276" s="8"/>
      <c r="FU276" s="8"/>
      <c r="FV276" s="8"/>
    </row>
    <row r="277" spans="1:178" x14ac:dyDescent="0.25">
      <c r="A277" s="38" t="s">
        <v>359</v>
      </c>
      <c r="B277" t="e" vm="274">
        <v>#VALUE!</v>
      </c>
      <c r="C277" s="10" cm="1">
        <f t="array" ref="C277">_FV(B277,"Previous close",TRUE)</f>
        <v>50.08</v>
      </c>
      <c r="D277" s="10" cm="1">
        <f t="array" aca="1" ref="D277" ca="1">IF(OR(ISERROR(_FV($B277,"Price (Extended hours)",TRUE))=TRUE,$D$2="MKT CLOSED"),_FV($B277,"Price"),_FV($B277,"Price (Extended hours)",TRUE))</f>
        <v>49.78</v>
      </c>
      <c r="E277" s="17" cm="1">
        <f t="array" ref="E277">_FV(B277,"Low")</f>
        <v>50.01</v>
      </c>
      <c r="F277" s="17" cm="1">
        <f t="array" ref="F277">_FV(B277,"High")</f>
        <v>51.54</v>
      </c>
      <c r="G277" s="18" cm="1">
        <f t="array" ref="G277">_FV(B277,"Change")</f>
        <v>1.41</v>
      </c>
      <c r="H277" s="19" cm="1">
        <f t="array" ref="H277">_FV(B277,"Change (%)",TRUE)</f>
        <v>2.8154999999999999E-2</v>
      </c>
      <c r="I277" s="37" t="str" cm="1">
        <f t="array" ref="I277">_FV(B277,"Name")</f>
        <v>LKQ CORPORATION</v>
      </c>
      <c r="J277" s="20" cm="1">
        <f t="array" ref="J277">_FV(B277,"Shares outstanding",TRUE)</f>
        <v>274390000</v>
      </c>
      <c r="K277" s="21" cm="1">
        <f t="array" ref="K277">IFERROR(_FV(B277,"Market cap",TRUE),0)</f>
        <v>14128340000</v>
      </c>
      <c r="L277" s="22">
        <f>VLOOKUP($A277,[1]TargetPriceData!$A$2:$AB$4993,11,FALSE)</f>
        <v>1.37</v>
      </c>
      <c r="M277" s="23">
        <f>VLOOKUP($A277,[1]TargetPriceData!$A$2:$AB$4993,4,FALSE)</f>
        <v>9</v>
      </c>
      <c r="N277" s="23" t="b">
        <f>VLOOKUP($A277,[1]TargetPriceData!$A$2:$AB$4993,3,FALSE)</f>
        <v>1</v>
      </c>
      <c r="O277" s="24">
        <f>VLOOKUP($A277,[1]TargetPriceData!$A$2:$AB$4993,5,FALSE)</f>
        <v>52</v>
      </c>
      <c r="P277" s="24">
        <f>VLOOKUP($A277,[1]TargetPriceData!$A$2:$AB$1048576,7,FALSE)</f>
        <v>65</v>
      </c>
      <c r="Q277" s="24">
        <f>VLOOKUP($A277,[1]TargetPriceData!$A$2:$AB$4993,6,FALSE)</f>
        <v>64.44</v>
      </c>
      <c r="R277" s="34">
        <f t="shared" ca="1" si="8"/>
        <v>0.29449578143832855</v>
      </c>
      <c r="S277" s="24">
        <f>VLOOKUP($A277,[1]TargetPriceData!$A$2:$AB$4993,8,FALSE)</f>
        <v>70</v>
      </c>
      <c r="T277" s="26">
        <f>VLOOKUP($A277,[1]TargetPriceData!$A$2:$AB$4993,10,FALSE)</f>
        <v>1.7</v>
      </c>
      <c r="U277" s="42">
        <f>VLOOKUP($A277,[1]TargetPriceData!$A$2:$P$4996,16,FALSE)</f>
        <v>0.56999999999999995</v>
      </c>
      <c r="V277" s="42">
        <f>VLOOKUP($A277,[1]TargetPriceData!$A$2:$Q$4996,17,FALSE)</f>
        <v>1.74</v>
      </c>
      <c r="W277" s="27" t="str">
        <f>VLOOKUP($A277,[1]TargetPriceData!$A$2:$O$4996,15,FALSE)</f>
        <v>2022-08-10</v>
      </c>
      <c r="X277" s="28">
        <f>VLOOKUP($A277,[1]TargetPriceData!$A$2:$N$4996,14,FALSE)</f>
        <v>1</v>
      </c>
      <c r="Y277" s="29">
        <f t="shared" si="9"/>
        <v>1.9968051118210862E-2</v>
      </c>
      <c r="Z277" s="11" t="str" cm="1">
        <f t="array" ref="Z277">_FV(B277,"Exchange abbreviation",TRUE)</f>
        <v>XNAS</v>
      </c>
      <c r="AA277" s="44" t="s">
        <v>589</v>
      </c>
      <c r="AB277" s="44" t="s">
        <v>711</v>
      </c>
      <c r="AC277" s="45" t="s">
        <v>67</v>
      </c>
      <c r="AD277" s="31" t="s">
        <v>278</v>
      </c>
      <c r="AE277" s="46" t="s">
        <v>685</v>
      </c>
      <c r="AF277" s="32" t="s">
        <v>33</v>
      </c>
      <c r="AG277" s="33" cm="1">
        <f t="array" ref="AG277">IF(AH277=0,0,IF(ISERR(AH277),0,ROUNDDOWN(C277/_FV(B277,"P/E",TRUE),2)))</f>
        <v>4.1900000000000004</v>
      </c>
      <c r="AH277" s="30" cm="1">
        <f t="array" ref="AH277">IFERROR(_FV(B277,"P/E",TRUE),0)</f>
        <v>11.926399999999999</v>
      </c>
      <c r="FT277" s="8"/>
      <c r="FU277" s="8"/>
      <c r="FV277" s="8"/>
    </row>
    <row r="278" spans="1:178" x14ac:dyDescent="0.25">
      <c r="A278" s="38" t="s">
        <v>360</v>
      </c>
      <c r="B278" t="e" vm="275">
        <v>#VALUE!</v>
      </c>
      <c r="C278" s="10" cm="1">
        <f t="array" ref="C278">_FV(B278,"Previous close",TRUE)</f>
        <v>329.07</v>
      </c>
      <c r="D278" s="10" cm="1">
        <f t="array" aca="1" ref="D278" ca="1">IF(OR(ISERROR(_FV($B278,"Price (Extended hours)",TRUE))=TRUE,$D$2="MKT CLOSED"),_FV($B278,"Price"),_FV($B278,"Price (Extended hours)",TRUE))</f>
        <v>342.93</v>
      </c>
      <c r="E278" s="17" cm="1">
        <f t="array" ref="E278">_FV(B278,"Low")</f>
        <v>326.77</v>
      </c>
      <c r="F278" s="17" cm="1">
        <f t="array" ref="F278">_FV(B278,"High")</f>
        <v>342.43</v>
      </c>
      <c r="G278" s="18" cm="1">
        <f t="array" ref="G278">_FV(B278,"Change")</f>
        <v>11.7</v>
      </c>
      <c r="H278" s="19" cm="1">
        <f t="array" ref="H278">_FV(B278,"Change (%)",TRUE)</f>
        <v>3.5554999999999996E-2</v>
      </c>
      <c r="I278" s="37" t="str" cm="1">
        <f t="array" ref="I278">_FV(B278,"Name")</f>
        <v>ELI LILLY AND COMPANY</v>
      </c>
      <c r="J278" s="20" cm="1">
        <f t="array" ref="J278">_FV(B278,"Shares outstanding",TRUE)</f>
        <v>950174800</v>
      </c>
      <c r="K278" s="21" cm="1">
        <f t="array" ref="K278">IFERROR(_FV(B278,"Market cap",TRUE),0)</f>
        <v>323791100000</v>
      </c>
      <c r="L278" s="22">
        <f>VLOOKUP($A278,[1]TargetPriceData!$A$2:$AB$4993,11,FALSE)</f>
        <v>0.33</v>
      </c>
      <c r="M278" s="23">
        <f>VLOOKUP($A278,[1]TargetPriceData!$A$2:$AB$4993,4,FALSE)</f>
        <v>0</v>
      </c>
      <c r="N278" s="23" t="b">
        <f>VLOOKUP($A278,[1]TargetPriceData!$A$2:$AB$4993,3,FALSE)</f>
        <v>0</v>
      </c>
      <c r="O278" s="24">
        <f>VLOOKUP($A278,[1]TargetPriceData!$A$2:$AB$4993,5,FALSE)</f>
        <v>0</v>
      </c>
      <c r="P278" s="24">
        <f>VLOOKUP($A278,[1]TargetPriceData!$A$2:$AB$1048576,7,FALSE)</f>
        <v>0</v>
      </c>
      <c r="Q278" s="24">
        <f>VLOOKUP($A278,[1]TargetPriceData!$A$2:$AB$4993,6,FALSE)</f>
        <v>0</v>
      </c>
      <c r="R278" s="34">
        <f t="shared" si="8"/>
        <v>0</v>
      </c>
      <c r="S278" s="24">
        <f>VLOOKUP($A278,[1]TargetPriceData!$A$2:$AB$4993,8,FALSE)</f>
        <v>0</v>
      </c>
      <c r="T278" s="26">
        <f>VLOOKUP($A278,[1]TargetPriceData!$A$2:$AB$4993,10,FALSE)</f>
        <v>2</v>
      </c>
      <c r="U278" s="42">
        <f>VLOOKUP($A278,[1]TargetPriceData!$A$2:$P$4996,16,FALSE)</f>
        <v>0.66</v>
      </c>
      <c r="V278" s="42">
        <f>VLOOKUP($A278,[1]TargetPriceData!$A$2:$Q$4996,17,FALSE)</f>
        <v>1.1000000000000001</v>
      </c>
      <c r="W278" s="27" t="str">
        <f>VLOOKUP($A278,[1]TargetPriceData!$A$2:$O$4996,15,FALSE)</f>
        <v>2022-11-14</v>
      </c>
      <c r="X278" s="28">
        <f>VLOOKUP($A278,[1]TargetPriceData!$A$2:$N$4996,14,FALSE)</f>
        <v>3.92</v>
      </c>
      <c r="Y278" s="29">
        <f t="shared" si="9"/>
        <v>1.1912359072537758E-2</v>
      </c>
      <c r="Z278" s="11" t="str" cm="1">
        <f t="array" ref="Z278">_FV(B278,"Exchange abbreviation",TRUE)</f>
        <v>XNYS</v>
      </c>
      <c r="AA278" s="44" t="s">
        <v>589</v>
      </c>
      <c r="AB278" s="44" t="s">
        <v>711</v>
      </c>
      <c r="AC278" s="45" t="s">
        <v>35</v>
      </c>
      <c r="AD278" s="31" t="s">
        <v>587</v>
      </c>
      <c r="AE278" s="46" t="s">
        <v>35</v>
      </c>
      <c r="AF278" s="32" t="s">
        <v>33</v>
      </c>
      <c r="AG278" s="33" cm="1">
        <f t="array" ref="AG278">IF(AH278=0,0,IF(ISERR(AH278),0,ROUNDDOWN(C278/_FV(B278,"P/E",TRUE),2)))</f>
        <v>6.26</v>
      </c>
      <c r="AH278" s="30" cm="1">
        <f t="array" ref="AH278">IFERROR(_FV(B278,"P/E",TRUE),0)</f>
        <v>52.511899999999997</v>
      </c>
      <c r="FT278" s="8"/>
      <c r="FU278" s="8"/>
      <c r="FV278" s="8"/>
    </row>
    <row r="279" spans="1:178" x14ac:dyDescent="0.25">
      <c r="A279" s="38" t="s">
        <v>361</v>
      </c>
      <c r="B279" t="e" vm="276">
        <v>#VALUE!</v>
      </c>
      <c r="C279" s="10" cm="1">
        <f t="array" ref="C279">_FV(B279,"Previous close",TRUE)</f>
        <v>444.34</v>
      </c>
      <c r="D279" s="10" cm="1">
        <f t="array" aca="1" ref="D279" ca="1">IF(OR(ISERROR(_FV($B279,"Price (Extended hours)",TRUE))=TRUE,$D$2="MKT CLOSED"),_FV($B279,"Price"),_FV($B279,"Price (Extended hours)",TRUE))</f>
        <v>456</v>
      </c>
      <c r="E279" s="17" cm="1">
        <f t="array" ref="E279">_FV(B279,"Low")</f>
        <v>440.15</v>
      </c>
      <c r="F279" s="17" cm="1">
        <f t="array" ref="F279">_FV(B279,"High")</f>
        <v>454.69</v>
      </c>
      <c r="G279" s="18" cm="1">
        <f t="array" ref="G279">_FV(B279,"Change")</f>
        <v>10.27</v>
      </c>
      <c r="H279" s="19" cm="1">
        <f t="array" ref="H279">_FV(B279,"Change (%)",TRUE)</f>
        <v>2.3113000000000002E-2</v>
      </c>
      <c r="I279" s="37" t="str" cm="1">
        <f t="array" ref="I279">_FV(B279,"Name")</f>
        <v>LOCKHEED MARTIN CORPORATION</v>
      </c>
      <c r="J279" s="20" cm="1">
        <f t="array" ref="J279">_FV(B279,"Shares outstanding",TRUE)</f>
        <v>262074000</v>
      </c>
      <c r="K279" s="21" cm="1">
        <f t="array" ref="K279">IFERROR(_FV(B279,"Market cap",TRUE),0)</f>
        <v>119141400000</v>
      </c>
      <c r="L279" s="22">
        <f>VLOOKUP($A279,[1]TargetPriceData!$A$2:$AB$4993,11,FALSE)</f>
        <v>0.67</v>
      </c>
      <c r="M279" s="23">
        <f>VLOOKUP($A279,[1]TargetPriceData!$A$2:$AB$4993,4,FALSE)</f>
        <v>20</v>
      </c>
      <c r="N279" s="23" t="b">
        <f>VLOOKUP($A279,[1]TargetPriceData!$A$2:$AB$4993,3,FALSE)</f>
        <v>1</v>
      </c>
      <c r="O279" s="24">
        <f>VLOOKUP($A279,[1]TargetPriceData!$A$2:$AB$4993,5,FALSE)</f>
        <v>374</v>
      </c>
      <c r="P279" s="24">
        <f>VLOOKUP($A279,[1]TargetPriceData!$A$2:$AB$1048576,7,FALSE)</f>
        <v>453</v>
      </c>
      <c r="Q279" s="24">
        <f>VLOOKUP($A279,[1]TargetPriceData!$A$2:$AB$4993,6,FALSE)</f>
        <v>454.5</v>
      </c>
      <c r="R279" s="34">
        <f t="shared" ca="1" si="8"/>
        <v>-3.2894736842105261E-3</v>
      </c>
      <c r="S279" s="24">
        <f>VLOOKUP($A279,[1]TargetPriceData!$A$2:$AB$4993,8,FALSE)</f>
        <v>515</v>
      </c>
      <c r="T279" s="26">
        <f>VLOOKUP($A279,[1]TargetPriceData!$A$2:$AB$4993,10,FALSE)</f>
        <v>2.7</v>
      </c>
      <c r="U279" s="42">
        <f>VLOOKUP($A279,[1]TargetPriceData!$A$2:$P$4996,16,FALSE)</f>
        <v>1.05</v>
      </c>
      <c r="V279" s="42">
        <f>VLOOKUP($A279,[1]TargetPriceData!$A$2:$Q$4996,17,FALSE)</f>
        <v>1.28</v>
      </c>
      <c r="W279" s="27" t="str">
        <f>VLOOKUP($A279,[1]TargetPriceData!$A$2:$O$4996,15,FALSE)</f>
        <v>2022-11-30</v>
      </c>
      <c r="X279" s="28">
        <f>VLOOKUP($A279,[1]TargetPriceData!$A$2:$N$4996,14,FALSE)</f>
        <v>12</v>
      </c>
      <c r="Y279" s="29">
        <f t="shared" si="9"/>
        <v>2.7006346491425488E-2</v>
      </c>
      <c r="Z279" s="11" t="str" cm="1">
        <f t="array" ref="Z279">_FV(B279,"Exchange abbreviation",TRUE)</f>
        <v>XNYS</v>
      </c>
      <c r="AA279" s="44" t="s">
        <v>589</v>
      </c>
      <c r="AB279" s="44" t="s">
        <v>711</v>
      </c>
      <c r="AC279" s="45" t="s">
        <v>84</v>
      </c>
      <c r="AD279" s="31" t="s">
        <v>337</v>
      </c>
      <c r="AE279" s="46" t="s">
        <v>84</v>
      </c>
      <c r="AF279" s="32" t="s">
        <v>33</v>
      </c>
      <c r="AG279" s="33" cm="1">
        <f t="array" ref="AG279">IF(AH279=0,0,IF(ISERR(AH279),0,ROUNDDOWN(C279/_FV(B279,"P/E",TRUE),2)))</f>
        <v>21.77</v>
      </c>
      <c r="AH279" s="30" cm="1">
        <f t="array" ref="AH279">IFERROR(_FV(B279,"P/E",TRUE),0)</f>
        <v>20.402699999999999</v>
      </c>
      <c r="FT279" s="8"/>
      <c r="FU279" s="8"/>
      <c r="FV279" s="8"/>
    </row>
    <row r="280" spans="1:178" x14ac:dyDescent="0.25">
      <c r="A280" s="38" t="s">
        <v>362</v>
      </c>
      <c r="B280" t="e" vm="277">
        <v>#VALUE!</v>
      </c>
      <c r="C280" s="10" cm="1">
        <f t="array" ref="C280">_FV(B280,"Previous close",TRUE)</f>
        <v>47.78</v>
      </c>
      <c r="D280" s="10" cm="1">
        <f t="array" aca="1" ref="D280" ca="1">IF(OR(ISERROR(_FV($B280,"Price (Extended hours)",TRUE))=TRUE,$D$2="MKT CLOSED"),_FV($B280,"Price"),_FV($B280,"Price (Extended hours)",TRUE))</f>
        <v>50.38</v>
      </c>
      <c r="E280" s="17" cm="1">
        <f t="array" ref="E280">_FV(B280,"Low")</f>
        <v>47.56</v>
      </c>
      <c r="F280" s="17" cm="1">
        <f t="array" ref="F280">_FV(B280,"High")</f>
        <v>50.47</v>
      </c>
      <c r="G280" s="18" cm="1">
        <f t="array" ref="G280">_FV(B280,"Change")</f>
        <v>2.6</v>
      </c>
      <c r="H280" s="19" cm="1">
        <f t="array" ref="H280">_FV(B280,"Change (%)",TRUE)</f>
        <v>5.4415999999999999E-2</v>
      </c>
      <c r="I280" s="37" t="str" cm="1">
        <f t="array" ref="I280">_FV(B280,"Name")</f>
        <v>LINCOLN NATIONAL CORPORATION</v>
      </c>
      <c r="J280" s="20" cm="1">
        <f t="array" ref="J280">_FV(B280,"Shares outstanding",TRUE)</f>
        <v>170226100</v>
      </c>
      <c r="K280" s="21" cm="1">
        <f t="array" ref="K280">IFERROR(_FV(B280,"Market cap",TRUE),0)</f>
        <v>8575989000</v>
      </c>
      <c r="L280" s="22">
        <f>VLOOKUP($A280,[1]TargetPriceData!$A$2:$AB$4993,11,FALSE)</f>
        <v>1.78</v>
      </c>
      <c r="M280" s="23">
        <f>VLOOKUP($A280,[1]TargetPriceData!$A$2:$AB$4993,4,FALSE)</f>
        <v>14</v>
      </c>
      <c r="N280" s="23" t="b">
        <f>VLOOKUP($A280,[1]TargetPriceData!$A$2:$AB$4993,3,FALSE)</f>
        <v>1</v>
      </c>
      <c r="O280" s="24">
        <f>VLOOKUP($A280,[1]TargetPriceData!$A$2:$AB$4993,5,FALSE)</f>
        <v>45</v>
      </c>
      <c r="P280" s="24">
        <f>VLOOKUP($A280,[1]TargetPriceData!$A$2:$AB$1048576,7,FALSE)</f>
        <v>54.5</v>
      </c>
      <c r="Q280" s="24">
        <f>VLOOKUP($A280,[1]TargetPriceData!$A$2:$AB$4993,6,FALSE)</f>
        <v>57</v>
      </c>
      <c r="R280" s="34">
        <f t="shared" ca="1" si="8"/>
        <v>0.13140134974196105</v>
      </c>
      <c r="S280" s="24">
        <f>VLOOKUP($A280,[1]TargetPriceData!$A$2:$AB$4993,8,FALSE)</f>
        <v>78</v>
      </c>
      <c r="T280" s="26">
        <f>VLOOKUP($A280,[1]TargetPriceData!$A$2:$AB$4993,10,FALSE)</f>
        <v>2.7</v>
      </c>
      <c r="U280" s="42">
        <f>VLOOKUP($A280,[1]TargetPriceData!$A$2:$P$4996,16,FALSE)</f>
        <v>0.52</v>
      </c>
      <c r="V280" s="42">
        <f>VLOOKUP($A280,[1]TargetPriceData!$A$2:$Q$4996,17,FALSE)</f>
        <v>2.75</v>
      </c>
      <c r="W280" s="27" t="str">
        <f>VLOOKUP($A280,[1]TargetPriceData!$A$2:$O$4996,15,FALSE)</f>
        <v>2022-10-06</v>
      </c>
      <c r="X280" s="28">
        <f>VLOOKUP($A280,[1]TargetPriceData!$A$2:$N$4996,14,FALSE)</f>
        <v>1.8</v>
      </c>
      <c r="Y280" s="29">
        <f t="shared" si="9"/>
        <v>3.7672666387609875E-2</v>
      </c>
      <c r="Z280" s="11" t="str" cm="1">
        <f t="array" ref="Z280">_FV(B280,"Exchange abbreviation",TRUE)</f>
        <v>XNYS</v>
      </c>
      <c r="AA280" s="44" t="s">
        <v>589</v>
      </c>
      <c r="AB280" s="44" t="s">
        <v>711</v>
      </c>
      <c r="AC280" s="45" t="s">
        <v>57</v>
      </c>
      <c r="AD280" s="31" t="s">
        <v>604</v>
      </c>
      <c r="AE280" s="46" t="s">
        <v>607</v>
      </c>
      <c r="AF280" s="32" t="s">
        <v>33</v>
      </c>
      <c r="AG280" s="33" cm="1">
        <f t="array" ref="AG280">IF(AH280=0,0,IF(ISERR(AH280),0,ROUNDDOWN(C280/_FV(B280,"P/E",TRUE),2)))</f>
        <v>5.17</v>
      </c>
      <c r="AH280" s="30" cm="1">
        <f t="array" ref="AH280">IFERROR(_FV(B280,"P/E",TRUE),0)</f>
        <v>9.2296999999999993</v>
      </c>
      <c r="FT280" s="8"/>
      <c r="FU280" s="8"/>
      <c r="FV280" s="8"/>
    </row>
    <row r="281" spans="1:178" x14ac:dyDescent="0.25">
      <c r="A281" s="38" t="s">
        <v>363</v>
      </c>
      <c r="B281" t="e" vm="278">
        <v>#VALUE!</v>
      </c>
      <c r="C281" s="10" cm="1">
        <f t="array" ref="C281">_FV(B281,"Previous close",TRUE)</f>
        <v>48.7</v>
      </c>
      <c r="D281" s="10" cm="1">
        <f t="array" aca="1" ref="D281" ca="1">IF(OR(ISERROR(_FV($B281,"Price (Extended hours)",TRUE))=TRUE,$D$2="MKT CLOSED"),_FV($B281,"Price"),_FV($B281,"Price (Extended hours)",TRUE))</f>
        <v>49.76</v>
      </c>
      <c r="E281" s="17" cm="1">
        <f t="array" ref="E281">_FV(B281,"Low")</f>
        <v>48.524999999999999</v>
      </c>
      <c r="F281" s="17" cm="1">
        <f t="array" ref="F281">_FV(B281,"High")</f>
        <v>50.125</v>
      </c>
      <c r="G281" s="18" cm="1">
        <f t="array" ref="G281">_FV(B281,"Change")</f>
        <v>1.06</v>
      </c>
      <c r="H281" s="19" cm="1">
        <f t="array" ref="H281">_FV(B281,"Change (%)",TRUE)</f>
        <v>2.1766000000000001E-2</v>
      </c>
      <c r="I281" s="37" t="str" cm="1">
        <f t="array" ref="I281">_FV(B281,"Name")</f>
        <v>ALLIANT ENERGY CORPORATION</v>
      </c>
      <c r="J281" s="20" cm="1">
        <f t="array" ref="J281">_FV(B281,"Shares outstanding",TRUE)</f>
        <v>250926200</v>
      </c>
      <c r="K281" s="21" cm="1">
        <f t="array" ref="K281">IFERROR(_FV(B281,"Market cap",TRUE),0)</f>
        <v>12486090000</v>
      </c>
      <c r="L281" s="22">
        <f>VLOOKUP($A281,[1]TargetPriceData!$A$2:$AB$4993,11,FALSE)</f>
        <v>0.52</v>
      </c>
      <c r="M281" s="23">
        <f>VLOOKUP($A281,[1]TargetPriceData!$A$2:$AB$4993,4,FALSE)</f>
        <v>8</v>
      </c>
      <c r="N281" s="23" t="b">
        <f>VLOOKUP($A281,[1]TargetPriceData!$A$2:$AB$4993,3,FALSE)</f>
        <v>1</v>
      </c>
      <c r="O281" s="24">
        <f>VLOOKUP($A281,[1]TargetPriceData!$A$2:$AB$4993,5,FALSE)</f>
        <v>51</v>
      </c>
      <c r="P281" s="24">
        <f>VLOOKUP($A281,[1]TargetPriceData!$A$2:$AB$1048576,7,FALSE)</f>
        <v>58</v>
      </c>
      <c r="Q281" s="24">
        <f>VLOOKUP($A281,[1]TargetPriceData!$A$2:$AB$4993,6,FALSE)</f>
        <v>57.63</v>
      </c>
      <c r="R281" s="34">
        <f t="shared" ca="1" si="8"/>
        <v>0.15815916398713836</v>
      </c>
      <c r="S281" s="24">
        <f>VLOOKUP($A281,[1]TargetPriceData!$A$2:$AB$4993,8,FALSE)</f>
        <v>64</v>
      </c>
      <c r="T281" s="26">
        <f>VLOOKUP($A281,[1]TargetPriceData!$A$2:$AB$4993,10,FALSE)</f>
        <v>2.6</v>
      </c>
      <c r="U281" s="42">
        <f>VLOOKUP($A281,[1]TargetPriceData!$A$2:$P$4996,16,FALSE)</f>
        <v>0.22</v>
      </c>
      <c r="V281" s="42">
        <f>VLOOKUP($A281,[1]TargetPriceData!$A$2:$Q$4996,17,FALSE)</f>
        <v>0.56999999999999995</v>
      </c>
      <c r="W281" s="27" t="str">
        <f>VLOOKUP($A281,[1]TargetPriceData!$A$2:$O$4996,15,FALSE)</f>
        <v>2022-10-28</v>
      </c>
      <c r="X281" s="28">
        <f>VLOOKUP($A281,[1]TargetPriceData!$A$2:$N$4996,14,FALSE)</f>
        <v>1.71</v>
      </c>
      <c r="Y281" s="29">
        <f t="shared" si="9"/>
        <v>3.5112936344969196E-2</v>
      </c>
      <c r="Z281" s="11" t="str" cm="1">
        <f t="array" ref="Z281">_FV(B281,"Exchange abbreviation",TRUE)</f>
        <v>XNAS</v>
      </c>
      <c r="AA281" s="44" t="s">
        <v>589</v>
      </c>
      <c r="AB281" s="44" t="s">
        <v>711</v>
      </c>
      <c r="AC281" s="45" t="s">
        <v>76</v>
      </c>
      <c r="AD281" s="31" t="s">
        <v>600</v>
      </c>
      <c r="AE281" s="46" t="s">
        <v>602</v>
      </c>
      <c r="AF281" s="32" t="s">
        <v>33</v>
      </c>
      <c r="AG281" s="33" cm="1">
        <f t="array" ref="AG281">IF(AH281=0,0,IF(ISERR(AH281),0,ROUNDDOWN(C281/_FV(B281,"P/E",TRUE),2)))</f>
        <v>2.76</v>
      </c>
      <c r="AH281" s="30" cm="1">
        <f t="array" ref="AH281">IFERROR(_FV(B281,"P/E",TRUE),0)</f>
        <v>17.582599999999999</v>
      </c>
      <c r="FT281" s="8"/>
      <c r="FU281" s="8"/>
      <c r="FV281" s="8"/>
    </row>
    <row r="282" spans="1:178" x14ac:dyDescent="0.25">
      <c r="A282" s="38" t="s">
        <v>4</v>
      </c>
      <c r="B282" t="e" vm="279">
        <v>#VALUE!</v>
      </c>
      <c r="C282" s="10" cm="1">
        <f t="array" ref="C282">_FV(B282,"Previous close",TRUE)</f>
        <v>178.3</v>
      </c>
      <c r="D282" s="10" cm="1">
        <f t="array" aca="1" ref="D282" ca="1">IF(OR(ISERROR(_FV($B282,"Price (Extended hours)",TRUE))=TRUE,$D$2="MKT CLOSED"),_FV($B282,"Price"),_FV($B282,"Price (Extended hours)",TRUE))</f>
        <v>182.37</v>
      </c>
      <c r="E282" s="17" cm="1">
        <f t="array" ref="E282">_FV(B282,"Low")</f>
        <v>176.5</v>
      </c>
      <c r="F282" s="17" cm="1">
        <f t="array" ref="F282">_FV(B282,"High")</f>
        <v>182.67</v>
      </c>
      <c r="G282" s="18" cm="1">
        <f t="array" ref="G282">_FV(B282,"Change")</f>
        <v>4.07</v>
      </c>
      <c r="H282" s="19" cm="1">
        <f t="array" ref="H282">_FV(B282,"Change (%)",TRUE)</f>
        <v>2.2827E-2</v>
      </c>
      <c r="I282" s="37" t="str" cm="1">
        <f t="array" ref="I282">_FV(B282,"Name")</f>
        <v>LOWE'S COMPANIES, INC.</v>
      </c>
      <c r="J282" s="20" cm="1">
        <f t="array" ref="J282">_FV(B282,"Shares outstanding",TRUE)</f>
        <v>620700600</v>
      </c>
      <c r="K282" s="21" cm="1">
        <f t="array" ref="K282">IFERROR(_FV(B282,"Market cap",TRUE),0)</f>
        <v>113197200000</v>
      </c>
      <c r="L282" s="22">
        <f>VLOOKUP($A282,[1]TargetPriceData!$A$2:$AB$4993,11,FALSE)</f>
        <v>1.17</v>
      </c>
      <c r="M282" s="23">
        <f>VLOOKUP($A282,[1]TargetPriceData!$A$2:$AB$4993,4,FALSE)</f>
        <v>27</v>
      </c>
      <c r="N282" s="23" t="b">
        <f>VLOOKUP($A282,[1]TargetPriceData!$A$2:$AB$4993,3,FALSE)</f>
        <v>1</v>
      </c>
      <c r="O282" s="24">
        <f>VLOOKUP($A282,[1]TargetPriceData!$A$2:$AB$4993,5,FALSE)</f>
        <v>159</v>
      </c>
      <c r="P282" s="24">
        <f>VLOOKUP($A282,[1]TargetPriceData!$A$2:$AB$1048576,7,FALSE)</f>
        <v>240</v>
      </c>
      <c r="Q282" s="24">
        <f>VLOOKUP($A282,[1]TargetPriceData!$A$2:$AB$4993,6,FALSE)</f>
        <v>240.6</v>
      </c>
      <c r="R282" s="34">
        <f t="shared" ca="1" si="8"/>
        <v>0.3192959368317157</v>
      </c>
      <c r="S282" s="24">
        <f>VLOOKUP($A282,[1]TargetPriceData!$A$2:$AB$4993,8,FALSE)</f>
        <v>300</v>
      </c>
      <c r="T282" s="26">
        <f>VLOOKUP($A282,[1]TargetPriceData!$A$2:$AB$4993,10,FALSE)</f>
        <v>2.2000000000000002</v>
      </c>
      <c r="U282" s="42">
        <f>VLOOKUP($A282,[1]TargetPriceData!$A$2:$P$4996,16,FALSE)</f>
        <v>0.1</v>
      </c>
      <c r="V282" s="42">
        <f>VLOOKUP($A282,[1]TargetPriceData!$A$2:$Q$4996,17,FALSE)</f>
        <v>1.1100000000000001</v>
      </c>
      <c r="W282" s="27" t="str">
        <f>VLOOKUP($A282,[1]TargetPriceData!$A$2:$O$4996,15,FALSE)</f>
        <v>2022-10-18</v>
      </c>
      <c r="X282" s="28">
        <f>VLOOKUP($A282,[1]TargetPriceData!$A$2:$N$4996,14,FALSE)</f>
        <v>4.2</v>
      </c>
      <c r="Y282" s="29">
        <f t="shared" si="9"/>
        <v>2.3555804823331462E-2</v>
      </c>
      <c r="Z282" s="11" t="str" cm="1">
        <f t="array" ref="Z282">_FV(B282,"Exchange abbreviation",TRUE)</f>
        <v>XNYS</v>
      </c>
      <c r="AA282" s="44" t="s">
        <v>589</v>
      </c>
      <c r="AB282" s="44" t="s">
        <v>711</v>
      </c>
      <c r="AC282" s="45" t="s">
        <v>41</v>
      </c>
      <c r="AD282" s="31" t="s">
        <v>278</v>
      </c>
      <c r="AE282" s="46" t="s">
        <v>677</v>
      </c>
      <c r="AF282" s="32" t="s">
        <v>33</v>
      </c>
      <c r="AG282" s="33" cm="1">
        <f t="array" ref="AG282">IF(AH282=0,0,IF(ISERR(AH282),0,ROUNDDOWN(C282/_FV(B282,"P/E",TRUE),2)))</f>
        <v>12.68</v>
      </c>
      <c r="AH282" s="30" cm="1">
        <f t="array" ref="AH282">IFERROR(_FV(B282,"P/E",TRUE),0)</f>
        <v>14.058299999999999</v>
      </c>
      <c r="FT282" s="8"/>
      <c r="FU282" s="8"/>
      <c r="FV282" s="8"/>
    </row>
    <row r="283" spans="1:178" x14ac:dyDescent="0.25">
      <c r="A283" s="38" t="s">
        <v>364</v>
      </c>
      <c r="B283" t="e" vm="280">
        <v>#VALUE!</v>
      </c>
      <c r="C283" s="10" cm="1">
        <f t="array" ref="C283">_FV(B283,"Previous close",TRUE)</f>
        <v>355.87</v>
      </c>
      <c r="D283" s="10" cm="1">
        <f t="array" aca="1" ref="D283" ca="1">IF(OR(ISERROR(_FV($B283,"Price (Extended hours)",TRUE))=TRUE,$D$2="MKT CLOSED"),_FV($B283,"Price"),_FV($B283,"Price (Extended hours)",TRUE))</f>
        <v>370.6</v>
      </c>
      <c r="E283" s="17" cm="1">
        <f t="array" ref="E283">_FV(B283,"Low")</f>
        <v>354.97</v>
      </c>
      <c r="F283" s="17" cm="1">
        <f t="array" ref="F283">_FV(B283,"High")</f>
        <v>372.85500000000002</v>
      </c>
      <c r="G283" s="18" cm="1">
        <f t="array" ref="G283">_FV(B283,"Change")</f>
        <v>13.42</v>
      </c>
      <c r="H283" s="19" cm="1">
        <f t="array" ref="H283">_FV(B283,"Change (%)",TRUE)</f>
        <v>3.771E-2</v>
      </c>
      <c r="I283" s="37" t="str" cm="1">
        <f t="array" ref="I283">_FV(B283,"Name")</f>
        <v>LAM RESEARCH CORPORATION</v>
      </c>
      <c r="J283" s="20" cm="1">
        <f t="array" ref="J283">_FV(B283,"Shares outstanding",TRUE)</f>
        <v>136834500</v>
      </c>
      <c r="K283" s="21" cm="1">
        <f t="array" ref="K283">IFERROR(_FV(B283,"Market cap",TRUE),0)</f>
        <v>50531620000</v>
      </c>
      <c r="L283" s="22">
        <f>VLOOKUP($A283,[1]TargetPriceData!$A$2:$AB$4993,11,FALSE)</f>
        <v>1.38</v>
      </c>
      <c r="M283" s="23">
        <f>VLOOKUP($A283,[1]TargetPriceData!$A$2:$AB$4993,4,FALSE)</f>
        <v>23</v>
      </c>
      <c r="N283" s="23" t="b">
        <f>VLOOKUP($A283,[1]TargetPriceData!$A$2:$AB$4993,3,FALSE)</f>
        <v>1</v>
      </c>
      <c r="O283" s="24">
        <f>VLOOKUP($A283,[1]TargetPriceData!$A$2:$AB$4993,5,FALSE)</f>
        <v>300</v>
      </c>
      <c r="P283" s="24">
        <f>VLOOKUP($A283,[1]TargetPriceData!$A$2:$AB$1048576,7,FALSE)</f>
        <v>425</v>
      </c>
      <c r="Q283" s="24">
        <f>VLOOKUP($A283,[1]TargetPriceData!$A$2:$AB$4993,6,FALSE)</f>
        <v>441.22</v>
      </c>
      <c r="R283" s="34">
        <f t="shared" ca="1" si="8"/>
        <v>0.19055585536967082</v>
      </c>
      <c r="S283" s="24">
        <f>VLOOKUP($A283,[1]TargetPriceData!$A$2:$AB$4993,8,FALSE)</f>
        <v>595</v>
      </c>
      <c r="T283" s="26">
        <f>VLOOKUP($A283,[1]TargetPriceData!$A$2:$AB$4993,10,FALSE)</f>
        <v>2.1</v>
      </c>
      <c r="U283" s="42">
        <f>VLOOKUP($A283,[1]TargetPriceData!$A$2:$P$4996,16,FALSE)</f>
        <v>1.77</v>
      </c>
      <c r="V283" s="42">
        <f>VLOOKUP($A283,[1]TargetPriceData!$A$2:$Q$4996,17,FALSE)</f>
        <v>2.69</v>
      </c>
      <c r="W283" s="27" t="str">
        <f>VLOOKUP($A283,[1]TargetPriceData!$A$2:$O$4996,15,FALSE)</f>
        <v>2022-09-13</v>
      </c>
      <c r="X283" s="28">
        <f>VLOOKUP($A283,[1]TargetPriceData!$A$2:$N$4996,14,FALSE)</f>
        <v>6.9</v>
      </c>
      <c r="Y283" s="29">
        <f t="shared" si="9"/>
        <v>1.9389102762244641E-2</v>
      </c>
      <c r="Z283" s="11" t="str" cm="1">
        <f t="array" ref="Z283">_FV(B283,"Exchange abbreviation",TRUE)</f>
        <v>XNAS</v>
      </c>
      <c r="AA283" s="44" t="s">
        <v>712</v>
      </c>
      <c r="AB283" s="44" t="s">
        <v>711</v>
      </c>
      <c r="AC283" s="45" t="s">
        <v>60</v>
      </c>
      <c r="AD283" s="31" t="s">
        <v>592</v>
      </c>
      <c r="AE283" s="46" t="s">
        <v>614</v>
      </c>
      <c r="AF283" s="32" t="s">
        <v>33</v>
      </c>
      <c r="AG283" s="33" cm="1">
        <f t="array" ref="AG283">IF(AH283=0,0,IF(ISERR(AH283),0,ROUNDDOWN(C283/_FV(B283,"P/E",TRUE),2)))</f>
        <v>34.869999999999997</v>
      </c>
      <c r="AH283" s="30" cm="1">
        <f t="array" ref="AH283">IFERROR(_FV(B283,"P/E",TRUE),0)</f>
        <v>10.205500000000001</v>
      </c>
      <c r="FT283" s="8"/>
      <c r="FU283" s="8"/>
      <c r="FV283" s="8"/>
    </row>
    <row r="284" spans="1:178" x14ac:dyDescent="0.25">
      <c r="A284" s="38" t="s">
        <v>365</v>
      </c>
      <c r="B284" t="e" vm="281">
        <v>#VALUE!</v>
      </c>
      <c r="C284" s="10" cm="1">
        <f t="array" ref="C284">_FV(B284,"Previous close",TRUE)</f>
        <v>6.7</v>
      </c>
      <c r="D284" s="10" cm="1">
        <f t="array" aca="1" ref="D284" ca="1">IF(OR(ISERROR(_FV($B284,"Price (Extended hours)",TRUE))=TRUE,$D$2="MKT CLOSED"),_FV($B284,"Price"),_FV($B284,"Price (Extended hours)",TRUE))</f>
        <v>6.7</v>
      </c>
      <c r="E284" s="17" cm="1">
        <f t="array" ref="E284">_FV(B284,"Low")</f>
        <v>6.5793999999999997</v>
      </c>
      <c r="F284" s="17" cm="1">
        <f t="array" ref="F284">_FV(B284,"High")</f>
        <v>6.89</v>
      </c>
      <c r="G284" s="18" cm="1">
        <f t="array" ref="G284">_FV(B284,"Change")</f>
        <v>-0.04</v>
      </c>
      <c r="H284" s="19" cm="1">
        <f t="array" ref="H284">_FV(B284,"Change (%)",TRUE)</f>
        <v>-5.9699999999999996E-3</v>
      </c>
      <c r="I284" s="37" t="str" cm="1">
        <f t="array" ref="I284">_FV(B284,"Name")</f>
        <v>LUMEN TECHNOLOGIES, INC.</v>
      </c>
      <c r="J284" s="20" cm="1">
        <f t="array" ref="J284">_FV(B284,"Shares outstanding",TRUE)</f>
        <v>1035339000</v>
      </c>
      <c r="K284" s="21" cm="1">
        <f t="array" ref="K284">IFERROR(_FV(B284,"Market cap",TRUE),0)</f>
        <v>6895360000</v>
      </c>
      <c r="L284" s="22">
        <f>VLOOKUP($A284,[1]TargetPriceData!$A$2:$AB$4993,11,FALSE)</f>
        <v>1.07</v>
      </c>
      <c r="M284" s="23">
        <f>VLOOKUP($A284,[1]TargetPriceData!$A$2:$AB$4993,4,FALSE)</f>
        <v>11</v>
      </c>
      <c r="N284" s="23" t="b">
        <f>VLOOKUP($A284,[1]TargetPriceData!$A$2:$AB$4993,3,FALSE)</f>
        <v>1</v>
      </c>
      <c r="O284" s="24">
        <f>VLOOKUP($A284,[1]TargetPriceData!$A$2:$AB$4993,5,FALSE)</f>
        <v>6</v>
      </c>
      <c r="P284" s="24">
        <f>VLOOKUP($A284,[1]TargetPriceData!$A$2:$AB$1048576,7,FALSE)</f>
        <v>8</v>
      </c>
      <c r="Q284" s="24">
        <f>VLOOKUP($A284,[1]TargetPriceData!$A$2:$AB$4993,6,FALSE)</f>
        <v>8.5500000000000007</v>
      </c>
      <c r="R284" s="34">
        <f t="shared" ca="1" si="8"/>
        <v>0.2761194029850747</v>
      </c>
      <c r="S284" s="24">
        <f>VLOOKUP($A284,[1]TargetPriceData!$A$2:$AB$4993,8,FALSE)</f>
        <v>12</v>
      </c>
      <c r="T284" s="26">
        <f>VLOOKUP($A284,[1]TargetPriceData!$A$2:$AB$4993,10,FALSE)</f>
        <v>3.5</v>
      </c>
      <c r="U284" s="42">
        <f>VLOOKUP($A284,[1]TargetPriceData!$A$2:$P$4996,16,FALSE)</f>
        <v>0.33</v>
      </c>
      <c r="V284" s="42">
        <f>VLOOKUP($A284,[1]TargetPriceData!$A$2:$Q$4996,17,FALSE)</f>
        <v>2.04</v>
      </c>
      <c r="W284" s="27" t="str">
        <f>VLOOKUP($A284,[1]TargetPriceData!$A$2:$O$4996,15,FALSE)</f>
        <v>2022-08-29</v>
      </c>
      <c r="X284" s="28">
        <f>VLOOKUP($A284,[1]TargetPriceData!$A$2:$N$4996,14,FALSE)</f>
        <v>1</v>
      </c>
      <c r="Y284" s="29">
        <f t="shared" si="9"/>
        <v>0.14925373134328357</v>
      </c>
      <c r="Z284" s="11" t="str" cm="1">
        <f t="array" ref="Z284">_FV(B284,"Exchange abbreviation",TRUE)</f>
        <v>XNYS</v>
      </c>
      <c r="AA284" s="44" t="s">
        <v>589</v>
      </c>
      <c r="AB284" s="44" t="s">
        <v>711</v>
      </c>
      <c r="AC284" s="45" t="s">
        <v>108</v>
      </c>
      <c r="AD284" s="31" t="s">
        <v>630</v>
      </c>
      <c r="AE284" s="46" t="s">
        <v>686</v>
      </c>
      <c r="AF284" s="32" t="s">
        <v>33</v>
      </c>
      <c r="AG284" s="33" cm="1">
        <f t="array" ref="AG284">IF(AH284=0,0,IF(ISERR(AH284),0,ROUNDDOWN(C284/_FV(B284,"P/E",TRUE),2)))</f>
        <v>1.93</v>
      </c>
      <c r="AH284" s="30" cm="1">
        <f t="array" ref="AH284">IFERROR(_FV(B284,"P/E",TRUE),0)</f>
        <v>3.4582000000000002</v>
      </c>
      <c r="FT284" s="8"/>
      <c r="FU284" s="8"/>
      <c r="FV284" s="8"/>
    </row>
    <row r="285" spans="1:178" x14ac:dyDescent="0.25">
      <c r="A285" s="38" t="s">
        <v>366</v>
      </c>
      <c r="B285" t="e" vm="282">
        <v>#VALUE!</v>
      </c>
      <c r="C285" s="10" cm="1">
        <f t="array" ref="C285">_FV(B285,"Previous close",TRUE)</f>
        <v>32.81</v>
      </c>
      <c r="D285" s="10" cm="1">
        <f t="array" aca="1" ref="D285" ca="1">IF(OR(ISERROR(_FV($B285,"Price (Extended hours)",TRUE))=TRUE,$D$2="MKT CLOSED"),_FV($B285,"Price"),_FV($B285,"Price (Extended hours)",TRUE))</f>
        <v>33.159999999999997</v>
      </c>
      <c r="E285" s="17" cm="1">
        <f t="array" ref="E285">_FV(B285,"Low")</f>
        <v>32.380000000000003</v>
      </c>
      <c r="F285" s="17" cm="1">
        <f t="array" ref="F285">_FV(B285,"High")</f>
        <v>33.415500000000002</v>
      </c>
      <c r="G285" s="18" cm="1">
        <f t="array" ref="G285">_FV(B285,"Change")</f>
        <v>0.28999999999999998</v>
      </c>
      <c r="H285" s="19" cm="1">
        <f t="array" ref="H285">_FV(B285,"Change (%)",TRUE)</f>
        <v>8.8389999999999996E-3</v>
      </c>
      <c r="I285" s="37" t="str" cm="1">
        <f t="array" ref="I285">_FV(B285,"Name")</f>
        <v>SOUTHWEST AIRLINES CO.</v>
      </c>
      <c r="J285" s="20" cm="1">
        <f t="array" ref="J285">_FV(B285,"Shares outstanding",TRUE)</f>
        <v>593350200</v>
      </c>
      <c r="K285" s="21" cm="1">
        <f t="array" ref="K285">IFERROR(_FV(B285,"Market cap",TRUE),0)</f>
        <v>19639890000</v>
      </c>
      <c r="L285" s="22">
        <f>VLOOKUP($A285,[1]TargetPriceData!$A$2:$AB$4993,11,FALSE)</f>
        <v>1.03</v>
      </c>
      <c r="M285" s="23">
        <f>VLOOKUP($A285,[1]TargetPriceData!$A$2:$AB$4993,4,FALSE)</f>
        <v>15</v>
      </c>
      <c r="N285" s="23" t="b">
        <f>VLOOKUP($A285,[1]TargetPriceData!$A$2:$AB$4993,3,FALSE)</f>
        <v>1</v>
      </c>
      <c r="O285" s="24">
        <f>VLOOKUP($A285,[1]TargetPriceData!$A$2:$AB$4993,5,FALSE)</f>
        <v>35</v>
      </c>
      <c r="P285" s="24">
        <f>VLOOKUP($A285,[1]TargetPriceData!$A$2:$AB$1048576,7,FALSE)</f>
        <v>45</v>
      </c>
      <c r="Q285" s="24">
        <f>VLOOKUP($A285,[1]TargetPriceData!$A$2:$AB$4993,6,FALSE)</f>
        <v>48.2</v>
      </c>
      <c r="R285" s="34">
        <f t="shared" ca="1" si="8"/>
        <v>0.45355850422195437</v>
      </c>
      <c r="S285" s="24">
        <f>VLOOKUP($A285,[1]TargetPriceData!$A$2:$AB$4993,8,FALSE)</f>
        <v>66</v>
      </c>
      <c r="T285" s="26">
        <f>VLOOKUP($A285,[1]TargetPriceData!$A$2:$AB$4993,10,FALSE)</f>
        <v>2</v>
      </c>
      <c r="U285" s="42">
        <f>VLOOKUP($A285,[1]TargetPriceData!$A$2:$P$4996,16,FALSE)</f>
        <v>1.52</v>
      </c>
      <c r="V285" s="42">
        <f>VLOOKUP($A285,[1]TargetPriceData!$A$2:$Q$4996,17,FALSE)</f>
        <v>1.66</v>
      </c>
      <c r="W285" s="27" t="str">
        <f>VLOOKUP($A285,[1]TargetPriceData!$A$2:$O$4996,15,FALSE)</f>
        <v>2020-03-03</v>
      </c>
      <c r="X285" s="28">
        <f>VLOOKUP($A285,[1]TargetPriceData!$A$2:$N$4996,14,FALSE)</f>
        <v>0</v>
      </c>
      <c r="Y285" s="29">
        <f t="shared" si="9"/>
        <v>0</v>
      </c>
      <c r="Z285" s="11" t="str" cm="1">
        <f t="array" ref="Z285">_FV(B285,"Exchange abbreviation",TRUE)</f>
        <v>XNYS</v>
      </c>
      <c r="AA285" s="44" t="s">
        <v>589</v>
      </c>
      <c r="AB285" s="44" t="s">
        <v>711</v>
      </c>
      <c r="AC285" s="45" t="s">
        <v>37</v>
      </c>
      <c r="AD285" s="31" t="s">
        <v>337</v>
      </c>
      <c r="AE285" s="46" t="s">
        <v>590</v>
      </c>
      <c r="AF285" s="32" t="s">
        <v>33</v>
      </c>
      <c r="AG285" s="33" cm="1">
        <f t="array" ref="AG285">IF(AH285=0,0,IF(ISERR(AH285),0,ROUNDDOWN(C285/_FV(B285,"P/E",TRUE),2)))</f>
        <v>1.57</v>
      </c>
      <c r="AH285" s="30" cm="1">
        <f t="array" ref="AH285">IFERROR(_FV(B285,"P/E",TRUE),0)</f>
        <v>20.841899999999999</v>
      </c>
      <c r="FT285" s="8"/>
      <c r="FU285" s="8"/>
      <c r="FV285" s="8"/>
    </row>
    <row r="286" spans="1:178" x14ac:dyDescent="0.25">
      <c r="A286" s="38" t="s">
        <v>367</v>
      </c>
      <c r="B286" t="e" vm="283">
        <v>#VALUE!</v>
      </c>
      <c r="C286" s="10" cm="1">
        <f t="array" ref="C286">_FV(B286,"Previous close",TRUE)</f>
        <v>37.590000000000003</v>
      </c>
      <c r="D286" s="10" cm="1">
        <f t="array" aca="1" ref="D286" ca="1">IF(OR(ISERROR(_FV($B286,"Price (Extended hours)",TRUE))=TRUE,$D$2="MKT CLOSED"),_FV($B286,"Price"),_FV($B286,"Price (Extended hours)",TRUE))</f>
        <v>39.119999999999997</v>
      </c>
      <c r="E286" s="17" cm="1">
        <f t="array" ref="E286">_FV(B286,"Low")</f>
        <v>37.520000000000003</v>
      </c>
      <c r="F286" s="17" cm="1">
        <f t="array" ref="F286">_FV(B286,"High")</f>
        <v>39.28</v>
      </c>
      <c r="G286" s="18" cm="1">
        <f t="array" ref="G286">_FV(B286,"Change")</f>
        <v>1.48</v>
      </c>
      <c r="H286" s="19" cm="1">
        <f t="array" ref="H286">_FV(B286,"Change (%)",TRUE)</f>
        <v>3.9371999999999997E-2</v>
      </c>
      <c r="I286" s="37" t="str" cm="1">
        <f t="array" ref="I286">_FV(B286,"Name")</f>
        <v>LAS VEGAS SANDS CORP.</v>
      </c>
      <c r="J286" s="20" cm="1">
        <f t="array" ref="J286">_FV(B286,"Shares outstanding",TRUE)</f>
        <v>764156100</v>
      </c>
      <c r="K286" s="21" cm="1">
        <f t="array" ref="K286">IFERROR(_FV(B286,"Market cap",TRUE),0)</f>
        <v>29855580000</v>
      </c>
      <c r="L286" s="22">
        <f>VLOOKUP($A286,[1]TargetPriceData!$A$2:$AB$4993,11,FALSE)</f>
        <v>1.17</v>
      </c>
      <c r="M286" s="23">
        <f>VLOOKUP($A286,[1]TargetPriceData!$A$2:$AB$4993,4,FALSE)</f>
        <v>12</v>
      </c>
      <c r="N286" s="23" t="b">
        <f>VLOOKUP($A286,[1]TargetPriceData!$A$2:$AB$4993,3,FALSE)</f>
        <v>1</v>
      </c>
      <c r="O286" s="24">
        <f>VLOOKUP($A286,[1]TargetPriceData!$A$2:$AB$4993,5,FALSE)</f>
        <v>37</v>
      </c>
      <c r="P286" s="24">
        <f>VLOOKUP($A286,[1]TargetPriceData!$A$2:$AB$1048576,7,FALSE)</f>
        <v>45.75</v>
      </c>
      <c r="Q286" s="24">
        <f>VLOOKUP($A286,[1]TargetPriceData!$A$2:$AB$4993,6,FALSE)</f>
        <v>47.71</v>
      </c>
      <c r="R286" s="34">
        <f t="shared" ca="1" si="8"/>
        <v>0.21958077709611462</v>
      </c>
      <c r="S286" s="24">
        <f>VLOOKUP($A286,[1]TargetPriceData!$A$2:$AB$4993,8,FALSE)</f>
        <v>62</v>
      </c>
      <c r="T286" s="26">
        <f>VLOOKUP($A286,[1]TargetPriceData!$A$2:$AB$4993,10,FALSE)</f>
        <v>2</v>
      </c>
      <c r="U286" s="42">
        <f>VLOOKUP($A286,[1]TargetPriceData!$A$2:$P$4996,16,FALSE)</f>
        <v>0</v>
      </c>
      <c r="V286" s="42">
        <f>VLOOKUP($A286,[1]TargetPriceData!$A$2:$Q$4996,17,FALSE)</f>
        <v>0</v>
      </c>
      <c r="W286" s="27" t="str">
        <f>VLOOKUP($A286,[1]TargetPriceData!$A$2:$O$4996,15,FALSE)</f>
        <v>2020-03-17</v>
      </c>
      <c r="X286" s="28">
        <f>VLOOKUP($A286,[1]TargetPriceData!$A$2:$N$4996,14,FALSE)</f>
        <v>0</v>
      </c>
      <c r="Y286" s="29">
        <f t="shared" si="9"/>
        <v>0</v>
      </c>
      <c r="Z286" s="11" t="str" cm="1">
        <f t="array" ref="Z286">_FV(B286,"Exchange abbreviation",TRUE)</f>
        <v>XNYS</v>
      </c>
      <c r="AA286" s="44" t="s">
        <v>589</v>
      </c>
      <c r="AB286" s="44" t="s">
        <v>711</v>
      </c>
      <c r="AC286" s="45" t="s">
        <v>56</v>
      </c>
      <c r="AD286" s="31" t="s">
        <v>278</v>
      </c>
      <c r="AE286" s="46" t="s">
        <v>660</v>
      </c>
      <c r="AF286" s="32" t="s">
        <v>33</v>
      </c>
      <c r="AG286" s="33" cm="1">
        <f t="array" ref="AG286">IF(AH286=0,0,IF(ISERR(AH286),0,ROUNDDOWN(C286/_FV(B286,"P/E",TRUE),2)))</f>
        <v>0</v>
      </c>
      <c r="AH286" s="30" cm="1">
        <f t="array" ref="AH286">IFERROR(_FV(B286,"P/E",TRUE),0)</f>
        <v>0</v>
      </c>
      <c r="FT286" s="8"/>
      <c r="FU286" s="8"/>
      <c r="FV286" s="8"/>
    </row>
    <row r="287" spans="1:178" x14ac:dyDescent="0.25">
      <c r="A287" s="38" t="s">
        <v>368</v>
      </c>
      <c r="B287" t="e" vm="284">
        <v>#VALUE!</v>
      </c>
      <c r="C287" s="10" cm="1">
        <f t="array" ref="C287">_FV(B287,"Previous close",TRUE)</f>
        <v>82.68</v>
      </c>
      <c r="D287" s="10" cm="1">
        <f t="array" aca="1" ref="D287" ca="1">IF(OR(ISERROR(_FV($B287,"Price (Extended hours)",TRUE))=TRUE,$D$2="MKT CLOSED"),_FV($B287,"Price"),_FV($B287,"Price (Extended hours)",TRUE))</f>
        <v>80.95</v>
      </c>
      <c r="E287" s="17" cm="1">
        <f t="array" ref="E287">_FV(B287,"Low")</f>
        <v>80.66</v>
      </c>
      <c r="F287" s="17" cm="1">
        <f t="array" ref="F287">_FV(B287,"High")</f>
        <v>83.215000000000003</v>
      </c>
      <c r="G287" s="18" cm="1">
        <f t="array" ref="G287">_FV(B287,"Change")</f>
        <v>-0.96</v>
      </c>
      <c r="H287" s="19" cm="1">
        <f t="array" ref="H287">_FV(B287,"Change (%)",TRUE)</f>
        <v>-1.1611E-2</v>
      </c>
      <c r="I287" s="37" t="str" cm="1">
        <f t="array" ref="I287">_FV(B287,"Name")</f>
        <v>LAMB WESTON HOLDINGS, INC.</v>
      </c>
      <c r="J287" s="20" cm="1">
        <f t="array" ref="J287">_FV(B287,"Shares outstanding",TRUE)</f>
        <v>143831200</v>
      </c>
      <c r="K287" s="21" cm="1">
        <f t="array" ref="K287">IFERROR(_FV(B287,"Market cap",TRUE),0)</f>
        <v>11753890000</v>
      </c>
      <c r="L287" s="22">
        <f>VLOOKUP($A287,[1]TargetPriceData!$A$2:$AB$4993,11,FALSE)</f>
        <v>0.51</v>
      </c>
      <c r="M287" s="23">
        <f>VLOOKUP($A287,[1]TargetPriceData!$A$2:$AB$4993,4,FALSE)</f>
        <v>7</v>
      </c>
      <c r="N287" s="23" t="b">
        <f>VLOOKUP($A287,[1]TargetPriceData!$A$2:$AB$4993,3,FALSE)</f>
        <v>1</v>
      </c>
      <c r="O287" s="24">
        <f>VLOOKUP($A287,[1]TargetPriceData!$A$2:$AB$4993,5,FALSE)</f>
        <v>80</v>
      </c>
      <c r="P287" s="24">
        <f>VLOOKUP($A287,[1]TargetPriceData!$A$2:$AB$1048576,7,FALSE)</f>
        <v>95</v>
      </c>
      <c r="Q287" s="24">
        <f>VLOOKUP($A287,[1]TargetPriceData!$A$2:$AB$4993,6,FALSE)</f>
        <v>92.57</v>
      </c>
      <c r="R287" s="34">
        <f t="shared" ca="1" si="8"/>
        <v>0.14354539839407029</v>
      </c>
      <c r="S287" s="24">
        <f>VLOOKUP($A287,[1]TargetPriceData!$A$2:$AB$4993,8,FALSE)</f>
        <v>101</v>
      </c>
      <c r="T287" s="26">
        <f>VLOOKUP($A287,[1]TargetPriceData!$A$2:$AB$4993,10,FALSE)</f>
        <v>1.9</v>
      </c>
      <c r="U287" s="42">
        <f>VLOOKUP($A287,[1]TargetPriceData!$A$2:$P$4996,16,FALSE)</f>
        <v>1.2</v>
      </c>
      <c r="V287" s="42">
        <f>VLOOKUP($A287,[1]TargetPriceData!$A$2:$Q$4996,17,FALSE)</f>
        <v>2.09</v>
      </c>
      <c r="W287" s="27" t="str">
        <f>VLOOKUP($A287,[1]TargetPriceData!$A$2:$O$4996,15,FALSE)</f>
        <v>2022-11-03</v>
      </c>
      <c r="X287" s="28">
        <f>VLOOKUP($A287,[1]TargetPriceData!$A$2:$N$4996,14,FALSE)</f>
        <v>0.98</v>
      </c>
      <c r="Y287" s="29">
        <f t="shared" si="9"/>
        <v>1.1852926947266569E-2</v>
      </c>
      <c r="Z287" s="11" t="str" cm="1">
        <f t="array" ref="Z287">_FV(B287,"Exchange abbreviation",TRUE)</f>
        <v>XNYS</v>
      </c>
      <c r="AA287" s="44" t="s">
        <v>589</v>
      </c>
      <c r="AB287" s="44" t="s">
        <v>711</v>
      </c>
      <c r="AC287" s="45" t="s">
        <v>66</v>
      </c>
      <c r="AD287" s="31" t="s">
        <v>301</v>
      </c>
      <c r="AE287" s="46" t="s">
        <v>640</v>
      </c>
      <c r="AF287" s="32" t="s">
        <v>33</v>
      </c>
      <c r="AG287" s="33" cm="1">
        <f t="array" ref="AG287">IF(AH287=0,0,IF(ISERR(AH287),0,ROUNDDOWN(C287/_FV(B287,"P/E",TRUE),2)))</f>
        <v>2.77</v>
      </c>
      <c r="AH287" s="30" cm="1">
        <f t="array" ref="AH287">IFERROR(_FV(B287,"P/E",TRUE),0)</f>
        <v>29.749400000000001</v>
      </c>
      <c r="FT287" s="8"/>
      <c r="FU287" s="8"/>
      <c r="FV287" s="8"/>
    </row>
    <row r="288" spans="1:178" x14ac:dyDescent="0.25">
      <c r="A288" s="38" t="s">
        <v>369</v>
      </c>
      <c r="B288" t="e" vm="285">
        <v>#VALUE!</v>
      </c>
      <c r="C288" s="10" cm="1">
        <f t="array" ref="C288">_FV(B288,"Previous close",TRUE)</f>
        <v>79.040000000000006</v>
      </c>
      <c r="D288" s="10" cm="1">
        <f t="array" aca="1" ref="D288" ca="1">IF(OR(ISERROR(_FV($B288,"Price (Extended hours)",TRUE))=TRUE,$D$2="MKT CLOSED"),_FV($B288,"Price"),_FV($B288,"Price (Extended hours)",TRUE))</f>
        <v>82.93</v>
      </c>
      <c r="E288" s="17" cm="1">
        <f t="array" ref="E288">_FV(B288,"Low")</f>
        <v>79.239999999999995</v>
      </c>
      <c r="F288" s="17" cm="1">
        <f t="array" ref="F288">_FV(B288,"High")</f>
        <v>82.39</v>
      </c>
      <c r="G288" s="18" cm="1">
        <f t="array" ref="G288">_FV(B288,"Change")</f>
        <v>3.12</v>
      </c>
      <c r="H288" s="19" cm="1">
        <f t="array" ref="H288">_FV(B288,"Change (%)",TRUE)</f>
        <v>3.9474000000000002E-2</v>
      </c>
      <c r="I288" s="37" t="str" cm="1">
        <f t="array" ref="I288">_FV(B288,"Name")</f>
        <v>LyondellBasell Industries NV</v>
      </c>
      <c r="J288" s="20" cm="1">
        <f t="array" ref="J288">_FV(B288,"Shares outstanding",TRUE)</f>
        <v>326206000</v>
      </c>
      <c r="K288" s="21" cm="1">
        <f t="array" ref="K288">IFERROR(_FV(B288,"Market cap",TRUE),0)</f>
        <v>26801090000</v>
      </c>
      <c r="L288" s="22">
        <f>VLOOKUP($A288,[1]TargetPriceData!$A$2:$AB$4993,11,FALSE)</f>
        <v>1.26</v>
      </c>
      <c r="M288" s="23">
        <f>VLOOKUP($A288,[1]TargetPriceData!$A$2:$AB$4993,4,FALSE)</f>
        <v>25</v>
      </c>
      <c r="N288" s="23" t="b">
        <f>VLOOKUP($A288,[1]TargetPriceData!$A$2:$AB$4993,3,FALSE)</f>
        <v>1</v>
      </c>
      <c r="O288" s="24">
        <f>VLOOKUP($A288,[1]TargetPriceData!$A$2:$AB$4993,5,FALSE)</f>
        <v>65</v>
      </c>
      <c r="P288" s="24">
        <f>VLOOKUP($A288,[1]TargetPriceData!$A$2:$AB$1048576,7,FALSE)</f>
        <v>86</v>
      </c>
      <c r="Q288" s="24">
        <f>VLOOKUP($A288,[1]TargetPriceData!$A$2:$AB$4993,6,FALSE)</f>
        <v>87.4</v>
      </c>
      <c r="R288" s="34">
        <f t="shared" ca="1" si="8"/>
        <v>5.390088026046061E-2</v>
      </c>
      <c r="S288" s="24">
        <f>VLOOKUP($A288,[1]TargetPriceData!$A$2:$AB$4993,8,FALSE)</f>
        <v>115</v>
      </c>
      <c r="T288" s="26">
        <f>VLOOKUP($A288,[1]TargetPriceData!$A$2:$AB$4993,10,FALSE)</f>
        <v>2.8</v>
      </c>
      <c r="U288" s="42">
        <f>VLOOKUP($A288,[1]TargetPriceData!$A$2:$P$4996,16,FALSE)</f>
        <v>0.85</v>
      </c>
      <c r="V288" s="42">
        <f>VLOOKUP($A288,[1]TargetPriceData!$A$2:$Q$4996,17,FALSE)</f>
        <v>1.68</v>
      </c>
      <c r="W288" s="27" t="str">
        <f>VLOOKUP($A288,[1]TargetPriceData!$A$2:$O$4996,15,FALSE)</f>
        <v>2022-08-26</v>
      </c>
      <c r="X288" s="28">
        <f>VLOOKUP($A288,[1]TargetPriceData!$A$2:$N$4996,14,FALSE)</f>
        <v>4.76</v>
      </c>
      <c r="Y288" s="29">
        <f t="shared" si="9"/>
        <v>6.022267206477732E-2</v>
      </c>
      <c r="Z288" s="11" t="str" cm="1">
        <f t="array" ref="Z288">_FV(B288,"Exchange abbreviation",TRUE)</f>
        <v>XNYS</v>
      </c>
      <c r="AA288" s="44" t="s">
        <v>589</v>
      </c>
      <c r="AB288" s="44" t="s">
        <v>711</v>
      </c>
      <c r="AC288" s="45" t="s">
        <v>89</v>
      </c>
      <c r="AD288" s="31" t="s">
        <v>610</v>
      </c>
      <c r="AE288" s="46" t="s">
        <v>611</v>
      </c>
      <c r="AF288" s="32" t="s">
        <v>99</v>
      </c>
      <c r="AG288" s="33" cm="1">
        <f t="array" ref="AG288">IF(AH288=0,0,IF(ISERR(AH288),0,ROUNDDOWN(C288/_FV(B288,"P/E",TRUE),2)))</f>
        <v>16.46</v>
      </c>
      <c r="AH288" s="30" cm="1">
        <f t="array" ref="AH288">IFERROR(_FV(B288,"P/E",TRUE),0)</f>
        <v>4.8015999999999996</v>
      </c>
      <c r="FT288" s="8"/>
      <c r="FU288" s="8"/>
      <c r="FV288" s="8"/>
    </row>
    <row r="289" spans="1:178" x14ac:dyDescent="0.25">
      <c r="A289" s="38" t="s">
        <v>370</v>
      </c>
      <c r="B289" t="e" vm="286">
        <v>#VALUE!</v>
      </c>
      <c r="C289" s="10" cm="1">
        <f t="array" ref="C289">_FV(B289,"Previous close",TRUE)</f>
        <v>78.86</v>
      </c>
      <c r="D289" s="10" cm="1">
        <f t="array" aca="1" ref="D289" ca="1">IF(OR(ISERROR(_FV($B289,"Price (Extended hours)",TRUE))=TRUE,$D$2="MKT CLOSED"),_FV($B289,"Price"),_FV($B289,"Price (Extended hours)",TRUE))</f>
        <v>79.19</v>
      </c>
      <c r="E289" s="17" cm="1">
        <f t="array" ref="E289">_FV(B289,"Low")</f>
        <v>77.790000000000006</v>
      </c>
      <c r="F289" s="17" cm="1">
        <f t="array" ref="F289">_FV(B289,"High")</f>
        <v>80.27</v>
      </c>
      <c r="G289" s="18" cm="1">
        <f t="array" ref="G289">_FV(B289,"Change")</f>
        <v>0.67</v>
      </c>
      <c r="H289" s="19" cm="1">
        <f t="array" ref="H289">_FV(B289,"Change (%)",TRUE)</f>
        <v>8.4960000000000001E-3</v>
      </c>
      <c r="I289" s="37" t="str" cm="1">
        <f t="array" ref="I289">_FV(B289,"Name")</f>
        <v>LIVE NATION ENTERTAINMENT, INC.</v>
      </c>
      <c r="J289" s="20" cm="1">
        <f t="array" ref="J289">_FV(B289,"Shares outstanding",TRUE)</f>
        <v>229971800</v>
      </c>
      <c r="K289" s="21" cm="1">
        <f t="array" ref="K289">IFERROR(_FV(B289,"Market cap",TRUE),0)</f>
        <v>18289660000</v>
      </c>
      <c r="L289" s="22">
        <f>VLOOKUP($A289,[1]TargetPriceData!$A$2:$AB$4993,11,FALSE)</f>
        <v>1.34</v>
      </c>
      <c r="M289" s="23">
        <f>VLOOKUP($A289,[1]TargetPriceData!$A$2:$AB$4993,4,FALSE)</f>
        <v>13</v>
      </c>
      <c r="N289" s="23" t="b">
        <f>VLOOKUP($A289,[1]TargetPriceData!$A$2:$AB$4993,3,FALSE)</f>
        <v>1</v>
      </c>
      <c r="O289" s="24">
        <f>VLOOKUP($A289,[1]TargetPriceData!$A$2:$AB$4993,5,FALSE)</f>
        <v>92</v>
      </c>
      <c r="P289" s="24">
        <f>VLOOKUP($A289,[1]TargetPriceData!$A$2:$AB$1048576,7,FALSE)</f>
        <v>115</v>
      </c>
      <c r="Q289" s="24">
        <f>VLOOKUP($A289,[1]TargetPriceData!$A$2:$AB$4993,6,FALSE)</f>
        <v>118.54</v>
      </c>
      <c r="R289" s="34">
        <f t="shared" ca="1" si="8"/>
        <v>0.49690617502209888</v>
      </c>
      <c r="S289" s="24">
        <f>VLOOKUP($A289,[1]TargetPriceData!$A$2:$AB$4993,8,FALSE)</f>
        <v>140</v>
      </c>
      <c r="T289" s="26">
        <f>VLOOKUP($A289,[1]TargetPriceData!$A$2:$AB$4993,10,FALSE)</f>
        <v>2.1</v>
      </c>
      <c r="U289" s="42">
        <f>VLOOKUP($A289,[1]TargetPriceData!$A$2:$P$4996,16,FALSE)</f>
        <v>0.85</v>
      </c>
      <c r="V289" s="42">
        <f>VLOOKUP($A289,[1]TargetPriceData!$A$2:$Q$4996,17,FALSE)</f>
        <v>0.99</v>
      </c>
      <c r="W289" s="27" t="str">
        <f>VLOOKUP($A289,[1]TargetPriceData!$A$2:$O$4996,15,FALSE)</f>
        <v/>
      </c>
      <c r="X289" s="28">
        <f>VLOOKUP($A289,[1]TargetPriceData!$A$2:$N$4996,14,FALSE)</f>
        <v>0</v>
      </c>
      <c r="Y289" s="29">
        <f t="shared" si="9"/>
        <v>0</v>
      </c>
      <c r="Z289" s="11" t="str" cm="1">
        <f t="array" ref="Z289">_FV(B289,"Exchange abbreviation",TRUE)</f>
        <v>XNYS</v>
      </c>
      <c r="AA289" s="44" t="s">
        <v>589</v>
      </c>
      <c r="AB289" s="44" t="s">
        <v>711</v>
      </c>
      <c r="AC289" s="45" t="s">
        <v>56</v>
      </c>
      <c r="AD289" s="31" t="s">
        <v>630</v>
      </c>
      <c r="AE289" s="46" t="s">
        <v>664</v>
      </c>
      <c r="AF289" s="32" t="s">
        <v>33</v>
      </c>
      <c r="AG289" s="33" cm="1">
        <f t="array" ref="AG289">IF(AH289=0,0,IF(ISERR(AH289),0,ROUNDDOWN(C289/_FV(B289,"P/E",TRUE),2)))</f>
        <v>0</v>
      </c>
      <c r="AH289" s="30" cm="1">
        <f t="array" ref="AH289">IFERROR(_FV(B289,"P/E",TRUE),0)</f>
        <v>0</v>
      </c>
      <c r="FT289" s="8"/>
      <c r="FU289" s="8"/>
      <c r="FV289" s="8"/>
    </row>
    <row r="290" spans="1:178" x14ac:dyDescent="0.25">
      <c r="A290" s="38" t="s">
        <v>371</v>
      </c>
      <c r="B290" t="e" vm="287">
        <v>#VALUE!</v>
      </c>
      <c r="C290" s="10" cm="1">
        <f t="array" ref="C290">_FV(B290,"Previous close",TRUE)</f>
        <v>296.27999999999997</v>
      </c>
      <c r="D290" s="10" cm="1">
        <f t="array" aca="1" ref="D290" ca="1">IF(OR(ISERROR(_FV($B290,"Price (Extended hours)",TRUE))=TRUE,$D$2="MKT CLOSED"),_FV($B290,"Price"),_FV($B290,"Price (Extended hours)",TRUE))</f>
        <v>303.10000000000002</v>
      </c>
      <c r="E290" s="17" cm="1">
        <f t="array" ref="E290">_FV(B290,"Low")</f>
        <v>293.5</v>
      </c>
      <c r="F290" s="17" cm="1">
        <f t="array" ref="F290">_FV(B290,"High")</f>
        <v>302.7099</v>
      </c>
      <c r="G290" s="18" cm="1">
        <f t="array" ref="G290">_FV(B290,"Change")</f>
        <v>6.09</v>
      </c>
      <c r="H290" s="19" cm="1">
        <f t="array" ref="H290">_FV(B290,"Change (%)",TRUE)</f>
        <v>2.0555E-2</v>
      </c>
      <c r="I290" s="37" t="str" cm="1">
        <f t="array" ref="I290">_FV(B290,"Name")</f>
        <v>MASTERCARD INCORPORATED.</v>
      </c>
      <c r="J290" s="20" cm="1">
        <f t="array" ref="J290">_FV(B290,"Shares outstanding",TRUE)</f>
        <v>966376100</v>
      </c>
      <c r="K290" s="21" cm="1">
        <f t="array" ref="K290">IFERROR(_FV(B290,"Market cap",TRUE),0)</f>
        <v>292203100000</v>
      </c>
      <c r="L290" s="22">
        <f>VLOOKUP($A290,[1]TargetPriceData!$A$2:$AB$4993,11,FALSE)</f>
        <v>1.07</v>
      </c>
      <c r="M290" s="23">
        <f>VLOOKUP($A290,[1]TargetPriceData!$A$2:$AB$4993,4,FALSE)</f>
        <v>35</v>
      </c>
      <c r="N290" s="23" t="b">
        <f>VLOOKUP($A290,[1]TargetPriceData!$A$2:$AB$4993,3,FALSE)</f>
        <v>1</v>
      </c>
      <c r="O290" s="24">
        <f>VLOOKUP($A290,[1]TargetPriceData!$A$2:$AB$4993,5,FALSE)</f>
        <v>312</v>
      </c>
      <c r="P290" s="24">
        <f>VLOOKUP($A290,[1]TargetPriceData!$A$2:$AB$1048576,7,FALSE)</f>
        <v>405</v>
      </c>
      <c r="Q290" s="24">
        <f>VLOOKUP($A290,[1]TargetPriceData!$A$2:$AB$4993,6,FALSE)</f>
        <v>404.57</v>
      </c>
      <c r="R290" s="34">
        <f t="shared" ca="1" si="8"/>
        <v>0.3347740019795446</v>
      </c>
      <c r="S290" s="24">
        <f>VLOOKUP($A290,[1]TargetPriceData!$A$2:$AB$4993,8,FALSE)</f>
        <v>472</v>
      </c>
      <c r="T290" s="26">
        <f>VLOOKUP($A290,[1]TargetPriceData!$A$2:$AB$4993,10,FALSE)</f>
        <v>1.8</v>
      </c>
      <c r="U290" s="42">
        <f>VLOOKUP($A290,[1]TargetPriceData!$A$2:$P$4996,16,FALSE)</f>
        <v>0.79</v>
      </c>
      <c r="V290" s="42">
        <f>VLOOKUP($A290,[1]TargetPriceData!$A$2:$Q$4996,17,FALSE)</f>
        <v>1.26</v>
      </c>
      <c r="W290" s="27" t="str">
        <f>VLOOKUP($A290,[1]TargetPriceData!$A$2:$O$4996,15,FALSE)</f>
        <v>2022-10-06</v>
      </c>
      <c r="X290" s="28">
        <f>VLOOKUP($A290,[1]TargetPriceData!$A$2:$N$4996,14,FALSE)</f>
        <v>1.96</v>
      </c>
      <c r="Y290" s="29">
        <f t="shared" si="9"/>
        <v>6.6153638450114757E-3</v>
      </c>
      <c r="Z290" s="11" t="str" cm="1">
        <f t="array" ref="Z290">_FV(B290,"Exchange abbreviation",TRUE)</f>
        <v>XNYS</v>
      </c>
      <c r="AA290" s="44" t="s">
        <v>589</v>
      </c>
      <c r="AB290" s="44" t="s">
        <v>711</v>
      </c>
      <c r="AC290" s="45" t="s">
        <v>52</v>
      </c>
      <c r="AD290" s="31" t="s">
        <v>592</v>
      </c>
      <c r="AE290" s="46" t="s">
        <v>599</v>
      </c>
      <c r="AF290" s="32" t="s">
        <v>33</v>
      </c>
      <c r="AG290" s="33" cm="1">
        <f t="array" ref="AG290">IF(AH290=0,0,IF(ISERR(AH290),0,ROUNDDOWN(C290/_FV(B290,"P/E",TRUE),2)))</f>
        <v>9.86</v>
      </c>
      <c r="AH290" s="30" cm="1">
        <f t="array" ref="AH290">IFERROR(_FV(B290,"P/E",TRUE),0)</f>
        <v>30.027699999999999</v>
      </c>
      <c r="FT290" s="8"/>
      <c r="FU290" s="8"/>
      <c r="FV290" s="8"/>
    </row>
    <row r="291" spans="1:178" x14ac:dyDescent="0.25">
      <c r="A291" s="38" t="s">
        <v>372</v>
      </c>
      <c r="B291" t="e" vm="288">
        <v>#VALUE!</v>
      </c>
      <c r="C291" s="10" cm="1">
        <f t="array" ref="C291">_FV(B291,"Previous close",TRUE)</f>
        <v>147.62</v>
      </c>
      <c r="D291" s="10" cm="1">
        <f t="array" aca="1" ref="D291" ca="1">IF(OR(ISERROR(_FV($B291,"Price (Extended hours)",TRUE))=TRUE,$D$2="MKT CLOSED"),_FV($B291,"Price"),_FV($B291,"Price (Extended hours)",TRUE))</f>
        <v>149.80000000000001</v>
      </c>
      <c r="E291" s="17" cm="1">
        <f t="array" ref="E291">_FV(B291,"Low")</f>
        <v>145.83000000000001</v>
      </c>
      <c r="F291" s="17" cm="1">
        <f t="array" ref="F291">_FV(B291,"High")</f>
        <v>149.72999999999999</v>
      </c>
      <c r="G291" s="18" cm="1">
        <f t="array" ref="G291">_FV(B291,"Change")</f>
        <v>1.91</v>
      </c>
      <c r="H291" s="19" cm="1">
        <f t="array" ref="H291">_FV(B291,"Change (%)",TRUE)</f>
        <v>1.2939000000000001E-2</v>
      </c>
      <c r="I291" s="37" t="str" cm="1">
        <f t="array" ref="I291">_FV(B291,"Name")</f>
        <v>MID-AMERICA APARTMENT COMMUNITIES, INC.</v>
      </c>
      <c r="J291" s="20" cm="1">
        <f t="array" ref="J291">_FV(B291,"Shares outstanding",TRUE)</f>
        <v>115438800</v>
      </c>
      <c r="K291" s="21" cm="1">
        <f t="array" ref="K291">IFERROR(_FV(B291,"Market cap",TRUE),0)</f>
        <v>17261570000</v>
      </c>
      <c r="L291" s="22">
        <f>VLOOKUP($A291,[1]TargetPriceData!$A$2:$AB$4993,11,FALSE)</f>
        <v>0.75</v>
      </c>
      <c r="M291" s="23">
        <f>VLOOKUP($A291,[1]TargetPriceData!$A$2:$AB$4993,4,FALSE)</f>
        <v>18</v>
      </c>
      <c r="N291" s="23" t="b">
        <f>VLOOKUP($A291,[1]TargetPriceData!$A$2:$AB$4993,3,FALSE)</f>
        <v>1</v>
      </c>
      <c r="O291" s="24">
        <f>VLOOKUP($A291,[1]TargetPriceData!$A$2:$AB$4993,5,FALSE)</f>
        <v>153</v>
      </c>
      <c r="P291" s="24">
        <f>VLOOKUP($A291,[1]TargetPriceData!$A$2:$AB$1048576,7,FALSE)</f>
        <v>193.5</v>
      </c>
      <c r="Q291" s="24">
        <f>VLOOKUP($A291,[1]TargetPriceData!$A$2:$AB$4993,6,FALSE)</f>
        <v>193</v>
      </c>
      <c r="R291" s="34">
        <f t="shared" ca="1" si="8"/>
        <v>0.28838451268357801</v>
      </c>
      <c r="S291" s="24">
        <f>VLOOKUP($A291,[1]TargetPriceData!$A$2:$AB$4993,8,FALSE)</f>
        <v>232</v>
      </c>
      <c r="T291" s="26">
        <f>VLOOKUP($A291,[1]TargetPriceData!$A$2:$AB$4993,10,FALSE)</f>
        <v>2.4</v>
      </c>
      <c r="U291" s="42">
        <f>VLOOKUP($A291,[1]TargetPriceData!$A$2:$P$4996,16,FALSE)</f>
        <v>0.09</v>
      </c>
      <c r="V291" s="42">
        <f>VLOOKUP($A291,[1]TargetPriceData!$A$2:$Q$4996,17,FALSE)</f>
        <v>0.37</v>
      </c>
      <c r="W291" s="27" t="str">
        <f>VLOOKUP($A291,[1]TargetPriceData!$A$2:$O$4996,15,FALSE)</f>
        <v>2022-10-13</v>
      </c>
      <c r="X291" s="28">
        <f>VLOOKUP($A291,[1]TargetPriceData!$A$2:$N$4996,14,FALSE)</f>
        <v>5</v>
      </c>
      <c r="Y291" s="29">
        <f t="shared" si="9"/>
        <v>3.3870749220972766E-2</v>
      </c>
      <c r="Z291" s="11" t="str" cm="1">
        <f t="array" ref="Z291">_FV(B291,"Exchange abbreviation",TRUE)</f>
        <v>XNYS</v>
      </c>
      <c r="AA291" s="44" t="s">
        <v>589</v>
      </c>
      <c r="AB291" s="44" t="s">
        <v>711</v>
      </c>
      <c r="AC291" s="45" t="s">
        <v>44</v>
      </c>
      <c r="AD291" s="31" t="s">
        <v>619</v>
      </c>
      <c r="AE291" s="46" t="s">
        <v>632</v>
      </c>
      <c r="AF291" s="32" t="s">
        <v>33</v>
      </c>
      <c r="AG291" s="33" cm="1">
        <f t="array" ref="AG291">IF(AH291=0,0,IF(ISERR(AH291),0,ROUNDDOWN(C291/_FV(B291,"P/E",TRUE),2)))</f>
        <v>5.08</v>
      </c>
      <c r="AH291" s="30" cm="1">
        <f t="array" ref="AH291">IFERROR(_FV(B291,"P/E",TRUE),0)</f>
        <v>29.006</v>
      </c>
      <c r="FT291" s="8"/>
      <c r="FU291" s="8"/>
      <c r="FV291" s="8"/>
    </row>
    <row r="292" spans="1:178" x14ac:dyDescent="0.25">
      <c r="A292" s="38" t="s">
        <v>373</v>
      </c>
      <c r="B292" t="e" vm="289">
        <v>#VALUE!</v>
      </c>
      <c r="C292" s="10" cm="1">
        <f t="array" ref="C292">_FV(B292,"Previous close",TRUE)</f>
        <v>147.52000000000001</v>
      </c>
      <c r="D292" s="10" cm="1">
        <f t="array" aca="1" ref="D292" ca="1">IF(OR(ISERROR(_FV($B292,"Price (Extended hours)",TRUE))=TRUE,$D$2="MKT CLOSED"),_FV($B292,"Price"),_FV($B292,"Price (Extended hours)",TRUE))</f>
        <v>154.1</v>
      </c>
      <c r="E292" s="17" cm="1">
        <f t="array" ref="E292">_FV(B292,"Low")</f>
        <v>146.5</v>
      </c>
      <c r="F292" s="17" cm="1">
        <f t="array" ref="F292">_FV(B292,"High")</f>
        <v>154.01</v>
      </c>
      <c r="G292" s="18" cm="1">
        <f t="array" ref="G292">_FV(B292,"Change")</f>
        <v>5.97</v>
      </c>
      <c r="H292" s="19" cm="1">
        <f t="array" ref="H292">_FV(B292,"Change (%)",TRUE)</f>
        <v>4.0468999999999998E-2</v>
      </c>
      <c r="I292" s="37" t="str" cm="1">
        <f t="array" ref="I292">_FV(B292,"Name")</f>
        <v>MARRIOTT INTERNATIONAL, INC.</v>
      </c>
      <c r="J292" s="20" cm="1">
        <f t="array" ref="J292">_FV(B292,"Shares outstanding",TRUE)</f>
        <v>324551400</v>
      </c>
      <c r="K292" s="21" cm="1">
        <f t="array" ref="K292">IFERROR(_FV(B292,"Market cap",TRUE),0)</f>
        <v>49815390000</v>
      </c>
      <c r="L292" s="22">
        <f>VLOOKUP($A292,[1]TargetPriceData!$A$2:$AB$4993,11,FALSE)</f>
        <v>1.57</v>
      </c>
      <c r="M292" s="23">
        <f>VLOOKUP($A292,[1]TargetPriceData!$A$2:$AB$4993,4,FALSE)</f>
        <v>19</v>
      </c>
      <c r="N292" s="23" t="b">
        <f>VLOOKUP($A292,[1]TargetPriceData!$A$2:$AB$4993,3,FALSE)</f>
        <v>1</v>
      </c>
      <c r="O292" s="24">
        <f>VLOOKUP($A292,[1]TargetPriceData!$A$2:$AB$4993,5,FALSE)</f>
        <v>153</v>
      </c>
      <c r="P292" s="24">
        <f>VLOOKUP($A292,[1]TargetPriceData!$A$2:$AB$1048576,7,FALSE)</f>
        <v>170</v>
      </c>
      <c r="Q292" s="24">
        <f>VLOOKUP($A292,[1]TargetPriceData!$A$2:$AB$4993,6,FALSE)</f>
        <v>171.42</v>
      </c>
      <c r="R292" s="34">
        <f t="shared" ca="1" si="8"/>
        <v>0.1123945489941596</v>
      </c>
      <c r="S292" s="24">
        <f>VLOOKUP($A292,[1]TargetPriceData!$A$2:$AB$4993,8,FALSE)</f>
        <v>190</v>
      </c>
      <c r="T292" s="26">
        <f>VLOOKUP($A292,[1]TargetPriceData!$A$2:$AB$4993,10,FALSE)</f>
        <v>2.4</v>
      </c>
      <c r="U292" s="42">
        <f>VLOOKUP($A292,[1]TargetPriceData!$A$2:$P$4996,16,FALSE)</f>
        <v>0.41</v>
      </c>
      <c r="V292" s="42">
        <f>VLOOKUP($A292,[1]TargetPriceData!$A$2:$Q$4996,17,FALSE)</f>
        <v>0.45</v>
      </c>
      <c r="W292" s="27" t="str">
        <f>VLOOKUP($A292,[1]TargetPriceData!$A$2:$O$4996,15,FALSE)</f>
        <v>2022-08-17</v>
      </c>
      <c r="X292" s="28">
        <f>VLOOKUP($A292,[1]TargetPriceData!$A$2:$N$4996,14,FALSE)</f>
        <v>1.2</v>
      </c>
      <c r="Y292" s="29">
        <f t="shared" si="9"/>
        <v>8.1344902386117132E-3</v>
      </c>
      <c r="Z292" s="11" t="str" cm="1">
        <f t="array" ref="Z292">_FV(B292,"Exchange abbreviation",TRUE)</f>
        <v>XNAS</v>
      </c>
      <c r="AA292" s="44" t="s">
        <v>712</v>
      </c>
      <c r="AB292" s="44" t="s">
        <v>711</v>
      </c>
      <c r="AC292" s="45" t="s">
        <v>56</v>
      </c>
      <c r="AD292" s="31" t="s">
        <v>278</v>
      </c>
      <c r="AE292" s="46" t="s">
        <v>644</v>
      </c>
      <c r="AF292" s="32" t="s">
        <v>33</v>
      </c>
      <c r="AG292" s="33" cm="1">
        <f t="array" ref="AG292">IF(AH292=0,0,IF(ISERR(AH292),0,ROUNDDOWN(C292/_FV(B292,"P/E",TRUE),2)))</f>
        <v>5.28</v>
      </c>
      <c r="AH292" s="30" cm="1">
        <f t="array" ref="AH292">IFERROR(_FV(B292,"P/E",TRUE),0)</f>
        <v>27.903600000000001</v>
      </c>
      <c r="FT292" s="8"/>
      <c r="FU292" s="8"/>
      <c r="FV292" s="8"/>
    </row>
    <row r="293" spans="1:178" x14ac:dyDescent="0.25">
      <c r="A293" s="38" t="s">
        <v>374</v>
      </c>
      <c r="B293" t="e" vm="290">
        <v>#VALUE!</v>
      </c>
      <c r="C293" s="10" cm="1">
        <f t="array" ref="C293">_FV(B293,"Previous close",TRUE)</f>
        <v>44.67</v>
      </c>
      <c r="D293" s="10" cm="1">
        <f t="array" aca="1" ref="D293" ca="1">IF(OR(ISERROR(_FV($B293,"Price (Extended hours)",TRUE))=TRUE,$D$2="MKT CLOSED"),_FV($B293,"Price"),_FV($B293,"Price (Extended hours)",TRUE))</f>
        <v>46.39</v>
      </c>
      <c r="E293" s="17" cm="1">
        <f t="array" ref="E293">_FV(B293,"Low")</f>
        <v>44.57</v>
      </c>
      <c r="F293" s="17" cm="1">
        <f t="array" ref="F293">_FV(B293,"High")</f>
        <v>46.49</v>
      </c>
      <c r="G293" s="18" cm="1">
        <f t="array" ref="G293">_FV(B293,"Change")</f>
        <v>1.72</v>
      </c>
      <c r="H293" s="19" cm="1">
        <f t="array" ref="H293">_FV(B293,"Change (%)",TRUE)</f>
        <v>3.8504999999999998E-2</v>
      </c>
      <c r="I293" s="37" t="str" cm="1">
        <f t="array" ref="I293">_FV(B293,"Name")</f>
        <v>MASCO CORPORATION</v>
      </c>
      <c r="J293" s="20" cm="1">
        <f t="array" ref="J293">_FV(B293,"Shares outstanding",TRUE)</f>
        <v>225519700</v>
      </c>
      <c r="K293" s="21" cm="1">
        <f t="array" ref="K293">IFERROR(_FV(B293,"Market cap",TRUE),0)</f>
        <v>10461860000</v>
      </c>
      <c r="L293" s="22">
        <f>VLOOKUP($A293,[1]TargetPriceData!$A$2:$AB$4993,11,FALSE)</f>
        <v>1.21</v>
      </c>
      <c r="M293" s="23">
        <f>VLOOKUP($A293,[1]TargetPriceData!$A$2:$AB$4993,4,FALSE)</f>
        <v>16</v>
      </c>
      <c r="N293" s="23" t="b">
        <f>VLOOKUP($A293,[1]TargetPriceData!$A$2:$AB$4993,3,FALSE)</f>
        <v>1</v>
      </c>
      <c r="O293" s="24">
        <f>VLOOKUP($A293,[1]TargetPriceData!$A$2:$AB$4993,5,FALSE)</f>
        <v>40</v>
      </c>
      <c r="P293" s="24">
        <f>VLOOKUP($A293,[1]TargetPriceData!$A$2:$AB$1048576,7,FALSE)</f>
        <v>62</v>
      </c>
      <c r="Q293" s="24">
        <f>VLOOKUP($A293,[1]TargetPriceData!$A$2:$AB$4993,6,FALSE)</f>
        <v>60.5</v>
      </c>
      <c r="R293" s="34">
        <f t="shared" ca="1" si="8"/>
        <v>0.30416037939211032</v>
      </c>
      <c r="S293" s="24">
        <f>VLOOKUP($A293,[1]TargetPriceData!$A$2:$AB$4993,8,FALSE)</f>
        <v>76</v>
      </c>
      <c r="T293" s="26">
        <f>VLOOKUP($A293,[1]TargetPriceData!$A$2:$AB$4993,10,FALSE)</f>
        <v>2.5</v>
      </c>
      <c r="U293" s="42">
        <f>VLOOKUP($A293,[1]TargetPriceData!$A$2:$P$4996,16,FALSE)</f>
        <v>0.76</v>
      </c>
      <c r="V293" s="42">
        <f>VLOOKUP($A293,[1]TargetPriceData!$A$2:$Q$4996,17,FALSE)</f>
        <v>1.36</v>
      </c>
      <c r="W293" s="27" t="str">
        <f>VLOOKUP($A293,[1]TargetPriceData!$A$2:$O$4996,15,FALSE)</f>
        <v>2022-08-11</v>
      </c>
      <c r="X293" s="28">
        <f>VLOOKUP($A293,[1]TargetPriceData!$A$2:$N$4996,14,FALSE)</f>
        <v>1.1200000000000001</v>
      </c>
      <c r="Y293" s="29">
        <f t="shared" si="9"/>
        <v>2.5072755764495188E-2</v>
      </c>
      <c r="Z293" s="11" t="str" cm="1">
        <f t="array" ref="Z293">_FV(B293,"Exchange abbreviation",TRUE)</f>
        <v>XNYS</v>
      </c>
      <c r="AA293" s="44" t="s">
        <v>589</v>
      </c>
      <c r="AB293" s="44" t="s">
        <v>711</v>
      </c>
      <c r="AC293" s="45" t="s">
        <v>107</v>
      </c>
      <c r="AD293" s="31" t="s">
        <v>337</v>
      </c>
      <c r="AE293" s="46" t="s">
        <v>613</v>
      </c>
      <c r="AF293" s="32" t="s">
        <v>33</v>
      </c>
      <c r="AG293" s="33" cm="1">
        <f t="array" ref="AG293">IF(AH293=0,0,IF(ISERR(AH293),0,ROUNDDOWN(C293/_FV(B293,"P/E",TRUE),2)))</f>
        <v>3.56</v>
      </c>
      <c r="AH293" s="30" cm="1">
        <f t="array" ref="AH293">IFERROR(_FV(B293,"P/E",TRUE),0)</f>
        <v>12.5174</v>
      </c>
      <c r="FT293" s="8"/>
      <c r="FU293" s="8"/>
      <c r="FV293" s="8"/>
    </row>
    <row r="294" spans="1:178" x14ac:dyDescent="0.25">
      <c r="A294" s="38" t="s">
        <v>375</v>
      </c>
      <c r="B294" t="e" vm="291">
        <v>#VALUE!</v>
      </c>
      <c r="C294" s="10" cm="1">
        <f t="array" ref="C294">_FV(B294,"Previous close",TRUE)</f>
        <v>249.77</v>
      </c>
      <c r="D294" s="10" cm="1">
        <f t="array" aca="1" ref="D294" ca="1">IF(OR(ISERROR(_FV($B294,"Price (Extended hours)",TRUE))=TRUE,$D$2="MKT CLOSED"),_FV($B294,"Price"),_FV($B294,"Price (Extended hours)",TRUE))</f>
        <v>254.55</v>
      </c>
      <c r="E294" s="17" cm="1">
        <f t="array" ref="E294">_FV(B294,"Low")</f>
        <v>249.5</v>
      </c>
      <c r="F294" s="17" cm="1">
        <f t="array" ref="F294">_FV(B294,"High")</f>
        <v>255.36</v>
      </c>
      <c r="G294" s="18" cm="1">
        <f t="array" ref="G294">_FV(B294,"Change")</f>
        <v>4.78</v>
      </c>
      <c r="H294" s="19" cm="1">
        <f t="array" ref="H294">_FV(B294,"Change (%)",TRUE)</f>
        <v>1.9137999999999999E-2</v>
      </c>
      <c r="I294" s="37" t="str" cm="1">
        <f t="array" ref="I294">_FV(B294,"Name")</f>
        <v>MCDONALD'S CORPORATION</v>
      </c>
      <c r="J294" s="20" cm="1">
        <f t="array" ref="J294">_FV(B294,"Shares outstanding",TRUE)</f>
        <v>735717300</v>
      </c>
      <c r="K294" s="21" cm="1">
        <f t="array" ref="K294">IFERROR(_FV(B294,"Market cap",TRUE),0)</f>
        <v>187276800000</v>
      </c>
      <c r="L294" s="22">
        <f>VLOOKUP($A294,[1]TargetPriceData!$A$2:$AB$4993,11,FALSE)</f>
        <v>0.59</v>
      </c>
      <c r="M294" s="23">
        <f>VLOOKUP($A294,[1]TargetPriceData!$A$2:$AB$4993,4,FALSE)</f>
        <v>35</v>
      </c>
      <c r="N294" s="23" t="b">
        <f>VLOOKUP($A294,[1]TargetPriceData!$A$2:$AB$4993,3,FALSE)</f>
        <v>1</v>
      </c>
      <c r="O294" s="24">
        <f>VLOOKUP($A294,[1]TargetPriceData!$A$2:$AB$4993,5,FALSE)</f>
        <v>242</v>
      </c>
      <c r="P294" s="24">
        <f>VLOOKUP($A294,[1]TargetPriceData!$A$2:$AB$1048576,7,FALSE)</f>
        <v>276</v>
      </c>
      <c r="Q294" s="24">
        <f>VLOOKUP($A294,[1]TargetPriceData!$A$2:$AB$4993,6,FALSE)</f>
        <v>277.06</v>
      </c>
      <c r="R294" s="34">
        <f t="shared" ca="1" si="8"/>
        <v>8.8430563739933174E-2</v>
      </c>
      <c r="S294" s="24">
        <f>VLOOKUP($A294,[1]TargetPriceData!$A$2:$AB$4993,8,FALSE)</f>
        <v>328</v>
      </c>
      <c r="T294" s="26">
        <f>VLOOKUP($A294,[1]TargetPriceData!$A$2:$AB$4993,10,FALSE)</f>
        <v>2</v>
      </c>
      <c r="U294" s="42">
        <f>VLOOKUP($A294,[1]TargetPriceData!$A$2:$P$4996,16,FALSE)</f>
        <v>1.0900000000000001</v>
      </c>
      <c r="V294" s="42">
        <f>VLOOKUP($A294,[1]TargetPriceData!$A$2:$Q$4996,17,FALSE)</f>
        <v>1.41</v>
      </c>
      <c r="W294" s="27" t="str">
        <f>VLOOKUP($A294,[1]TargetPriceData!$A$2:$O$4996,15,FALSE)</f>
        <v>2022-11-30</v>
      </c>
      <c r="X294" s="28">
        <f>VLOOKUP($A294,[1]TargetPriceData!$A$2:$N$4996,14,FALSE)</f>
        <v>6.08</v>
      </c>
      <c r="Y294" s="29">
        <f t="shared" si="9"/>
        <v>2.4342395003403131E-2</v>
      </c>
      <c r="Z294" s="11" t="str" cm="1">
        <f t="array" ref="Z294">_FV(B294,"Exchange abbreviation",TRUE)</f>
        <v>XNYS</v>
      </c>
      <c r="AA294" s="44" t="s">
        <v>589</v>
      </c>
      <c r="AB294" s="44" t="s">
        <v>711</v>
      </c>
      <c r="AC294" s="45" t="s">
        <v>56</v>
      </c>
      <c r="AD294" s="31" t="s">
        <v>278</v>
      </c>
      <c r="AE294" s="46" t="s">
        <v>652</v>
      </c>
      <c r="AF294" s="32" t="s">
        <v>33</v>
      </c>
      <c r="AG294" s="33" cm="1">
        <f t="array" ref="AG294">IF(AH294=0,0,IF(ISERR(AH294),0,ROUNDDOWN(C294/_FV(B294,"P/E",TRUE),2)))</f>
        <v>8.11</v>
      </c>
      <c r="AH294" s="30" cm="1">
        <f t="array" ref="AH294">IFERROR(_FV(B294,"P/E",TRUE),0)</f>
        <v>30.776199999999999</v>
      </c>
      <c r="FT294" s="8"/>
      <c r="FU294" s="8"/>
      <c r="FV294" s="8"/>
    </row>
    <row r="295" spans="1:178" x14ac:dyDescent="0.25">
      <c r="A295" s="38" t="s">
        <v>376</v>
      </c>
      <c r="B295" t="e" vm="292">
        <v>#VALUE!</v>
      </c>
      <c r="C295" s="10" cm="1">
        <f t="array" ref="C295">_FV(B295,"Previous close",TRUE)</f>
        <v>59.26</v>
      </c>
      <c r="D295" s="10" cm="1">
        <f t="array" aca="1" ref="D295" ca="1">IF(OR(ISERROR(_FV($B295,"Price (Extended hours)",TRUE))=TRUE,$D$2="MKT CLOSED"),_FV($B295,"Price"),_FV($B295,"Price (Extended hours)",TRUE))</f>
        <v>62.99</v>
      </c>
      <c r="E295" s="17" cm="1">
        <f t="array" ref="E295">_FV(B295,"Low")</f>
        <v>58.84</v>
      </c>
      <c r="F295" s="17" cm="1">
        <f t="array" ref="F295">_FV(B295,"High")</f>
        <v>62.03</v>
      </c>
      <c r="G295" s="18" cm="1">
        <f t="array" ref="G295">_FV(B295,"Change")</f>
        <v>2.59</v>
      </c>
      <c r="H295" s="19" cm="1">
        <f t="array" ref="H295">_FV(B295,"Change (%)",TRUE)</f>
        <v>4.3705999999999995E-2</v>
      </c>
      <c r="I295" s="37" t="str" cm="1">
        <f t="array" ref="I295">_FV(B295,"Name")</f>
        <v>MICROCHIP TECHNOLOGY INCORPORATED</v>
      </c>
      <c r="J295" s="20" cm="1">
        <f t="array" ref="J295">_FV(B295,"Shares outstanding",TRUE)</f>
        <v>552484200</v>
      </c>
      <c r="K295" s="21" cm="1">
        <f t="array" ref="K295">IFERROR(_FV(B295,"Market cap",TRUE),0)</f>
        <v>34171150000</v>
      </c>
      <c r="L295" s="22">
        <f>VLOOKUP($A295,[1]TargetPriceData!$A$2:$AB$4993,11,FALSE)</f>
        <v>1.56</v>
      </c>
      <c r="M295" s="23">
        <f>VLOOKUP($A295,[1]TargetPriceData!$A$2:$AB$4993,4,FALSE)</f>
        <v>23</v>
      </c>
      <c r="N295" s="23" t="b">
        <f>VLOOKUP($A295,[1]TargetPriceData!$A$2:$AB$4993,3,FALSE)</f>
        <v>1</v>
      </c>
      <c r="O295" s="24">
        <f>VLOOKUP($A295,[1]TargetPriceData!$A$2:$AB$4993,5,FALSE)</f>
        <v>62</v>
      </c>
      <c r="P295" s="24">
        <f>VLOOKUP($A295,[1]TargetPriceData!$A$2:$AB$1048576,7,FALSE)</f>
        <v>82</v>
      </c>
      <c r="Q295" s="24">
        <f>VLOOKUP($A295,[1]TargetPriceData!$A$2:$AB$4993,6,FALSE)</f>
        <v>83.97</v>
      </c>
      <c r="R295" s="34">
        <f t="shared" ca="1" si="8"/>
        <v>0.33306874107001105</v>
      </c>
      <c r="S295" s="24">
        <f>VLOOKUP($A295,[1]TargetPriceData!$A$2:$AB$4993,8,FALSE)</f>
        <v>125</v>
      </c>
      <c r="T295" s="26">
        <f>VLOOKUP($A295,[1]TargetPriceData!$A$2:$AB$4993,10,FALSE)</f>
        <v>2.1</v>
      </c>
      <c r="U295" s="42">
        <f>VLOOKUP($A295,[1]TargetPriceData!$A$2:$P$4996,16,FALSE)</f>
        <v>1.03</v>
      </c>
      <c r="V295" s="42">
        <f>VLOOKUP($A295,[1]TargetPriceData!$A$2:$Q$4996,17,FALSE)</f>
        <v>1.78</v>
      </c>
      <c r="W295" s="27" t="str">
        <f>VLOOKUP($A295,[1]TargetPriceData!$A$2:$O$4996,15,FALSE)</f>
        <v>2022-08-18</v>
      </c>
      <c r="X295" s="28">
        <f>VLOOKUP($A295,[1]TargetPriceData!$A$2:$N$4996,14,FALSE)</f>
        <v>1.2</v>
      </c>
      <c r="Y295" s="29">
        <f t="shared" si="9"/>
        <v>2.0249746878164023E-2</v>
      </c>
      <c r="Z295" s="11" t="str" cm="1">
        <f t="array" ref="Z295">_FV(B295,"Exchange abbreviation",TRUE)</f>
        <v>XNAS</v>
      </c>
      <c r="AA295" s="44" t="s">
        <v>712</v>
      </c>
      <c r="AB295" s="44" t="s">
        <v>711</v>
      </c>
      <c r="AC295" s="45" t="s">
        <v>60</v>
      </c>
      <c r="AD295" s="31" t="s">
        <v>592</v>
      </c>
      <c r="AE295" s="46" t="s">
        <v>597</v>
      </c>
      <c r="AF295" s="32" t="s">
        <v>33</v>
      </c>
      <c r="AG295" s="33" cm="1">
        <f t="array" ref="AG295">IF(AH295=0,0,IF(ISERR(AH295),0,ROUNDDOWN(C295/_FV(B295,"P/E",TRUE),2)))</f>
        <v>3.15</v>
      </c>
      <c r="AH295" s="30" cm="1">
        <f t="array" ref="AH295">IFERROR(_FV(B295,"P/E",TRUE),0)</f>
        <v>18.782299999999999</v>
      </c>
      <c r="FT295" s="8"/>
      <c r="FU295" s="8"/>
      <c r="FV295" s="8"/>
    </row>
    <row r="296" spans="1:178" x14ac:dyDescent="0.25">
      <c r="A296" s="38" t="s">
        <v>377</v>
      </c>
      <c r="B296" t="e" vm="293">
        <v>#VALUE!</v>
      </c>
      <c r="C296" s="10" cm="1">
        <f t="array" ref="C296">_FV(B296,"Previous close",TRUE)</f>
        <v>359.19</v>
      </c>
      <c r="D296" s="10" cm="1">
        <f t="array" aca="1" ref="D296" ca="1">IF(OR(ISERROR(_FV($B296,"Price (Extended hours)",TRUE))=TRUE,$D$2="MKT CLOSED"),_FV($B296,"Price"),_FV($B296,"Price (Extended hours)",TRUE))</f>
        <v>367.84</v>
      </c>
      <c r="E296" s="17" cm="1">
        <f t="array" ref="E296">_FV(B296,"Low")</f>
        <v>356.51889999999997</v>
      </c>
      <c r="F296" s="17" cm="1">
        <f t="array" ref="F296">_FV(B296,"High")</f>
        <v>372.19</v>
      </c>
      <c r="G296" s="18" cm="1">
        <f t="array" ref="G296">_FV(B296,"Change")</f>
        <v>11.45</v>
      </c>
      <c r="H296" s="19" cm="1">
        <f t="array" ref="H296">_FV(B296,"Change (%)",TRUE)</f>
        <v>3.1877000000000003E-2</v>
      </c>
      <c r="I296" s="37" t="str" cm="1">
        <f t="array" ref="I296">_FV(B296,"Name")</f>
        <v>MCKESSON CORPORATION</v>
      </c>
      <c r="J296" s="20" cm="1">
        <f t="array" ref="J296">_FV(B296,"Shares outstanding",TRUE)</f>
        <v>143730500</v>
      </c>
      <c r="K296" s="21" cm="1">
        <f t="array" ref="K296">IFERROR(_FV(B296,"Market cap",TRUE),0)</f>
        <v>53272250000</v>
      </c>
      <c r="L296" s="22">
        <f>VLOOKUP($A296,[1]TargetPriceData!$A$2:$AB$4993,11,FALSE)</f>
        <v>0.62</v>
      </c>
      <c r="M296" s="23">
        <f>VLOOKUP($A296,[1]TargetPriceData!$A$2:$AB$4993,4,FALSE)</f>
        <v>13</v>
      </c>
      <c r="N296" s="23" t="b">
        <f>VLOOKUP($A296,[1]TargetPriceData!$A$2:$AB$4993,3,FALSE)</f>
        <v>1</v>
      </c>
      <c r="O296" s="24">
        <f>VLOOKUP($A296,[1]TargetPriceData!$A$2:$AB$4993,5,FALSE)</f>
        <v>320</v>
      </c>
      <c r="P296" s="24">
        <f>VLOOKUP($A296,[1]TargetPriceData!$A$2:$AB$1048576,7,FALSE)</f>
        <v>385</v>
      </c>
      <c r="Q296" s="24">
        <f>VLOOKUP($A296,[1]TargetPriceData!$A$2:$AB$4993,6,FALSE)</f>
        <v>384.31</v>
      </c>
      <c r="R296" s="34">
        <f t="shared" ca="1" si="8"/>
        <v>4.4774902131361538E-2</v>
      </c>
      <c r="S296" s="24">
        <f>VLOOKUP($A296,[1]TargetPriceData!$A$2:$AB$4993,8,FALSE)</f>
        <v>423</v>
      </c>
      <c r="T296" s="26">
        <f>VLOOKUP($A296,[1]TargetPriceData!$A$2:$AB$4993,10,FALSE)</f>
        <v>1.9</v>
      </c>
      <c r="U296" s="42">
        <f>VLOOKUP($A296,[1]TargetPriceData!$A$2:$P$4996,16,FALSE)</f>
        <v>0.47</v>
      </c>
      <c r="V296" s="42">
        <f>VLOOKUP($A296,[1]TargetPriceData!$A$2:$Q$4996,17,FALSE)</f>
        <v>0.96</v>
      </c>
      <c r="W296" s="27" t="str">
        <f>VLOOKUP($A296,[1]TargetPriceData!$A$2:$O$4996,15,FALSE)</f>
        <v>2022-08-31</v>
      </c>
      <c r="X296" s="28">
        <f>VLOOKUP($A296,[1]TargetPriceData!$A$2:$N$4996,14,FALSE)</f>
        <v>2.16</v>
      </c>
      <c r="Y296" s="29">
        <f t="shared" si="9"/>
        <v>6.0135304434978708E-3</v>
      </c>
      <c r="Z296" s="11" t="str" cm="1">
        <f t="array" ref="Z296">_FV(B296,"Exchange abbreviation",TRUE)</f>
        <v>XNYS</v>
      </c>
      <c r="AA296" s="44" t="s">
        <v>589</v>
      </c>
      <c r="AB296" s="44" t="s">
        <v>711</v>
      </c>
      <c r="AC296" s="45" t="s">
        <v>59</v>
      </c>
      <c r="AD296" s="31" t="s">
        <v>587</v>
      </c>
      <c r="AE296" s="46" t="s">
        <v>594</v>
      </c>
      <c r="AF296" s="32" t="s">
        <v>33</v>
      </c>
      <c r="AG296" s="33" cm="1">
        <f t="array" ref="AG296">IF(AH296=0,0,IF(ISERR(AH296),0,ROUNDDOWN(C296/_FV(B296,"P/E",TRUE),2)))</f>
        <v>9.4</v>
      </c>
      <c r="AH296" s="30" cm="1">
        <f t="array" ref="AH296">IFERROR(_FV(B296,"P/E",TRUE),0)</f>
        <v>38.207799999999999</v>
      </c>
      <c r="FT296" s="8"/>
      <c r="FU296" s="8"/>
      <c r="FV296" s="8"/>
    </row>
    <row r="297" spans="1:178" x14ac:dyDescent="0.25">
      <c r="A297" s="38" t="s">
        <v>378</v>
      </c>
      <c r="B297" t="e" vm="294">
        <v>#VALUE!</v>
      </c>
      <c r="C297" s="10" cm="1">
        <f t="array" ref="C297">_FV(B297,"Previous close",TRUE)</f>
        <v>237.41</v>
      </c>
      <c r="D297" s="10" cm="1">
        <f t="array" aca="1" ref="D297" ca="1">IF(OR(ISERROR(_FV($B297,"Price (Extended hours)",TRUE))=TRUE,$D$2="MKT CLOSED"),_FV($B297,"Price"),_FV($B297,"Price (Extended hours)",TRUE))</f>
        <v>241.78</v>
      </c>
      <c r="E297" s="17" cm="1">
        <f t="array" ref="E297">_FV(B297,"Low")</f>
        <v>233.22</v>
      </c>
      <c r="F297" s="17" cm="1">
        <f t="array" ref="F297">_FV(B297,"High")</f>
        <v>242.54</v>
      </c>
      <c r="G297" s="18" cm="1">
        <f t="array" ref="G297">_FV(B297,"Change")</f>
        <v>4.62</v>
      </c>
      <c r="H297" s="19" cm="1">
        <f t="array" ref="H297">_FV(B297,"Change (%)",TRUE)</f>
        <v>1.9459999999999998E-2</v>
      </c>
      <c r="I297" s="37" t="str" cm="1">
        <f t="array" ref="I297">_FV(B297,"Name")</f>
        <v>MOODY'S CORPORATION</v>
      </c>
      <c r="J297" s="20" cm="1">
        <f t="array" ref="J297">_FV(B297,"Shares outstanding",TRUE)</f>
        <v>183500000</v>
      </c>
      <c r="K297" s="21" cm="1">
        <f t="array" ref="K297">IFERROR(_FV(B297,"Market cap",TRUE),0)</f>
        <v>44412500000</v>
      </c>
      <c r="L297" s="22">
        <f>VLOOKUP($A297,[1]TargetPriceData!$A$2:$AB$4993,11,FALSE)</f>
        <v>1.24</v>
      </c>
      <c r="M297" s="23">
        <f>VLOOKUP($A297,[1]TargetPriceData!$A$2:$AB$4993,4,FALSE)</f>
        <v>16</v>
      </c>
      <c r="N297" s="23" t="b">
        <f>VLOOKUP($A297,[1]TargetPriceData!$A$2:$AB$4993,3,FALSE)</f>
        <v>1</v>
      </c>
      <c r="O297" s="24">
        <f>VLOOKUP($A297,[1]TargetPriceData!$A$2:$AB$4993,5,FALSE)</f>
        <v>235</v>
      </c>
      <c r="P297" s="24">
        <f>VLOOKUP($A297,[1]TargetPriceData!$A$2:$AB$1048576,7,FALSE)</f>
        <v>302.5</v>
      </c>
      <c r="Q297" s="24">
        <f>VLOOKUP($A297,[1]TargetPriceData!$A$2:$AB$4993,6,FALSE)</f>
        <v>298</v>
      </c>
      <c r="R297" s="34">
        <f t="shared" ca="1" si="8"/>
        <v>0.23252543634709238</v>
      </c>
      <c r="S297" s="24">
        <f>VLOOKUP($A297,[1]TargetPriceData!$A$2:$AB$4993,8,FALSE)</f>
        <v>342</v>
      </c>
      <c r="T297" s="26">
        <f>VLOOKUP($A297,[1]TargetPriceData!$A$2:$AB$4993,10,FALSE)</f>
        <v>2.2999999999999998</v>
      </c>
      <c r="U297" s="42">
        <f>VLOOKUP($A297,[1]TargetPriceData!$A$2:$P$4996,16,FALSE)</f>
        <v>1.2</v>
      </c>
      <c r="V297" s="42">
        <f>VLOOKUP($A297,[1]TargetPriceData!$A$2:$Q$4996,17,FALSE)</f>
        <v>1.39</v>
      </c>
      <c r="W297" s="27" t="str">
        <f>VLOOKUP($A297,[1]TargetPriceData!$A$2:$O$4996,15,FALSE)</f>
        <v>2022-08-18</v>
      </c>
      <c r="X297" s="28">
        <f>VLOOKUP($A297,[1]TargetPriceData!$A$2:$N$4996,14,FALSE)</f>
        <v>2.8</v>
      </c>
      <c r="Y297" s="29">
        <f t="shared" si="9"/>
        <v>1.1793942967861504E-2</v>
      </c>
      <c r="Z297" s="11" t="str" cm="1">
        <f t="array" ref="Z297">_FV(B297,"Exchange abbreviation",TRUE)</f>
        <v>XNYS</v>
      </c>
      <c r="AA297" s="44" t="s">
        <v>589</v>
      </c>
      <c r="AB297" s="44" t="s">
        <v>711</v>
      </c>
      <c r="AC297" s="45" t="s">
        <v>50</v>
      </c>
      <c r="AD297" s="31" t="s">
        <v>604</v>
      </c>
      <c r="AE297" s="46" t="s">
        <v>642</v>
      </c>
      <c r="AF297" s="32" t="s">
        <v>33</v>
      </c>
      <c r="AG297" s="33" cm="1">
        <f t="array" ref="AG297">IF(AH297=0,0,IF(ISERR(AH297),0,ROUNDDOWN(C297/_FV(B297,"P/E",TRUE),2)))</f>
        <v>9.25</v>
      </c>
      <c r="AH297" s="30" cm="1">
        <f t="array" ref="AH297">IFERROR(_FV(B297,"P/E",TRUE),0)</f>
        <v>25.662299999999998</v>
      </c>
      <c r="FT297" s="8"/>
      <c r="FU297" s="8"/>
      <c r="FV297" s="8"/>
    </row>
    <row r="298" spans="1:178" x14ac:dyDescent="0.25">
      <c r="A298" s="38" t="s">
        <v>379</v>
      </c>
      <c r="B298" t="e" vm="295">
        <v>#VALUE!</v>
      </c>
      <c r="C298" s="10" cm="1">
        <f t="array" ref="C298">_FV(B298,"Previous close",TRUE)</f>
        <v>56.91</v>
      </c>
      <c r="D298" s="10" cm="1">
        <f t="array" aca="1" ref="D298" ca="1">IF(OR(ISERROR(_FV($B298,"Price (Extended hours)",TRUE))=TRUE,$D$2="MKT CLOSED"),_FV($B298,"Price"),_FV($B298,"Price (Extended hours)",TRUE))</f>
        <v>57.4</v>
      </c>
      <c r="E298" s="17" cm="1">
        <f t="array" ref="E298">_FV(B298,"Low")</f>
        <v>56.38</v>
      </c>
      <c r="F298" s="17" cm="1">
        <f t="array" ref="F298">_FV(B298,"High")</f>
        <v>57.43</v>
      </c>
      <c r="G298" s="18" cm="1">
        <f t="array" ref="G298">_FV(B298,"Change")</f>
        <v>0.44</v>
      </c>
      <c r="H298" s="19" cm="1">
        <f t="array" ref="H298">_FV(B298,"Change (%)",TRUE)</f>
        <v>7.7320000000000002E-3</v>
      </c>
      <c r="I298" s="37" t="str" cm="1">
        <f t="array" ref="I298">_FV(B298,"Name")</f>
        <v>Mondelez International, Inc.</v>
      </c>
      <c r="J298" s="20" cm="1">
        <f t="array" ref="J298">_FV(B298,"Shares outstanding",TRUE)</f>
        <v>1370566000</v>
      </c>
      <c r="K298" s="21" cm="1">
        <f t="array" ref="K298">IFERROR(_FV(B298,"Market cap",TRUE),0)</f>
        <v>78601970000</v>
      </c>
      <c r="L298" s="22">
        <f>VLOOKUP($A298,[1]TargetPriceData!$A$2:$AB$4993,11,FALSE)</f>
        <v>0.64</v>
      </c>
      <c r="M298" s="23">
        <f>VLOOKUP($A298,[1]TargetPriceData!$A$2:$AB$4993,4,FALSE)</f>
        <v>23</v>
      </c>
      <c r="N298" s="23" t="b">
        <f>VLOOKUP($A298,[1]TargetPriceData!$A$2:$AB$4993,3,FALSE)</f>
        <v>1</v>
      </c>
      <c r="O298" s="24">
        <f>VLOOKUP($A298,[1]TargetPriceData!$A$2:$AB$4993,5,FALSE)</f>
        <v>63</v>
      </c>
      <c r="P298" s="24">
        <f>VLOOKUP($A298,[1]TargetPriceData!$A$2:$AB$1048576,7,FALSE)</f>
        <v>70</v>
      </c>
      <c r="Q298" s="24">
        <f>VLOOKUP($A298,[1]TargetPriceData!$A$2:$AB$4993,6,FALSE)</f>
        <v>70.5</v>
      </c>
      <c r="R298" s="34">
        <f t="shared" ca="1" si="8"/>
        <v>0.22822299651567948</v>
      </c>
      <c r="S298" s="24">
        <f>VLOOKUP($A298,[1]TargetPriceData!$A$2:$AB$4993,8,FALSE)</f>
        <v>78</v>
      </c>
      <c r="T298" s="26">
        <f>VLOOKUP($A298,[1]TargetPriceData!$A$2:$AB$4993,10,FALSE)</f>
        <v>1.9</v>
      </c>
      <c r="U298" s="42">
        <f>VLOOKUP($A298,[1]TargetPriceData!$A$2:$P$4996,16,FALSE)</f>
        <v>0.38</v>
      </c>
      <c r="V298" s="42">
        <f>VLOOKUP($A298,[1]TargetPriceData!$A$2:$Q$4996,17,FALSE)</f>
        <v>0.68</v>
      </c>
      <c r="W298" s="27" t="str">
        <f>VLOOKUP($A298,[1]TargetPriceData!$A$2:$O$4996,15,FALSE)</f>
        <v>2022-09-29</v>
      </c>
      <c r="X298" s="28">
        <f>VLOOKUP($A298,[1]TargetPriceData!$A$2:$N$4996,14,FALSE)</f>
        <v>1.54</v>
      </c>
      <c r="Y298" s="29">
        <f t="shared" si="9"/>
        <v>2.7060270602706028E-2</v>
      </c>
      <c r="Z298" s="11" t="str" cm="1">
        <f t="array" ref="Z298">_FV(B298,"Exchange abbreviation",TRUE)</f>
        <v>XNAS</v>
      </c>
      <c r="AA298" s="44" t="s">
        <v>712</v>
      </c>
      <c r="AB298" s="44" t="s">
        <v>711</v>
      </c>
      <c r="AC298" s="45" t="s">
        <v>66</v>
      </c>
      <c r="AD298" s="31" t="s">
        <v>301</v>
      </c>
      <c r="AE298" s="46" t="s">
        <v>640</v>
      </c>
      <c r="AF298" s="32" t="s">
        <v>33</v>
      </c>
      <c r="AG298" s="33" cm="1">
        <f t="array" ref="AG298">IF(AH298=0,0,IF(ISERR(AH298),0,ROUNDDOWN(C298/_FV(B298,"P/E",TRUE),2)))</f>
        <v>2.75</v>
      </c>
      <c r="AH298" s="30" cm="1">
        <f t="array" ref="AH298">IFERROR(_FV(B298,"P/E",TRUE),0)</f>
        <v>20.651599999999998</v>
      </c>
      <c r="FT298" s="8"/>
      <c r="FU298" s="8"/>
      <c r="FV298" s="8"/>
    </row>
    <row r="299" spans="1:178" x14ac:dyDescent="0.25">
      <c r="A299" s="38" t="s">
        <v>380</v>
      </c>
      <c r="B299" t="e" vm="296">
        <v>#VALUE!</v>
      </c>
      <c r="C299" s="10" cm="1">
        <f t="array" ref="C299">_FV(B299,"Previous close",TRUE)</f>
        <v>82.45</v>
      </c>
      <c r="D299" s="10" cm="1">
        <f t="array" aca="1" ref="D299" ca="1">IF(OR(ISERROR(_FV($B299,"Price (Extended hours)",TRUE))=TRUE,$D$2="MKT CLOSED"),_FV($B299,"Price"),_FV($B299,"Price (Extended hours)",TRUE))</f>
        <v>83.29</v>
      </c>
      <c r="E299" s="17" cm="1">
        <f t="array" ref="E299">_FV(B299,"Low")</f>
        <v>80.989999999999995</v>
      </c>
      <c r="F299" s="17" cm="1">
        <f t="array" ref="F299">_FV(B299,"High")</f>
        <v>83.525000000000006</v>
      </c>
      <c r="G299" s="18" cm="1">
        <f t="array" ref="G299">_FV(B299,"Change")</f>
        <v>0.81</v>
      </c>
      <c r="H299" s="19" cm="1">
        <f t="array" ref="H299">_FV(B299,"Change (%)",TRUE)</f>
        <v>9.8240000000000011E-3</v>
      </c>
      <c r="I299" s="37" t="str" cm="1">
        <f t="array" ref="I299">_FV(B299,"Name")</f>
        <v>MEDTRONIC PUBLIC LIMITED COMPANY</v>
      </c>
      <c r="J299" s="20" cm="1">
        <f t="array" ref="J299">_FV(B299,"Shares outstanding",TRUE)</f>
        <v>1329153000</v>
      </c>
      <c r="K299" s="21" cm="1">
        <f t="array" ref="K299">IFERROR(_FV(B299,"Market cap",TRUE),0)</f>
        <v>110665300000</v>
      </c>
      <c r="L299" s="22">
        <f>VLOOKUP($A299,[1]TargetPriceData!$A$2:$AB$4993,11,FALSE)</f>
        <v>0.77</v>
      </c>
      <c r="M299" s="23">
        <f>VLOOKUP($A299,[1]TargetPriceData!$A$2:$AB$4993,4,FALSE)</f>
        <v>24</v>
      </c>
      <c r="N299" s="23" t="b">
        <f>VLOOKUP($A299,[1]TargetPriceData!$A$2:$AB$4993,3,FALSE)</f>
        <v>1</v>
      </c>
      <c r="O299" s="24">
        <f>VLOOKUP($A299,[1]TargetPriceData!$A$2:$AB$4993,5,FALSE)</f>
        <v>85</v>
      </c>
      <c r="P299" s="24">
        <f>VLOOKUP($A299,[1]TargetPriceData!$A$2:$AB$1048576,7,FALSE)</f>
        <v>105.5</v>
      </c>
      <c r="Q299" s="24">
        <f>VLOOKUP($A299,[1]TargetPriceData!$A$2:$AB$4993,6,FALSE)</f>
        <v>105.89</v>
      </c>
      <c r="R299" s="34">
        <f t="shared" ca="1" si="8"/>
        <v>0.27134109737063267</v>
      </c>
      <c r="S299" s="24">
        <f>VLOOKUP($A299,[1]TargetPriceData!$A$2:$AB$4993,8,FALSE)</f>
        <v>142.30000000000001</v>
      </c>
      <c r="T299" s="26">
        <f>VLOOKUP($A299,[1]TargetPriceData!$A$2:$AB$4993,10,FALSE)</f>
        <v>2.2999999999999998</v>
      </c>
      <c r="U299" s="42">
        <f>VLOOKUP($A299,[1]TargetPriceData!$A$2:$P$4996,16,FALSE)</f>
        <v>1.01</v>
      </c>
      <c r="V299" s="42">
        <f>VLOOKUP($A299,[1]TargetPriceData!$A$2:$Q$4996,17,FALSE)</f>
        <v>1.58</v>
      </c>
      <c r="W299" s="27" t="str">
        <f>VLOOKUP($A299,[1]TargetPriceData!$A$2:$O$4996,15,FALSE)</f>
        <v>2022-09-22</v>
      </c>
      <c r="X299" s="28">
        <f>VLOOKUP($A299,[1]TargetPriceData!$A$2:$N$4996,14,FALSE)</f>
        <v>2.72</v>
      </c>
      <c r="Y299" s="29">
        <f t="shared" si="9"/>
        <v>3.2989690721649485E-2</v>
      </c>
      <c r="Z299" s="11" t="str" cm="1">
        <f t="array" ref="Z299">_FV(B299,"Exchange abbreviation",TRUE)</f>
        <v>XNYS</v>
      </c>
      <c r="AA299" s="44" t="s">
        <v>589</v>
      </c>
      <c r="AB299" s="44" t="s">
        <v>711</v>
      </c>
      <c r="AC299" s="45" t="s">
        <v>32</v>
      </c>
      <c r="AD299" s="31" t="s">
        <v>587</v>
      </c>
      <c r="AE299" s="46" t="s">
        <v>588</v>
      </c>
      <c r="AF299" s="32" t="s">
        <v>62</v>
      </c>
      <c r="AG299" s="33" cm="1">
        <f t="array" ref="AG299">IF(AH299=0,0,IF(ISERR(AH299),0,ROUNDDOWN(C299/_FV(B299,"P/E",TRUE),2)))</f>
        <v>3.86</v>
      </c>
      <c r="AH299" s="30" cm="1">
        <f t="array" ref="AH299">IFERROR(_FV(B299,"P/E",TRUE),0)</f>
        <v>21.320599999999999</v>
      </c>
      <c r="FT299" s="8"/>
      <c r="FU299" s="8"/>
      <c r="FV299" s="8"/>
    </row>
    <row r="300" spans="1:178" x14ac:dyDescent="0.25">
      <c r="A300" s="38" t="s">
        <v>381</v>
      </c>
      <c r="B300" t="e" vm="297">
        <v>#VALUE!</v>
      </c>
      <c r="C300" s="10" cm="1">
        <f t="array" ref="C300">_FV(B300,"Previous close",TRUE)</f>
        <v>66.02</v>
      </c>
      <c r="D300" s="10" cm="1">
        <f t="array" aca="1" ref="D300" ca="1">IF(OR(ISERROR(_FV($B300,"Price (Extended hours)",TRUE))=TRUE,$D$2="MKT CLOSED"),_FV($B300,"Price"),_FV($B300,"Price (Extended hours)",TRUE))</f>
        <v>68.05</v>
      </c>
      <c r="E300" s="17" cm="1">
        <f t="array" ref="E300">_FV(B300,"Low")</f>
        <v>66.015000000000001</v>
      </c>
      <c r="F300" s="17" cm="1">
        <f t="array" ref="F300">_FV(B300,"High")</f>
        <v>68.174999999999997</v>
      </c>
      <c r="G300" s="18" cm="1">
        <f t="array" ref="G300">_FV(B300,"Change")</f>
        <v>2.04</v>
      </c>
      <c r="H300" s="19" cm="1">
        <f t="array" ref="H300">_FV(B300,"Change (%)",TRUE)</f>
        <v>3.0899999999999997E-2</v>
      </c>
      <c r="I300" s="37" t="str" cm="1">
        <f t="array" ref="I300">_FV(B300,"Name")</f>
        <v>METLIFE, INC.</v>
      </c>
      <c r="J300" s="20" cm="1">
        <f t="array" ref="J300">_FV(B300,"Shares outstanding",TRUE)</f>
        <v>797614300</v>
      </c>
      <c r="K300" s="21" cm="1">
        <f t="array" ref="K300">IFERROR(_FV(B300,"Market cap",TRUE),0)</f>
        <v>54285630000</v>
      </c>
      <c r="L300" s="22">
        <f>VLOOKUP($A300,[1]TargetPriceData!$A$2:$AB$4993,11,FALSE)</f>
        <v>1.01</v>
      </c>
      <c r="M300" s="23">
        <f>VLOOKUP($A300,[1]TargetPriceData!$A$2:$AB$4993,4,FALSE)</f>
        <v>16</v>
      </c>
      <c r="N300" s="23" t="b">
        <f>VLOOKUP($A300,[1]TargetPriceData!$A$2:$AB$4993,3,FALSE)</f>
        <v>1</v>
      </c>
      <c r="O300" s="24">
        <f>VLOOKUP($A300,[1]TargetPriceData!$A$2:$AB$4993,5,FALSE)</f>
        <v>73</v>
      </c>
      <c r="P300" s="24">
        <f>VLOOKUP($A300,[1]TargetPriceData!$A$2:$AB$1048576,7,FALSE)</f>
        <v>77</v>
      </c>
      <c r="Q300" s="24">
        <f>VLOOKUP($A300,[1]TargetPriceData!$A$2:$AB$4993,6,FALSE)</f>
        <v>77.44</v>
      </c>
      <c r="R300" s="34">
        <f t="shared" ca="1" si="8"/>
        <v>0.13798677443056578</v>
      </c>
      <c r="S300" s="24">
        <f>VLOOKUP($A300,[1]TargetPriceData!$A$2:$AB$4993,8,FALSE)</f>
        <v>83</v>
      </c>
      <c r="T300" s="26">
        <f>VLOOKUP($A300,[1]TargetPriceData!$A$2:$AB$4993,10,FALSE)</f>
        <v>1.8</v>
      </c>
      <c r="U300" s="42">
        <f>VLOOKUP($A300,[1]TargetPriceData!$A$2:$P$4996,16,FALSE)</f>
        <v>0.85</v>
      </c>
      <c r="V300" s="42">
        <f>VLOOKUP($A300,[1]TargetPriceData!$A$2:$Q$4996,17,FALSE)</f>
        <v>1.04</v>
      </c>
      <c r="W300" s="27" t="str">
        <f>VLOOKUP($A300,[1]TargetPriceData!$A$2:$O$4996,15,FALSE)</f>
        <v>2022-11-07</v>
      </c>
      <c r="X300" s="28">
        <f>VLOOKUP($A300,[1]TargetPriceData!$A$2:$N$4996,14,FALSE)</f>
        <v>2</v>
      </c>
      <c r="Y300" s="29">
        <f t="shared" si="9"/>
        <v>3.0293850348379281E-2</v>
      </c>
      <c r="Z300" s="11" t="str" cm="1">
        <f t="array" ref="Z300">_FV(B300,"Exchange abbreviation",TRUE)</f>
        <v>XNYS</v>
      </c>
      <c r="AA300" s="44" t="s">
        <v>589</v>
      </c>
      <c r="AB300" s="44" t="s">
        <v>711</v>
      </c>
      <c r="AC300" s="45" t="s">
        <v>57</v>
      </c>
      <c r="AD300" s="31" t="s">
        <v>604</v>
      </c>
      <c r="AE300" s="46" t="s">
        <v>605</v>
      </c>
      <c r="AF300" s="32" t="s">
        <v>33</v>
      </c>
      <c r="AG300" s="33" cm="1">
        <f t="array" ref="AG300">IF(AH300=0,0,IF(ISERR(AH300),0,ROUNDDOWN(C300/_FV(B300,"P/E",TRUE),2)))</f>
        <v>4.0199999999999996</v>
      </c>
      <c r="AH300" s="30" cm="1">
        <f t="array" ref="AH300">IFERROR(_FV(B300,"P/E",TRUE),0)</f>
        <v>16.416599999999999</v>
      </c>
      <c r="FT300" s="8"/>
      <c r="FU300" s="8"/>
      <c r="FV300" s="8"/>
    </row>
    <row r="301" spans="1:178" x14ac:dyDescent="0.25">
      <c r="A301" s="38" t="s">
        <v>382</v>
      </c>
      <c r="B301" t="e" vm="298">
        <v>#VALUE!</v>
      </c>
      <c r="C301" s="10" cm="1">
        <f t="array" ref="C301">_FV(B301,"Previous close",TRUE)</f>
        <v>131.53</v>
      </c>
      <c r="D301" s="10" cm="1">
        <f t="array" aca="1" ref="D301" ca="1">IF(OR(ISERROR(_FV($B301,"Price (Extended hours)",TRUE))=TRUE,$D$2="MKT CLOSED"),_FV($B301,"Price"),_FV($B301,"Price (Extended hours)",TRUE))</f>
        <v>130.34</v>
      </c>
      <c r="E301" s="17" cm="1">
        <f t="array" ref="E301">_FV(B301,"Low")</f>
        <v>125.44</v>
      </c>
      <c r="F301" s="17" cm="1">
        <f t="array" ref="F301">_FV(B301,"High")</f>
        <v>130.12</v>
      </c>
      <c r="G301" s="18" cm="1">
        <f t="array" ref="G301">_FV(B301,"Change")</f>
        <v>-1.52</v>
      </c>
      <c r="H301" s="19" cm="1">
        <f t="array" ref="H301">_FV(B301,"Change (%)",TRUE)</f>
        <v>-1.1556E-2</v>
      </c>
      <c r="I301" s="37" t="str" cm="1">
        <f t="array" ref="I301">_FV(B301,"Name")</f>
        <v>Meta Platforms, Inc.</v>
      </c>
      <c r="J301" s="20" cm="1">
        <f t="array" ref="J301">_FV(B301,"Shares outstanding",TRUE)</f>
        <v>2687549000</v>
      </c>
      <c r="K301" s="21" cm="1">
        <f t="array" ref="K301">IFERROR(_FV(B301,"Market cap",TRUE),0)</f>
        <v>349408200000</v>
      </c>
      <c r="L301" s="22">
        <f>VLOOKUP($A301,[1]TargetPriceData!$A$2:$AB$4993,11,FALSE)</f>
        <v>1.32</v>
      </c>
      <c r="M301" s="23">
        <f>VLOOKUP($A301,[1]TargetPriceData!$A$2:$AB$4993,4,FALSE)</f>
        <v>51</v>
      </c>
      <c r="N301" s="23" t="b">
        <f>VLOOKUP($A301,[1]TargetPriceData!$A$2:$AB$4993,3,FALSE)</f>
        <v>1</v>
      </c>
      <c r="O301" s="24">
        <f>VLOOKUP($A301,[1]TargetPriceData!$A$2:$AB$4993,5,FALSE)</f>
        <v>140</v>
      </c>
      <c r="P301" s="24">
        <f>VLOOKUP($A301,[1]TargetPriceData!$A$2:$AB$1048576,7,FALSE)</f>
        <v>205</v>
      </c>
      <c r="Q301" s="24">
        <f>VLOOKUP($A301,[1]TargetPriceData!$A$2:$AB$4993,6,FALSE)</f>
        <v>216.15</v>
      </c>
      <c r="R301" s="34">
        <f t="shared" ca="1" si="8"/>
        <v>0.65835507135184901</v>
      </c>
      <c r="S301" s="24">
        <f>VLOOKUP($A301,[1]TargetPriceData!$A$2:$AB$4993,8,FALSE)</f>
        <v>466</v>
      </c>
      <c r="T301" s="26">
        <f>VLOOKUP($A301,[1]TargetPriceData!$A$2:$AB$4993,10,FALSE)</f>
        <v>2.1</v>
      </c>
      <c r="U301" s="42">
        <f>VLOOKUP($A301,[1]TargetPriceData!$A$2:$P$4996,16,FALSE)</f>
        <v>2.34</v>
      </c>
      <c r="V301" s="42">
        <f>VLOOKUP($A301,[1]TargetPriceData!$A$2:$Q$4996,17,FALSE)</f>
        <v>2.52</v>
      </c>
      <c r="W301" s="27" t="str">
        <f>VLOOKUP($A301,[1]TargetPriceData!$A$2:$O$4996,15,FALSE)</f>
        <v/>
      </c>
      <c r="X301" s="28">
        <f>VLOOKUP($A301,[1]TargetPriceData!$A$2:$N$4996,14,FALSE)</f>
        <v>0</v>
      </c>
      <c r="Y301" s="29">
        <f t="shared" si="9"/>
        <v>0</v>
      </c>
      <c r="Z301" s="11" t="str" cm="1">
        <f t="array" ref="Z301">_FV(B301,"Exchange abbreviation",TRUE)</f>
        <v>XNAS</v>
      </c>
      <c r="AA301" s="44" t="s">
        <v>712</v>
      </c>
      <c r="AB301" s="44" t="s">
        <v>711</v>
      </c>
      <c r="AC301" s="45" t="s">
        <v>52</v>
      </c>
      <c r="AD301" s="31" t="s">
        <v>630</v>
      </c>
      <c r="AE301" s="46" t="s">
        <v>674</v>
      </c>
      <c r="AF301" s="32" t="s">
        <v>33</v>
      </c>
      <c r="AG301" s="33" cm="1">
        <f t="array" ref="AG301">IF(AH301=0,0,IF(ISERR(AH301),0,ROUNDDOWN(C301/_FV(B301,"P/E",TRUE),2)))</f>
        <v>12.06</v>
      </c>
      <c r="AH301" s="30" cm="1">
        <f t="array" ref="AH301">IFERROR(_FV(B301,"P/E",TRUE),0)</f>
        <v>10.9038</v>
      </c>
      <c r="FT301" s="8"/>
      <c r="FU301" s="8"/>
      <c r="FV301" s="8"/>
    </row>
    <row r="302" spans="1:178" x14ac:dyDescent="0.25">
      <c r="A302" s="38" t="s">
        <v>383</v>
      </c>
      <c r="B302" t="e" vm="299">
        <v>#VALUE!</v>
      </c>
      <c r="C302" s="10" cm="1">
        <f t="array" ref="C302">_FV(B302,"Previous close",TRUE)</f>
        <v>32.46</v>
      </c>
      <c r="D302" s="10" cm="1">
        <f t="array" aca="1" ref="D302" ca="1">IF(OR(ISERROR(_FV($B302,"Price (Extended hours)",TRUE))=TRUE,$D$2="MKT CLOSED"),_FV($B302,"Price"),_FV($B302,"Price (Extended hours)",TRUE))</f>
        <v>34.03</v>
      </c>
      <c r="E302" s="17" cm="1">
        <f t="array" ref="E302">_FV(B302,"Low")</f>
        <v>32.31</v>
      </c>
      <c r="F302" s="17" cm="1">
        <f t="array" ref="F302">_FV(B302,"High")</f>
        <v>33.99</v>
      </c>
      <c r="G302" s="18" cm="1">
        <f t="array" ref="G302">_FV(B302,"Change")</f>
        <v>1.46</v>
      </c>
      <c r="H302" s="19" cm="1">
        <f t="array" ref="H302">_FV(B302,"Change (%)",TRUE)</f>
        <v>4.4977999999999997E-2</v>
      </c>
      <c r="I302" s="37" t="str" cm="1">
        <f t="array" ref="I302">_FV(B302,"Name")</f>
        <v>MGM RESORTS INTERNATIONAL</v>
      </c>
      <c r="J302" s="20" cm="1">
        <f t="array" ref="J302">_FV(B302,"Shares outstanding",TRUE)</f>
        <v>393102100</v>
      </c>
      <c r="K302" s="21" cm="1">
        <f t="array" ref="K302">IFERROR(_FV(B302,"Market cap",TRUE),0)</f>
        <v>13334020000</v>
      </c>
      <c r="L302" s="22">
        <f>VLOOKUP($A302,[1]TargetPriceData!$A$2:$AB$4993,11,FALSE)</f>
        <v>2.0499999999999998</v>
      </c>
      <c r="M302" s="23">
        <f>VLOOKUP($A302,[1]TargetPriceData!$A$2:$AB$4993,4,FALSE)</f>
        <v>14</v>
      </c>
      <c r="N302" s="23" t="b">
        <f>VLOOKUP($A302,[1]TargetPriceData!$A$2:$AB$4993,3,FALSE)</f>
        <v>1</v>
      </c>
      <c r="O302" s="24">
        <f>VLOOKUP($A302,[1]TargetPriceData!$A$2:$AB$4993,5,FALSE)</f>
        <v>35</v>
      </c>
      <c r="P302" s="24">
        <f>VLOOKUP($A302,[1]TargetPriceData!$A$2:$AB$1048576,7,FALSE)</f>
        <v>50</v>
      </c>
      <c r="Q302" s="24">
        <f>VLOOKUP($A302,[1]TargetPriceData!$A$2:$AB$4993,6,FALSE)</f>
        <v>50.82</v>
      </c>
      <c r="R302" s="34">
        <f t="shared" ca="1" si="8"/>
        <v>0.49338818689391711</v>
      </c>
      <c r="S302" s="24">
        <f>VLOOKUP($A302,[1]TargetPriceData!$A$2:$AB$4993,8,FALSE)</f>
        <v>72</v>
      </c>
      <c r="T302" s="26">
        <f>VLOOKUP($A302,[1]TargetPriceData!$A$2:$AB$4993,10,FALSE)</f>
        <v>2.2000000000000002</v>
      </c>
      <c r="U302" s="42">
        <f>VLOOKUP($A302,[1]TargetPriceData!$A$2:$P$4996,16,FALSE)</f>
        <v>1.21</v>
      </c>
      <c r="V302" s="42">
        <f>VLOOKUP($A302,[1]TargetPriceData!$A$2:$Q$4996,17,FALSE)</f>
        <v>1.65</v>
      </c>
      <c r="W302" s="27" t="str">
        <f>VLOOKUP($A302,[1]TargetPriceData!$A$2:$O$4996,15,FALSE)</f>
        <v>2022-09-08</v>
      </c>
      <c r="X302" s="28">
        <f>VLOOKUP($A302,[1]TargetPriceData!$A$2:$N$4996,14,FALSE)</f>
        <v>0.01</v>
      </c>
      <c r="Y302" s="29">
        <f t="shared" si="9"/>
        <v>3.0807147258163895E-4</v>
      </c>
      <c r="Z302" s="11" t="str" cm="1">
        <f t="array" ref="Z302">_FV(B302,"Exchange abbreviation",TRUE)</f>
        <v>XNYS</v>
      </c>
      <c r="AA302" s="44" t="s">
        <v>589</v>
      </c>
      <c r="AB302" s="44" t="s">
        <v>711</v>
      </c>
      <c r="AC302" s="45" t="s">
        <v>56</v>
      </c>
      <c r="AD302" s="31" t="s">
        <v>278</v>
      </c>
      <c r="AE302" s="46" t="s">
        <v>660</v>
      </c>
      <c r="AF302" s="32" t="s">
        <v>33</v>
      </c>
      <c r="AG302" s="33" cm="1">
        <f t="array" ref="AG302">IF(AH302=0,0,IF(ISERR(AH302),0,ROUNDDOWN(C302/_FV(B302,"P/E",TRUE),2)))</f>
        <v>7.14</v>
      </c>
      <c r="AH302" s="30" cm="1">
        <f t="array" ref="AH302">IFERROR(_FV(B302,"P/E",TRUE),0)</f>
        <v>4.5434999999999999</v>
      </c>
      <c r="FT302" s="8"/>
      <c r="FU302" s="8"/>
      <c r="FV302" s="8"/>
    </row>
    <row r="303" spans="1:178" x14ac:dyDescent="0.25">
      <c r="A303" s="38" t="s">
        <v>384</v>
      </c>
      <c r="B303" t="e" vm="300">
        <v>#VALUE!</v>
      </c>
      <c r="C303" s="10" cm="1">
        <f t="array" ref="C303">_FV(B303,"Previous close",TRUE)</f>
        <v>92.5</v>
      </c>
      <c r="D303" s="10" cm="1">
        <f t="array" aca="1" ref="D303" ca="1">IF(OR(ISERROR(_FV($B303,"Price (Extended hours)",TRUE))=TRUE,$D$2="MKT CLOSED"),_FV($B303,"Price"),_FV($B303,"Price (Extended hours)",TRUE))</f>
        <v>95.14</v>
      </c>
      <c r="E303" s="17" cm="1">
        <f t="array" ref="E303">_FV(B303,"Low")</f>
        <v>92.03</v>
      </c>
      <c r="F303" s="17" cm="1">
        <f t="array" ref="F303">_FV(B303,"High")</f>
        <v>96.65</v>
      </c>
      <c r="G303" s="18" cm="1">
        <f t="array" ref="G303">_FV(B303,"Change")</f>
        <v>2.87</v>
      </c>
      <c r="H303" s="19" cm="1">
        <f t="array" ref="H303">_FV(B303,"Change (%)",TRUE)</f>
        <v>3.1026999999999999E-2</v>
      </c>
      <c r="I303" s="37" t="str" cm="1">
        <f t="array" ref="I303">_FV(B303,"Name")</f>
        <v>MOHAWK INDUSTRIES, INC.</v>
      </c>
      <c r="J303" s="20" cm="1">
        <f t="array" ref="J303">_FV(B303,"Shares outstanding",TRUE)</f>
        <v>63533750</v>
      </c>
      <c r="K303" s="21" cm="1">
        <f t="array" ref="K303">IFERROR(_FV(B303,"Market cap",TRUE),0)</f>
        <v>6059214000</v>
      </c>
      <c r="L303" s="22">
        <f>VLOOKUP($A303,[1]TargetPriceData!$A$2:$AB$4993,11,FALSE)</f>
        <v>1.3</v>
      </c>
      <c r="M303" s="23">
        <f>VLOOKUP($A303,[1]TargetPriceData!$A$2:$AB$4993,4,FALSE)</f>
        <v>13</v>
      </c>
      <c r="N303" s="23" t="b">
        <f>VLOOKUP($A303,[1]TargetPriceData!$A$2:$AB$4993,3,FALSE)</f>
        <v>1</v>
      </c>
      <c r="O303" s="24">
        <f>VLOOKUP($A303,[1]TargetPriceData!$A$2:$AB$4993,5,FALSE)</f>
        <v>99</v>
      </c>
      <c r="P303" s="24">
        <f>VLOOKUP($A303,[1]TargetPriceData!$A$2:$AB$1048576,7,FALSE)</f>
        <v>123</v>
      </c>
      <c r="Q303" s="24">
        <f>VLOOKUP($A303,[1]TargetPriceData!$A$2:$AB$4993,6,FALSE)</f>
        <v>122.08</v>
      </c>
      <c r="R303" s="34">
        <f t="shared" ca="1" si="8"/>
        <v>0.28316165650620134</v>
      </c>
      <c r="S303" s="24">
        <f>VLOOKUP($A303,[1]TargetPriceData!$A$2:$AB$4993,8,FALSE)</f>
        <v>170</v>
      </c>
      <c r="T303" s="26">
        <f>VLOOKUP($A303,[1]TargetPriceData!$A$2:$AB$4993,10,FALSE)</f>
        <v>3.1</v>
      </c>
      <c r="U303" s="42">
        <f>VLOOKUP($A303,[1]TargetPriceData!$A$2:$P$4996,16,FALSE)</f>
        <v>0.66</v>
      </c>
      <c r="V303" s="42">
        <f>VLOOKUP($A303,[1]TargetPriceData!$A$2:$Q$4996,17,FALSE)</f>
        <v>1.51</v>
      </c>
      <c r="W303" s="27" t="str">
        <f>VLOOKUP($A303,[1]TargetPriceData!$A$2:$O$4996,15,FALSE)</f>
        <v/>
      </c>
      <c r="X303" s="28">
        <f>VLOOKUP($A303,[1]TargetPriceData!$A$2:$N$4996,14,FALSE)</f>
        <v>0</v>
      </c>
      <c r="Y303" s="29">
        <f t="shared" si="9"/>
        <v>0</v>
      </c>
      <c r="Z303" s="11" t="str" cm="1">
        <f t="array" ref="Z303">_FV(B303,"Exchange abbreviation",TRUE)</f>
        <v>XNYS</v>
      </c>
      <c r="AA303" s="44" t="s">
        <v>589</v>
      </c>
      <c r="AB303" s="44" t="s">
        <v>711</v>
      </c>
      <c r="AC303" s="45" t="s">
        <v>122</v>
      </c>
      <c r="AD303" s="31" t="s">
        <v>278</v>
      </c>
      <c r="AE303" s="46" t="s">
        <v>687</v>
      </c>
      <c r="AF303" s="32" t="s">
        <v>33</v>
      </c>
      <c r="AG303" s="33" cm="1">
        <f t="array" ref="AG303">IF(AH303=0,0,IF(ISERR(AH303),0,ROUNDDOWN(C303/_FV(B303,"P/E",TRUE),2)))</f>
        <v>14.9</v>
      </c>
      <c r="AH303" s="30" cm="1">
        <f t="array" ref="AH303">IFERROR(_FV(B303,"P/E",TRUE),0)</f>
        <v>6.2054</v>
      </c>
      <c r="FT303" s="8"/>
      <c r="FU303" s="8"/>
      <c r="FV303" s="8"/>
    </row>
    <row r="304" spans="1:178" x14ac:dyDescent="0.25">
      <c r="A304" s="38" t="s">
        <v>385</v>
      </c>
      <c r="B304" t="e" vm="301">
        <v>#VALUE!</v>
      </c>
      <c r="C304" s="10" cm="1">
        <f t="array" ref="C304">_FV(B304,"Previous close",TRUE)</f>
        <v>72.790000000000006</v>
      </c>
      <c r="D304" s="10" cm="1">
        <f t="array" aca="1" ref="D304" ca="1">IF(OR(ISERROR(_FV($B304,"Price (Extended hours)",TRUE))=TRUE,$D$2="MKT CLOSED"),_FV($B304,"Price"),_FV($B304,"Price (Extended hours)",TRUE))</f>
        <v>73.84</v>
      </c>
      <c r="E304" s="17" cm="1">
        <f t="array" ref="E304">_FV(B304,"Low")</f>
        <v>72.069999999999993</v>
      </c>
      <c r="F304" s="17" cm="1">
        <f t="array" ref="F304">_FV(B304,"High")</f>
        <v>73.92</v>
      </c>
      <c r="G304" s="18" cm="1">
        <f t="array" ref="G304">_FV(B304,"Change")</f>
        <v>1.05</v>
      </c>
      <c r="H304" s="19" cm="1">
        <f t="array" ref="H304">_FV(B304,"Change (%)",TRUE)</f>
        <v>1.4424999999999999E-2</v>
      </c>
      <c r="I304" s="37" t="str" cm="1">
        <f t="array" ref="I304">_FV(B304,"Name")</f>
        <v>MCCORMICK &amp; COMPANY, INCORPORATED</v>
      </c>
      <c r="J304" s="20" cm="1">
        <f t="array" ref="J304">_FV(B304,"Shares outstanding",TRUE)</f>
        <v>268207000</v>
      </c>
      <c r="K304" s="21" cm="1">
        <f t="array" ref="K304">IFERROR(_FV(B304,"Market cap",TRUE),0)</f>
        <v>19847190000</v>
      </c>
      <c r="L304" s="22">
        <f>VLOOKUP($A304,[1]TargetPriceData!$A$2:$AB$4993,11,FALSE)</f>
        <v>0.56999999999999995</v>
      </c>
      <c r="M304" s="23">
        <f>VLOOKUP($A304,[1]TargetPriceData!$A$2:$AB$4993,4,FALSE)</f>
        <v>12</v>
      </c>
      <c r="N304" s="23" t="b">
        <f>VLOOKUP($A304,[1]TargetPriceData!$A$2:$AB$4993,3,FALSE)</f>
        <v>1</v>
      </c>
      <c r="O304" s="24">
        <f>VLOOKUP($A304,[1]TargetPriceData!$A$2:$AB$4993,5,FALSE)</f>
        <v>66</v>
      </c>
      <c r="P304" s="24">
        <f>VLOOKUP($A304,[1]TargetPriceData!$A$2:$AB$1048576,7,FALSE)</f>
        <v>79</v>
      </c>
      <c r="Q304" s="24">
        <f>VLOOKUP($A304,[1]TargetPriceData!$A$2:$AB$4993,6,FALSE)</f>
        <v>80.72</v>
      </c>
      <c r="R304" s="34">
        <f t="shared" ca="1" si="8"/>
        <v>9.3174431202600147E-2</v>
      </c>
      <c r="S304" s="24">
        <f>VLOOKUP($A304,[1]TargetPriceData!$A$2:$AB$4993,8,FALSE)</f>
        <v>100.69</v>
      </c>
      <c r="T304" s="26">
        <f>VLOOKUP($A304,[1]TargetPriceData!$A$2:$AB$4993,10,FALSE)</f>
        <v>3</v>
      </c>
      <c r="U304" s="42">
        <f>VLOOKUP($A304,[1]TargetPriceData!$A$2:$P$4996,16,FALSE)</f>
        <v>0.28999999999999998</v>
      </c>
      <c r="V304" s="42">
        <f>VLOOKUP($A304,[1]TargetPriceData!$A$2:$Q$4996,17,FALSE)</f>
        <v>0.77</v>
      </c>
      <c r="W304" s="27" t="str">
        <f>VLOOKUP($A304,[1]TargetPriceData!$A$2:$O$4996,15,FALSE)</f>
        <v>2022-10-07</v>
      </c>
      <c r="X304" s="28">
        <f>VLOOKUP($A304,[1]TargetPriceData!$A$2:$N$4996,14,FALSE)</f>
        <v>1.48</v>
      </c>
      <c r="Y304" s="29">
        <f t="shared" si="9"/>
        <v>2.0332463250446488E-2</v>
      </c>
      <c r="Z304" s="11" t="str" cm="1">
        <f t="array" ref="Z304">_FV(B304,"Exchange abbreviation",TRUE)</f>
        <v>XNYS</v>
      </c>
      <c r="AA304" s="44" t="s">
        <v>589</v>
      </c>
      <c r="AB304" s="44" t="s">
        <v>711</v>
      </c>
      <c r="AC304" s="45" t="s">
        <v>66</v>
      </c>
      <c r="AD304" s="31" t="s">
        <v>301</v>
      </c>
      <c r="AE304" s="46" t="s">
        <v>640</v>
      </c>
      <c r="AF304" s="32" t="s">
        <v>33</v>
      </c>
      <c r="AG304" s="33" cm="1">
        <f t="array" ref="AG304">IF(AH304=0,0,IF(ISERR(AH304),0,ROUNDDOWN(C304/_FV(B304,"P/E",TRUE),2)))</f>
        <v>2.56</v>
      </c>
      <c r="AH304" s="30" cm="1">
        <f t="array" ref="AH304">IFERROR(_FV(B304,"P/E",TRUE),0)</f>
        <v>28.409199999999998</v>
      </c>
      <c r="FT304" s="8"/>
      <c r="FU304" s="8"/>
      <c r="FV304" s="8"/>
    </row>
    <row r="305" spans="1:178" x14ac:dyDescent="0.25">
      <c r="A305" s="38" t="s">
        <v>386</v>
      </c>
      <c r="B305" t="e" vm="302">
        <v>#VALUE!</v>
      </c>
      <c r="C305" s="10" cm="1">
        <f t="array" ref="C305">_FV(B305,"Previous close",TRUE)</f>
        <v>231.48</v>
      </c>
      <c r="D305" s="10" cm="1">
        <f t="array" aca="1" ref="D305" ca="1">IF(OR(ISERROR(_FV($B305,"Price (Extended hours)",TRUE))=TRUE,$D$2="MKT CLOSED"),_FV($B305,"Price"),_FV($B305,"Price (Extended hours)",TRUE))</f>
        <v>243</v>
      </c>
      <c r="E305" s="17" cm="1">
        <f t="array" ref="E305">_FV(B305,"Low")</f>
        <v>230.69</v>
      </c>
      <c r="F305" s="17" cm="1">
        <f t="array" ref="F305">_FV(B305,"High")</f>
        <v>243.5</v>
      </c>
      <c r="G305" s="18" cm="1">
        <f t="array" ref="G305">_FV(B305,"Change")</f>
        <v>11.54</v>
      </c>
      <c r="H305" s="19" cm="1">
        <f t="array" ref="H305">_FV(B305,"Change (%)",TRUE)</f>
        <v>4.9852999999999995E-2</v>
      </c>
      <c r="I305" s="37" t="str" cm="1">
        <f t="array" ref="I305">_FV(B305,"Name")</f>
        <v>MARKETAXESS HOLDINGS INC.</v>
      </c>
      <c r="J305" s="20" cm="1">
        <f t="array" ref="J305">_FV(B305,"Shares outstanding",TRUE)</f>
        <v>37640010</v>
      </c>
      <c r="K305" s="21" cm="1">
        <f t="array" ref="K305">IFERROR(_FV(B305,"Market cap",TRUE),0)</f>
        <v>9147274000</v>
      </c>
      <c r="L305" s="22">
        <f>VLOOKUP($A305,[1]TargetPriceData!$A$2:$AB$4993,11,FALSE)</f>
        <v>0.65</v>
      </c>
      <c r="M305" s="23">
        <f>VLOOKUP($A305,[1]TargetPriceData!$A$2:$AB$4993,4,FALSE)</f>
        <v>11</v>
      </c>
      <c r="N305" s="23" t="b">
        <f>VLOOKUP($A305,[1]TargetPriceData!$A$2:$AB$4993,3,FALSE)</f>
        <v>1</v>
      </c>
      <c r="O305" s="24">
        <f>VLOOKUP($A305,[1]TargetPriceData!$A$2:$AB$4993,5,FALSE)</f>
        <v>214</v>
      </c>
      <c r="P305" s="24">
        <f>VLOOKUP($A305,[1]TargetPriceData!$A$2:$AB$1048576,7,FALSE)</f>
        <v>270</v>
      </c>
      <c r="Q305" s="24">
        <f>VLOOKUP($A305,[1]TargetPriceData!$A$2:$AB$4993,6,FALSE)</f>
        <v>275.55</v>
      </c>
      <c r="R305" s="34">
        <f t="shared" ca="1" si="8"/>
        <v>0.13395061728395066</v>
      </c>
      <c r="S305" s="24">
        <f>VLOOKUP($A305,[1]TargetPriceData!$A$2:$AB$4993,8,FALSE)</f>
        <v>471</v>
      </c>
      <c r="T305" s="26">
        <f>VLOOKUP($A305,[1]TargetPriceData!$A$2:$AB$4993,10,FALSE)</f>
        <v>2.9</v>
      </c>
      <c r="U305" s="42">
        <f>VLOOKUP($A305,[1]TargetPriceData!$A$2:$P$4996,16,FALSE)</f>
        <v>8.1999999999999993</v>
      </c>
      <c r="V305" s="42">
        <f>VLOOKUP($A305,[1]TargetPriceData!$A$2:$Q$4996,17,FALSE)</f>
        <v>9.1999999999999993</v>
      </c>
      <c r="W305" s="27" t="str">
        <f>VLOOKUP($A305,[1]TargetPriceData!$A$2:$O$4996,15,FALSE)</f>
        <v>2022-11-01</v>
      </c>
      <c r="X305" s="28">
        <f>VLOOKUP($A305,[1]TargetPriceData!$A$2:$N$4996,14,FALSE)</f>
        <v>2.8</v>
      </c>
      <c r="Y305" s="29">
        <f t="shared" si="9"/>
        <v>1.2096077414895455E-2</v>
      </c>
      <c r="Z305" s="11" t="str" cm="1">
        <f t="array" ref="Z305">_FV(B305,"Exchange abbreviation",TRUE)</f>
        <v>XNAS</v>
      </c>
      <c r="AA305" s="44" t="s">
        <v>589</v>
      </c>
      <c r="AB305" s="44" t="s">
        <v>711</v>
      </c>
      <c r="AC305" s="45" t="s">
        <v>81</v>
      </c>
      <c r="AD305" s="31" t="s">
        <v>604</v>
      </c>
      <c r="AE305" s="46" t="s">
        <v>642</v>
      </c>
      <c r="AF305" s="32" t="s">
        <v>33</v>
      </c>
      <c r="AG305" s="33" cm="1">
        <f t="array" ref="AG305">IF(AH305=0,0,IF(ISERR(AH305),0,ROUNDDOWN(C305/_FV(B305,"P/E",TRUE),2)))</f>
        <v>6.44</v>
      </c>
      <c r="AH305" s="30" cm="1">
        <f t="array" ref="AH305">IFERROR(_FV(B305,"P/E",TRUE),0)</f>
        <v>35.932000000000002</v>
      </c>
      <c r="FT305" s="8"/>
      <c r="FU305" s="8"/>
      <c r="FV305" s="8"/>
    </row>
    <row r="306" spans="1:178" x14ac:dyDescent="0.25">
      <c r="A306" s="38" t="s">
        <v>387</v>
      </c>
      <c r="B306" t="e" vm="303">
        <v>#VALUE!</v>
      </c>
      <c r="C306" s="10" cm="1">
        <f t="array" ref="C306">_FV(B306,"Previous close",TRUE)</f>
        <v>304.23</v>
      </c>
      <c r="D306" s="10" cm="1">
        <f t="array" aca="1" ref="D306" ca="1">IF(OR(ISERROR(_FV($B306,"Price (Extended hours)",TRUE))=TRUE,$D$2="MKT CLOSED"),_FV($B306,"Price"),_FV($B306,"Price (Extended hours)",TRUE))</f>
        <v>315.39999999999998</v>
      </c>
      <c r="E306" s="17" cm="1">
        <f t="array" ref="E306">_FV(B306,"Low")</f>
        <v>303.3997</v>
      </c>
      <c r="F306" s="17" cm="1">
        <f t="array" ref="F306">_FV(B306,"High")</f>
        <v>315.64999999999998</v>
      </c>
      <c r="G306" s="18" cm="1">
        <f t="array" ref="G306">_FV(B306,"Change")</f>
        <v>11.08</v>
      </c>
      <c r="H306" s="19" cm="1">
        <f t="array" ref="H306">_FV(B306,"Change (%)",TRUE)</f>
        <v>3.6420000000000001E-2</v>
      </c>
      <c r="I306" s="37" t="str" cm="1">
        <f t="array" ref="I306">_FV(B306,"Name")</f>
        <v>MARTIN MARIETTA MATERIALS, INC.</v>
      </c>
      <c r="J306" s="20" cm="1">
        <f t="array" ref="J306">_FV(B306,"Shares outstanding",TRUE)</f>
        <v>62374140</v>
      </c>
      <c r="K306" s="21" cm="1">
        <f t="array" ref="K306">IFERROR(_FV(B306,"Market cap",TRUE),0)</f>
        <v>19667190000</v>
      </c>
      <c r="L306" s="22">
        <f>VLOOKUP($A306,[1]TargetPriceData!$A$2:$AB$4993,11,FALSE)</f>
        <v>0.87</v>
      </c>
      <c r="M306" s="23">
        <f>VLOOKUP($A306,[1]TargetPriceData!$A$2:$AB$4993,4,FALSE)</f>
        <v>21</v>
      </c>
      <c r="N306" s="23" t="b">
        <f>VLOOKUP($A306,[1]TargetPriceData!$A$2:$AB$4993,3,FALSE)</f>
        <v>1</v>
      </c>
      <c r="O306" s="24">
        <f>VLOOKUP($A306,[1]TargetPriceData!$A$2:$AB$4993,5,FALSE)</f>
        <v>309</v>
      </c>
      <c r="P306" s="24">
        <f>VLOOKUP($A306,[1]TargetPriceData!$A$2:$AB$1048576,7,FALSE)</f>
        <v>409</v>
      </c>
      <c r="Q306" s="24">
        <f>VLOOKUP($A306,[1]TargetPriceData!$A$2:$AB$4993,6,FALSE)</f>
        <v>401.57</v>
      </c>
      <c r="R306" s="34">
        <f t="shared" ca="1" si="8"/>
        <v>0.27320862396956253</v>
      </c>
      <c r="S306" s="24">
        <f>VLOOKUP($A306,[1]TargetPriceData!$A$2:$AB$4993,8,FALSE)</f>
        <v>500</v>
      </c>
      <c r="T306" s="26">
        <f>VLOOKUP($A306,[1]TargetPriceData!$A$2:$AB$4993,10,FALSE)</f>
        <v>2.1</v>
      </c>
      <c r="U306" s="42">
        <f>VLOOKUP($A306,[1]TargetPriceData!$A$2:$P$4996,16,FALSE)</f>
        <v>2.38</v>
      </c>
      <c r="V306" s="42">
        <f>VLOOKUP($A306,[1]TargetPriceData!$A$2:$Q$4996,17,FALSE)</f>
        <v>3.62</v>
      </c>
      <c r="W306" s="27" t="str">
        <f>VLOOKUP($A306,[1]TargetPriceData!$A$2:$O$4996,15,FALSE)</f>
        <v>2022-08-31</v>
      </c>
      <c r="X306" s="28">
        <f>VLOOKUP($A306,[1]TargetPriceData!$A$2:$N$4996,14,FALSE)</f>
        <v>2.64</v>
      </c>
      <c r="Y306" s="29">
        <f t="shared" si="9"/>
        <v>8.6776452026427371E-3</v>
      </c>
      <c r="Z306" s="11" t="str" cm="1">
        <f t="array" ref="Z306">_FV(B306,"Exchange abbreviation",TRUE)</f>
        <v>XNYS</v>
      </c>
      <c r="AA306" s="44" t="s">
        <v>589</v>
      </c>
      <c r="AB306" s="44" t="s">
        <v>711</v>
      </c>
      <c r="AC306" s="45" t="s">
        <v>192</v>
      </c>
      <c r="AD306" s="31" t="s">
        <v>610</v>
      </c>
      <c r="AE306" s="46" t="s">
        <v>192</v>
      </c>
      <c r="AF306" s="32" t="s">
        <v>33</v>
      </c>
      <c r="AG306" s="33" cm="1">
        <f t="array" ref="AG306">IF(AH306=0,0,IF(ISERR(AH306),0,ROUNDDOWN(C306/_FV(B306,"P/E",TRUE),2)))</f>
        <v>12.6</v>
      </c>
      <c r="AH306" s="30" cm="1">
        <f t="array" ref="AH306">IFERROR(_FV(B306,"P/E",TRUE),0)</f>
        <v>24.138999999999999</v>
      </c>
      <c r="FT306" s="8"/>
      <c r="FU306" s="8"/>
      <c r="FV306" s="8"/>
    </row>
    <row r="307" spans="1:178" x14ac:dyDescent="0.25">
      <c r="A307" s="38" t="s">
        <v>388</v>
      </c>
      <c r="B307" t="e" vm="304">
        <v>#VALUE!</v>
      </c>
      <c r="C307" s="10" cm="1">
        <f t="array" ref="C307">_FV(B307,"Previous close",TRUE)</f>
        <v>154.56</v>
      </c>
      <c r="D307" s="10" cm="1">
        <f t="array" aca="1" ref="D307" ca="1">IF(OR(ISERROR(_FV($B307,"Price (Extended hours)",TRUE))=TRUE,$D$2="MKT CLOSED"),_FV($B307,"Price"),_FV($B307,"Price (Extended hours)",TRUE))</f>
        <v>156.87</v>
      </c>
      <c r="E307" s="17" cm="1">
        <f t="array" ref="E307">_FV(B307,"Low")</f>
        <v>150.78</v>
      </c>
      <c r="F307" s="17" cm="1">
        <f t="array" ref="F307">_FV(B307,"High")</f>
        <v>155.19999999999999</v>
      </c>
      <c r="G307" s="18" cm="1">
        <f t="array" ref="G307">_FV(B307,"Change")</f>
        <v>0.37</v>
      </c>
      <c r="H307" s="19" cm="1">
        <f t="array" ref="H307">_FV(B307,"Change (%)",TRUE)</f>
        <v>2.3939999999999999E-3</v>
      </c>
      <c r="I307" s="37" t="str" cm="1">
        <f t="array" ref="I307">_FV(B307,"Name")</f>
        <v>MARSH &amp; MCLENNAN COMPANIES, INC.</v>
      </c>
      <c r="J307" s="20" cm="1">
        <f t="array" ref="J307">_FV(B307,"Shares outstanding",TRUE)</f>
        <v>496009500</v>
      </c>
      <c r="K307" s="21" cm="1">
        <f t="array" ref="K307">IFERROR(_FV(B307,"Market cap",TRUE),0)</f>
        <v>76846750000</v>
      </c>
      <c r="L307" s="22">
        <f>VLOOKUP($A307,[1]TargetPriceData!$A$2:$AB$4993,11,FALSE)</f>
        <v>0.89</v>
      </c>
      <c r="M307" s="23">
        <f>VLOOKUP($A307,[1]TargetPriceData!$A$2:$AB$4993,4,FALSE)</f>
        <v>15</v>
      </c>
      <c r="N307" s="23" t="b">
        <f>VLOOKUP($A307,[1]TargetPriceData!$A$2:$AB$4993,3,FALSE)</f>
        <v>1</v>
      </c>
      <c r="O307" s="24">
        <f>VLOOKUP($A307,[1]TargetPriceData!$A$2:$AB$4993,5,FALSE)</f>
        <v>142</v>
      </c>
      <c r="P307" s="24">
        <f>VLOOKUP($A307,[1]TargetPriceData!$A$2:$AB$1048576,7,FALSE)</f>
        <v>180</v>
      </c>
      <c r="Q307" s="24">
        <f>VLOOKUP($A307,[1]TargetPriceData!$A$2:$AB$4993,6,FALSE)</f>
        <v>175.13</v>
      </c>
      <c r="R307" s="34">
        <f t="shared" ca="1" si="8"/>
        <v>0.11640211640211634</v>
      </c>
      <c r="S307" s="24">
        <f>VLOOKUP($A307,[1]TargetPriceData!$A$2:$AB$4993,8,FALSE)</f>
        <v>197</v>
      </c>
      <c r="T307" s="26">
        <f>VLOOKUP($A307,[1]TargetPriceData!$A$2:$AB$4993,10,FALSE)</f>
        <v>2.6</v>
      </c>
      <c r="U307" s="42">
        <f>VLOOKUP($A307,[1]TargetPriceData!$A$2:$P$4996,16,FALSE)</f>
        <v>0.91</v>
      </c>
      <c r="V307" s="42">
        <f>VLOOKUP($A307,[1]TargetPriceData!$A$2:$Q$4996,17,FALSE)</f>
        <v>1.04</v>
      </c>
      <c r="W307" s="27" t="str">
        <f>VLOOKUP($A307,[1]TargetPriceData!$A$2:$O$4996,15,FALSE)</f>
        <v>2022-10-06</v>
      </c>
      <c r="X307" s="28">
        <f>VLOOKUP($A307,[1]TargetPriceData!$A$2:$N$4996,14,FALSE)</f>
        <v>2.36</v>
      </c>
      <c r="Y307" s="29">
        <f t="shared" si="9"/>
        <v>1.5269151138716354E-2</v>
      </c>
      <c r="Z307" s="11" t="str" cm="1">
        <f t="array" ref="Z307">_FV(B307,"Exchange abbreviation",TRUE)</f>
        <v>XNYS</v>
      </c>
      <c r="AA307" s="44" t="s">
        <v>589</v>
      </c>
      <c r="AB307" s="44" t="s">
        <v>711</v>
      </c>
      <c r="AC307" s="45" t="s">
        <v>57</v>
      </c>
      <c r="AD307" s="31" t="s">
        <v>604</v>
      </c>
      <c r="AE307" s="46" t="s">
        <v>608</v>
      </c>
      <c r="AF307" s="32" t="s">
        <v>33</v>
      </c>
      <c r="AG307" s="33" cm="1">
        <f t="array" ref="AG307">IF(AH307=0,0,IF(ISERR(AH307),0,ROUNDDOWN(C307/_FV(B307,"P/E",TRUE),2)))</f>
        <v>6.66</v>
      </c>
      <c r="AH307" s="30" cm="1">
        <f t="array" ref="AH307">IFERROR(_FV(B307,"P/E",TRUE),0)</f>
        <v>23.186399999999999</v>
      </c>
      <c r="FT307" s="8"/>
      <c r="FU307" s="8"/>
      <c r="FV307" s="8"/>
    </row>
    <row r="308" spans="1:178" x14ac:dyDescent="0.25">
      <c r="A308" s="38" t="s">
        <v>389</v>
      </c>
      <c r="B308" t="e" vm="305">
        <v>#VALUE!</v>
      </c>
      <c r="C308" s="10" cm="1">
        <f t="array" ref="C308">_FV(B308,"Previous close",TRUE)</f>
        <v>113.11</v>
      </c>
      <c r="D308" s="10" cm="1">
        <f t="array" aca="1" ref="D308" ca="1">IF(OR(ISERROR(_FV($B308,"Price (Extended hours)",TRUE))=TRUE,$D$2="MKT CLOSED"),_FV($B308,"Price"),_FV($B308,"Price (Extended hours)",TRUE))</f>
        <v>117.4</v>
      </c>
      <c r="E308" s="17" cm="1">
        <f t="array" ref="E308">_FV(B308,"Low")</f>
        <v>113.05</v>
      </c>
      <c r="F308" s="17" cm="1">
        <f t="array" ref="F308">_FV(B308,"High")</f>
        <v>116.94</v>
      </c>
      <c r="G308" s="18" cm="1">
        <f t="array" ref="G308">_FV(B308,"Change")</f>
        <v>3.7</v>
      </c>
      <c r="H308" s="19" cm="1">
        <f t="array" ref="H308">_FV(B308,"Change (%)",TRUE)</f>
        <v>3.2711999999999998E-2</v>
      </c>
      <c r="I308" s="37" t="str" cm="1">
        <f t="array" ref="I308">_FV(B308,"Name")</f>
        <v>3M COMPANY</v>
      </c>
      <c r="J308" s="20" cm="1">
        <f t="array" ref="J308">_FV(B308,"Shares outstanding",TRUE)</f>
        <v>569603900</v>
      </c>
      <c r="K308" s="21" cm="1">
        <f t="array" ref="K308">IFERROR(_FV(B308,"Market cap",TRUE),0)</f>
        <v>66535440000</v>
      </c>
      <c r="L308" s="22">
        <f>VLOOKUP($A308,[1]TargetPriceData!$A$2:$AB$4993,11,FALSE)</f>
        <v>0.99</v>
      </c>
      <c r="M308" s="23">
        <f>VLOOKUP($A308,[1]TargetPriceData!$A$2:$AB$4993,4,FALSE)</f>
        <v>18</v>
      </c>
      <c r="N308" s="23" t="b">
        <f>VLOOKUP($A308,[1]TargetPriceData!$A$2:$AB$4993,3,FALSE)</f>
        <v>1</v>
      </c>
      <c r="O308" s="24">
        <f>VLOOKUP($A308,[1]TargetPriceData!$A$2:$AB$4993,5,FALSE)</f>
        <v>107</v>
      </c>
      <c r="P308" s="24">
        <f>VLOOKUP($A308,[1]TargetPriceData!$A$2:$AB$1048576,7,FALSE)</f>
        <v>126</v>
      </c>
      <c r="Q308" s="24">
        <f>VLOOKUP($A308,[1]TargetPriceData!$A$2:$AB$4993,6,FALSE)</f>
        <v>131.63</v>
      </c>
      <c r="R308" s="34">
        <f t="shared" ca="1" si="8"/>
        <v>0.12120954003407146</v>
      </c>
      <c r="S308" s="24">
        <f>VLOOKUP($A308,[1]TargetPriceData!$A$2:$AB$4993,8,FALSE)</f>
        <v>210</v>
      </c>
      <c r="T308" s="26">
        <f>VLOOKUP($A308,[1]TargetPriceData!$A$2:$AB$4993,10,FALSE)</f>
        <v>3.3</v>
      </c>
      <c r="U308" s="42">
        <f>VLOOKUP($A308,[1]TargetPriceData!$A$2:$P$4996,16,FALSE)</f>
        <v>0.8</v>
      </c>
      <c r="V308" s="42">
        <f>VLOOKUP($A308,[1]TargetPriceData!$A$2:$Q$4996,17,FALSE)</f>
        <v>1.47</v>
      </c>
      <c r="W308" s="27" t="str">
        <f>VLOOKUP($A308,[1]TargetPriceData!$A$2:$O$4996,15,FALSE)</f>
        <v>2022-08-19</v>
      </c>
      <c r="X308" s="28">
        <f>VLOOKUP($A308,[1]TargetPriceData!$A$2:$N$4996,14,FALSE)</f>
        <v>5.96</v>
      </c>
      <c r="Y308" s="29">
        <f t="shared" si="9"/>
        <v>5.2692069666696137E-2</v>
      </c>
      <c r="Z308" s="11" t="str" cm="1">
        <f t="array" ref="Z308">_FV(B308,"Exchange abbreviation",TRUE)</f>
        <v>XNYS</v>
      </c>
      <c r="AA308" s="44" t="s">
        <v>589</v>
      </c>
      <c r="AB308" s="44" t="s">
        <v>711</v>
      </c>
      <c r="AC308" s="45" t="s">
        <v>151</v>
      </c>
      <c r="AD308" s="31" t="s">
        <v>337</v>
      </c>
      <c r="AE308" s="46" t="s">
        <v>673</v>
      </c>
      <c r="AF308" s="32" t="s">
        <v>33</v>
      </c>
      <c r="AG308" s="33" cm="1">
        <f t="array" ref="AG308">IF(AH308=0,0,IF(ISERR(AH308),0,ROUNDDOWN(C308/_FV(B308,"P/E",TRUE),2)))</f>
        <v>7.15</v>
      </c>
      <c r="AH308" s="30" cm="1">
        <f t="array" ref="AH308">IFERROR(_FV(B308,"P/E",TRUE),0)</f>
        <v>15.819100000000001</v>
      </c>
      <c r="FT308" s="8"/>
      <c r="FU308" s="8"/>
      <c r="FV308" s="8"/>
    </row>
    <row r="309" spans="1:178" x14ac:dyDescent="0.25">
      <c r="A309" s="38" t="s">
        <v>390</v>
      </c>
      <c r="B309" t="e" vm="306">
        <v>#VALUE!</v>
      </c>
      <c r="C309" s="10" cm="1">
        <f t="array" ref="C309">_FV(B309,"Previous close",TRUE)</f>
        <v>87.01</v>
      </c>
      <c r="D309" s="10" cm="1">
        <f t="array" aca="1" ref="D309" ca="1">IF(OR(ISERROR(_FV($B309,"Price (Extended hours)",TRUE))=TRUE,$D$2="MKT CLOSED"),_FV($B309,"Price"),_FV($B309,"Price (Extended hours)",TRUE))</f>
        <v>88.22</v>
      </c>
      <c r="E309" s="17" cm="1">
        <f t="array" ref="E309">_FV(B309,"Low")</f>
        <v>85.61</v>
      </c>
      <c r="F309" s="17" cm="1">
        <f t="array" ref="F309">_FV(B309,"High")</f>
        <v>87.85</v>
      </c>
      <c r="G309" s="18" cm="1">
        <f t="array" ref="G309">_FV(B309,"Change")</f>
        <v>0.57999999999999996</v>
      </c>
      <c r="H309" s="19" cm="1">
        <f t="array" ref="H309">_FV(B309,"Change (%)",TRUE)</f>
        <v>6.6660000000000001E-3</v>
      </c>
      <c r="I309" s="37" t="str" cm="1">
        <f t="array" ref="I309">_FV(B309,"Name")</f>
        <v>MONSTER BEVERAGE CORPORATION</v>
      </c>
      <c r="J309" s="20" cm="1">
        <f t="array" ref="J309">_FV(B309,"Shares outstanding",TRUE)</f>
        <v>526885500</v>
      </c>
      <c r="K309" s="21" cm="1">
        <f t="array" ref="K309">IFERROR(_FV(B309,"Market cap",TRUE),0)</f>
        <v>46149900000</v>
      </c>
      <c r="L309" s="22">
        <f>VLOOKUP($A309,[1]TargetPriceData!$A$2:$AB$4993,11,FALSE)</f>
        <v>0.9</v>
      </c>
      <c r="M309" s="23">
        <f>VLOOKUP($A309,[1]TargetPriceData!$A$2:$AB$4993,4,FALSE)</f>
        <v>19</v>
      </c>
      <c r="N309" s="23" t="b">
        <f>VLOOKUP($A309,[1]TargetPriceData!$A$2:$AB$4993,3,FALSE)</f>
        <v>1</v>
      </c>
      <c r="O309" s="24">
        <f>VLOOKUP($A309,[1]TargetPriceData!$A$2:$AB$4993,5,FALSE)</f>
        <v>88</v>
      </c>
      <c r="P309" s="24">
        <f>VLOOKUP($A309,[1]TargetPriceData!$A$2:$AB$1048576,7,FALSE)</f>
        <v>100</v>
      </c>
      <c r="Q309" s="24">
        <f>VLOOKUP($A309,[1]TargetPriceData!$A$2:$AB$4993,6,FALSE)</f>
        <v>100.58</v>
      </c>
      <c r="R309" s="34">
        <f t="shared" ca="1" si="8"/>
        <v>0.14010428474268874</v>
      </c>
      <c r="S309" s="24">
        <f>VLOOKUP($A309,[1]TargetPriceData!$A$2:$AB$4993,8,FALSE)</f>
        <v>111</v>
      </c>
      <c r="T309" s="26">
        <f>VLOOKUP($A309,[1]TargetPriceData!$A$2:$AB$4993,10,FALSE)</f>
        <v>2.2999999999999998</v>
      </c>
      <c r="U309" s="42">
        <f>VLOOKUP($A309,[1]TargetPriceData!$A$2:$P$4996,16,FALSE)</f>
        <v>3.33</v>
      </c>
      <c r="V309" s="42">
        <f>VLOOKUP($A309,[1]TargetPriceData!$A$2:$Q$4996,17,FALSE)</f>
        <v>4.3</v>
      </c>
      <c r="W309" s="27" t="str">
        <f>VLOOKUP($A309,[1]TargetPriceData!$A$2:$O$4996,15,FALSE)</f>
        <v/>
      </c>
      <c r="X309" s="28">
        <f>VLOOKUP($A309,[1]TargetPriceData!$A$2:$N$4996,14,FALSE)</f>
        <v>0</v>
      </c>
      <c r="Y309" s="29">
        <f t="shared" si="9"/>
        <v>0</v>
      </c>
      <c r="Z309" s="11" t="str" cm="1">
        <f t="array" ref="Z309">_FV(B309,"Exchange abbreviation",TRUE)</f>
        <v>XNAS</v>
      </c>
      <c r="AA309" s="44" t="s">
        <v>712</v>
      </c>
      <c r="AB309" s="44" t="s">
        <v>711</v>
      </c>
      <c r="AC309" s="45" t="s">
        <v>86</v>
      </c>
      <c r="AD309" s="31" t="s">
        <v>301</v>
      </c>
      <c r="AE309" s="46" t="s">
        <v>681</v>
      </c>
      <c r="AF309" s="32" t="s">
        <v>33</v>
      </c>
      <c r="AG309" s="33" cm="1">
        <f t="array" ref="AG309">IF(AH309=0,0,IF(ISERR(AH309),0,ROUNDDOWN(C309/_FV(B309,"P/E",TRUE),2)))</f>
        <v>2.2799999999999998</v>
      </c>
      <c r="AH309" s="30" cm="1">
        <f t="array" ref="AH309">IFERROR(_FV(B309,"P/E",TRUE),0)</f>
        <v>38.007899999999999</v>
      </c>
      <c r="FT309" s="8"/>
      <c r="FU309" s="8"/>
      <c r="FV309" s="8"/>
    </row>
    <row r="310" spans="1:178" x14ac:dyDescent="0.25">
      <c r="A310" s="38" t="s">
        <v>391</v>
      </c>
      <c r="B310" t="e" vm="307">
        <v>#VALUE!</v>
      </c>
      <c r="C310" s="10" cm="1">
        <f t="array" ref="C310">_FV(B310,"Previous close",TRUE)</f>
        <v>43.56</v>
      </c>
      <c r="D310" s="10" cm="1">
        <f t="array" aca="1" ref="D310" ca="1">IF(OR(ISERROR(_FV($B310,"Price (Extended hours)",TRUE))=TRUE,$D$2="MKT CLOSED"),_FV($B310,"Price"),_FV($B310,"Price (Extended hours)",TRUE))</f>
        <v>44.6</v>
      </c>
      <c r="E310" s="17" cm="1">
        <f t="array" ref="E310">_FV(B310,"Low")</f>
        <v>43.39</v>
      </c>
      <c r="F310" s="17" cm="1">
        <f t="array" ref="F310">_FV(B310,"High")</f>
        <v>44.53</v>
      </c>
      <c r="G310" s="18" cm="1">
        <f t="array" ref="G310">_FV(B310,"Change")</f>
        <v>0.92</v>
      </c>
      <c r="H310" s="19" cm="1">
        <f t="array" ref="H310">_FV(B310,"Change (%)",TRUE)</f>
        <v>2.112E-2</v>
      </c>
      <c r="I310" s="37" t="str" cm="1">
        <f t="array" ref="I310">_FV(B310,"Name")</f>
        <v>Altria Group, Inc.</v>
      </c>
      <c r="J310" s="20" cm="1">
        <f t="array" ref="J310">_FV(B310,"Shares outstanding",TRUE)</f>
        <v>1800823000</v>
      </c>
      <c r="K310" s="21" cm="1">
        <f t="array" ref="K310">IFERROR(_FV(B310,"Market cap",TRUE),0)</f>
        <v>80100630000</v>
      </c>
      <c r="L310" s="22">
        <f>VLOOKUP($A310,[1]TargetPriceData!$A$2:$AB$4993,11,FALSE)</f>
        <v>0.64</v>
      </c>
      <c r="M310" s="23">
        <f>VLOOKUP($A310,[1]TargetPriceData!$A$2:$AB$4993,4,FALSE)</f>
        <v>15</v>
      </c>
      <c r="N310" s="23" t="b">
        <f>VLOOKUP($A310,[1]TargetPriceData!$A$2:$AB$4993,3,FALSE)</f>
        <v>1</v>
      </c>
      <c r="O310" s="24">
        <f>VLOOKUP($A310,[1]TargetPriceData!$A$2:$AB$4993,5,FALSE)</f>
        <v>36</v>
      </c>
      <c r="P310" s="24">
        <f>VLOOKUP($A310,[1]TargetPriceData!$A$2:$AB$1048576,7,FALSE)</f>
        <v>48</v>
      </c>
      <c r="Q310" s="24">
        <f>VLOOKUP($A310,[1]TargetPriceData!$A$2:$AB$4993,6,FALSE)</f>
        <v>48.7</v>
      </c>
      <c r="R310" s="34">
        <f t="shared" ca="1" si="8"/>
        <v>9.1928251121076263E-2</v>
      </c>
      <c r="S310" s="24">
        <f>VLOOKUP($A310,[1]TargetPriceData!$A$2:$AB$4993,8,FALSE)</f>
        <v>68</v>
      </c>
      <c r="T310" s="26">
        <f>VLOOKUP($A310,[1]TargetPriceData!$A$2:$AB$4993,10,FALSE)</f>
        <v>2.7</v>
      </c>
      <c r="U310" s="42">
        <f>VLOOKUP($A310,[1]TargetPriceData!$A$2:$P$4996,16,FALSE)</f>
        <v>0.31</v>
      </c>
      <c r="V310" s="42">
        <f>VLOOKUP($A310,[1]TargetPriceData!$A$2:$Q$4996,17,FALSE)</f>
        <v>0.49</v>
      </c>
      <c r="W310" s="27" t="str">
        <f>VLOOKUP($A310,[1]TargetPriceData!$A$2:$O$4996,15,FALSE)</f>
        <v>2022-09-14</v>
      </c>
      <c r="X310" s="28">
        <f>VLOOKUP($A310,[1]TargetPriceData!$A$2:$N$4996,14,FALSE)</f>
        <v>3.76</v>
      </c>
      <c r="Y310" s="29">
        <f t="shared" si="9"/>
        <v>8.6317722681359038E-2</v>
      </c>
      <c r="Z310" s="11" t="str" cm="1">
        <f t="array" ref="Z310">_FV(B310,"Exchange abbreviation",TRUE)</f>
        <v>XNYS</v>
      </c>
      <c r="AA310" s="44" t="s">
        <v>589</v>
      </c>
      <c r="AB310" s="44" t="s">
        <v>711</v>
      </c>
      <c r="AC310" s="45" t="s">
        <v>66</v>
      </c>
      <c r="AD310" s="31" t="s">
        <v>301</v>
      </c>
      <c r="AE310" s="46" t="s">
        <v>688</v>
      </c>
      <c r="AF310" s="32" t="s">
        <v>33</v>
      </c>
      <c r="AG310" s="33" cm="1">
        <f t="array" ref="AG310">IF(AH310=0,0,IF(ISERR(AH310),0,ROUNDDOWN(C310/_FV(B310,"P/E",TRUE),2)))</f>
        <v>0.97</v>
      </c>
      <c r="AH310" s="30" cm="1">
        <f t="array" ref="AH310">IFERROR(_FV(B310,"P/E",TRUE),0)</f>
        <v>44.801000000000002</v>
      </c>
      <c r="FT310" s="8"/>
      <c r="FU310" s="8"/>
      <c r="FV310" s="8"/>
    </row>
    <row r="311" spans="1:178" x14ac:dyDescent="0.25">
      <c r="A311" s="38" t="s">
        <v>392</v>
      </c>
      <c r="B311" t="e" vm="308">
        <v>#VALUE!</v>
      </c>
      <c r="C311" s="10" cm="1">
        <f t="array" ref="C311">_FV(B311,"Previous close",TRUE)</f>
        <v>354.36</v>
      </c>
      <c r="D311" s="10" cm="1">
        <f t="array" aca="1" ref="D311" ca="1">IF(OR(ISERROR(_FV($B311,"Price (Extended hours)",TRUE))=TRUE,$D$2="MKT CLOSED"),_FV($B311,"Price"),_FV($B311,"Price (Extended hours)",TRUE))</f>
        <v>360.38</v>
      </c>
      <c r="E311" s="17" cm="1">
        <f t="array" ref="E311">_FV(B311,"Low")</f>
        <v>352.09</v>
      </c>
      <c r="F311" s="17" cm="1">
        <f t="array" ref="F311">_FV(B311,"High")</f>
        <v>362.24</v>
      </c>
      <c r="G311" s="18" cm="1">
        <f t="array" ref="G311">_FV(B311,"Change")</f>
        <v>6.02</v>
      </c>
      <c r="H311" s="19" cm="1">
        <f t="array" ref="H311">_FV(B311,"Change (%)",TRUE)</f>
        <v>1.6988E-2</v>
      </c>
      <c r="I311" s="37" t="str" cm="1">
        <f t="array" ref="I311">_FV(B311,"Name")</f>
        <v>MOLINA HEALTHCARE, INC.</v>
      </c>
      <c r="J311" s="20" cm="1">
        <f t="array" ref="J311">_FV(B311,"Shares outstanding",TRUE)</f>
        <v>58100000</v>
      </c>
      <c r="K311" s="21" cm="1">
        <f t="array" ref="K311">IFERROR(_FV(B311,"Market cap",TRUE),0)</f>
        <v>20938080000</v>
      </c>
      <c r="L311" s="22">
        <f>VLOOKUP($A311,[1]TargetPriceData!$A$2:$AB$4993,11,FALSE)</f>
        <v>0.81</v>
      </c>
      <c r="M311" s="23">
        <f>VLOOKUP($A311,[1]TargetPriceData!$A$2:$AB$4993,4,FALSE)</f>
        <v>16</v>
      </c>
      <c r="N311" s="23" t="b">
        <f>VLOOKUP($A311,[1]TargetPriceData!$A$2:$AB$4993,3,FALSE)</f>
        <v>1</v>
      </c>
      <c r="O311" s="24">
        <f>VLOOKUP($A311,[1]TargetPriceData!$A$2:$AB$4993,5,FALSE)</f>
        <v>315</v>
      </c>
      <c r="P311" s="24">
        <f>VLOOKUP($A311,[1]TargetPriceData!$A$2:$AB$1048576,7,FALSE)</f>
        <v>365.5</v>
      </c>
      <c r="Q311" s="24">
        <f>VLOOKUP($A311,[1]TargetPriceData!$A$2:$AB$4993,6,FALSE)</f>
        <v>360.06</v>
      </c>
      <c r="R311" s="34">
        <f t="shared" ca="1" si="8"/>
        <v>-8.8795160663741933E-4</v>
      </c>
      <c r="S311" s="24">
        <f>VLOOKUP($A311,[1]TargetPriceData!$A$2:$AB$4993,8,FALSE)</f>
        <v>390</v>
      </c>
      <c r="T311" s="26">
        <f>VLOOKUP($A311,[1]TargetPriceData!$A$2:$AB$4993,10,FALSE)</f>
        <v>2.6</v>
      </c>
      <c r="U311" s="42">
        <f>VLOOKUP($A311,[1]TargetPriceData!$A$2:$P$4996,16,FALSE)</f>
        <v>1.4</v>
      </c>
      <c r="V311" s="42">
        <f>VLOOKUP($A311,[1]TargetPriceData!$A$2:$Q$4996,17,FALSE)</f>
        <v>1.43</v>
      </c>
      <c r="W311" s="27" t="str">
        <f>VLOOKUP($A311,[1]TargetPriceData!$A$2:$O$4996,15,FALSE)</f>
        <v/>
      </c>
      <c r="X311" s="28">
        <f>VLOOKUP($A311,[1]TargetPriceData!$A$2:$N$4996,14,FALSE)</f>
        <v>0</v>
      </c>
      <c r="Y311" s="29">
        <f t="shared" si="9"/>
        <v>0</v>
      </c>
      <c r="Z311" s="11" t="str" cm="1">
        <f t="array" ref="Z311">_FV(B311,"Exchange abbreviation",TRUE)</f>
        <v>XNYS</v>
      </c>
      <c r="AA311" s="44" t="s">
        <v>589</v>
      </c>
      <c r="AB311" s="44" t="s">
        <v>711</v>
      </c>
      <c r="AC311" s="45" t="s">
        <v>55</v>
      </c>
      <c r="AD311" s="31" t="s">
        <v>587</v>
      </c>
      <c r="AE311" s="46" t="s">
        <v>651</v>
      </c>
      <c r="AF311" s="32" t="s">
        <v>33</v>
      </c>
      <c r="AG311" s="33" cm="1">
        <f t="array" ref="AG311">IF(AH311=0,0,IF(ISERR(AH311),0,ROUNDDOWN(C311/_FV(B311,"P/E",TRUE),2)))</f>
        <v>12.83</v>
      </c>
      <c r="AH311" s="30" cm="1">
        <f t="array" ref="AH311">IFERROR(_FV(B311,"P/E",TRUE),0)</f>
        <v>27.608899999999998</v>
      </c>
      <c r="FT311" s="8"/>
      <c r="FU311" s="8"/>
      <c r="FV311" s="8"/>
    </row>
    <row r="312" spans="1:178" x14ac:dyDescent="0.25">
      <c r="A312" s="38" t="s">
        <v>393</v>
      </c>
      <c r="B312" t="e" vm="309">
        <v>#VALUE!</v>
      </c>
      <c r="C312" s="10" cm="1">
        <f t="array" ref="C312">_FV(B312,"Previous close",TRUE)</f>
        <v>51.53</v>
      </c>
      <c r="D312" s="10" cm="1">
        <f t="array" aca="1" ref="D312" ca="1">IF(OR(ISERROR(_FV($B312,"Price (Extended hours)",TRUE))=TRUE,$D$2="MKT CLOSED"),_FV($B312,"Price"),_FV($B312,"Price (Extended hours)",TRUE))</f>
        <v>53.49</v>
      </c>
      <c r="E312" s="17" cm="1">
        <f t="array" ref="E312">_FV(B312,"Low")</f>
        <v>50.19</v>
      </c>
      <c r="F312" s="17" cm="1">
        <f t="array" ref="F312">_FV(B312,"High")</f>
        <v>53.13</v>
      </c>
      <c r="G312" s="18" cm="1">
        <f t="array" ref="G312">_FV(B312,"Change")</f>
        <v>1.57</v>
      </c>
      <c r="H312" s="19" cm="1">
        <f t="array" ref="H312">_FV(B312,"Change (%)",TRUE)</f>
        <v>3.0468000000000002E-2</v>
      </c>
      <c r="I312" s="37" t="str" cm="1">
        <f t="array" ref="I312">_FV(B312,"Name")</f>
        <v>THE MOSAIC COMPANY</v>
      </c>
      <c r="J312" s="20" cm="1">
        <f t="array" ref="J312">_FV(B312,"Shares outstanding",TRUE)</f>
        <v>345267200</v>
      </c>
      <c r="K312" s="21" cm="1">
        <f t="array" ref="K312">IFERROR(_FV(B312,"Market cap",TRUE),0)</f>
        <v>18333690000</v>
      </c>
      <c r="L312" s="22">
        <f>VLOOKUP($A312,[1]TargetPriceData!$A$2:$AB$4993,11,FALSE)</f>
        <v>1.57</v>
      </c>
      <c r="M312" s="23">
        <f>VLOOKUP($A312,[1]TargetPriceData!$A$2:$AB$4993,4,FALSE)</f>
        <v>19</v>
      </c>
      <c r="N312" s="23" t="b">
        <f>VLOOKUP($A312,[1]TargetPriceData!$A$2:$AB$4993,3,FALSE)</f>
        <v>1</v>
      </c>
      <c r="O312" s="24">
        <f>VLOOKUP($A312,[1]TargetPriceData!$A$2:$AB$4993,5,FALSE)</f>
        <v>49</v>
      </c>
      <c r="P312" s="24">
        <f>VLOOKUP($A312,[1]TargetPriceData!$A$2:$AB$1048576,7,FALSE)</f>
        <v>65</v>
      </c>
      <c r="Q312" s="24">
        <f>VLOOKUP($A312,[1]TargetPriceData!$A$2:$AB$4993,6,FALSE)</f>
        <v>65.31</v>
      </c>
      <c r="R312" s="34">
        <f t="shared" ca="1" si="8"/>
        <v>0.22097588334268087</v>
      </c>
      <c r="S312" s="24">
        <f>VLOOKUP($A312,[1]TargetPriceData!$A$2:$AB$4993,8,FALSE)</f>
        <v>93</v>
      </c>
      <c r="T312" s="26">
        <f>VLOOKUP($A312,[1]TargetPriceData!$A$2:$AB$4993,10,FALSE)</f>
        <v>2.5</v>
      </c>
      <c r="U312" s="42">
        <f>VLOOKUP($A312,[1]TargetPriceData!$A$2:$P$4996,16,FALSE)</f>
        <v>0.6</v>
      </c>
      <c r="V312" s="42">
        <f>VLOOKUP($A312,[1]TargetPriceData!$A$2:$Q$4996,17,FALSE)</f>
        <v>1.3</v>
      </c>
      <c r="W312" s="27" t="str">
        <f>VLOOKUP($A312,[1]TargetPriceData!$A$2:$O$4996,15,FALSE)</f>
        <v>2022-11-30</v>
      </c>
      <c r="X312" s="28">
        <f>VLOOKUP($A312,[1]TargetPriceData!$A$2:$N$4996,14,FALSE)</f>
        <v>0.6</v>
      </c>
      <c r="Y312" s="29">
        <f t="shared" si="9"/>
        <v>1.1643702697457792E-2</v>
      </c>
      <c r="Z312" s="11" t="str" cm="1">
        <f t="array" ref="Z312">_FV(B312,"Exchange abbreviation",TRUE)</f>
        <v>XNYS</v>
      </c>
      <c r="AA312" s="44" t="s">
        <v>589</v>
      </c>
      <c r="AB312" s="44" t="s">
        <v>711</v>
      </c>
      <c r="AC312" s="45" t="s">
        <v>89</v>
      </c>
      <c r="AD312" s="31" t="s">
        <v>610</v>
      </c>
      <c r="AE312" s="46" t="s">
        <v>646</v>
      </c>
      <c r="AF312" s="32" t="s">
        <v>33</v>
      </c>
      <c r="AG312" s="33" cm="1">
        <f t="array" ref="AG312">IF(AH312=0,0,IF(ISERR(AH312),0,ROUNDDOWN(C312/_FV(B312,"P/E",TRUE),2)))</f>
        <v>8.77</v>
      </c>
      <c r="AH312" s="30" cm="1">
        <f t="array" ref="AH312">IFERROR(_FV(B312,"P/E",TRUE),0)</f>
        <v>5.8699000000000003</v>
      </c>
      <c r="FT312" s="8"/>
      <c r="FU312" s="8"/>
      <c r="FV312" s="8"/>
    </row>
    <row r="313" spans="1:178" x14ac:dyDescent="0.25">
      <c r="A313" s="38" t="s">
        <v>394</v>
      </c>
      <c r="B313" t="e" vm="310">
        <v>#VALUE!</v>
      </c>
      <c r="C313" s="10" cm="1">
        <f t="array" ref="C313">_FV(B313,"Previous close",TRUE)</f>
        <v>109.34</v>
      </c>
      <c r="D313" s="10" cm="1">
        <f t="array" aca="1" ref="D313" ca="1">IF(OR(ISERROR(_FV($B313,"Price (Extended hours)",TRUE))=TRUE,$D$2="MKT CLOSED"),_FV($B313,"Price"),_FV($B313,"Price (Extended hours)",TRUE))</f>
        <v>111.7</v>
      </c>
      <c r="E313" s="17" cm="1">
        <f t="array" ref="E313">_FV(B313,"Low")</f>
        <v>107.73</v>
      </c>
      <c r="F313" s="17" cm="1">
        <f t="array" ref="F313">_FV(B313,"High")</f>
        <v>111.62</v>
      </c>
      <c r="G313" s="18" cm="1">
        <f t="array" ref="G313">_FV(B313,"Change")</f>
        <v>2.04</v>
      </c>
      <c r="H313" s="19" cm="1">
        <f t="array" ref="H313">_FV(B313,"Change (%)",TRUE)</f>
        <v>1.8657E-2</v>
      </c>
      <c r="I313" s="37" t="str" cm="1">
        <f t="array" ref="I313">_FV(B313,"Name")</f>
        <v>MARATHON PETROLEUM CORPORATION</v>
      </c>
      <c r="J313" s="20" cm="1">
        <f t="array" ref="J313">_FV(B313,"Shares outstanding",TRUE)</f>
        <v>498624100</v>
      </c>
      <c r="K313" s="21" cm="1">
        <f t="array" ref="K313">IFERROR(_FV(B313,"Market cap",TRUE),0)</f>
        <v>55536750000</v>
      </c>
      <c r="L313" s="22">
        <f>VLOOKUP($A313,[1]TargetPriceData!$A$2:$AB$4993,11,FALSE)</f>
        <v>1.6</v>
      </c>
      <c r="M313" s="23">
        <f>VLOOKUP($A313,[1]TargetPriceData!$A$2:$AB$4993,4,FALSE)</f>
        <v>15</v>
      </c>
      <c r="N313" s="23" t="b">
        <f>VLOOKUP($A313,[1]TargetPriceData!$A$2:$AB$4993,3,FALSE)</f>
        <v>1</v>
      </c>
      <c r="O313" s="24">
        <f>VLOOKUP($A313,[1]TargetPriceData!$A$2:$AB$4993,5,FALSE)</f>
        <v>111</v>
      </c>
      <c r="P313" s="24">
        <f>VLOOKUP($A313,[1]TargetPriceData!$A$2:$AB$1048576,7,FALSE)</f>
        <v>125</v>
      </c>
      <c r="Q313" s="24">
        <f>VLOOKUP($A313,[1]TargetPriceData!$A$2:$AB$4993,6,FALSE)</f>
        <v>125.93</v>
      </c>
      <c r="R313" s="34">
        <f t="shared" ca="1" si="8"/>
        <v>0.12739480752014326</v>
      </c>
      <c r="S313" s="24">
        <f>VLOOKUP($A313,[1]TargetPriceData!$A$2:$AB$4993,8,FALSE)</f>
        <v>140</v>
      </c>
      <c r="T313" s="26">
        <f>VLOOKUP($A313,[1]TargetPriceData!$A$2:$AB$4993,10,FALSE)</f>
        <v>2</v>
      </c>
      <c r="U313" s="42">
        <f>VLOOKUP($A313,[1]TargetPriceData!$A$2:$P$4996,16,FALSE)</f>
        <v>1.08</v>
      </c>
      <c r="V313" s="42">
        <f>VLOOKUP($A313,[1]TargetPriceData!$A$2:$Q$4996,17,FALSE)</f>
        <v>1.49</v>
      </c>
      <c r="W313" s="27" t="str">
        <f>VLOOKUP($A313,[1]TargetPriceData!$A$2:$O$4996,15,FALSE)</f>
        <v>2022-08-16</v>
      </c>
      <c r="X313" s="28">
        <f>VLOOKUP($A313,[1]TargetPriceData!$A$2:$N$4996,14,FALSE)</f>
        <v>2.3199999999999998</v>
      </c>
      <c r="Y313" s="29">
        <f t="shared" si="9"/>
        <v>2.1218218401316991E-2</v>
      </c>
      <c r="Z313" s="11" t="str" cm="1">
        <f t="array" ref="Z313">_FV(B313,"Exchange abbreviation",TRUE)</f>
        <v>XNYS</v>
      </c>
      <c r="AA313" s="44" t="s">
        <v>589</v>
      </c>
      <c r="AB313" s="44" t="s">
        <v>711</v>
      </c>
      <c r="AC313" s="45" t="s">
        <v>71</v>
      </c>
      <c r="AD313" s="31" t="s">
        <v>623</v>
      </c>
      <c r="AE313" s="46" t="s">
        <v>689</v>
      </c>
      <c r="AF313" s="32" t="s">
        <v>33</v>
      </c>
      <c r="AG313" s="33" cm="1">
        <f t="array" ref="AG313">IF(AH313=0,0,IF(ISERR(AH313),0,ROUNDDOWN(C313/_FV(B313,"P/E",TRUE),2)))</f>
        <v>14.81</v>
      </c>
      <c r="AH313" s="30" cm="1">
        <f t="array" ref="AH313">IFERROR(_FV(B313,"P/E",TRUE),0)</f>
        <v>7.3826999999999998</v>
      </c>
      <c r="FT313" s="8"/>
      <c r="FU313" s="8"/>
      <c r="FV313" s="8"/>
    </row>
    <row r="314" spans="1:178" x14ac:dyDescent="0.25">
      <c r="A314" s="38" t="s">
        <v>395</v>
      </c>
      <c r="B314" t="e" vm="311">
        <v>#VALUE!</v>
      </c>
      <c r="C314" s="10" cm="1">
        <f t="array" ref="C314">_FV(B314,"Previous close",TRUE)</f>
        <v>317.44</v>
      </c>
      <c r="D314" s="10" cm="1">
        <f t="array" aca="1" ref="D314" ca="1">IF(OR(ISERROR(_FV($B314,"Price (Extended hours)",TRUE))=TRUE,$D$2="MKT CLOSED"),_FV($B314,"Price"),_FV($B314,"Price (Extended hours)",TRUE))</f>
        <v>331.5</v>
      </c>
      <c r="E314" s="17" cm="1">
        <f t="array" ref="E314">_FV(B314,"Low")</f>
        <v>313.77999999999997</v>
      </c>
      <c r="F314" s="17" cm="1">
        <f t="array" ref="F314">_FV(B314,"High")</f>
        <v>334.08</v>
      </c>
      <c r="G314" s="18" cm="1">
        <f t="array" ref="G314">_FV(B314,"Change")</f>
        <v>15.39</v>
      </c>
      <c r="H314" s="19" cm="1">
        <f t="array" ref="H314">_FV(B314,"Change (%)",TRUE)</f>
        <v>4.8482000000000004E-2</v>
      </c>
      <c r="I314" s="37" t="str" cm="1">
        <f t="array" ref="I314">_FV(B314,"Name")</f>
        <v>MONOLITHIC POWER SYSTEMS, INC.</v>
      </c>
      <c r="J314" s="20" cm="1">
        <f t="array" ref="J314">_FV(B314,"Shares outstanding",TRUE)</f>
        <v>46789000</v>
      </c>
      <c r="K314" s="21" cm="1">
        <f t="array" ref="K314">IFERROR(_FV(B314,"Market cap",TRUE),0)</f>
        <v>15572780000</v>
      </c>
      <c r="L314" s="22">
        <f>VLOOKUP($A314,[1]TargetPriceData!$A$2:$AB$4993,11,FALSE)</f>
        <v>1.17</v>
      </c>
      <c r="M314" s="23">
        <f>VLOOKUP($A314,[1]TargetPriceData!$A$2:$AB$4993,4,FALSE)</f>
        <v>9</v>
      </c>
      <c r="N314" s="23" t="b">
        <f>VLOOKUP($A314,[1]TargetPriceData!$A$2:$AB$4993,3,FALSE)</f>
        <v>1</v>
      </c>
      <c r="O314" s="24">
        <f>VLOOKUP($A314,[1]TargetPriceData!$A$2:$AB$4993,5,FALSE)</f>
        <v>410</v>
      </c>
      <c r="P314" s="24">
        <f>VLOOKUP($A314,[1]TargetPriceData!$A$2:$AB$1048576,7,FALSE)</f>
        <v>550</v>
      </c>
      <c r="Q314" s="24">
        <f>VLOOKUP($A314,[1]TargetPriceData!$A$2:$AB$4993,6,FALSE)</f>
        <v>538.78</v>
      </c>
      <c r="R314" s="34">
        <f t="shared" ca="1" si="8"/>
        <v>0.62527903469079926</v>
      </c>
      <c r="S314" s="24">
        <f>VLOOKUP($A314,[1]TargetPriceData!$A$2:$AB$4993,8,FALSE)</f>
        <v>620</v>
      </c>
      <c r="T314" s="26">
        <f>VLOOKUP($A314,[1]TargetPriceData!$A$2:$AB$4993,10,FALSE)</f>
        <v>1.8</v>
      </c>
      <c r="U314" s="42">
        <f>VLOOKUP($A314,[1]TargetPriceData!$A$2:$P$4996,16,FALSE)</f>
        <v>3.71</v>
      </c>
      <c r="V314" s="42">
        <f>VLOOKUP($A314,[1]TargetPriceData!$A$2:$Q$4996,17,FALSE)</f>
        <v>5.23</v>
      </c>
      <c r="W314" s="27" t="str">
        <f>VLOOKUP($A314,[1]TargetPriceData!$A$2:$O$4996,15,FALSE)</f>
        <v>2022-09-29</v>
      </c>
      <c r="X314" s="28">
        <f>VLOOKUP($A314,[1]TargetPriceData!$A$2:$N$4996,14,FALSE)</f>
        <v>3</v>
      </c>
      <c r="Y314" s="29">
        <f t="shared" si="9"/>
        <v>9.4506048387096777E-3</v>
      </c>
      <c r="Z314" s="11" t="str" cm="1">
        <f t="array" ref="Z314">_FV(B314,"Exchange abbreviation",TRUE)</f>
        <v>XNAS</v>
      </c>
      <c r="AA314" s="44" t="s">
        <v>589</v>
      </c>
      <c r="AB314" s="44" t="s">
        <v>711</v>
      </c>
      <c r="AC314" s="45" t="s">
        <v>60</v>
      </c>
      <c r="AD314" s="31" t="s">
        <v>592</v>
      </c>
      <c r="AE314" s="46" t="s">
        <v>597</v>
      </c>
      <c r="AF314" s="32" t="s">
        <v>33</v>
      </c>
      <c r="AG314" s="33" cm="1">
        <f t="array" ref="AG314">IF(AH314=0,0,IF(ISERR(AH314),0,ROUNDDOWN(C314/_FV(B314,"P/E",TRUE),2)))</f>
        <v>6.96</v>
      </c>
      <c r="AH314" s="30" cm="1">
        <f t="array" ref="AH314">IFERROR(_FV(B314,"P/E",TRUE),0)</f>
        <v>45.5593</v>
      </c>
      <c r="FT314" s="8"/>
      <c r="FU314" s="8"/>
      <c r="FV314" s="8"/>
    </row>
    <row r="315" spans="1:178" x14ac:dyDescent="0.25">
      <c r="A315" s="38" t="s">
        <v>396</v>
      </c>
      <c r="B315" t="e" vm="312">
        <v>#VALUE!</v>
      </c>
      <c r="C315" s="10" cm="1">
        <f t="array" ref="C315">_FV(B315,"Previous close",TRUE)</f>
        <v>92.94</v>
      </c>
      <c r="D315" s="10" cm="1">
        <f t="array" aca="1" ref="D315" ca="1">IF(OR(ISERROR(_FV($B315,"Price (Extended hours)",TRUE))=TRUE,$D$2="MKT CLOSED"),_FV($B315,"Price"),_FV($B315,"Price (Extended hours)",TRUE))</f>
        <v>96</v>
      </c>
      <c r="E315" s="17" cm="1">
        <f t="array" ref="E315">_FV(B315,"Low")</f>
        <v>92.64</v>
      </c>
      <c r="F315" s="17" cm="1">
        <f t="array" ref="F315">_FV(B315,"High")</f>
        <v>95.96</v>
      </c>
      <c r="G315" s="18" cm="1">
        <f t="array" ref="G315">_FV(B315,"Change")</f>
        <v>2.73</v>
      </c>
      <c r="H315" s="19" cm="1">
        <f t="array" ref="H315">_FV(B315,"Change (%)",TRUE)</f>
        <v>2.9373999999999997E-2</v>
      </c>
      <c r="I315" s="37" t="str" cm="1">
        <f t="array" ref="I315">_FV(B315,"Name")</f>
        <v>MERCK &amp; CO., INC.</v>
      </c>
      <c r="J315" s="20" cm="1">
        <f t="array" ref="J315">_FV(B315,"Shares outstanding",TRUE)</f>
        <v>2533280000</v>
      </c>
      <c r="K315" s="21" cm="1">
        <f t="array" ref="K315">IFERROR(_FV(B315,"Market cap",TRUE),0)</f>
        <v>242358900000</v>
      </c>
      <c r="L315" s="22">
        <f>VLOOKUP($A315,[1]TargetPriceData!$A$2:$AB$4993,11,FALSE)</f>
        <v>0.33</v>
      </c>
      <c r="M315" s="23">
        <f>VLOOKUP($A315,[1]TargetPriceData!$A$2:$AB$4993,4,FALSE)</f>
        <v>21</v>
      </c>
      <c r="N315" s="23" t="b">
        <f>VLOOKUP($A315,[1]TargetPriceData!$A$2:$AB$4993,3,FALSE)</f>
        <v>1</v>
      </c>
      <c r="O315" s="24">
        <f>VLOOKUP($A315,[1]TargetPriceData!$A$2:$AB$4993,5,FALSE)</f>
        <v>85</v>
      </c>
      <c r="P315" s="24">
        <f>VLOOKUP($A315,[1]TargetPriceData!$A$2:$AB$1048576,7,FALSE)</f>
        <v>102</v>
      </c>
      <c r="Q315" s="24">
        <f>VLOOKUP($A315,[1]TargetPriceData!$A$2:$AB$4993,6,FALSE)</f>
        <v>101.86</v>
      </c>
      <c r="R315" s="34">
        <f t="shared" ca="1" si="8"/>
        <v>6.1041666666666661E-2</v>
      </c>
      <c r="S315" s="24">
        <f>VLOOKUP($A315,[1]TargetPriceData!$A$2:$AB$4993,8,FALSE)</f>
        <v>125</v>
      </c>
      <c r="T315" s="26">
        <f>VLOOKUP($A315,[1]TargetPriceData!$A$2:$AB$4993,10,FALSE)</f>
        <v>2.2000000000000002</v>
      </c>
      <c r="U315" s="42">
        <f>VLOOKUP($A315,[1]TargetPriceData!$A$2:$P$4996,16,FALSE)</f>
        <v>0.91</v>
      </c>
      <c r="V315" s="42">
        <f>VLOOKUP($A315,[1]TargetPriceData!$A$2:$Q$4996,17,FALSE)</f>
        <v>1.39</v>
      </c>
      <c r="W315" s="27" t="str">
        <f>VLOOKUP($A315,[1]TargetPriceData!$A$2:$O$4996,15,FALSE)</f>
        <v>2022-09-14</v>
      </c>
      <c r="X315" s="28">
        <f>VLOOKUP($A315,[1]TargetPriceData!$A$2:$N$4996,14,FALSE)</f>
        <v>2.76</v>
      </c>
      <c r="Y315" s="29">
        <f t="shared" si="9"/>
        <v>2.9696578437701741E-2</v>
      </c>
      <c r="Z315" s="11" t="str" cm="1">
        <f t="array" ref="Z315">_FV(B315,"Exchange abbreviation",TRUE)</f>
        <v>XNYS</v>
      </c>
      <c r="AA315" s="44" t="s">
        <v>589</v>
      </c>
      <c r="AB315" s="44" t="s">
        <v>711</v>
      </c>
      <c r="AC315" s="45" t="s">
        <v>35</v>
      </c>
      <c r="AD315" s="31" t="s">
        <v>587</v>
      </c>
      <c r="AE315" s="46" t="s">
        <v>35</v>
      </c>
      <c r="AF315" s="32" t="s">
        <v>33</v>
      </c>
      <c r="AG315" s="33" cm="1">
        <f t="array" ref="AG315">IF(AH315=0,0,IF(ISERR(AH315),0,ROUNDDOWN(C315/_FV(B315,"P/E",TRUE),2)))</f>
        <v>6.55</v>
      </c>
      <c r="AH315" s="30" cm="1">
        <f t="array" ref="AH315">IFERROR(_FV(B315,"P/E",TRUE),0)</f>
        <v>14.169</v>
      </c>
      <c r="FT315" s="8"/>
      <c r="FU315" s="8"/>
      <c r="FV315" s="8"/>
    </row>
    <row r="316" spans="1:178" x14ac:dyDescent="0.25">
      <c r="A316" s="38" t="s">
        <v>397</v>
      </c>
      <c r="B316" t="e" vm="313">
        <v>#VALUE!</v>
      </c>
      <c r="C316" s="10" cm="1">
        <f t="array" ref="C316">_FV(B316,"Previous close",TRUE)</f>
        <v>118.38</v>
      </c>
      <c r="D316" s="10" cm="1">
        <f t="array" aca="1" ref="D316" ca="1">IF(OR(ISERROR(_FV($B316,"Price (Extended hours)",TRUE))=TRUE,$D$2="MKT CLOSED"),_FV($B316,"Price"),_FV($B316,"Price (Extended hours)",TRUE))</f>
        <v>129</v>
      </c>
      <c r="E316" s="17" cm="1">
        <f t="array" ref="E316">_FV(B316,"Low")</f>
        <v>122.03</v>
      </c>
      <c r="F316" s="17" cm="1">
        <f t="array" ref="F316">_FV(B316,"High")</f>
        <v>130.30000000000001</v>
      </c>
      <c r="G316" s="18" cm="1">
        <f t="array" ref="G316">_FV(B316,"Change")</f>
        <v>9.94</v>
      </c>
      <c r="H316" s="19" cm="1">
        <f t="array" ref="H316">_FV(B316,"Change (%)",TRUE)</f>
        <v>8.3966999999999986E-2</v>
      </c>
      <c r="I316" s="37" t="str" cm="1">
        <f t="array" ref="I316">_FV(B316,"Name")</f>
        <v>MODERNA, INC.</v>
      </c>
      <c r="J316" s="20" cm="1">
        <f t="array" ref="J316">_FV(B316,"Shares outstanding",TRUE)</f>
        <v>391199600</v>
      </c>
      <c r="K316" s="21" cm="1">
        <f t="array" ref="K316">IFERROR(_FV(B316,"Market cap",TRUE),0)</f>
        <v>50198730000</v>
      </c>
      <c r="L316" s="22">
        <f>VLOOKUP($A316,[1]TargetPriceData!$A$2:$AB$4993,11,FALSE)</f>
        <v>1.69</v>
      </c>
      <c r="M316" s="23">
        <f>VLOOKUP($A316,[1]TargetPriceData!$A$2:$AB$4993,4,FALSE)</f>
        <v>14</v>
      </c>
      <c r="N316" s="23" t="b">
        <f>VLOOKUP($A316,[1]TargetPriceData!$A$2:$AB$4993,3,FALSE)</f>
        <v>1</v>
      </c>
      <c r="O316" s="24">
        <f>VLOOKUP($A316,[1]TargetPriceData!$A$2:$AB$4993,5,FALSE)</f>
        <v>74</v>
      </c>
      <c r="P316" s="24">
        <f>VLOOKUP($A316,[1]TargetPriceData!$A$2:$AB$1048576,7,FALSE)</f>
        <v>185</v>
      </c>
      <c r="Q316" s="24">
        <f>VLOOKUP($A316,[1]TargetPriceData!$A$2:$AB$4993,6,FALSE)</f>
        <v>212.71</v>
      </c>
      <c r="R316" s="34">
        <f t="shared" ca="1" si="8"/>
        <v>0.64891472868217059</v>
      </c>
      <c r="S316" s="24">
        <f>VLOOKUP($A316,[1]TargetPriceData!$A$2:$AB$4993,8,FALSE)</f>
        <v>506</v>
      </c>
      <c r="T316" s="26">
        <f>VLOOKUP($A316,[1]TargetPriceData!$A$2:$AB$4993,10,FALSE)</f>
        <v>2.5</v>
      </c>
      <c r="U316" s="42">
        <f>VLOOKUP($A316,[1]TargetPriceData!$A$2:$P$4996,16,FALSE)</f>
        <v>1.58</v>
      </c>
      <c r="V316" s="42">
        <f>VLOOKUP($A316,[1]TargetPriceData!$A$2:$Q$4996,17,FALSE)</f>
        <v>1.99</v>
      </c>
      <c r="W316" s="27" t="str">
        <f>VLOOKUP($A316,[1]TargetPriceData!$A$2:$O$4996,15,FALSE)</f>
        <v/>
      </c>
      <c r="X316" s="28">
        <f>VLOOKUP($A316,[1]TargetPriceData!$A$2:$N$4996,14,FALSE)</f>
        <v>0</v>
      </c>
      <c r="Y316" s="29">
        <f t="shared" si="9"/>
        <v>0</v>
      </c>
      <c r="Z316" s="11" t="str" cm="1">
        <f t="array" ref="Z316">_FV(B316,"Exchange abbreviation",TRUE)</f>
        <v>XNAS</v>
      </c>
      <c r="AA316" s="44" t="s">
        <v>712</v>
      </c>
      <c r="AB316" s="44" t="s">
        <v>711</v>
      </c>
      <c r="AC316" s="45" t="s">
        <v>49</v>
      </c>
      <c r="AD316" s="31" t="s">
        <v>587</v>
      </c>
      <c r="AE316" s="46" t="s">
        <v>617</v>
      </c>
      <c r="AF316" s="32" t="s">
        <v>33</v>
      </c>
      <c r="AG316" s="33" cm="1">
        <f t="array" ref="AG316">IF(AH316=0,0,IF(ISERR(AH316),0,ROUNDDOWN(C316/_FV(B316,"P/E",TRUE),2)))</f>
        <v>32.799999999999997</v>
      </c>
      <c r="AH316" s="30" cm="1">
        <f t="array" ref="AH316">IFERROR(_FV(B316,"P/E",TRUE),0)</f>
        <v>3.6089000000000002</v>
      </c>
      <c r="FT316" s="8"/>
      <c r="FU316" s="8"/>
      <c r="FV316" s="8"/>
    </row>
    <row r="317" spans="1:178" x14ac:dyDescent="0.25">
      <c r="A317" s="40" t="s">
        <v>398</v>
      </c>
      <c r="B317" s="35" t="e" vm="314">
        <v>#VALUE!</v>
      </c>
      <c r="C317" s="10" cm="1">
        <f t="array" ref="C317">_FV(B317,"Previous close",TRUE)</f>
        <v>28.23</v>
      </c>
      <c r="D317" s="10" cm="1">
        <f t="array" aca="1" ref="D317" ca="1">IF(OR(ISERROR(_FV($B317,"Price (Extended hours)",TRUE))=TRUE,$D$2="MKT CLOSED"),_FV($B317,"Price"),_FV($B317,"Price (Extended hours)",TRUE))</f>
        <v>29.24</v>
      </c>
      <c r="E317" s="17" cm="1">
        <f t="array" ref="E317">_FV(B317,"Low")</f>
        <v>28.32</v>
      </c>
      <c r="F317" s="17" cm="1">
        <f t="array" ref="F317">_FV(B317,"High")</f>
        <v>29.16</v>
      </c>
      <c r="G317" s="18" cm="1">
        <f t="array" ref="G317">_FV(B317,"Change")</f>
        <v>0.92</v>
      </c>
      <c r="H317" s="19" cm="1">
        <f t="array" ref="H317">_FV(B317,"Change (%)",TRUE)</f>
        <v>3.2589E-2</v>
      </c>
      <c r="I317" s="37" t="str" cm="1">
        <f t="array" ref="I317">_FV(B317,"Name")</f>
        <v>MARATHON OIL CORPORATION</v>
      </c>
      <c r="J317" s="20" cm="1">
        <f t="array" ref="J317">_FV(B317,"Shares outstanding",TRUE)</f>
        <v>677583500</v>
      </c>
      <c r="K317" s="21" cm="1">
        <f t="array" ref="K317">IFERROR(_FV(B317,"Market cap",TRUE),0)</f>
        <v>19751560000</v>
      </c>
      <c r="L317" s="22">
        <f>VLOOKUP($A317,[1]TargetPriceData!$A$2:$AB$4993,11,FALSE)</f>
        <v>2.41</v>
      </c>
      <c r="M317" s="23">
        <f>VLOOKUP($A317,[1]TargetPriceData!$A$2:$AB$4993,4,FALSE)</f>
        <v>23</v>
      </c>
      <c r="N317" s="23" t="b">
        <f>VLOOKUP($A317,[1]TargetPriceData!$A$2:$AB$4993,3,FALSE)</f>
        <v>1</v>
      </c>
      <c r="O317" s="24">
        <f>VLOOKUP($A317,[1]TargetPriceData!$A$2:$AB$4993,5,FALSE)</f>
        <v>25</v>
      </c>
      <c r="P317" s="24">
        <f>VLOOKUP($A317,[1]TargetPriceData!$A$2:$AB$1048576,7,FALSE)</f>
        <v>32</v>
      </c>
      <c r="Q317" s="24">
        <f>VLOOKUP($A317,[1]TargetPriceData!$A$2:$AB$4993,6,FALSE)</f>
        <v>32.03</v>
      </c>
      <c r="R317" s="34">
        <f t="shared" ca="1" si="8"/>
        <v>9.5417236662106802E-2</v>
      </c>
      <c r="S317" s="24">
        <f>VLOOKUP($A317,[1]TargetPriceData!$A$2:$AB$4993,8,FALSE)</f>
        <v>40</v>
      </c>
      <c r="T317" s="26">
        <f>VLOOKUP($A317,[1]TargetPriceData!$A$2:$AB$4993,10,FALSE)</f>
        <v>2.4</v>
      </c>
      <c r="U317" s="42">
        <f>VLOOKUP($A317,[1]TargetPriceData!$A$2:$P$4996,16,FALSE)</f>
        <v>1.1299999999999999</v>
      </c>
      <c r="V317" s="42">
        <f>VLOOKUP($A317,[1]TargetPriceData!$A$2:$Q$4996,17,FALSE)</f>
        <v>1.18</v>
      </c>
      <c r="W317" s="27" t="str">
        <f>VLOOKUP($A317,[1]TargetPriceData!$A$2:$O$4996,15,FALSE)</f>
        <v>2022-08-16</v>
      </c>
      <c r="X317" s="28">
        <f>VLOOKUP($A317,[1]TargetPriceData!$A$2:$N$4996,14,FALSE)</f>
        <v>0.32</v>
      </c>
      <c r="Y317" s="29">
        <f t="shared" si="9"/>
        <v>1.1335458731845554E-2</v>
      </c>
      <c r="Z317" s="11" t="str" cm="1">
        <f t="array" ref="Z317">_FV(B317,"Exchange abbreviation",TRUE)</f>
        <v>XNYS</v>
      </c>
      <c r="AA317" s="44" t="s">
        <v>589</v>
      </c>
      <c r="AB317" s="44" t="s">
        <v>711</v>
      </c>
      <c r="AC317" s="47" t="s">
        <v>71</v>
      </c>
      <c r="AD317" s="31" t="s">
        <v>623</v>
      </c>
      <c r="AE317" s="46" t="s">
        <v>624</v>
      </c>
      <c r="AF317" s="32" t="s">
        <v>33</v>
      </c>
      <c r="AG317" s="33" cm="1">
        <f t="array" ref="AG317">IF(AH317=0,0,IF(ISERR(AH317),0,ROUNDDOWN(C317/_FV(B317,"P/E",TRUE),2)))</f>
        <v>4.21</v>
      </c>
      <c r="AH317" s="30" cm="1">
        <f t="array" ref="AH317">IFERROR(_FV(B317,"P/E",TRUE),0)</f>
        <v>6.6928000000000001</v>
      </c>
      <c r="FT317" s="8"/>
      <c r="FU317" s="8"/>
      <c r="FV317" s="8"/>
    </row>
    <row r="318" spans="1:178" x14ac:dyDescent="0.25">
      <c r="A318" s="38" t="s">
        <v>399</v>
      </c>
      <c r="B318" t="e" vm="315">
        <v>#VALUE!</v>
      </c>
      <c r="C318" s="10" cm="1">
        <f t="array" ref="C318">_FV(B318,"Previous close",TRUE)</f>
        <v>76.599999999999994</v>
      </c>
      <c r="D318" s="10" cm="1">
        <f t="array" aca="1" ref="D318" ca="1">IF(OR(ISERROR(_FV($B318,"Price (Extended hours)",TRUE))=TRUE,$D$2="MKT CLOSED"),_FV($B318,"Price"),_FV($B318,"Price (Extended hours)",TRUE))</f>
        <v>79.400000000000006</v>
      </c>
      <c r="E318" s="17" cm="1">
        <f t="array" ref="E318">_FV(B318,"Low")</f>
        <v>76.22</v>
      </c>
      <c r="F318" s="17" cm="1">
        <f t="array" ref="F318">_FV(B318,"High")</f>
        <v>79.53</v>
      </c>
      <c r="G318" s="18" cm="1">
        <f t="array" ref="G318">_FV(B318,"Change")</f>
        <v>2.62</v>
      </c>
      <c r="H318" s="19" cm="1">
        <f t="array" ref="H318">_FV(B318,"Change (%)",TRUE)</f>
        <v>3.4203999999999998E-2</v>
      </c>
      <c r="I318" s="37" t="str" cm="1">
        <f t="array" ref="I318">_FV(B318,"Name")</f>
        <v>MORGAN STANLEY</v>
      </c>
      <c r="J318" s="20" cm="1">
        <f t="array" ref="J318">_FV(B318,"Shares outstanding",TRUE)</f>
        <v>1716826000</v>
      </c>
      <c r="K318" s="21" cm="1">
        <f t="array" ref="K318">IFERROR(_FV(B318,"Market cap",TRUE),0)</f>
        <v>136007000000</v>
      </c>
      <c r="L318" s="22">
        <f>VLOOKUP($A318,[1]TargetPriceData!$A$2:$AB$4993,11,FALSE)</f>
        <v>1.33</v>
      </c>
      <c r="M318" s="23">
        <f>VLOOKUP($A318,[1]TargetPriceData!$A$2:$AB$4993,4,FALSE)</f>
        <v>0</v>
      </c>
      <c r="N318" s="23" t="b">
        <f>VLOOKUP($A318,[1]TargetPriceData!$A$2:$AB$4993,3,FALSE)</f>
        <v>0</v>
      </c>
      <c r="O318" s="24">
        <f>VLOOKUP($A318,[1]TargetPriceData!$A$2:$AB$4993,5,FALSE)</f>
        <v>0</v>
      </c>
      <c r="P318" s="24">
        <f>VLOOKUP($A318,[1]TargetPriceData!$A$2:$AB$1048576,7,FALSE)</f>
        <v>0</v>
      </c>
      <c r="Q318" s="24">
        <f>VLOOKUP($A318,[1]TargetPriceData!$A$2:$AB$4993,6,FALSE)</f>
        <v>0</v>
      </c>
      <c r="R318" s="34">
        <f t="shared" si="8"/>
        <v>0</v>
      </c>
      <c r="S318" s="24">
        <f>VLOOKUP($A318,[1]TargetPriceData!$A$2:$AB$4993,8,FALSE)</f>
        <v>0</v>
      </c>
      <c r="T318" s="26">
        <f>VLOOKUP($A318,[1]TargetPriceData!$A$2:$AB$4993,10,FALSE)</f>
        <v>0</v>
      </c>
      <c r="U318" s="42">
        <f>VLOOKUP($A318,[1]TargetPriceData!$A$2:$P$4996,16,FALSE)</f>
        <v>0</v>
      </c>
      <c r="V318" s="42">
        <f>VLOOKUP($A318,[1]TargetPriceData!$A$2:$Q$4996,17,FALSE)</f>
        <v>0</v>
      </c>
      <c r="W318" s="27" t="str">
        <f>VLOOKUP($A318,[1]TargetPriceData!$A$2:$O$4996,15,FALSE)</f>
        <v>2022-10-28</v>
      </c>
      <c r="X318" s="28">
        <f>VLOOKUP($A318,[1]TargetPriceData!$A$2:$N$4996,14,FALSE)</f>
        <v>3.1</v>
      </c>
      <c r="Y318" s="29">
        <f t="shared" si="9"/>
        <v>4.0469973890339427E-2</v>
      </c>
      <c r="Z318" s="11" t="str" cm="1">
        <f t="array" ref="Z318">_FV(B318,"Exchange abbreviation",TRUE)</f>
        <v>XNYS</v>
      </c>
      <c r="AA318" s="44" t="s">
        <v>589</v>
      </c>
      <c r="AB318" s="44" t="s">
        <v>711</v>
      </c>
      <c r="AC318" s="45" t="s">
        <v>81</v>
      </c>
      <c r="AD318" s="31" t="s">
        <v>604</v>
      </c>
      <c r="AE318" s="46" t="s">
        <v>676</v>
      </c>
      <c r="AF318" s="32" t="s">
        <v>33</v>
      </c>
      <c r="AG318" s="33" cm="1">
        <f t="array" ref="AG318">IF(AH318=0,0,IF(ISERR(AH318),0,ROUNDDOWN(C318/_FV(B318,"P/E",TRUE),2)))</f>
        <v>6.9</v>
      </c>
      <c r="AH318" s="30" cm="1">
        <f t="array" ref="AH318">IFERROR(_FV(B318,"P/E",TRUE),0)</f>
        <v>11.086600000000001</v>
      </c>
      <c r="FT318" s="8"/>
      <c r="FU318" s="8"/>
      <c r="FV318" s="8"/>
    </row>
    <row r="319" spans="1:178" x14ac:dyDescent="0.25">
      <c r="A319" s="38" t="s">
        <v>400</v>
      </c>
      <c r="B319" t="e" vm="316">
        <v>#VALUE!</v>
      </c>
      <c r="C319" s="10" cm="1">
        <f t="array" ref="C319">_FV(B319,"Previous close",TRUE)</f>
        <v>393.66</v>
      </c>
      <c r="D319" s="10" cm="1">
        <f t="array" aca="1" ref="D319" ca="1">IF(OR(ISERROR(_FV($B319,"Price (Extended hours)",TRUE))=TRUE,$D$2="MKT CLOSED"),_FV($B319,"Price"),_FV($B319,"Price (Extended hours)",TRUE))</f>
        <v>406.64</v>
      </c>
      <c r="E319" s="17" cm="1">
        <f t="array" ref="E319">_FV(B319,"Low")</f>
        <v>388.12</v>
      </c>
      <c r="F319" s="17" cm="1">
        <f t="array" ref="F319">_FV(B319,"High")</f>
        <v>402.26499999999999</v>
      </c>
      <c r="G319" s="18" cm="1">
        <f t="array" ref="G319">_FV(B319,"Change")</f>
        <v>7.82</v>
      </c>
      <c r="H319" s="19" cm="1">
        <f t="array" ref="H319">_FV(B319,"Change (%)",TRUE)</f>
        <v>1.9865000000000001E-2</v>
      </c>
      <c r="I319" s="37" t="str" cm="1">
        <f t="array" ref="I319">_FV(B319,"Name")</f>
        <v>MSCI INC.</v>
      </c>
      <c r="J319" s="20" cm="1">
        <f t="array" ref="J319">_FV(B319,"Shares outstanding",TRUE)</f>
        <v>80502940</v>
      </c>
      <c r="K319" s="21" cm="1">
        <f t="array" ref="K319">IFERROR(_FV(B319,"Market cap",TRUE),0)</f>
        <v>32320320000</v>
      </c>
      <c r="L319" s="22">
        <f>VLOOKUP($A319,[1]TargetPriceData!$A$2:$AB$4993,11,FALSE)</f>
        <v>1.0900000000000001</v>
      </c>
      <c r="M319" s="23">
        <f>VLOOKUP($A319,[1]TargetPriceData!$A$2:$AB$4993,4,FALSE)</f>
        <v>11</v>
      </c>
      <c r="N319" s="23" t="b">
        <f>VLOOKUP($A319,[1]TargetPriceData!$A$2:$AB$4993,3,FALSE)</f>
        <v>1</v>
      </c>
      <c r="O319" s="24">
        <f>VLOOKUP($A319,[1]TargetPriceData!$A$2:$AB$4993,5,FALSE)</f>
        <v>423</v>
      </c>
      <c r="P319" s="24">
        <f>VLOOKUP($A319,[1]TargetPriceData!$A$2:$AB$1048576,7,FALSE)</f>
        <v>499</v>
      </c>
      <c r="Q319" s="24">
        <f>VLOOKUP($A319,[1]TargetPriceData!$A$2:$AB$4993,6,FALSE)</f>
        <v>483.09</v>
      </c>
      <c r="R319" s="34">
        <f t="shared" ca="1" si="8"/>
        <v>0.18800413141845365</v>
      </c>
      <c r="S319" s="24">
        <f>VLOOKUP($A319,[1]TargetPriceData!$A$2:$AB$4993,8,FALSE)</f>
        <v>545</v>
      </c>
      <c r="T319" s="26">
        <f>VLOOKUP($A319,[1]TargetPriceData!$A$2:$AB$4993,10,FALSE)</f>
        <v>2.4</v>
      </c>
      <c r="U319" s="42">
        <f>VLOOKUP($A319,[1]TargetPriceData!$A$2:$P$4996,16,FALSE)</f>
        <v>1.28</v>
      </c>
      <c r="V319" s="42">
        <f>VLOOKUP($A319,[1]TargetPriceData!$A$2:$Q$4996,17,FALSE)</f>
        <v>1.33</v>
      </c>
      <c r="W319" s="27" t="str">
        <f>VLOOKUP($A319,[1]TargetPriceData!$A$2:$O$4996,15,FALSE)</f>
        <v>2022-08-11</v>
      </c>
      <c r="X319" s="28">
        <f>VLOOKUP($A319,[1]TargetPriceData!$A$2:$N$4996,14,FALSE)</f>
        <v>5</v>
      </c>
      <c r="Y319" s="29">
        <f t="shared" si="9"/>
        <v>1.2701315856322714E-2</v>
      </c>
      <c r="Z319" s="11" t="str" cm="1">
        <f t="array" ref="Z319">_FV(B319,"Exchange abbreviation",TRUE)</f>
        <v>XNYS</v>
      </c>
      <c r="AA319" s="44" t="s">
        <v>589</v>
      </c>
      <c r="AB319" s="44" t="s">
        <v>711</v>
      </c>
      <c r="AC319" s="45" t="s">
        <v>50</v>
      </c>
      <c r="AD319" s="31" t="s">
        <v>604</v>
      </c>
      <c r="AE319" s="46" t="s">
        <v>642</v>
      </c>
      <c r="AF319" s="32" t="s">
        <v>33</v>
      </c>
      <c r="AG319" s="33" cm="1">
        <f t="array" ref="AG319">IF(AH319=0,0,IF(ISERR(AH319),0,ROUNDDOWN(C319/_FV(B319,"P/E",TRUE),2)))</f>
        <v>9.74</v>
      </c>
      <c r="AH319" s="30" cm="1">
        <f t="array" ref="AH319">IFERROR(_FV(B319,"P/E",TRUE),0)</f>
        <v>40.392800000000001</v>
      </c>
      <c r="FT319" s="8"/>
      <c r="FU319" s="8"/>
      <c r="FV319" s="8"/>
    </row>
    <row r="320" spans="1:178" x14ac:dyDescent="0.25">
      <c r="A320" s="38" t="s">
        <v>401</v>
      </c>
      <c r="B320" t="e" vm="317">
        <v>#VALUE!</v>
      </c>
      <c r="C320" s="10" cm="1">
        <f t="array" ref="C320">_FV(B320,"Previous close",TRUE)</f>
        <v>236.15</v>
      </c>
      <c r="D320" s="10" cm="1">
        <f t="array" aca="1" ref="D320" ca="1">IF(OR(ISERROR(_FV($B320,"Price (Extended hours)",TRUE))=TRUE,$D$2="MKT CLOSED"),_FV($B320,"Price"),_FV($B320,"Price (Extended hours)",TRUE))</f>
        <v>242.28</v>
      </c>
      <c r="E320" s="17" cm="1">
        <f t="array" ref="E320">_FV(B320,"Low")</f>
        <v>234.5</v>
      </c>
      <c r="F320" s="17" cm="1">
        <f t="array" ref="F320">_FV(B320,"High")</f>
        <v>243</v>
      </c>
      <c r="G320" s="18" cm="1">
        <f t="array" ref="G320">_FV(B320,"Change")</f>
        <v>5.97</v>
      </c>
      <c r="H320" s="19" cm="1">
        <f t="array" ref="H320">_FV(B320,"Change (%)",TRUE)</f>
        <v>2.5280999999999998E-2</v>
      </c>
      <c r="I320" s="37" t="str" cm="1">
        <f t="array" ref="I320">_FV(B320,"Name")</f>
        <v>MICROSOFT CORPORATION</v>
      </c>
      <c r="J320" s="20" cm="1">
        <f t="array" ref="J320">_FV(B320,"Shares outstanding",TRUE)</f>
        <v>7457892000</v>
      </c>
      <c r="K320" s="21" cm="1">
        <f t="array" ref="K320">IFERROR(_FV(B320,"Market cap",TRUE),0)</f>
        <v>1805705000000</v>
      </c>
      <c r="L320" s="22">
        <f>VLOOKUP($A320,[1]TargetPriceData!$A$2:$AB$4993,11,FALSE)</f>
        <v>0.96</v>
      </c>
      <c r="M320" s="23">
        <f>VLOOKUP($A320,[1]TargetPriceData!$A$2:$AB$4993,4,FALSE)</f>
        <v>44</v>
      </c>
      <c r="N320" s="23" t="b">
        <f>VLOOKUP($A320,[1]TargetPriceData!$A$2:$AB$4993,3,FALSE)</f>
        <v>1</v>
      </c>
      <c r="O320" s="24">
        <f>VLOOKUP($A320,[1]TargetPriceData!$A$2:$AB$4993,5,FALSE)</f>
        <v>275</v>
      </c>
      <c r="P320" s="24">
        <f>VLOOKUP($A320,[1]TargetPriceData!$A$2:$AB$1048576,7,FALSE)</f>
        <v>315</v>
      </c>
      <c r="Q320" s="24">
        <f>VLOOKUP($A320,[1]TargetPriceData!$A$2:$AB$4993,6,FALSE)</f>
        <v>323.38</v>
      </c>
      <c r="R320" s="34">
        <f t="shared" ca="1" si="8"/>
        <v>0.33473666831764898</v>
      </c>
      <c r="S320" s="24">
        <f>VLOOKUP($A320,[1]TargetPriceData!$A$2:$AB$4993,8,FALSE)</f>
        <v>411</v>
      </c>
      <c r="T320" s="26">
        <f>VLOOKUP($A320,[1]TargetPriceData!$A$2:$AB$4993,10,FALSE)</f>
        <v>1.7</v>
      </c>
      <c r="U320" s="42">
        <f>VLOOKUP($A320,[1]TargetPriceData!$A$2:$P$4996,16,FALSE)</f>
        <v>1.57</v>
      </c>
      <c r="V320" s="42">
        <f>VLOOKUP($A320,[1]TargetPriceData!$A$2:$Q$4996,17,FALSE)</f>
        <v>1.78</v>
      </c>
      <c r="W320" s="27" t="str">
        <f>VLOOKUP($A320,[1]TargetPriceData!$A$2:$O$4996,15,FALSE)</f>
        <v>2022-11-16</v>
      </c>
      <c r="X320" s="28">
        <f>VLOOKUP($A320,[1]TargetPriceData!$A$2:$N$4996,14,FALSE)</f>
        <v>2.72</v>
      </c>
      <c r="Y320" s="29">
        <f t="shared" si="9"/>
        <v>1.1518102900698709E-2</v>
      </c>
      <c r="Z320" s="11" t="str" cm="1">
        <f t="array" ref="Z320">_FV(B320,"Exchange abbreviation",TRUE)</f>
        <v>XNAS</v>
      </c>
      <c r="AA320" s="44" t="s">
        <v>712</v>
      </c>
      <c r="AB320" s="44" t="s">
        <v>711</v>
      </c>
      <c r="AC320" s="45" t="s">
        <v>52</v>
      </c>
      <c r="AD320" s="31" t="s">
        <v>592</v>
      </c>
      <c r="AE320" s="46" t="s">
        <v>672</v>
      </c>
      <c r="AF320" s="32" t="s">
        <v>33</v>
      </c>
      <c r="AG320" s="33" cm="1">
        <f t="array" ref="AG320">IF(AH320=0,0,IF(ISERR(AH320),0,ROUNDDOWN(C320/_FV(B320,"P/E",TRUE),2)))</f>
        <v>9.64</v>
      </c>
      <c r="AH320" s="30" cm="1">
        <f t="array" ref="AH320">IFERROR(_FV(B320,"P/E",TRUE),0)</f>
        <v>24.4849</v>
      </c>
      <c r="FT320" s="8"/>
      <c r="FU320" s="8"/>
      <c r="FV320" s="8"/>
    </row>
    <row r="321" spans="1:178" x14ac:dyDescent="0.25">
      <c r="A321" s="38" t="s">
        <v>402</v>
      </c>
      <c r="B321" t="e" vm="318">
        <v>#VALUE!</v>
      </c>
      <c r="C321" s="10" cm="1">
        <f t="array" ref="C321">_FV(B321,"Previous close",TRUE)</f>
        <v>221.17</v>
      </c>
      <c r="D321" s="10" cm="1">
        <f t="array" aca="1" ref="D321" ca="1">IF(OR(ISERROR(_FV($B321,"Price (Extended hours)",TRUE))=TRUE,$D$2="MKT CLOSED"),_FV($B321,"Price"),_FV($B321,"Price (Extended hours)",TRUE))</f>
        <v>226.38</v>
      </c>
      <c r="E321" s="17" cm="1">
        <f t="array" ref="E321">_FV(B321,"Low")</f>
        <v>219.43</v>
      </c>
      <c r="F321" s="17" cm="1">
        <f t="array" ref="F321">_FV(B321,"High")</f>
        <v>227.08</v>
      </c>
      <c r="G321" s="18" cm="1">
        <f t="array" ref="G321">_FV(B321,"Change")</f>
        <v>5.21</v>
      </c>
      <c r="H321" s="19" cm="1">
        <f t="array" ref="H321">_FV(B321,"Change (%)",TRUE)</f>
        <v>2.3557000000000002E-2</v>
      </c>
      <c r="I321" s="37" t="str" cm="1">
        <f t="array" ref="I321">_FV(B321,"Name")</f>
        <v>MOTOROLA SOLUTIONS, INC.</v>
      </c>
      <c r="J321" s="20" cm="1">
        <f t="array" ref="J321">_FV(B321,"Shares outstanding",TRUE)</f>
        <v>166885100</v>
      </c>
      <c r="K321" s="21" cm="1">
        <f t="array" ref="K321">IFERROR(_FV(B321,"Market cap",TRUE),0)</f>
        <v>37779450000</v>
      </c>
      <c r="L321" s="22">
        <f>VLOOKUP($A321,[1]TargetPriceData!$A$2:$AB$4993,11,FALSE)</f>
        <v>0.92</v>
      </c>
      <c r="M321" s="23">
        <f>VLOOKUP($A321,[1]TargetPriceData!$A$2:$AB$4993,4,FALSE)</f>
        <v>11</v>
      </c>
      <c r="N321" s="23" t="b">
        <f>VLOOKUP($A321,[1]TargetPriceData!$A$2:$AB$4993,3,FALSE)</f>
        <v>1</v>
      </c>
      <c r="O321" s="24">
        <f>VLOOKUP($A321,[1]TargetPriceData!$A$2:$AB$4993,5,FALSE)</f>
        <v>220</v>
      </c>
      <c r="P321" s="24">
        <f>VLOOKUP($A321,[1]TargetPriceData!$A$2:$AB$1048576,7,FALSE)</f>
        <v>280</v>
      </c>
      <c r="Q321" s="24">
        <f>VLOOKUP($A321,[1]TargetPriceData!$A$2:$AB$4993,6,FALSE)</f>
        <v>280.82</v>
      </c>
      <c r="R321" s="34">
        <f t="shared" ca="1" si="8"/>
        <v>0.2404806078275466</v>
      </c>
      <c r="S321" s="24">
        <f>VLOOKUP($A321,[1]TargetPriceData!$A$2:$AB$4993,8,FALSE)</f>
        <v>311</v>
      </c>
      <c r="T321" s="26">
        <f>VLOOKUP($A321,[1]TargetPriceData!$A$2:$AB$4993,10,FALSE)</f>
        <v>2</v>
      </c>
      <c r="U321" s="42">
        <f>VLOOKUP($A321,[1]TargetPriceData!$A$2:$P$4996,16,FALSE)</f>
        <v>0.8</v>
      </c>
      <c r="V321" s="42">
        <f>VLOOKUP($A321,[1]TargetPriceData!$A$2:$Q$4996,17,FALSE)</f>
        <v>1.1599999999999999</v>
      </c>
      <c r="W321" s="27" t="str">
        <f>VLOOKUP($A321,[1]TargetPriceData!$A$2:$O$4996,15,FALSE)</f>
        <v>2022-09-14</v>
      </c>
      <c r="X321" s="28">
        <f>VLOOKUP($A321,[1]TargetPriceData!$A$2:$N$4996,14,FALSE)</f>
        <v>3.16</v>
      </c>
      <c r="Y321" s="29">
        <f t="shared" si="9"/>
        <v>1.4287652032373289E-2</v>
      </c>
      <c r="Z321" s="11" t="str" cm="1">
        <f t="array" ref="Z321">_FV(B321,"Exchange abbreviation",TRUE)</f>
        <v>XNYS</v>
      </c>
      <c r="AA321" s="44" t="s">
        <v>589</v>
      </c>
      <c r="AB321" s="44" t="s">
        <v>711</v>
      </c>
      <c r="AC321" s="45" t="s">
        <v>70</v>
      </c>
      <c r="AD321" s="31" t="s">
        <v>592</v>
      </c>
      <c r="AE321" s="46" t="s">
        <v>622</v>
      </c>
      <c r="AF321" s="32" t="s">
        <v>33</v>
      </c>
      <c r="AG321" s="33" cm="1">
        <f t="array" ref="AG321">IF(AH321=0,0,IF(ISERR(AH321),0,ROUNDDOWN(C321/_FV(B321,"P/E",TRUE),2)))</f>
        <v>6.94</v>
      </c>
      <c r="AH321" s="30" cm="1">
        <f t="array" ref="AH321">IFERROR(_FV(B321,"P/E",TRUE),0)</f>
        <v>31.860299999999999</v>
      </c>
      <c r="FT321" s="8"/>
      <c r="FU321" s="8"/>
      <c r="FV321" s="8"/>
    </row>
    <row r="322" spans="1:178" x14ac:dyDescent="0.25">
      <c r="A322" s="38" t="s">
        <v>403</v>
      </c>
      <c r="B322" t="e" vm="319">
        <v>#VALUE!</v>
      </c>
      <c r="C322" s="10" cm="1">
        <f t="array" ref="C322">_FV(B322,"Previous close",TRUE)</f>
        <v>161.4</v>
      </c>
      <c r="D322" s="10" cm="1">
        <f t="array" aca="1" ref="D322" ca="1">IF(OR(ISERROR(_FV($B322,"Price (Extended hours)",TRUE))=TRUE,$D$2="MKT CLOSED"),_FV($B322,"Price"),_FV($B322,"Price (Extended hours)",TRUE))</f>
        <v>161.77000000000001</v>
      </c>
      <c r="E322" s="17" cm="1">
        <f t="array" ref="E322">_FV(B322,"Low")</f>
        <v>159.39500000000001</v>
      </c>
      <c r="F322" s="17" cm="1">
        <f t="array" ref="F322">_FV(B322,"High")</f>
        <v>165.15</v>
      </c>
      <c r="G322" s="18" cm="1">
        <f t="array" ref="G322">_FV(B322,"Change")</f>
        <v>0.37</v>
      </c>
      <c r="H322" s="19" cm="1">
        <f t="array" ref="H322">_FV(B322,"Change (%)",TRUE)</f>
        <v>2.2919999999999998E-3</v>
      </c>
      <c r="I322" s="37" t="str" cm="1">
        <f t="array" ref="I322">_FV(B322,"Name")</f>
        <v>M&amp;T BANK CORPORATION</v>
      </c>
      <c r="J322" s="20" cm="1">
        <f t="array" ref="J322">_FV(B322,"Shares outstanding",TRUE)</f>
        <v>172900000</v>
      </c>
      <c r="K322" s="21" cm="1">
        <f t="array" ref="K322">IFERROR(_FV(B322,"Market cap",TRUE),0)</f>
        <v>27970030000</v>
      </c>
      <c r="L322" s="22">
        <f>VLOOKUP($A322,[1]TargetPriceData!$A$2:$AB$4993,11,FALSE)</f>
        <v>0.84</v>
      </c>
      <c r="M322" s="23">
        <f>VLOOKUP($A322,[1]TargetPriceData!$A$2:$AB$4993,4,FALSE)</f>
        <v>19</v>
      </c>
      <c r="N322" s="23" t="b">
        <f>VLOOKUP($A322,[1]TargetPriceData!$A$2:$AB$4993,3,FALSE)</f>
        <v>1</v>
      </c>
      <c r="O322" s="24">
        <f>VLOOKUP($A322,[1]TargetPriceData!$A$2:$AB$4993,5,FALSE)</f>
        <v>170</v>
      </c>
      <c r="P322" s="24">
        <f>VLOOKUP($A322,[1]TargetPriceData!$A$2:$AB$1048576,7,FALSE)</f>
        <v>200</v>
      </c>
      <c r="Q322" s="24">
        <f>VLOOKUP($A322,[1]TargetPriceData!$A$2:$AB$4993,6,FALSE)</f>
        <v>200.32</v>
      </c>
      <c r="R322" s="34">
        <f t="shared" ca="1" si="8"/>
        <v>0.23830129195771763</v>
      </c>
      <c r="S322" s="24">
        <f>VLOOKUP($A322,[1]TargetPriceData!$A$2:$AB$4993,8,FALSE)</f>
        <v>255</v>
      </c>
      <c r="T322" s="26">
        <f>VLOOKUP($A322,[1]TargetPriceData!$A$2:$AB$4993,10,FALSE)</f>
        <v>2.2999999999999998</v>
      </c>
      <c r="U322" s="42">
        <f>VLOOKUP($A322,[1]TargetPriceData!$A$2:$P$4996,16,FALSE)</f>
        <v>0</v>
      </c>
      <c r="V322" s="42">
        <f>VLOOKUP($A322,[1]TargetPriceData!$A$2:$Q$4996,17,FALSE)</f>
        <v>0</v>
      </c>
      <c r="W322" s="27" t="str">
        <f>VLOOKUP($A322,[1]TargetPriceData!$A$2:$O$4996,15,FALSE)</f>
        <v>2022-08-31</v>
      </c>
      <c r="X322" s="28">
        <f>VLOOKUP($A322,[1]TargetPriceData!$A$2:$N$4996,14,FALSE)</f>
        <v>4.8</v>
      </c>
      <c r="Y322" s="29">
        <f t="shared" si="9"/>
        <v>2.9739776951672861E-2</v>
      </c>
      <c r="Z322" s="11" t="str" cm="1">
        <f t="array" ref="Z322">_FV(B322,"Exchange abbreviation",TRUE)</f>
        <v>XNYS</v>
      </c>
      <c r="AA322" s="44" t="s">
        <v>589</v>
      </c>
      <c r="AB322" s="44" t="s">
        <v>711</v>
      </c>
      <c r="AC322" s="45" t="s">
        <v>38</v>
      </c>
      <c r="AD322" s="31" t="s">
        <v>604</v>
      </c>
      <c r="AE322" s="46" t="s">
        <v>647</v>
      </c>
      <c r="AF322" s="32" t="s">
        <v>33</v>
      </c>
      <c r="AG322" s="33" cm="1">
        <f t="array" ref="AG322">IF(AH322=0,0,IF(ISERR(AH322),0,ROUNDDOWN(C322/_FV(B322,"P/E",TRUE),2)))</f>
        <v>10.76</v>
      </c>
      <c r="AH322" s="30" cm="1">
        <f t="array" ref="AH322">IFERROR(_FV(B322,"P/E",TRUE),0)</f>
        <v>14.9931</v>
      </c>
      <c r="FT322" s="8"/>
      <c r="FU322" s="8"/>
      <c r="FV322" s="8"/>
    </row>
    <row r="323" spans="1:178" x14ac:dyDescent="0.25">
      <c r="A323" s="38" t="s">
        <v>404</v>
      </c>
      <c r="B323" t="e" vm="320">
        <v>#VALUE!</v>
      </c>
      <c r="C323" s="10" cm="1">
        <f t="array" ref="C323">_FV(B323,"Previous close",TRUE)</f>
        <v>42.7</v>
      </c>
      <c r="D323" s="10" cm="1">
        <f t="array" aca="1" ref="D323" ca="1">IF(OR(ISERROR(_FV($B323,"Price (Extended hours)",TRUE))=TRUE,$D$2="MKT CLOSED"),_FV($B323,"Price"),_FV($B323,"Price (Extended hours)",TRUE))</f>
        <v>43.69</v>
      </c>
      <c r="E323" s="17" cm="1">
        <f t="array" ref="E323">_FV(B323,"Low")</f>
        <v>40.229999999999997</v>
      </c>
      <c r="F323" s="17" cm="1">
        <f t="array" ref="F323">_FV(B323,"High")</f>
        <v>43.09</v>
      </c>
      <c r="G323" s="18" cm="1">
        <f t="array" ref="G323">_FV(B323,"Change")</f>
        <v>0.3</v>
      </c>
      <c r="H323" s="19" cm="1">
        <f t="array" ref="H323">_FV(B323,"Change (%)",TRUE)</f>
        <v>7.0260000000000001E-3</v>
      </c>
      <c r="I323" s="37" t="str" cm="1">
        <f t="array" ref="I323">_FV(B323,"Name")</f>
        <v>MATCH GROUP, INC.</v>
      </c>
      <c r="J323" s="20" cm="1">
        <f t="array" ref="J323">_FV(B323,"Shares outstanding",TRUE)</f>
        <v>282986500</v>
      </c>
      <c r="K323" s="21" cm="1">
        <f t="array" ref="K323">IFERROR(_FV(B323,"Market cap",TRUE),0)</f>
        <v>12168420000</v>
      </c>
      <c r="L323" s="22">
        <f>VLOOKUP($A323,[1]TargetPriceData!$A$2:$AB$4993,11,FALSE)</f>
        <v>1.32</v>
      </c>
      <c r="M323" s="23">
        <f>VLOOKUP($A323,[1]TargetPriceData!$A$2:$AB$4993,4,FALSE)</f>
        <v>21</v>
      </c>
      <c r="N323" s="23" t="b">
        <f>VLOOKUP($A323,[1]TargetPriceData!$A$2:$AB$4993,3,FALSE)</f>
        <v>1</v>
      </c>
      <c r="O323" s="24">
        <f>VLOOKUP($A323,[1]TargetPriceData!$A$2:$AB$4993,5,FALSE)</f>
        <v>60</v>
      </c>
      <c r="P323" s="24">
        <f>VLOOKUP($A323,[1]TargetPriceData!$A$2:$AB$1048576,7,FALSE)</f>
        <v>80</v>
      </c>
      <c r="Q323" s="24">
        <f>VLOOKUP($A323,[1]TargetPriceData!$A$2:$AB$4993,6,FALSE)</f>
        <v>79</v>
      </c>
      <c r="R323" s="34">
        <f t="shared" ca="1" si="8"/>
        <v>0.8081940947585261</v>
      </c>
      <c r="S323" s="24">
        <f>VLOOKUP($A323,[1]TargetPriceData!$A$2:$AB$4993,8,FALSE)</f>
        <v>110</v>
      </c>
      <c r="T323" s="26">
        <f>VLOOKUP($A323,[1]TargetPriceData!$A$2:$AB$4993,10,FALSE)</f>
        <v>2.1</v>
      </c>
      <c r="U323" s="42">
        <f>VLOOKUP($A323,[1]TargetPriceData!$A$2:$P$4996,16,FALSE)</f>
        <v>1.05</v>
      </c>
      <c r="V323" s="42">
        <f>VLOOKUP($A323,[1]TargetPriceData!$A$2:$Q$4996,17,FALSE)</f>
        <v>1.28</v>
      </c>
      <c r="W323" s="27" t="str">
        <f>VLOOKUP($A323,[1]TargetPriceData!$A$2:$O$4996,15,FALSE)</f>
        <v>2015-11-10</v>
      </c>
      <c r="X323" s="28">
        <f>VLOOKUP($A323,[1]TargetPriceData!$A$2:$N$4996,14,FALSE)</f>
        <v>0</v>
      </c>
      <c r="Y323" s="29">
        <f t="shared" si="9"/>
        <v>0</v>
      </c>
      <c r="Z323" s="11" t="str" cm="1">
        <f t="array" ref="Z323">_FV(B323,"Exchange abbreviation",TRUE)</f>
        <v>XNAS</v>
      </c>
      <c r="AA323" s="44" t="s">
        <v>712</v>
      </c>
      <c r="AB323" s="44" t="s">
        <v>711</v>
      </c>
      <c r="AC323" s="45" t="s">
        <v>52</v>
      </c>
      <c r="AD323" s="31" t="s">
        <v>630</v>
      </c>
      <c r="AE323" s="46" t="s">
        <v>674</v>
      </c>
      <c r="AF323" s="32" t="s">
        <v>33</v>
      </c>
      <c r="AG323" s="33" cm="1">
        <f t="array" ref="AG323">IF(AH323=0,0,IF(ISERR(AH323),0,ROUNDDOWN(C323/_FV(B323,"P/E",TRUE),2)))</f>
        <v>0.34</v>
      </c>
      <c r="AH323" s="30" cm="1">
        <f t="array" ref="AH323">IFERROR(_FV(B323,"P/E",TRUE),0)</f>
        <v>125.1575</v>
      </c>
      <c r="FT323" s="8"/>
      <c r="FU323" s="8"/>
      <c r="FV323" s="8"/>
    </row>
    <row r="324" spans="1:178" x14ac:dyDescent="0.25">
      <c r="A324" s="38" t="s">
        <v>405</v>
      </c>
      <c r="B324" t="e" vm="321">
        <v>#VALUE!</v>
      </c>
      <c r="C324" s="10" cm="1">
        <f t="array" ref="C324">_FV(B324,"Previous close",TRUE)</f>
        <v>1143.9000000000001</v>
      </c>
      <c r="D324" s="10" cm="1">
        <f t="array" aca="1" ref="D324" ca="1">IF(OR(ISERROR(_FV($B324,"Price (Extended hours)",TRUE))=TRUE,$D$2="MKT CLOSED"),_FV($B324,"Price"),_FV($B324,"Price (Extended hours)",TRUE))</f>
        <v>1174.3800000000001</v>
      </c>
      <c r="E324" s="17" cm="1">
        <f t="array" ref="E324">_FV(B324,"Low")</f>
        <v>1136.2850000000001</v>
      </c>
      <c r="F324" s="17" cm="1">
        <f t="array" ref="F324">_FV(B324,"High")</f>
        <v>1176.865</v>
      </c>
      <c r="G324" s="18" cm="1">
        <f t="array" ref="G324">_FV(B324,"Change")</f>
        <v>30.48</v>
      </c>
      <c r="H324" s="19" cm="1">
        <f t="array" ref="H324">_FV(B324,"Change (%)",TRUE)</f>
        <v>2.6646E-2</v>
      </c>
      <c r="I324" s="37" t="str" cm="1">
        <f t="array" ref="I324">_FV(B324,"Name")</f>
        <v>METTLER-TOLEDO INTERNATIONAL INC.</v>
      </c>
      <c r="J324" s="20" cm="1">
        <f t="array" ref="J324">_FV(B324,"Shares outstanding",TRUE)</f>
        <v>22506610</v>
      </c>
      <c r="K324" s="21" cm="1">
        <f t="array" ref="K324">IFERROR(_FV(B324,"Market cap",TRUE),0)</f>
        <v>26431310000</v>
      </c>
      <c r="L324" s="22">
        <f>VLOOKUP($A324,[1]TargetPriceData!$A$2:$AB$4993,11,FALSE)</f>
        <v>1.1399999999999999</v>
      </c>
      <c r="M324" s="23">
        <f>VLOOKUP($A324,[1]TargetPriceData!$A$2:$AB$4993,4,FALSE)</f>
        <v>11</v>
      </c>
      <c r="N324" s="23" t="b">
        <f>VLOOKUP($A324,[1]TargetPriceData!$A$2:$AB$4993,3,FALSE)</f>
        <v>1</v>
      </c>
      <c r="O324" s="24">
        <f>VLOOKUP($A324,[1]TargetPriceData!$A$2:$AB$4993,5,FALSE)</f>
        <v>1120</v>
      </c>
      <c r="P324" s="24">
        <f>VLOOKUP($A324,[1]TargetPriceData!$A$2:$AB$1048576,7,FALSE)</f>
        <v>1315</v>
      </c>
      <c r="Q324" s="24">
        <f>VLOOKUP($A324,[1]TargetPriceData!$A$2:$AB$4993,6,FALSE)</f>
        <v>1330.73</v>
      </c>
      <c r="R324" s="34">
        <f t="shared" ref="R324:R387" ca="1" si="10">IF(Q324&gt;0,(Q324-D324)/D324,0)</f>
        <v>0.13313407925884288</v>
      </c>
      <c r="S324" s="24">
        <f>VLOOKUP($A324,[1]TargetPriceData!$A$2:$AB$4993,8,FALSE)</f>
        <v>1500</v>
      </c>
      <c r="T324" s="26">
        <f>VLOOKUP($A324,[1]TargetPriceData!$A$2:$AB$4993,10,FALSE)</f>
        <v>2.8</v>
      </c>
      <c r="U324" s="42">
        <f>VLOOKUP($A324,[1]TargetPriceData!$A$2:$P$4996,16,FALSE)</f>
        <v>0.66</v>
      </c>
      <c r="V324" s="42">
        <f>VLOOKUP($A324,[1]TargetPriceData!$A$2:$Q$4996,17,FALSE)</f>
        <v>1.18</v>
      </c>
      <c r="W324" s="27" t="str">
        <f>VLOOKUP($A324,[1]TargetPriceData!$A$2:$O$4996,15,FALSE)</f>
        <v/>
      </c>
      <c r="X324" s="28">
        <f>VLOOKUP($A324,[1]TargetPriceData!$A$2:$N$4996,14,FALSE)</f>
        <v>0</v>
      </c>
      <c r="Y324" s="29">
        <f t="shared" ref="Y324:Y387" si="11">X324/C324</f>
        <v>0</v>
      </c>
      <c r="Z324" s="11" t="str" cm="1">
        <f t="array" ref="Z324">_FV(B324,"Exchange abbreviation",TRUE)</f>
        <v>XNYS</v>
      </c>
      <c r="AA324" s="44" t="s">
        <v>589</v>
      </c>
      <c r="AB324" s="44" t="s">
        <v>711</v>
      </c>
      <c r="AC324" s="45" t="s">
        <v>159</v>
      </c>
      <c r="AD324" s="31" t="s">
        <v>587</v>
      </c>
      <c r="AE324" s="46" t="s">
        <v>638</v>
      </c>
      <c r="AF324" s="32" t="s">
        <v>33</v>
      </c>
      <c r="AG324" s="33" cm="1">
        <f t="array" ref="AG324">IF(AH324=0,0,IF(ISERR(AH324),0,ROUNDDOWN(C324/_FV(B324,"P/E",TRUE),2)))</f>
        <v>35.49</v>
      </c>
      <c r="AH324" s="30" cm="1">
        <f t="array" ref="AH324">IFERROR(_FV(B324,"P/E",TRUE),0)</f>
        <v>32.228000000000002</v>
      </c>
      <c r="FT324" s="8"/>
      <c r="FU324" s="8"/>
      <c r="FV324" s="8"/>
    </row>
    <row r="325" spans="1:178" x14ac:dyDescent="0.25">
      <c r="A325" s="38" t="s">
        <v>406</v>
      </c>
      <c r="B325" t="e" vm="322">
        <v>#VALUE!</v>
      </c>
      <c r="C325" s="10" cm="1">
        <f t="array" ref="C325">_FV(B325,"Previous close",TRUE)</f>
        <v>53.7</v>
      </c>
      <c r="D325" s="10" cm="1">
        <f t="array" aca="1" ref="D325" ca="1">IF(OR(ISERROR(_FV($B325,"Price (Extended hours)",TRUE))=TRUE,$D$2="MKT CLOSED"),_FV($B325,"Price"),_FV($B325,"Price (Extended hours)",TRUE))</f>
        <v>56.4</v>
      </c>
      <c r="E325" s="17" cm="1">
        <f t="array" ref="E325">_FV(B325,"Low")</f>
        <v>53.335000000000001</v>
      </c>
      <c r="F325" s="17" cm="1">
        <f t="array" ref="F325">_FV(B325,"High")</f>
        <v>56.28</v>
      </c>
      <c r="G325" s="18" cm="1">
        <f t="array" ref="G325">_FV(B325,"Change")</f>
        <v>2.35</v>
      </c>
      <c r="H325" s="19" cm="1">
        <f t="array" ref="H325">_FV(B325,"Change (%)",TRUE)</f>
        <v>4.3761999999999995E-2</v>
      </c>
      <c r="I325" s="37" t="str" cm="1">
        <f t="array" ref="I325">_FV(B325,"Name")</f>
        <v>MICRON TECHNOLOGY, INC.</v>
      </c>
      <c r="J325" s="20" cm="1">
        <f t="array" ref="J325">_FV(B325,"Shares outstanding",TRUE)</f>
        <v>1087169000</v>
      </c>
      <c r="K325" s="21" cm="1">
        <f t="array" ref="K325">IFERROR(_FV(B325,"Market cap",TRUE),0)</f>
        <v>60935800000</v>
      </c>
      <c r="L325" s="22">
        <f>VLOOKUP($A325,[1]TargetPriceData!$A$2:$AB$4993,11,FALSE)</f>
        <v>1.28</v>
      </c>
      <c r="M325" s="23">
        <f>VLOOKUP($A325,[1]TargetPriceData!$A$2:$AB$4993,4,FALSE)</f>
        <v>32</v>
      </c>
      <c r="N325" s="23" t="b">
        <f>VLOOKUP($A325,[1]TargetPriceData!$A$2:$AB$4993,3,FALSE)</f>
        <v>1</v>
      </c>
      <c r="O325" s="24">
        <f>VLOOKUP($A325,[1]TargetPriceData!$A$2:$AB$4993,5,FALSE)</f>
        <v>45</v>
      </c>
      <c r="P325" s="24">
        <f>VLOOKUP($A325,[1]TargetPriceData!$A$2:$AB$1048576,7,FALSE)</f>
        <v>65</v>
      </c>
      <c r="Q325" s="24">
        <f>VLOOKUP($A325,[1]TargetPriceData!$A$2:$AB$4993,6,FALSE)</f>
        <v>65.92</v>
      </c>
      <c r="R325" s="34">
        <f t="shared" ca="1" si="10"/>
        <v>0.1687943262411348</v>
      </c>
      <c r="S325" s="24">
        <f>VLOOKUP($A325,[1]TargetPriceData!$A$2:$AB$4993,8,FALSE)</f>
        <v>100</v>
      </c>
      <c r="T325" s="26">
        <f>VLOOKUP($A325,[1]TargetPriceData!$A$2:$AB$4993,10,FALSE)</f>
        <v>2.2000000000000002</v>
      </c>
      <c r="U325" s="42">
        <f>VLOOKUP($A325,[1]TargetPriceData!$A$2:$P$4996,16,FALSE)</f>
        <v>1.92</v>
      </c>
      <c r="V325" s="42">
        <f>VLOOKUP($A325,[1]TargetPriceData!$A$2:$Q$4996,17,FALSE)</f>
        <v>2.89</v>
      </c>
      <c r="W325" s="27" t="str">
        <f>VLOOKUP($A325,[1]TargetPriceData!$A$2:$O$4996,15,FALSE)</f>
        <v>2022-10-07</v>
      </c>
      <c r="X325" s="28">
        <f>VLOOKUP($A325,[1]TargetPriceData!$A$2:$N$4996,14,FALSE)</f>
        <v>0.46</v>
      </c>
      <c r="Y325" s="29">
        <f t="shared" si="11"/>
        <v>8.5661080074487892E-3</v>
      </c>
      <c r="Z325" s="11" t="str" cm="1">
        <f t="array" ref="Z325">_FV(B325,"Exchange abbreviation",TRUE)</f>
        <v>XNAS</v>
      </c>
      <c r="AA325" s="44" t="s">
        <v>712</v>
      </c>
      <c r="AB325" s="44" t="s">
        <v>711</v>
      </c>
      <c r="AC325" s="45" t="s">
        <v>60</v>
      </c>
      <c r="AD325" s="31" t="s">
        <v>592</v>
      </c>
      <c r="AE325" s="46" t="s">
        <v>597</v>
      </c>
      <c r="AF325" s="32" t="s">
        <v>33</v>
      </c>
      <c r="AG325" s="33" cm="1">
        <f t="array" ref="AG325">IF(AH325=0,0,IF(ISERR(AH325),0,ROUNDDOWN(C325/_FV(B325,"P/E",TRUE),2)))</f>
        <v>7.73</v>
      </c>
      <c r="AH325" s="30" cm="1">
        <f t="array" ref="AH325">IFERROR(_FV(B325,"P/E",TRUE),0)</f>
        <v>6.9436</v>
      </c>
      <c r="FT325" s="8"/>
      <c r="FU325" s="8"/>
      <c r="FV325" s="8"/>
    </row>
    <row r="326" spans="1:178" x14ac:dyDescent="0.25">
      <c r="A326" s="38" t="s">
        <v>407</v>
      </c>
      <c r="B326" t="e" vm="323">
        <v>#VALUE!</v>
      </c>
      <c r="C326" s="10" cm="1">
        <f t="array" ref="C326">_FV(B326,"Previous close",TRUE)</f>
        <v>14.23</v>
      </c>
      <c r="D326" s="10" cm="1">
        <f t="array" aca="1" ref="D326" ca="1">IF(OR(ISERROR(_FV($B326,"Price (Extended hours)",TRUE))=TRUE,$D$2="MKT CLOSED"),_FV($B326,"Price"),_FV($B326,"Price (Extended hours)",TRUE))</f>
        <v>15.08</v>
      </c>
      <c r="E326" s="17" cm="1">
        <f t="array" ref="E326">_FV(B326,"Low")</f>
        <v>13.95</v>
      </c>
      <c r="F326" s="17" cm="1">
        <f t="array" ref="F326">_FV(B326,"High")</f>
        <v>14.955500000000001</v>
      </c>
      <c r="G326" s="18" cm="1">
        <f t="array" ref="G326">_FV(B326,"Change")</f>
        <v>0.7</v>
      </c>
      <c r="H326" s="19" cm="1">
        <f t="array" ref="H326">_FV(B326,"Change (%)",TRUE)</f>
        <v>4.9192E-2</v>
      </c>
      <c r="I326" s="37" t="str" cm="1">
        <f t="array" ref="I326">_FV(B326,"Name")</f>
        <v>NORWEGIAN CRUISE LINE HOLDINGS LTD.</v>
      </c>
      <c r="J326" s="20" cm="1">
        <f t="array" ref="J326">_FV(B326,"Shares outstanding",TRUE)</f>
        <v>421389200</v>
      </c>
      <c r="K326" s="21" cm="1">
        <f t="array" ref="K326">IFERROR(_FV(B326,"Market cap",TRUE),0)</f>
        <v>6291341000</v>
      </c>
      <c r="L326" s="22">
        <f>VLOOKUP($A326,[1]TargetPriceData!$A$2:$AB$4993,11,FALSE)</f>
        <v>2.33</v>
      </c>
      <c r="M326" s="23">
        <f>VLOOKUP($A326,[1]TargetPriceData!$A$2:$AB$4993,4,FALSE)</f>
        <v>15</v>
      </c>
      <c r="N326" s="23" t="b">
        <f>VLOOKUP($A326,[1]TargetPriceData!$A$2:$AB$4993,3,FALSE)</f>
        <v>1</v>
      </c>
      <c r="O326" s="24">
        <f>VLOOKUP($A326,[1]TargetPriceData!$A$2:$AB$4993,5,FALSE)</f>
        <v>13</v>
      </c>
      <c r="P326" s="24">
        <f>VLOOKUP($A326,[1]TargetPriceData!$A$2:$AB$1048576,7,FALSE)</f>
        <v>16</v>
      </c>
      <c r="Q326" s="24">
        <f>VLOOKUP($A326,[1]TargetPriceData!$A$2:$AB$4993,6,FALSE)</f>
        <v>18.87</v>
      </c>
      <c r="R326" s="34">
        <f t="shared" ca="1" si="10"/>
        <v>0.25132625994694968</v>
      </c>
      <c r="S326" s="24">
        <f>VLOOKUP($A326,[1]TargetPriceData!$A$2:$AB$4993,8,FALSE)</f>
        <v>35</v>
      </c>
      <c r="T326" s="26">
        <f>VLOOKUP($A326,[1]TargetPriceData!$A$2:$AB$4993,10,FALSE)</f>
        <v>2.2999999999999998</v>
      </c>
      <c r="U326" s="42">
        <f>VLOOKUP($A326,[1]TargetPriceData!$A$2:$P$4996,16,FALSE)</f>
        <v>0.5</v>
      </c>
      <c r="V326" s="42">
        <f>VLOOKUP($A326,[1]TargetPriceData!$A$2:$Q$4996,17,FALSE)</f>
        <v>0.62</v>
      </c>
      <c r="W326" s="27" t="str">
        <f>VLOOKUP($A326,[1]TargetPriceData!$A$2:$O$4996,15,FALSE)</f>
        <v/>
      </c>
      <c r="X326" s="28">
        <f>VLOOKUP($A326,[1]TargetPriceData!$A$2:$N$4996,14,FALSE)</f>
        <v>0</v>
      </c>
      <c r="Y326" s="29">
        <f t="shared" si="11"/>
        <v>0</v>
      </c>
      <c r="Z326" s="11" t="str" cm="1">
        <f t="array" ref="Z326">_FV(B326,"Exchange abbreviation",TRUE)</f>
        <v>XNYS</v>
      </c>
      <c r="AA326" s="44" t="s">
        <v>589</v>
      </c>
      <c r="AB326" s="44" t="s">
        <v>711</v>
      </c>
      <c r="AC326" s="45" t="s">
        <v>56</v>
      </c>
      <c r="AD326" s="31" t="s">
        <v>278</v>
      </c>
      <c r="AE326" s="46" t="s">
        <v>644</v>
      </c>
      <c r="AF326" s="32" t="s">
        <v>33</v>
      </c>
      <c r="AG326" s="33" cm="1">
        <f t="array" ref="AG326">IF(AH326=0,0,IF(ISERR(AH326),0,ROUNDDOWN(C326/_FV(B326,"P/E",TRUE),2)))</f>
        <v>0</v>
      </c>
      <c r="AH326" s="30" cm="1">
        <f t="array" ref="AH326">IFERROR(_FV(B326,"P/E",TRUE),0)</f>
        <v>0</v>
      </c>
      <c r="FT326" s="8"/>
      <c r="FU326" s="8"/>
      <c r="FV326" s="8"/>
    </row>
    <row r="327" spans="1:178" x14ac:dyDescent="0.25">
      <c r="A327" s="38" t="s">
        <v>408</v>
      </c>
      <c r="B327" t="e" vm="324">
        <v>#VALUE!</v>
      </c>
      <c r="C327" s="10" cm="1">
        <f t="array" ref="C327">_FV(B327,"Previous close",TRUE)</f>
        <v>56.84</v>
      </c>
      <c r="D327" s="10" cm="1">
        <f t="array" aca="1" ref="D327" ca="1">IF(OR(ISERROR(_FV($B327,"Price (Extended hours)",TRUE))=TRUE,$D$2="MKT CLOSED"),_FV($B327,"Price"),_FV($B327,"Price (Extended hours)",TRUE))</f>
        <v>58</v>
      </c>
      <c r="E327" s="17" cm="1">
        <f t="array" ref="E327">_FV(B327,"Low")</f>
        <v>56.02</v>
      </c>
      <c r="F327" s="17" cm="1">
        <f t="array" ref="F327">_FV(B327,"High")</f>
        <v>57.85</v>
      </c>
      <c r="G327" s="18" cm="1">
        <f t="array" ref="G327">_FV(B327,"Change")</f>
        <v>0.9</v>
      </c>
      <c r="H327" s="19" cm="1">
        <f t="array" ref="H327">_FV(B327,"Change (%)",TRUE)</f>
        <v>1.5834000000000001E-2</v>
      </c>
      <c r="I327" s="37" t="str" cm="1">
        <f t="array" ref="I327">_FV(B327,"Name")</f>
        <v>Nasdaq, Inc.</v>
      </c>
      <c r="J327" s="20" cm="1">
        <f t="array" ref="J327">_FV(B327,"Shares outstanding",TRUE)</f>
        <v>491226200</v>
      </c>
      <c r="K327" s="21" cm="1">
        <f t="array" ref="K327">IFERROR(_FV(B327,"Market cap",TRUE),0)</f>
        <v>28363400000</v>
      </c>
      <c r="L327" s="22">
        <f>VLOOKUP($A327,[1]TargetPriceData!$A$2:$AB$4993,11,FALSE)</f>
        <v>0.94</v>
      </c>
      <c r="M327" s="23">
        <f>VLOOKUP($A327,[1]TargetPriceData!$A$2:$AB$4993,4,FALSE)</f>
        <v>15</v>
      </c>
      <c r="N327" s="23" t="b">
        <f>VLOOKUP($A327,[1]TargetPriceData!$A$2:$AB$4993,3,FALSE)</f>
        <v>1</v>
      </c>
      <c r="O327" s="24">
        <f>VLOOKUP($A327,[1]TargetPriceData!$A$2:$AB$4993,5,FALSE)</f>
        <v>50</v>
      </c>
      <c r="P327" s="24">
        <f>VLOOKUP($A327,[1]TargetPriceData!$A$2:$AB$1048576,7,FALSE)</f>
        <v>65</v>
      </c>
      <c r="Q327" s="24">
        <f>VLOOKUP($A327,[1]TargetPriceData!$A$2:$AB$4993,6,FALSE)</f>
        <v>65.84</v>
      </c>
      <c r="R327" s="34">
        <f t="shared" ca="1" si="10"/>
        <v>0.13517241379310352</v>
      </c>
      <c r="S327" s="24">
        <f>VLOOKUP($A327,[1]TargetPriceData!$A$2:$AB$4993,8,FALSE)</f>
        <v>84</v>
      </c>
      <c r="T327" s="26">
        <f>VLOOKUP($A327,[1]TargetPriceData!$A$2:$AB$4993,10,FALSE)</f>
        <v>2.2999999999999998</v>
      </c>
      <c r="U327" s="42">
        <f>VLOOKUP($A327,[1]TargetPriceData!$A$2:$P$4996,16,FALSE)</f>
        <v>0.09</v>
      </c>
      <c r="V327" s="42">
        <f>VLOOKUP($A327,[1]TargetPriceData!$A$2:$Q$4996,17,FALSE)</f>
        <v>0.96</v>
      </c>
      <c r="W327" s="27" t="str">
        <f>VLOOKUP($A327,[1]TargetPriceData!$A$2:$O$4996,15,FALSE)</f>
        <v>2022-12-01</v>
      </c>
      <c r="X327" s="28">
        <f>VLOOKUP($A327,[1]TargetPriceData!$A$2:$N$4996,14,FALSE)</f>
        <v>0.8</v>
      </c>
      <c r="Y327" s="29">
        <f t="shared" si="11"/>
        <v>1.4074595355383532E-2</v>
      </c>
      <c r="Z327" s="11" t="str" cm="1">
        <f t="array" ref="Z327">_FV(B327,"Exchange abbreviation",TRUE)</f>
        <v>XNAS</v>
      </c>
      <c r="AA327" s="44" t="s">
        <v>589</v>
      </c>
      <c r="AB327" s="44" t="s">
        <v>711</v>
      </c>
      <c r="AC327" s="45" t="s">
        <v>81</v>
      </c>
      <c r="AD327" s="31" t="s">
        <v>604</v>
      </c>
      <c r="AE327" s="46" t="s">
        <v>642</v>
      </c>
      <c r="AF327" s="32" t="s">
        <v>33</v>
      </c>
      <c r="AG327" s="33" cm="1">
        <f t="array" ref="AG327">IF(AH327=0,0,IF(ISERR(AH327),0,ROUNDDOWN(C327/_FV(B327,"P/E",TRUE),2)))</f>
        <v>2.2799999999999998</v>
      </c>
      <c r="AH327" s="30" cm="1">
        <f t="array" ref="AH327">IFERROR(_FV(B327,"P/E",TRUE),0)</f>
        <v>24.871400000000001</v>
      </c>
      <c r="FT327" s="8"/>
      <c r="FU327" s="8"/>
      <c r="FV327" s="8"/>
    </row>
    <row r="328" spans="1:178" x14ac:dyDescent="0.25">
      <c r="A328" s="38" t="s">
        <v>409</v>
      </c>
      <c r="B328" t="e" vm="325">
        <v>#VALUE!</v>
      </c>
      <c r="C328" s="10" cm="1">
        <f t="array" ref="C328">_FV(B328,"Previous close",TRUE)</f>
        <v>211.51</v>
      </c>
      <c r="D328" s="10" cm="1">
        <f t="array" aca="1" ref="D328" ca="1">IF(OR(ISERROR(_FV($B328,"Price (Extended hours)",TRUE))=TRUE,$D$2="MKT CLOSED"),_FV($B328,"Price"),_FV($B328,"Price (Extended hours)",TRUE))</f>
        <v>216.53</v>
      </c>
      <c r="E328" s="17" cm="1">
        <f t="array" ref="E328">_FV(B328,"Low")</f>
        <v>211.44</v>
      </c>
      <c r="F328" s="17" cm="1">
        <f t="array" ref="F328">_FV(B328,"High")</f>
        <v>217.09</v>
      </c>
      <c r="G328" s="18" cm="1">
        <f t="array" ref="G328">_FV(B328,"Change")</f>
        <v>5.0199999999999996</v>
      </c>
      <c r="H328" s="19" cm="1">
        <f t="array" ref="H328">_FV(B328,"Change (%)",TRUE)</f>
        <v>2.3734000000000002E-2</v>
      </c>
      <c r="I328" s="37" t="str" cm="1">
        <f t="array" ref="I328">_FV(B328,"Name")</f>
        <v>NORDSON CORPORATION</v>
      </c>
      <c r="J328" s="20" cm="1">
        <f t="array" ref="J328">_FV(B328,"Shares outstanding",TRUE)</f>
        <v>57210700</v>
      </c>
      <c r="K328" s="21" cm="1">
        <f t="array" ref="K328">IFERROR(_FV(B328,"Market cap",TRUE),0)</f>
        <v>12387830000</v>
      </c>
      <c r="L328" s="22">
        <f>VLOOKUP($A328,[1]TargetPriceData!$A$2:$AB$4993,11,FALSE)</f>
        <v>0.93</v>
      </c>
      <c r="M328" s="23">
        <f>VLOOKUP($A328,[1]TargetPriceData!$A$2:$AB$4993,4,FALSE)</f>
        <v>7</v>
      </c>
      <c r="N328" s="23" t="b">
        <f>VLOOKUP($A328,[1]TargetPriceData!$A$2:$AB$4993,3,FALSE)</f>
        <v>1</v>
      </c>
      <c r="O328" s="24">
        <f>VLOOKUP($A328,[1]TargetPriceData!$A$2:$AB$4993,5,FALSE)</f>
        <v>250</v>
      </c>
      <c r="P328" s="24">
        <f>VLOOKUP($A328,[1]TargetPriceData!$A$2:$AB$1048576,7,FALSE)</f>
        <v>270</v>
      </c>
      <c r="Q328" s="24">
        <f>VLOOKUP($A328,[1]TargetPriceData!$A$2:$AB$4993,6,FALSE)</f>
        <v>274.86</v>
      </c>
      <c r="R328" s="34">
        <f t="shared" ca="1" si="10"/>
        <v>0.2693853045767331</v>
      </c>
      <c r="S328" s="24">
        <f>VLOOKUP($A328,[1]TargetPriceData!$A$2:$AB$4993,8,FALSE)</f>
        <v>310</v>
      </c>
      <c r="T328" s="26">
        <f>VLOOKUP($A328,[1]TargetPriceData!$A$2:$AB$4993,10,FALSE)</f>
        <v>2.2999999999999998</v>
      </c>
      <c r="U328" s="42">
        <f>VLOOKUP($A328,[1]TargetPriceData!$A$2:$P$4996,16,FALSE)</f>
        <v>0.8</v>
      </c>
      <c r="V328" s="42">
        <f>VLOOKUP($A328,[1]TargetPriceData!$A$2:$Q$4996,17,FALSE)</f>
        <v>1.35</v>
      </c>
      <c r="W328" s="27" t="str">
        <f>VLOOKUP($A328,[1]TargetPriceData!$A$2:$O$4996,15,FALSE)</f>
        <v>2022-08-22</v>
      </c>
      <c r="X328" s="28">
        <f>VLOOKUP($A328,[1]TargetPriceData!$A$2:$N$4996,14,FALSE)</f>
        <v>2.6</v>
      </c>
      <c r="Y328" s="29">
        <f t="shared" si="11"/>
        <v>1.2292562999385373E-2</v>
      </c>
      <c r="Z328" s="11" t="str" cm="1">
        <f t="array" ref="Z328">_FV(B328,"Exchange abbreviation",TRUE)</f>
        <v>XNAS</v>
      </c>
      <c r="AA328" s="44" t="s">
        <v>589</v>
      </c>
      <c r="AB328" s="44" t="s">
        <v>711</v>
      </c>
      <c r="AC328" s="45" t="s">
        <v>39</v>
      </c>
      <c r="AD328" s="31" t="s">
        <v>337</v>
      </c>
      <c r="AE328" s="46" t="s">
        <v>653</v>
      </c>
      <c r="AF328" s="32" t="s">
        <v>33</v>
      </c>
      <c r="AG328" s="33" cm="1">
        <f t="array" ref="AG328">IF(AH328=0,0,IF(ISERR(AH328),0,ROUNDDOWN(C328/_FV(B328,"P/E",TRUE),2)))</f>
        <v>8.25</v>
      </c>
      <c r="AH328" s="30" cm="1">
        <f t="array" ref="AH328">IFERROR(_FV(B328,"P/E",TRUE),0)</f>
        <v>25.6374</v>
      </c>
      <c r="FT328" s="8"/>
      <c r="FU328" s="8"/>
      <c r="FV328" s="8"/>
    </row>
    <row r="329" spans="1:178" x14ac:dyDescent="0.25">
      <c r="A329" s="38" t="s">
        <v>410</v>
      </c>
      <c r="B329" t="e" vm="326">
        <v>#VALUE!</v>
      </c>
      <c r="C329" s="10" cm="1">
        <f t="array" ref="C329">_FV(B329,"Previous close",TRUE)</f>
        <v>70.64</v>
      </c>
      <c r="D329" s="10" cm="1">
        <f t="array" aca="1" ref="D329" ca="1">IF(OR(ISERROR(_FV($B329,"Price (Extended hours)",TRUE))=TRUE,$D$2="MKT CLOSED"),_FV($B329,"Price"),_FV($B329,"Price (Extended hours)",TRUE))</f>
        <v>72.13</v>
      </c>
      <c r="E329" s="17" cm="1">
        <f t="array" ref="E329">_FV(B329,"Low")</f>
        <v>70.3</v>
      </c>
      <c r="F329" s="17" cm="1">
        <f t="array" ref="F329">_FV(B329,"High")</f>
        <v>73</v>
      </c>
      <c r="G329" s="18" cm="1">
        <f t="array" ref="G329">_FV(B329,"Change")</f>
        <v>1.01</v>
      </c>
      <c r="H329" s="19" cm="1">
        <f t="array" ref="H329">_FV(B329,"Change (%)",TRUE)</f>
        <v>1.4298E-2</v>
      </c>
      <c r="I329" s="37" t="str" cm="1">
        <f t="array" ref="I329">_FV(B329,"Name")</f>
        <v>NEXTERA ENERGY, INC.</v>
      </c>
      <c r="J329" s="20" cm="1">
        <f t="array" ref="J329">_FV(B329,"Shares outstanding",TRUE)</f>
        <v>1964779000</v>
      </c>
      <c r="K329" s="21" cm="1">
        <f t="array" ref="K329">IFERROR(_FV(B329,"Market cap",TRUE),0)</f>
        <v>140776400000</v>
      </c>
      <c r="L329" s="22">
        <f>VLOOKUP($A329,[1]TargetPriceData!$A$2:$AB$4993,11,FALSE)</f>
        <v>0.49</v>
      </c>
      <c r="M329" s="23">
        <f>VLOOKUP($A329,[1]TargetPriceData!$A$2:$AB$4993,4,FALSE)</f>
        <v>16</v>
      </c>
      <c r="N329" s="23" t="b">
        <f>VLOOKUP($A329,[1]TargetPriceData!$A$2:$AB$4993,3,FALSE)</f>
        <v>1</v>
      </c>
      <c r="O329" s="24">
        <f>VLOOKUP($A329,[1]TargetPriceData!$A$2:$AB$4993,5,FALSE)</f>
        <v>81</v>
      </c>
      <c r="P329" s="24">
        <f>VLOOKUP($A329,[1]TargetPriceData!$A$2:$AB$1048576,7,FALSE)</f>
        <v>94</v>
      </c>
      <c r="Q329" s="24">
        <f>VLOOKUP($A329,[1]TargetPriceData!$A$2:$AB$4993,6,FALSE)</f>
        <v>94.05</v>
      </c>
      <c r="R329" s="34">
        <f t="shared" ca="1" si="10"/>
        <v>0.30389574379592404</v>
      </c>
      <c r="S329" s="24">
        <f>VLOOKUP($A329,[1]TargetPriceData!$A$2:$AB$4993,8,FALSE)</f>
        <v>108</v>
      </c>
      <c r="T329" s="26">
        <f>VLOOKUP($A329,[1]TargetPriceData!$A$2:$AB$4993,10,FALSE)</f>
        <v>1.9</v>
      </c>
      <c r="U329" s="42">
        <f>VLOOKUP($A329,[1]TargetPriceData!$A$2:$P$4996,16,FALSE)</f>
        <v>0.3</v>
      </c>
      <c r="V329" s="42">
        <f>VLOOKUP($A329,[1]TargetPriceData!$A$2:$Q$4996,17,FALSE)</f>
        <v>0.53</v>
      </c>
      <c r="W329" s="27" t="str">
        <f>VLOOKUP($A329,[1]TargetPriceData!$A$2:$O$4996,15,FALSE)</f>
        <v>2022-11-23</v>
      </c>
      <c r="X329" s="28">
        <f>VLOOKUP($A329,[1]TargetPriceData!$A$2:$N$4996,14,FALSE)</f>
        <v>1.7</v>
      </c>
      <c r="Y329" s="29">
        <f t="shared" si="11"/>
        <v>2.406568516421291E-2</v>
      </c>
      <c r="Z329" s="11" t="str" cm="1">
        <f t="array" ref="Z329">_FV(B329,"Exchange abbreviation",TRUE)</f>
        <v>XNYS</v>
      </c>
      <c r="AA329" s="44" t="s">
        <v>589</v>
      </c>
      <c r="AB329" s="44" t="s">
        <v>711</v>
      </c>
      <c r="AC329" s="45" t="s">
        <v>76</v>
      </c>
      <c r="AD329" s="31" t="s">
        <v>600</v>
      </c>
      <c r="AE329" s="46" t="s">
        <v>601</v>
      </c>
      <c r="AF329" s="32" t="s">
        <v>33</v>
      </c>
      <c r="AG329" s="33" cm="1">
        <f t="array" ref="AG329">IF(AH329=0,0,IF(ISERR(AH329),0,ROUNDDOWN(C329/_FV(B329,"P/E",TRUE),2)))</f>
        <v>1.3</v>
      </c>
      <c r="AH329" s="30" cm="1">
        <f t="array" ref="AH329">IFERROR(_FV(B329,"P/E",TRUE),0)</f>
        <v>54.082599999999999</v>
      </c>
      <c r="FT329" s="8"/>
      <c r="FU329" s="8"/>
      <c r="FV329" s="8"/>
    </row>
    <row r="330" spans="1:178" x14ac:dyDescent="0.25">
      <c r="A330" s="38" t="s">
        <v>411</v>
      </c>
      <c r="B330" t="e" vm="327">
        <v>#VALUE!</v>
      </c>
      <c r="C330" s="10" cm="1">
        <f t="array" ref="C330">_FV(B330,"Previous close",TRUE)</f>
        <v>41.14</v>
      </c>
      <c r="D330" s="10" cm="1">
        <f t="array" aca="1" ref="D330" ca="1">IF(OR(ISERROR(_FV($B330,"Price (Extended hours)",TRUE))=TRUE,$D$2="MKT CLOSED"),_FV($B330,"Price"),_FV($B330,"Price (Extended hours)",TRUE))</f>
        <v>42.37</v>
      </c>
      <c r="E330" s="17" cm="1">
        <f t="array" ref="E330">_FV(B330,"Low")</f>
        <v>41.155000000000001</v>
      </c>
      <c r="F330" s="17" cm="1">
        <f t="array" ref="F330">_FV(B330,"High")</f>
        <v>42.57</v>
      </c>
      <c r="G330" s="18" cm="1">
        <f t="array" ref="G330">_FV(B330,"Change")</f>
        <v>1.23</v>
      </c>
      <c r="H330" s="19" cm="1">
        <f t="array" ref="H330">_FV(B330,"Change (%)",TRUE)</f>
        <v>2.9897999999999997E-2</v>
      </c>
      <c r="I330" s="37" t="str" cm="1">
        <f t="array" ref="I330">_FV(B330,"Name")</f>
        <v>NEWMONT CORPORATION</v>
      </c>
      <c r="J330" s="20" cm="1">
        <f t="array" ref="J330">_FV(B330,"Shares outstanding",TRUE)</f>
        <v>793680500</v>
      </c>
      <c r="K330" s="21" cm="1">
        <f t="array" ref="K330">IFERROR(_FV(B330,"Market cap",TRUE),0)</f>
        <v>33628240000</v>
      </c>
      <c r="L330" s="22">
        <f>VLOOKUP($A330,[1]TargetPriceData!$A$2:$AB$4993,11,FALSE)</f>
        <v>0.27</v>
      </c>
      <c r="M330" s="23">
        <f>VLOOKUP($A330,[1]TargetPriceData!$A$2:$AB$4993,4,FALSE)</f>
        <v>1</v>
      </c>
      <c r="N330" s="23" t="b">
        <f>VLOOKUP($A330,[1]TargetPriceData!$A$2:$AB$4993,3,FALSE)</f>
        <v>1</v>
      </c>
      <c r="O330" s="24">
        <f>VLOOKUP($A330,[1]TargetPriceData!$A$2:$AB$4993,5,FALSE)</f>
        <v>79.08</v>
      </c>
      <c r="P330" s="24">
        <f>VLOOKUP($A330,[1]TargetPriceData!$A$2:$AB$1048576,7,FALSE)</f>
        <v>79.08</v>
      </c>
      <c r="Q330" s="24">
        <f>VLOOKUP($A330,[1]TargetPriceData!$A$2:$AB$4993,6,FALSE)</f>
        <v>79.08</v>
      </c>
      <c r="R330" s="34">
        <f t="shared" ca="1" si="10"/>
        <v>0.86641491621430267</v>
      </c>
      <c r="S330" s="24">
        <f>VLOOKUP($A330,[1]TargetPriceData!$A$2:$AB$4993,8,FALSE)</f>
        <v>79.08</v>
      </c>
      <c r="T330" s="26">
        <f>VLOOKUP($A330,[1]TargetPriceData!$A$2:$AB$4993,10,FALSE)</f>
        <v>2</v>
      </c>
      <c r="U330" s="42">
        <f>VLOOKUP($A330,[1]TargetPriceData!$A$2:$P$4996,16,FALSE)</f>
        <v>1.93</v>
      </c>
      <c r="V330" s="42">
        <f>VLOOKUP($A330,[1]TargetPriceData!$A$2:$Q$4996,17,FALSE)</f>
        <v>2.82</v>
      </c>
      <c r="W330" s="27" t="str">
        <f>VLOOKUP($A330,[1]TargetPriceData!$A$2:$O$4996,15,FALSE)</f>
        <v>2022-09-07</v>
      </c>
      <c r="X330" s="28">
        <f>VLOOKUP($A330,[1]TargetPriceData!$A$2:$N$4996,14,FALSE)</f>
        <v>2.2000000000000002</v>
      </c>
      <c r="Y330" s="29">
        <f t="shared" si="11"/>
        <v>5.3475935828877011E-2</v>
      </c>
      <c r="Z330" s="11" t="str" cm="1">
        <f t="array" ref="Z330">_FV(B330,"Exchange abbreviation",TRUE)</f>
        <v>XNYS</v>
      </c>
      <c r="AA330" s="44" t="s">
        <v>589</v>
      </c>
      <c r="AB330" s="44" t="s">
        <v>711</v>
      </c>
      <c r="AC330" s="45" t="s">
        <v>34</v>
      </c>
      <c r="AD330" s="31" t="s">
        <v>610</v>
      </c>
      <c r="AE330" s="46" t="s">
        <v>690</v>
      </c>
      <c r="AF330" s="32" t="s">
        <v>33</v>
      </c>
      <c r="AG330" s="33" cm="1">
        <f t="array" ref="AG330">IF(AH330=0,0,IF(ISERR(AH330),0,ROUNDDOWN(C330/_FV(B330,"P/E",TRUE),2)))</f>
        <v>0.93</v>
      </c>
      <c r="AH330" s="30" cm="1">
        <f t="array" ref="AH330">IFERROR(_FV(B330,"P/E",TRUE),0)</f>
        <v>44.039099999999998</v>
      </c>
      <c r="FT330" s="8"/>
      <c r="FU330" s="8"/>
      <c r="FV330" s="8"/>
    </row>
    <row r="331" spans="1:178" x14ac:dyDescent="0.25">
      <c r="A331" s="38" t="s">
        <v>412</v>
      </c>
      <c r="B331" t="e" vm="328">
        <v>#VALUE!</v>
      </c>
      <c r="C331" s="10" cm="1">
        <f t="array" ref="C331">_FV(B331,"Previous close",TRUE)</f>
        <v>268.16000000000003</v>
      </c>
      <c r="D331" s="10" cm="1">
        <f t="array" aca="1" ref="D331" ca="1">IF(OR(ISERROR(_FV($B331,"Price (Extended hours)",TRUE))=TRUE,$D$2="MKT CLOSED"),_FV($B331,"Price"),_FV($B331,"Price (Extended hours)",TRUE))</f>
        <v>291.37</v>
      </c>
      <c r="E331" s="17" cm="1">
        <f t="array" ref="E331">_FV(B331,"Low")</f>
        <v>265.68</v>
      </c>
      <c r="F331" s="17" cm="1">
        <f t="array" ref="F331">_FV(B331,"High")</f>
        <v>290.75</v>
      </c>
      <c r="G331" s="18" cm="1">
        <f t="array" ref="G331">_FV(B331,"Change")</f>
        <v>21.41</v>
      </c>
      <c r="H331" s="19" cm="1">
        <f t="array" ref="H331">_FV(B331,"Change (%)",TRUE)</f>
        <v>7.9839999999999994E-2</v>
      </c>
      <c r="I331" s="37" t="str" cm="1">
        <f t="array" ref="I331">_FV(B331,"Name")</f>
        <v>NETFLIX, INC.</v>
      </c>
      <c r="J331" s="20" cm="1">
        <f t="array" ref="J331">_FV(B331,"Shares outstanding",TRUE)</f>
        <v>445020500</v>
      </c>
      <c r="K331" s="21" cm="1">
        <f t="array" ref="K331">IFERROR(_FV(B331,"Market cap",TRUE),0)</f>
        <v>128864600000</v>
      </c>
      <c r="L331" s="22">
        <f>VLOOKUP($A331,[1]TargetPriceData!$A$2:$AB$4993,11,FALSE)</f>
        <v>1.22</v>
      </c>
      <c r="M331" s="23">
        <f>VLOOKUP($A331,[1]TargetPriceData!$A$2:$AB$4993,4,FALSE)</f>
        <v>37</v>
      </c>
      <c r="N331" s="23" t="b">
        <f>VLOOKUP($A331,[1]TargetPriceData!$A$2:$AB$4993,3,FALSE)</f>
        <v>1</v>
      </c>
      <c r="O331" s="24">
        <f>VLOOKUP($A331,[1]TargetPriceData!$A$2:$AB$4993,5,FALSE)</f>
        <v>162</v>
      </c>
      <c r="P331" s="24">
        <f>VLOOKUP($A331,[1]TargetPriceData!$A$2:$AB$1048576,7,FALSE)</f>
        <v>270</v>
      </c>
      <c r="Q331" s="24">
        <f>VLOOKUP($A331,[1]TargetPriceData!$A$2:$AB$4993,6,FALSE)</f>
        <v>270.41000000000003</v>
      </c>
      <c r="R331" s="34">
        <f t="shared" ca="1" si="10"/>
        <v>-7.1936026358238592E-2</v>
      </c>
      <c r="S331" s="24">
        <f>VLOOKUP($A331,[1]TargetPriceData!$A$2:$AB$4993,8,FALSE)</f>
        <v>365</v>
      </c>
      <c r="T331" s="26">
        <f>VLOOKUP($A331,[1]TargetPriceData!$A$2:$AB$4993,10,FALSE)</f>
        <v>2.6</v>
      </c>
      <c r="U331" s="42">
        <f>VLOOKUP($A331,[1]TargetPriceData!$A$2:$P$4996,16,FALSE)</f>
        <v>0.9</v>
      </c>
      <c r="V331" s="42">
        <f>VLOOKUP($A331,[1]TargetPriceData!$A$2:$Q$4996,17,FALSE)</f>
        <v>1.1299999999999999</v>
      </c>
      <c r="W331" s="27" t="str">
        <f>VLOOKUP($A331,[1]TargetPriceData!$A$2:$O$4996,15,FALSE)</f>
        <v/>
      </c>
      <c r="X331" s="28">
        <f>VLOOKUP($A331,[1]TargetPriceData!$A$2:$N$4996,14,FALSE)</f>
        <v>0</v>
      </c>
      <c r="Y331" s="29">
        <f t="shared" si="11"/>
        <v>0</v>
      </c>
      <c r="Z331" s="11" t="str" cm="1">
        <f t="array" ref="Z331">_FV(B331,"Exchange abbreviation",TRUE)</f>
        <v>XNAS</v>
      </c>
      <c r="AA331" s="44" t="s">
        <v>712</v>
      </c>
      <c r="AB331" s="44" t="s">
        <v>711</v>
      </c>
      <c r="AC331" s="45" t="s">
        <v>52</v>
      </c>
      <c r="AD331" s="31" t="s">
        <v>630</v>
      </c>
      <c r="AE331" s="46" t="s">
        <v>664</v>
      </c>
      <c r="AF331" s="32" t="s">
        <v>33</v>
      </c>
      <c r="AG331" s="33" cm="1">
        <f t="array" ref="AG331">IF(AH331=0,0,IF(ISERR(AH331),0,ROUNDDOWN(C331/_FV(B331,"P/E",TRUE),2)))</f>
        <v>10.6</v>
      </c>
      <c r="AH331" s="30" cm="1">
        <f t="array" ref="AH331">IFERROR(_FV(B331,"P/E",TRUE),0)</f>
        <v>25.283899999999999</v>
      </c>
      <c r="FT331" s="8"/>
      <c r="FU331" s="8"/>
      <c r="FV331" s="8"/>
    </row>
    <row r="332" spans="1:178" x14ac:dyDescent="0.25">
      <c r="A332" s="38" t="s">
        <v>413</v>
      </c>
      <c r="B332" t="e" vm="329">
        <v>#VALUE!</v>
      </c>
      <c r="C332" s="10" cm="1">
        <f t="array" ref="C332">_FV(B332,"Previous close",TRUE)</f>
        <v>24.15</v>
      </c>
      <c r="D332" s="10" cm="1">
        <f t="array" aca="1" ref="D332" ca="1">IF(OR(ISERROR(_FV($B332,"Price (Extended hours)",TRUE))=TRUE,$D$2="MKT CLOSED"),_FV($B332,"Price"),_FV($B332,"Price (Extended hours)",TRUE))</f>
        <v>24.49</v>
      </c>
      <c r="E332" s="17" cm="1">
        <f t="array" ref="E332">_FV(B332,"Low")</f>
        <v>24.074999999999999</v>
      </c>
      <c r="F332" s="17" cm="1">
        <f t="array" ref="F332">_FV(B332,"High")</f>
        <v>24.655000000000001</v>
      </c>
      <c r="G332" s="18" cm="1">
        <f t="array" ref="G332">_FV(B332,"Change")</f>
        <v>0.34</v>
      </c>
      <c r="H332" s="19" cm="1">
        <f t="array" ref="H332">_FV(B332,"Change (%)",TRUE)</f>
        <v>1.4079E-2</v>
      </c>
      <c r="I332" s="37" t="str" cm="1">
        <f t="array" ref="I332">_FV(B332,"Name")</f>
        <v>NISOURCE INC.</v>
      </c>
      <c r="J332" s="20" cm="1">
        <f t="array" ref="J332">_FV(B332,"Shares outstanding",TRUE)</f>
        <v>405953000</v>
      </c>
      <c r="K332" s="21" cm="1">
        <f t="array" ref="K332">IFERROR(_FV(B332,"Market cap",TRUE),0)</f>
        <v>9941789000</v>
      </c>
      <c r="L332" s="22">
        <f>VLOOKUP($A332,[1]TargetPriceData!$A$2:$AB$4993,11,FALSE)</f>
        <v>0.45</v>
      </c>
      <c r="M332" s="23">
        <f>VLOOKUP($A332,[1]TargetPriceData!$A$2:$AB$4993,4,FALSE)</f>
        <v>12</v>
      </c>
      <c r="N332" s="23" t="b">
        <f>VLOOKUP($A332,[1]TargetPriceData!$A$2:$AB$4993,3,FALSE)</f>
        <v>1</v>
      </c>
      <c r="O332" s="24">
        <f>VLOOKUP($A332,[1]TargetPriceData!$A$2:$AB$4993,5,FALSE)</f>
        <v>27</v>
      </c>
      <c r="P332" s="24">
        <f>VLOOKUP($A332,[1]TargetPriceData!$A$2:$AB$1048576,7,FALSE)</f>
        <v>32.5</v>
      </c>
      <c r="Q332" s="24">
        <f>VLOOKUP($A332,[1]TargetPriceData!$A$2:$AB$4993,6,FALSE)</f>
        <v>32</v>
      </c>
      <c r="R332" s="34">
        <f t="shared" ca="1" si="10"/>
        <v>0.30665577786851783</v>
      </c>
      <c r="S332" s="24">
        <f>VLOOKUP($A332,[1]TargetPriceData!$A$2:$AB$4993,8,FALSE)</f>
        <v>34</v>
      </c>
      <c r="T332" s="26">
        <f>VLOOKUP($A332,[1]TargetPriceData!$A$2:$AB$4993,10,FALSE)</f>
        <v>2</v>
      </c>
      <c r="U332" s="42">
        <f>VLOOKUP($A332,[1]TargetPriceData!$A$2:$P$4996,16,FALSE)</f>
        <v>0.31</v>
      </c>
      <c r="V332" s="42">
        <f>VLOOKUP($A332,[1]TargetPriceData!$A$2:$Q$4996,17,FALSE)</f>
        <v>0.63</v>
      </c>
      <c r="W332" s="27" t="str">
        <f>VLOOKUP($A332,[1]TargetPriceData!$A$2:$O$4996,15,FALSE)</f>
        <v>2022-10-28</v>
      </c>
      <c r="X332" s="28">
        <f>VLOOKUP($A332,[1]TargetPriceData!$A$2:$N$4996,14,FALSE)</f>
        <v>0.94</v>
      </c>
      <c r="Y332" s="29">
        <f t="shared" si="11"/>
        <v>3.8923395445134575E-2</v>
      </c>
      <c r="Z332" s="11" t="str" cm="1">
        <f t="array" ref="Z332">_FV(B332,"Exchange abbreviation",TRUE)</f>
        <v>XNYS</v>
      </c>
      <c r="AA332" s="44" t="s">
        <v>589</v>
      </c>
      <c r="AB332" s="44" t="s">
        <v>711</v>
      </c>
      <c r="AC332" s="45" t="s">
        <v>73</v>
      </c>
      <c r="AD332" s="31" t="s">
        <v>600</v>
      </c>
      <c r="AE332" s="46" t="s">
        <v>601</v>
      </c>
      <c r="AF332" s="32" t="s">
        <v>33</v>
      </c>
      <c r="AG332" s="33" cm="1">
        <f t="array" ref="AG332">IF(AH332=0,0,IF(ISERR(AH332),0,ROUNDDOWN(C332/_FV(B332,"P/E",TRUE),2)))</f>
        <v>1.53</v>
      </c>
      <c r="AH332" s="30" cm="1">
        <f t="array" ref="AH332">IFERROR(_FV(B332,"P/E",TRUE),0)</f>
        <v>15.71</v>
      </c>
      <c r="FT332" s="8"/>
      <c r="FU332" s="8"/>
      <c r="FV332" s="8"/>
    </row>
    <row r="333" spans="1:178" x14ac:dyDescent="0.25">
      <c r="A333" s="38" t="s">
        <v>414</v>
      </c>
      <c r="B333" t="e" vm="330">
        <v>#VALUE!</v>
      </c>
      <c r="C333" s="10" cm="1">
        <f t="array" ref="C333">_FV(B333,"Previous close",TRUE)</f>
        <v>86.83</v>
      </c>
      <c r="D333" s="10" cm="1">
        <f t="array" aca="1" ref="D333" ca="1">IF(OR(ISERROR(_FV($B333,"Price (Extended hours)",TRUE))=TRUE,$D$2="MKT CLOSED"),_FV($B333,"Price"),_FV($B333,"Price (Extended hours)",TRUE))</f>
        <v>88.78</v>
      </c>
      <c r="E333" s="17" cm="1">
        <f t="array" ref="E333">_FV(B333,"Low")</f>
        <v>86.71</v>
      </c>
      <c r="F333" s="17" cm="1">
        <f t="array" ref="F333">_FV(B333,"High")</f>
        <v>88.78</v>
      </c>
      <c r="G333" s="18" cm="1">
        <f t="array" ref="G333">_FV(B333,"Change")</f>
        <v>1.67</v>
      </c>
      <c r="H333" s="19" cm="1">
        <f t="array" ref="H333">_FV(B333,"Change (%)",TRUE)</f>
        <v>1.9233E-2</v>
      </c>
      <c r="I333" s="37" t="str" cm="1">
        <f t="array" ref="I333">_FV(B333,"Name")</f>
        <v>NIKE, INC.</v>
      </c>
      <c r="J333" s="20" cm="1">
        <f t="array" ref="J333">_FV(B333,"Shares outstanding",TRUE)</f>
        <v>1564591000</v>
      </c>
      <c r="K333" s="21" cm="1">
        <f t="array" ref="K333">IFERROR(_FV(B333,"Market cap",TRUE),0)</f>
        <v>138466300000</v>
      </c>
      <c r="L333" s="22">
        <f>VLOOKUP($A333,[1]TargetPriceData!$A$2:$AB$4993,11,FALSE)</f>
        <v>1.1100000000000001</v>
      </c>
      <c r="M333" s="23">
        <f>VLOOKUP($A333,[1]TargetPriceData!$A$2:$AB$4993,4,FALSE)</f>
        <v>33</v>
      </c>
      <c r="N333" s="23" t="b">
        <f>VLOOKUP($A333,[1]TargetPriceData!$A$2:$AB$4993,3,FALSE)</f>
        <v>1</v>
      </c>
      <c r="O333" s="24">
        <f>VLOOKUP($A333,[1]TargetPriceData!$A$2:$AB$4993,5,FALSE)</f>
        <v>77</v>
      </c>
      <c r="P333" s="24">
        <f>VLOOKUP($A333,[1]TargetPriceData!$A$2:$AB$1048576,7,FALSE)</f>
        <v>110</v>
      </c>
      <c r="Q333" s="24">
        <f>VLOOKUP($A333,[1]TargetPriceData!$A$2:$AB$4993,6,FALSE)</f>
        <v>110.52</v>
      </c>
      <c r="R333" s="34">
        <f t="shared" ca="1" si="10"/>
        <v>0.24487497184050455</v>
      </c>
      <c r="S333" s="24">
        <f>VLOOKUP($A333,[1]TargetPriceData!$A$2:$AB$4993,8,FALSE)</f>
        <v>185</v>
      </c>
      <c r="T333" s="26">
        <f>VLOOKUP($A333,[1]TargetPriceData!$A$2:$AB$4993,10,FALSE)</f>
        <v>2.2000000000000002</v>
      </c>
      <c r="U333" s="42">
        <f>VLOOKUP($A333,[1]TargetPriceData!$A$2:$P$4996,16,FALSE)</f>
        <v>1.54</v>
      </c>
      <c r="V333" s="42">
        <f>VLOOKUP($A333,[1]TargetPriceData!$A$2:$Q$4996,17,FALSE)</f>
        <v>2.64</v>
      </c>
      <c r="W333" s="27" t="str">
        <f>VLOOKUP($A333,[1]TargetPriceData!$A$2:$O$4996,15,FALSE)</f>
        <v>2022-09-02</v>
      </c>
      <c r="X333" s="28">
        <f>VLOOKUP($A333,[1]TargetPriceData!$A$2:$N$4996,14,FALSE)</f>
        <v>1.22</v>
      </c>
      <c r="Y333" s="29">
        <f t="shared" si="11"/>
        <v>1.4050443395139929E-2</v>
      </c>
      <c r="Z333" s="11" t="str" cm="1">
        <f t="array" ref="Z333">_FV(B333,"Exchange abbreviation",TRUE)</f>
        <v>XNYS</v>
      </c>
      <c r="AA333" s="44" t="s">
        <v>589</v>
      </c>
      <c r="AB333" s="44" t="s">
        <v>711</v>
      </c>
      <c r="AC333" s="45" t="s">
        <v>188</v>
      </c>
      <c r="AD333" s="31" t="s">
        <v>278</v>
      </c>
      <c r="AE333" s="46" t="s">
        <v>691</v>
      </c>
      <c r="AF333" s="32" t="s">
        <v>33</v>
      </c>
      <c r="AG333" s="33" cm="1">
        <f t="array" ref="AG333">IF(AH333=0,0,IF(ISERR(AH333),0,ROUNDDOWN(C333/_FV(B333,"P/E",TRUE),2)))</f>
        <v>3.52</v>
      </c>
      <c r="AH333" s="30" cm="1">
        <f t="array" ref="AH333">IFERROR(_FV(B333,"P/E",TRUE),0)</f>
        <v>24.632100000000001</v>
      </c>
      <c r="FT333" s="8"/>
      <c r="FU333" s="8"/>
      <c r="FV333" s="8"/>
    </row>
    <row r="334" spans="1:178" x14ac:dyDescent="0.25">
      <c r="A334" s="38" t="s">
        <v>415</v>
      </c>
      <c r="B334" t="e" vm="331">
        <v>#VALUE!</v>
      </c>
      <c r="C334" s="10" cm="1">
        <f t="array" ref="C334">_FV(B334,"Previous close",TRUE)</f>
        <v>21.6</v>
      </c>
      <c r="D334" s="10" cm="1">
        <f t="array" aca="1" ref="D334" ca="1">IF(OR(ISERROR(_FV($B334,"Price (Extended hours)",TRUE))=TRUE,$D$2="MKT CLOSED"),_FV($B334,"Price"),_FV($B334,"Price (Extended hours)",TRUE))</f>
        <v>21.84</v>
      </c>
      <c r="E334" s="17" cm="1">
        <f t="array" ref="E334">_FV(B334,"Low")</f>
        <v>21.375</v>
      </c>
      <c r="F334" s="17" cm="1">
        <f t="array" ref="F334">_FV(B334,"High")</f>
        <v>21.87</v>
      </c>
      <c r="G334" s="18" cm="1">
        <f t="array" ref="G334">_FV(B334,"Change")</f>
        <v>0.2</v>
      </c>
      <c r="H334" s="19" cm="1">
        <f t="array" ref="H334">_FV(B334,"Change (%)",TRUE)</f>
        <v>9.2589999999999999E-3</v>
      </c>
      <c r="I334" s="37" t="str" cm="1">
        <f t="array" ref="I334">_FV(B334,"Name")</f>
        <v>NortonLifeLock Inc.</v>
      </c>
      <c r="J334" s="20" cm="1">
        <f t="array" ref="J334">_FV(B334,"Shares outstanding",TRUE)</f>
        <v>665570000</v>
      </c>
      <c r="K334" s="21" cm="1">
        <f t="array" ref="K334">IFERROR(_FV(B334,"Market cap",TRUE),0)</f>
        <v>14509430000</v>
      </c>
      <c r="L334" s="22">
        <f>VLOOKUP($A334,[1]TargetPriceData!$A$2:$AB$4993,11,FALSE)</f>
        <v>0.98</v>
      </c>
      <c r="M334" s="23">
        <f>VLOOKUP($A334,[1]TargetPriceData!$A$2:$AB$4993,4,FALSE)</f>
        <v>5</v>
      </c>
      <c r="N334" s="23" t="b">
        <f>VLOOKUP($A334,[1]TargetPriceData!$A$2:$AB$4993,3,FALSE)</f>
        <v>1</v>
      </c>
      <c r="O334" s="24">
        <f>VLOOKUP($A334,[1]TargetPriceData!$A$2:$AB$4993,5,FALSE)</f>
        <v>24.8</v>
      </c>
      <c r="P334" s="24">
        <f>VLOOKUP($A334,[1]TargetPriceData!$A$2:$AB$1048576,7,FALSE)</f>
        <v>26</v>
      </c>
      <c r="Q334" s="24">
        <f>VLOOKUP($A334,[1]TargetPriceData!$A$2:$AB$4993,6,FALSE)</f>
        <v>26.54</v>
      </c>
      <c r="R334" s="34">
        <f t="shared" ca="1" si="10"/>
        <v>0.21520146520146516</v>
      </c>
      <c r="S334" s="24">
        <f>VLOOKUP($A334,[1]TargetPriceData!$A$2:$AB$4993,8,FALSE)</f>
        <v>29</v>
      </c>
      <c r="T334" s="26">
        <f>VLOOKUP($A334,[1]TargetPriceData!$A$2:$AB$4993,10,FALSE)</f>
        <v>2.4</v>
      </c>
      <c r="U334" s="42">
        <f>VLOOKUP($A334,[1]TargetPriceData!$A$2:$P$4996,16,FALSE)</f>
        <v>0.55000000000000004</v>
      </c>
      <c r="V334" s="42">
        <f>VLOOKUP($A334,[1]TargetPriceData!$A$2:$Q$4996,17,FALSE)</f>
        <v>0.62</v>
      </c>
      <c r="W334" s="27" t="str">
        <f>VLOOKUP($A334,[1]TargetPriceData!$A$2:$O$4996,15,FALSE)</f>
        <v>2022-08-19</v>
      </c>
      <c r="X334" s="28">
        <f>VLOOKUP($A334,[1]TargetPriceData!$A$2:$N$4996,14,FALSE)</f>
        <v>0.5</v>
      </c>
      <c r="Y334" s="29">
        <f t="shared" si="11"/>
        <v>2.3148148148148147E-2</v>
      </c>
      <c r="Z334" s="11" t="str" cm="1">
        <f t="array" ref="Z334">_FV(B334,"Exchange abbreviation",TRUE)</f>
        <v>XNAS</v>
      </c>
      <c r="AA334" s="44" t="s">
        <v>589</v>
      </c>
      <c r="AB334" s="44" t="s">
        <v>711</v>
      </c>
      <c r="AC334" s="45" t="s">
        <v>52</v>
      </c>
      <c r="AD334" s="31" t="s">
        <v>592</v>
      </c>
      <c r="AE334" s="46" t="s">
        <v>596</v>
      </c>
      <c r="AF334" s="32" t="s">
        <v>33</v>
      </c>
      <c r="AG334" s="33" cm="1">
        <f t="array" ref="AG334">IF(AH334=0,0,IF(ISERR(AH334),0,ROUNDDOWN(C334/_FV(B334,"P/E",TRUE),2)))</f>
        <v>1.43</v>
      </c>
      <c r="AH334" s="30" cm="1">
        <f t="array" ref="AH334">IFERROR(_FV(B334,"P/E",TRUE),0)</f>
        <v>15.006</v>
      </c>
      <c r="FT334" s="8"/>
      <c r="FU334" s="8"/>
      <c r="FV334" s="8"/>
    </row>
    <row r="335" spans="1:178" x14ac:dyDescent="0.25">
      <c r="A335" s="38" t="s">
        <v>416</v>
      </c>
      <c r="B335" t="e" vm="332">
        <v>#VALUE!</v>
      </c>
      <c r="C335" s="10" cm="1">
        <f t="array" ref="C335">_FV(B335,"Previous close",TRUE)</f>
        <v>27.97</v>
      </c>
      <c r="D335" s="10" cm="1">
        <f t="array" aca="1" ref="D335" ca="1">IF(OR(ISERROR(_FV($B335,"Price (Extended hours)",TRUE))=TRUE,$D$2="MKT CLOSED"),_FV($B335,"Price"),_FV($B335,"Price (Extended hours)",TRUE))</f>
        <v>28</v>
      </c>
      <c r="E335" s="17" cm="1">
        <f t="array" ref="E335">_FV(B335,"Low")</f>
        <v>27.97</v>
      </c>
      <c r="F335" s="17" cm="1">
        <f t="array" ref="F335">_FV(B335,"High")</f>
        <v>28</v>
      </c>
      <c r="G335" s="18" cm="1">
        <f t="array" ref="G335">_FV(B335,"Change")</f>
        <v>0.01</v>
      </c>
      <c r="H335" s="19" cm="1">
        <f t="array" ref="H335">_FV(B335,"Change (%)",TRUE)</f>
        <v>3.5749999999999996E-4</v>
      </c>
      <c r="I335" s="37" t="str" cm="1">
        <f t="array" ref="I335">_FV(B335,"Name")</f>
        <v>NIELSEN HOLDINGS PLC</v>
      </c>
      <c r="J335" s="20" cm="1">
        <f t="array" ref="J335">_FV(B335,"Shares outstanding",TRUE)</f>
        <v>359884200</v>
      </c>
      <c r="K335" s="21" cm="1">
        <f t="array" ref="K335">IFERROR(_FV(B335,"Market cap",TRUE),0)</f>
        <v>10069559916</v>
      </c>
      <c r="L335" s="22">
        <f>VLOOKUP($A335,[1]TargetPriceData!$A$2:$AB$4993,11,FALSE)</f>
        <v>0</v>
      </c>
      <c r="M335" s="23">
        <f>VLOOKUP($A335,[1]TargetPriceData!$A$2:$AB$4993,4,FALSE)</f>
        <v>0</v>
      </c>
      <c r="N335" s="23" t="b">
        <f>VLOOKUP($A335,[1]TargetPriceData!$A$2:$AB$4993,3,FALSE)</f>
        <v>0</v>
      </c>
      <c r="O335" s="24">
        <f>VLOOKUP($A335,[1]TargetPriceData!$A$2:$AB$4993,5,FALSE)</f>
        <v>0</v>
      </c>
      <c r="P335" s="24">
        <f>VLOOKUP($A335,[1]TargetPriceData!$A$2:$AB$1048576,7,FALSE)</f>
        <v>0</v>
      </c>
      <c r="Q335" s="24">
        <f>VLOOKUP($A335,[1]TargetPriceData!$A$2:$AB$4993,6,FALSE)</f>
        <v>0</v>
      </c>
      <c r="R335" s="34">
        <f t="shared" si="10"/>
        <v>0</v>
      </c>
      <c r="S335" s="24">
        <f>VLOOKUP($A335,[1]TargetPriceData!$A$2:$AB$4993,8,FALSE)</f>
        <v>0</v>
      </c>
      <c r="T335" s="26">
        <f>VLOOKUP($A335,[1]TargetPriceData!$A$2:$AB$4993,10,FALSE)</f>
        <v>0</v>
      </c>
      <c r="U335" s="42">
        <f>VLOOKUP($A335,[1]TargetPriceData!$A$2:$P$4996,16,FALSE)</f>
        <v>0</v>
      </c>
      <c r="V335" s="42">
        <f>VLOOKUP($A335,[1]TargetPriceData!$A$2:$Q$4996,17,FALSE)</f>
        <v>0</v>
      </c>
      <c r="W335" s="27">
        <f>VLOOKUP($A335,[1]TargetPriceData!$A$2:$O$4996,15,FALSE)</f>
        <v>0</v>
      </c>
      <c r="X335" s="28">
        <f>VLOOKUP($A335,[1]TargetPriceData!$A$2:$N$4996,14,FALSE)</f>
        <v>0</v>
      </c>
      <c r="Y335" s="29">
        <f t="shared" si="11"/>
        <v>0</v>
      </c>
      <c r="Z335" s="11" t="str" cm="1">
        <f t="array" ref="Z335">_FV(B335,"Exchange abbreviation",TRUE)</f>
        <v>XNYS</v>
      </c>
      <c r="AA335" s="44" t="s">
        <v>589</v>
      </c>
      <c r="AB335" s="44" t="s">
        <v>711</v>
      </c>
      <c r="AC335" s="45" t="s">
        <v>100</v>
      </c>
      <c r="AD335" s="31" t="s">
        <v>337</v>
      </c>
      <c r="AE335" s="46" t="s">
        <v>656</v>
      </c>
      <c r="AF335" s="32" t="s">
        <v>33</v>
      </c>
      <c r="AG335" s="33" cm="1">
        <f t="array" ref="AG335">IF(AH335=0,0,IF(ISERR(AH335),0,ROUNDDOWN(C335/_FV(B335,"P/E",TRUE),2)))</f>
        <v>1.57</v>
      </c>
      <c r="AH335" s="30" cm="1">
        <f t="array" ref="AH335">IFERROR(_FV(B335,"P/E",TRUE),0)</f>
        <v>17.704799999999999</v>
      </c>
      <c r="FT335" s="8"/>
      <c r="FU335" s="8"/>
      <c r="FV335" s="8"/>
    </row>
    <row r="336" spans="1:178" x14ac:dyDescent="0.25">
      <c r="A336" s="38" t="s">
        <v>417</v>
      </c>
      <c r="B336" t="e" vm="333">
        <v>#VALUE!</v>
      </c>
      <c r="C336" s="10" cm="1">
        <f t="array" ref="C336">_FV(B336,"Previous close",TRUE)</f>
        <v>512.44000000000005</v>
      </c>
      <c r="D336" s="10" cm="1">
        <f t="array" aca="1" ref="D336" ca="1">IF(OR(ISERROR(_FV($B336,"Price (Extended hours)",TRUE))=TRUE,$D$2="MKT CLOSED"),_FV($B336,"Price"),_FV($B336,"Price (Extended hours)",TRUE))</f>
        <v>524.99</v>
      </c>
      <c r="E336" s="17" cm="1">
        <f t="array" ref="E336">_FV(B336,"Low")</f>
        <v>509.5</v>
      </c>
      <c r="F336" s="17" cm="1">
        <f t="array" ref="F336">_FV(B336,"High")</f>
        <v>525.35</v>
      </c>
      <c r="G336" s="18" cm="1">
        <f t="array" ref="G336">_FV(B336,"Change")</f>
        <v>10.220000000000001</v>
      </c>
      <c r="H336" s="19" cm="1">
        <f t="array" ref="H336">_FV(B336,"Change (%)",TRUE)</f>
        <v>1.9944E-2</v>
      </c>
      <c r="I336" s="37" t="str" cm="1">
        <f t="array" ref="I336">_FV(B336,"Name")</f>
        <v>NORTHROP GRUMMAN CORPORATION</v>
      </c>
      <c r="J336" s="20" cm="1">
        <f t="array" ref="J336">_FV(B336,"Shares outstanding",TRUE)</f>
        <v>154711300</v>
      </c>
      <c r="K336" s="21" cm="1">
        <f t="array" ref="K336">IFERROR(_FV(B336,"Market cap",TRUE),0)</f>
        <v>80861410000</v>
      </c>
      <c r="L336" s="22">
        <f>VLOOKUP($A336,[1]TargetPriceData!$A$2:$AB$4993,11,FALSE)</f>
        <v>0.59</v>
      </c>
      <c r="M336" s="23">
        <f>VLOOKUP($A336,[1]TargetPriceData!$A$2:$AB$4993,4,FALSE)</f>
        <v>19</v>
      </c>
      <c r="N336" s="23" t="b">
        <f>VLOOKUP($A336,[1]TargetPriceData!$A$2:$AB$4993,3,FALSE)</f>
        <v>1</v>
      </c>
      <c r="O336" s="24">
        <f>VLOOKUP($A336,[1]TargetPriceData!$A$2:$AB$4993,5,FALSE)</f>
        <v>413</v>
      </c>
      <c r="P336" s="24">
        <f>VLOOKUP($A336,[1]TargetPriceData!$A$2:$AB$1048576,7,FALSE)</f>
        <v>525</v>
      </c>
      <c r="Q336" s="24">
        <f>VLOOKUP($A336,[1]TargetPriceData!$A$2:$AB$4993,6,FALSE)</f>
        <v>518.89</v>
      </c>
      <c r="R336" s="34">
        <f t="shared" ca="1" si="10"/>
        <v>-1.1619268938456013E-2</v>
      </c>
      <c r="S336" s="24">
        <f>VLOOKUP($A336,[1]TargetPriceData!$A$2:$AB$4993,8,FALSE)</f>
        <v>565</v>
      </c>
      <c r="T336" s="26">
        <f>VLOOKUP($A336,[1]TargetPriceData!$A$2:$AB$4993,10,FALSE)</f>
        <v>2.2999999999999998</v>
      </c>
      <c r="U336" s="42">
        <f>VLOOKUP($A336,[1]TargetPriceData!$A$2:$P$4996,16,FALSE)</f>
        <v>1.0900000000000001</v>
      </c>
      <c r="V336" s="42">
        <f>VLOOKUP($A336,[1]TargetPriceData!$A$2:$Q$4996,17,FALSE)</f>
        <v>1.3</v>
      </c>
      <c r="W336" s="27" t="str">
        <f>VLOOKUP($A336,[1]TargetPriceData!$A$2:$O$4996,15,FALSE)</f>
        <v>2022-08-26</v>
      </c>
      <c r="X336" s="28">
        <f>VLOOKUP($A336,[1]TargetPriceData!$A$2:$N$4996,14,FALSE)</f>
        <v>6.92</v>
      </c>
      <c r="Y336" s="29">
        <f t="shared" si="11"/>
        <v>1.3504019982827256E-2</v>
      </c>
      <c r="Z336" s="11" t="str" cm="1">
        <f t="array" ref="Z336">_FV(B336,"Exchange abbreviation",TRUE)</f>
        <v>XNYS</v>
      </c>
      <c r="AA336" s="44" t="s">
        <v>589</v>
      </c>
      <c r="AB336" s="44" t="s">
        <v>711</v>
      </c>
      <c r="AC336" s="45" t="s">
        <v>84</v>
      </c>
      <c r="AD336" s="31" t="s">
        <v>337</v>
      </c>
      <c r="AE336" s="46" t="s">
        <v>84</v>
      </c>
      <c r="AF336" s="32" t="s">
        <v>33</v>
      </c>
      <c r="AG336" s="33" cm="1">
        <f t="array" ref="AG336">IF(AH336=0,0,IF(ISERR(AH336),0,ROUNDDOWN(C336/_FV(B336,"P/E",TRUE),2)))</f>
        <v>35.909999999999997</v>
      </c>
      <c r="AH336" s="30" cm="1">
        <f t="array" ref="AH336">IFERROR(_FV(B336,"P/E",TRUE),0)</f>
        <v>14.2662</v>
      </c>
      <c r="FT336" s="8"/>
      <c r="FU336" s="8"/>
      <c r="FV336" s="8"/>
    </row>
    <row r="337" spans="1:178" x14ac:dyDescent="0.25">
      <c r="A337" s="38" t="s">
        <v>418</v>
      </c>
      <c r="B337" t="e" vm="334">
        <v>#VALUE!</v>
      </c>
      <c r="C337" s="10" cm="1">
        <f t="array" ref="C337">_FV(B337,"Previous close",TRUE)</f>
        <v>356.26</v>
      </c>
      <c r="D337" s="10" cm="1">
        <f t="array" aca="1" ref="D337" ca="1">IF(OR(ISERROR(_FV($B337,"Price (Extended hours)",TRUE))=TRUE,$D$2="MKT CLOSED"),_FV($B337,"Price"),_FV($B337,"Price (Extended hours)",TRUE))</f>
        <v>360.13</v>
      </c>
      <c r="E337" s="17" cm="1">
        <f t="array" ref="E337">_FV(B337,"Low")</f>
        <v>347.29</v>
      </c>
      <c r="F337" s="17" cm="1">
        <f t="array" ref="F337">_FV(B337,"High")</f>
        <v>361.63499999999999</v>
      </c>
      <c r="G337" s="18" cm="1">
        <f t="array" ref="G337">_FV(B337,"Change")</f>
        <v>4.41</v>
      </c>
      <c r="H337" s="19" cm="1">
        <f t="array" ref="H337">_FV(B337,"Change (%)",TRUE)</f>
        <v>1.2378999999999999E-2</v>
      </c>
      <c r="I337" s="37" t="str" cm="1">
        <f t="array" ref="I337">_FV(B337,"Name")</f>
        <v>SERVICENOW, INC.</v>
      </c>
      <c r="J337" s="20" cm="1">
        <f t="array" ref="J337">_FV(B337,"Shares outstanding",TRUE)</f>
        <v>202000000</v>
      </c>
      <c r="K337" s="21" cm="1">
        <f t="array" ref="K337">IFERROR(_FV(B337,"Market cap",TRUE),0)</f>
        <v>72855340000</v>
      </c>
      <c r="L337" s="22">
        <f>VLOOKUP($A337,[1]TargetPriceData!$A$2:$AB$4993,11,FALSE)</f>
        <v>0.98</v>
      </c>
      <c r="M337" s="23">
        <f>VLOOKUP($A337,[1]TargetPriceData!$A$2:$AB$4993,4,FALSE)</f>
        <v>35</v>
      </c>
      <c r="N337" s="23" t="b">
        <f>VLOOKUP($A337,[1]TargetPriceData!$A$2:$AB$4993,3,FALSE)</f>
        <v>1</v>
      </c>
      <c r="O337" s="24">
        <f>VLOOKUP($A337,[1]TargetPriceData!$A$2:$AB$4993,5,FALSE)</f>
        <v>325</v>
      </c>
      <c r="P337" s="24">
        <f>VLOOKUP($A337,[1]TargetPriceData!$A$2:$AB$1048576,7,FALSE)</f>
        <v>520</v>
      </c>
      <c r="Q337" s="24">
        <f>VLOOKUP($A337,[1]TargetPriceData!$A$2:$AB$4993,6,FALSE)</f>
        <v>542.97</v>
      </c>
      <c r="R337" s="34">
        <f t="shared" ca="1" si="10"/>
        <v>0.5077055507733319</v>
      </c>
      <c r="S337" s="24">
        <f>VLOOKUP($A337,[1]TargetPriceData!$A$2:$AB$4993,8,FALSE)</f>
        <v>850</v>
      </c>
      <c r="T337" s="26">
        <f>VLOOKUP($A337,[1]TargetPriceData!$A$2:$AB$4993,10,FALSE)</f>
        <v>1.8</v>
      </c>
      <c r="U337" s="42">
        <f>VLOOKUP($A337,[1]TargetPriceData!$A$2:$P$4996,16,FALSE)</f>
        <v>0.99</v>
      </c>
      <c r="V337" s="42">
        <f>VLOOKUP($A337,[1]TargetPriceData!$A$2:$Q$4996,17,FALSE)</f>
        <v>1.1200000000000001</v>
      </c>
      <c r="W337" s="27" t="str">
        <f>VLOOKUP($A337,[1]TargetPriceData!$A$2:$O$4996,15,FALSE)</f>
        <v/>
      </c>
      <c r="X337" s="28">
        <f>VLOOKUP($A337,[1]TargetPriceData!$A$2:$N$4996,14,FALSE)</f>
        <v>0</v>
      </c>
      <c r="Y337" s="29">
        <f t="shared" si="11"/>
        <v>0</v>
      </c>
      <c r="Z337" s="11" t="str" cm="1">
        <f t="array" ref="Z337">_FV(B337,"Exchange abbreviation",TRUE)</f>
        <v>XNYS</v>
      </c>
      <c r="AA337" s="44" t="s">
        <v>589</v>
      </c>
      <c r="AB337" s="44" t="s">
        <v>711</v>
      </c>
      <c r="AC337" s="45" t="s">
        <v>52</v>
      </c>
      <c r="AD337" s="31" t="s">
        <v>592</v>
      </c>
      <c r="AE337" s="46" t="s">
        <v>672</v>
      </c>
      <c r="AF337" s="32" t="s">
        <v>33</v>
      </c>
      <c r="AG337" s="33" cm="1">
        <f t="array" ref="AG337">IF(AH337=0,0,IF(ISERR(AH337),0,ROUNDDOWN(C337/_FV(B337,"P/E",TRUE),2)))</f>
        <v>0.9</v>
      </c>
      <c r="AH337" s="30" cm="1">
        <f t="array" ref="AH337">IFERROR(_FV(B337,"P/E",TRUE),0)</f>
        <v>393.3793</v>
      </c>
      <c r="FT337" s="8"/>
      <c r="FU337" s="8"/>
      <c r="FV337" s="8"/>
    </row>
    <row r="338" spans="1:178" x14ac:dyDescent="0.25">
      <c r="A338" s="38" t="s">
        <v>419</v>
      </c>
      <c r="B338" t="e" vm="335">
        <v>#VALUE!</v>
      </c>
      <c r="C338" s="10" cm="1">
        <f t="array" ref="C338">_FV(B338,"Previous close",TRUE)</f>
        <v>40.72</v>
      </c>
      <c r="D338" s="10" cm="1">
        <f t="array" aca="1" ref="D338" ca="1">IF(OR(ISERROR(_FV($B338,"Price (Extended hours)",TRUE))=TRUE,$D$2="MKT CLOSED"),_FV($B338,"Price"),_FV($B338,"Price (Extended hours)",TRUE))</f>
        <v>40.74</v>
      </c>
      <c r="E338" s="17" cm="1">
        <f t="array" ref="E338">_FV(B338,"Low")</f>
        <v>40.729999999999997</v>
      </c>
      <c r="F338" s="17" cm="1">
        <f t="array" ref="F338">_FV(B338,"High")</f>
        <v>42.555</v>
      </c>
      <c r="G338" s="18" cm="1">
        <f t="array" ref="G338">_FV(B338,"Change")</f>
        <v>1.64</v>
      </c>
      <c r="H338" s="19" cm="1">
        <f t="array" ref="H338">_FV(B338,"Change (%)",TRUE)</f>
        <v>4.0274999999999998E-2</v>
      </c>
      <c r="I338" s="37" t="str" cm="1">
        <f t="array" ref="I338">_FV(B338,"Name")</f>
        <v>NRG ENERGY, INC.</v>
      </c>
      <c r="J338" s="20" cm="1">
        <f t="array" ref="J338">_FV(B338,"Shares outstanding",TRUE)</f>
        <v>235147100</v>
      </c>
      <c r="K338" s="21" cm="1">
        <f t="array" ref="K338">IFERROR(_FV(B338,"Market cap",TRUE),0)</f>
        <v>9960833000</v>
      </c>
      <c r="L338" s="22">
        <f>VLOOKUP($A338,[1]TargetPriceData!$A$2:$AB$4993,11,FALSE)</f>
        <v>0.83</v>
      </c>
      <c r="M338" s="23">
        <f>VLOOKUP($A338,[1]TargetPriceData!$A$2:$AB$4993,4,FALSE)</f>
        <v>10</v>
      </c>
      <c r="N338" s="23" t="b">
        <f>VLOOKUP($A338,[1]TargetPriceData!$A$2:$AB$4993,3,FALSE)</f>
        <v>1</v>
      </c>
      <c r="O338" s="24">
        <f>VLOOKUP($A338,[1]TargetPriceData!$A$2:$AB$4993,5,FALSE)</f>
        <v>38</v>
      </c>
      <c r="P338" s="24">
        <f>VLOOKUP($A338,[1]TargetPriceData!$A$2:$AB$1048576,7,FALSE)</f>
        <v>43.5</v>
      </c>
      <c r="Q338" s="24">
        <f>VLOOKUP($A338,[1]TargetPriceData!$A$2:$AB$4993,6,FALSE)</f>
        <v>44.3</v>
      </c>
      <c r="R338" s="34">
        <f t="shared" ca="1" si="10"/>
        <v>8.7383406971035721E-2</v>
      </c>
      <c r="S338" s="24">
        <f>VLOOKUP($A338,[1]TargetPriceData!$A$2:$AB$4993,8,FALSE)</f>
        <v>52</v>
      </c>
      <c r="T338" s="26">
        <f>VLOOKUP($A338,[1]TargetPriceData!$A$2:$AB$4993,10,FALSE)</f>
        <v>2.6</v>
      </c>
      <c r="U338" s="42">
        <f>VLOOKUP($A338,[1]TargetPriceData!$A$2:$P$4996,16,FALSE)</f>
        <v>0.25</v>
      </c>
      <c r="V338" s="42">
        <f>VLOOKUP($A338,[1]TargetPriceData!$A$2:$Q$4996,17,FALSE)</f>
        <v>1.29</v>
      </c>
      <c r="W338" s="27" t="str">
        <f>VLOOKUP($A338,[1]TargetPriceData!$A$2:$O$4996,15,FALSE)</f>
        <v>2022-07-29</v>
      </c>
      <c r="X338" s="28">
        <f>VLOOKUP($A338,[1]TargetPriceData!$A$2:$N$4996,14,FALSE)</f>
        <v>1.4</v>
      </c>
      <c r="Y338" s="29">
        <f t="shared" si="11"/>
        <v>3.4381139489194495E-2</v>
      </c>
      <c r="Z338" s="11" t="str" cm="1">
        <f t="array" ref="Z338">_FV(B338,"Exchange abbreviation",TRUE)</f>
        <v>XNYS</v>
      </c>
      <c r="AA338" s="44" t="s">
        <v>589</v>
      </c>
      <c r="AB338" s="44" t="s">
        <v>711</v>
      </c>
      <c r="AC338" s="45" t="s">
        <v>76</v>
      </c>
      <c r="AD338" s="31" t="s">
        <v>600</v>
      </c>
      <c r="AE338" s="46" t="s">
        <v>603</v>
      </c>
      <c r="AF338" s="32" t="s">
        <v>33</v>
      </c>
      <c r="AG338" s="33" cm="1">
        <f t="array" ref="AG338">IF(AH338=0,0,IF(ISERR(AH338),0,ROUNDDOWN(C338/_FV(B338,"P/E",TRUE),2)))</f>
        <v>14.19</v>
      </c>
      <c r="AH338" s="30" cm="1">
        <f t="array" ref="AH338">IFERROR(_FV(B338,"P/E",TRUE),0)</f>
        <v>2.8677000000000001</v>
      </c>
      <c r="FT338" s="8"/>
      <c r="FU338" s="8"/>
      <c r="FV338" s="8"/>
    </row>
    <row r="339" spans="1:178" x14ac:dyDescent="0.25">
      <c r="A339" s="38" t="s">
        <v>420</v>
      </c>
      <c r="B339" t="e" vm="336">
        <v>#VALUE!</v>
      </c>
      <c r="C339" s="10" cm="1">
        <f t="array" ref="C339">_FV(B339,"Previous close",TRUE)</f>
        <v>204.87</v>
      </c>
      <c r="D339" s="10" cm="1">
        <f t="array" aca="1" ref="D339" ca="1">IF(OR(ISERROR(_FV($B339,"Price (Extended hours)",TRUE))=TRUE,$D$2="MKT CLOSED"),_FV($B339,"Price"),_FV($B339,"Price (Extended hours)",TRUE))</f>
        <v>208</v>
      </c>
      <c r="E339" s="17" cm="1">
        <f t="array" ref="E339">_FV(B339,"Low")</f>
        <v>204.64</v>
      </c>
      <c r="F339" s="17" cm="1">
        <f t="array" ref="F339">_FV(B339,"High")</f>
        <v>210.76</v>
      </c>
      <c r="G339" s="18" cm="1">
        <f t="array" ref="G339">_FV(B339,"Change")</f>
        <v>3.17</v>
      </c>
      <c r="H339" s="19" cm="1">
        <f t="array" ref="H339">_FV(B339,"Change (%)",TRUE)</f>
        <v>1.5472999999999999E-2</v>
      </c>
      <c r="I339" s="37" t="str" cm="1">
        <f t="array" ref="I339">_FV(B339,"Name")</f>
        <v>NORFOLK SOUTHERN CORPORATION</v>
      </c>
      <c r="J339" s="20" cm="1">
        <f t="array" ref="J339">_FV(B339,"Shares outstanding",TRUE)</f>
        <v>234873700</v>
      </c>
      <c r="K339" s="21" cm="1">
        <f t="array" ref="K339">IFERROR(_FV(B339,"Market cap",TRUE),0)</f>
        <v>48863110000</v>
      </c>
      <c r="L339" s="22">
        <f>VLOOKUP($A339,[1]TargetPriceData!$A$2:$AB$4993,11,FALSE)</f>
        <v>1.33</v>
      </c>
      <c r="M339" s="23">
        <f>VLOOKUP($A339,[1]TargetPriceData!$A$2:$AB$4993,4,FALSE)</f>
        <v>25</v>
      </c>
      <c r="N339" s="23" t="b">
        <f>VLOOKUP($A339,[1]TargetPriceData!$A$2:$AB$4993,3,FALSE)</f>
        <v>1</v>
      </c>
      <c r="O339" s="24">
        <f>VLOOKUP($A339,[1]TargetPriceData!$A$2:$AB$4993,5,FALSE)</f>
        <v>178</v>
      </c>
      <c r="P339" s="24">
        <f>VLOOKUP($A339,[1]TargetPriceData!$A$2:$AB$1048576,7,FALSE)</f>
        <v>241</v>
      </c>
      <c r="Q339" s="24">
        <f>VLOOKUP($A339,[1]TargetPriceData!$A$2:$AB$4993,6,FALSE)</f>
        <v>241.04</v>
      </c>
      <c r="R339" s="34">
        <f t="shared" ca="1" si="10"/>
        <v>0.1588461538461538</v>
      </c>
      <c r="S339" s="24">
        <f>VLOOKUP($A339,[1]TargetPriceData!$A$2:$AB$4993,8,FALSE)</f>
        <v>274</v>
      </c>
      <c r="T339" s="26">
        <f>VLOOKUP($A339,[1]TargetPriceData!$A$2:$AB$4993,10,FALSE)</f>
        <v>2.6</v>
      </c>
      <c r="U339" s="42">
        <f>VLOOKUP($A339,[1]TargetPriceData!$A$2:$P$4996,16,FALSE)</f>
        <v>0.95</v>
      </c>
      <c r="V339" s="42">
        <f>VLOOKUP($A339,[1]TargetPriceData!$A$2:$Q$4996,17,FALSE)</f>
        <v>1.1000000000000001</v>
      </c>
      <c r="W339" s="27" t="str">
        <f>VLOOKUP($A339,[1]TargetPriceData!$A$2:$O$4996,15,FALSE)</f>
        <v>2022-08-05</v>
      </c>
      <c r="X339" s="28">
        <f>VLOOKUP($A339,[1]TargetPriceData!$A$2:$N$4996,14,FALSE)</f>
        <v>4.96</v>
      </c>
      <c r="Y339" s="29">
        <f t="shared" si="11"/>
        <v>2.4210474935324841E-2</v>
      </c>
      <c r="Z339" s="11" t="str" cm="1">
        <f t="array" ref="Z339">_FV(B339,"Exchange abbreviation",TRUE)</f>
        <v>XNYS</v>
      </c>
      <c r="AA339" s="44" t="s">
        <v>589</v>
      </c>
      <c r="AB339" s="44" t="s">
        <v>711</v>
      </c>
      <c r="AC339" s="45" t="s">
        <v>45</v>
      </c>
      <c r="AD339" s="31" t="s">
        <v>337</v>
      </c>
      <c r="AE339" s="46" t="s">
        <v>657</v>
      </c>
      <c r="AF339" s="32" t="s">
        <v>33</v>
      </c>
      <c r="AG339" s="33" cm="1">
        <f t="array" ref="AG339">IF(AH339=0,0,IF(ISERR(AH339),0,ROUNDDOWN(C339/_FV(B339,"P/E",TRUE),2)))</f>
        <v>12.55</v>
      </c>
      <c r="AH339" s="30" cm="1">
        <f t="array" ref="AH339">IFERROR(_FV(B339,"P/E",TRUE),0)</f>
        <v>16.323399999999999</v>
      </c>
      <c r="FT339" s="8"/>
      <c r="FU339" s="8"/>
      <c r="FV339" s="8"/>
    </row>
    <row r="340" spans="1:178" x14ac:dyDescent="0.25">
      <c r="A340" s="38" t="s">
        <v>421</v>
      </c>
      <c r="B340" t="e" vm="337">
        <v>#VALUE!</v>
      </c>
      <c r="C340" s="10" cm="1">
        <f t="array" ref="C340">_FV(B340,"Previous close",TRUE)</f>
        <v>62.48</v>
      </c>
      <c r="D340" s="10" cm="1">
        <f t="array" aca="1" ref="D340" ca="1">IF(OR(ISERROR(_FV($B340,"Price (Extended hours)",TRUE))=TRUE,$D$2="MKT CLOSED"),_FV($B340,"Price"),_FV($B340,"Price (Extended hours)",TRUE))</f>
        <v>65.650000000000006</v>
      </c>
      <c r="E340" s="17" cm="1">
        <f t="array" ref="E340">_FV(B340,"Low")</f>
        <v>62.244999999999997</v>
      </c>
      <c r="F340" s="17" cm="1">
        <f t="array" ref="F340">_FV(B340,"High")</f>
        <v>65.819999999999993</v>
      </c>
      <c r="G340" s="18" cm="1">
        <f t="array" ref="G340">_FV(B340,"Change")</f>
        <v>3.12</v>
      </c>
      <c r="H340" s="19" cm="1">
        <f t="array" ref="H340">_FV(B340,"Change (%)",TRUE)</f>
        <v>4.9936000000000001E-2</v>
      </c>
      <c r="I340" s="37" t="str" cm="1">
        <f t="array" ref="I340">_FV(B340,"Name")</f>
        <v>NETAPP, INC.</v>
      </c>
      <c r="J340" s="20" cm="1">
        <f t="array" ref="J340">_FV(B340,"Shares outstanding",TRUE)</f>
        <v>217365700</v>
      </c>
      <c r="K340" s="21" cm="1">
        <f t="array" ref="K340">IFERROR(_FV(B340,"Market cap",TRUE),0)</f>
        <v>14259190000</v>
      </c>
      <c r="L340" s="22">
        <f>VLOOKUP($A340,[1]TargetPriceData!$A$2:$AB$4993,11,FALSE)</f>
        <v>1.2</v>
      </c>
      <c r="M340" s="23">
        <f>VLOOKUP($A340,[1]TargetPriceData!$A$2:$AB$4993,4,FALSE)</f>
        <v>19</v>
      </c>
      <c r="N340" s="23" t="b">
        <f>VLOOKUP($A340,[1]TargetPriceData!$A$2:$AB$4993,3,FALSE)</f>
        <v>1</v>
      </c>
      <c r="O340" s="24">
        <f>VLOOKUP($A340,[1]TargetPriceData!$A$2:$AB$4993,5,FALSE)</f>
        <v>62.41</v>
      </c>
      <c r="P340" s="24">
        <f>VLOOKUP($A340,[1]TargetPriceData!$A$2:$AB$1048576,7,FALSE)</f>
        <v>85</v>
      </c>
      <c r="Q340" s="24">
        <f>VLOOKUP($A340,[1]TargetPriceData!$A$2:$AB$4993,6,FALSE)</f>
        <v>87.92</v>
      </c>
      <c r="R340" s="34">
        <f t="shared" ca="1" si="10"/>
        <v>0.33922315308453915</v>
      </c>
      <c r="S340" s="24">
        <f>VLOOKUP($A340,[1]TargetPriceData!$A$2:$AB$4993,8,FALSE)</f>
        <v>120</v>
      </c>
      <c r="T340" s="26">
        <f>VLOOKUP($A340,[1]TargetPriceData!$A$2:$AB$4993,10,FALSE)</f>
        <v>2.4</v>
      </c>
      <c r="U340" s="42">
        <f>VLOOKUP($A340,[1]TargetPriceData!$A$2:$P$4996,16,FALSE)</f>
        <v>1.21</v>
      </c>
      <c r="V340" s="42">
        <f>VLOOKUP($A340,[1]TargetPriceData!$A$2:$Q$4996,17,FALSE)</f>
        <v>1.38</v>
      </c>
      <c r="W340" s="27" t="str">
        <f>VLOOKUP($A340,[1]TargetPriceData!$A$2:$O$4996,15,FALSE)</f>
        <v>2022-10-06</v>
      </c>
      <c r="X340" s="28">
        <f>VLOOKUP($A340,[1]TargetPriceData!$A$2:$N$4996,14,FALSE)</f>
        <v>2</v>
      </c>
      <c r="Y340" s="29">
        <f t="shared" si="11"/>
        <v>3.2010243277848911E-2</v>
      </c>
      <c r="Z340" s="11" t="str" cm="1">
        <f t="array" ref="Z340">_FV(B340,"Exchange abbreviation",TRUE)</f>
        <v>XNAS</v>
      </c>
      <c r="AA340" s="44" t="s">
        <v>589</v>
      </c>
      <c r="AB340" s="44" t="s">
        <v>711</v>
      </c>
      <c r="AC340" s="45" t="s">
        <v>43</v>
      </c>
      <c r="AD340" s="31" t="s">
        <v>592</v>
      </c>
      <c r="AE340" s="46" t="s">
        <v>593</v>
      </c>
      <c r="AF340" s="32" t="s">
        <v>33</v>
      </c>
      <c r="AG340" s="33" cm="1">
        <f t="array" ref="AG340">IF(AH340=0,0,IF(ISERR(AH340),0,ROUNDDOWN(C340/_FV(B340,"P/E",TRUE),2)))</f>
        <v>4.16</v>
      </c>
      <c r="AH340" s="30" cm="1">
        <f t="array" ref="AH340">IFERROR(_FV(B340,"P/E",TRUE),0)</f>
        <v>15.001300000000001</v>
      </c>
      <c r="FT340" s="8"/>
      <c r="FU340" s="8"/>
      <c r="FV340" s="8"/>
    </row>
    <row r="341" spans="1:178" x14ac:dyDescent="0.25">
      <c r="A341" s="38" t="s">
        <v>422</v>
      </c>
      <c r="B341" t="e" vm="338">
        <v>#VALUE!</v>
      </c>
      <c r="C341" s="10" cm="1">
        <f t="array" ref="C341">_FV(B341,"Previous close",TRUE)</f>
        <v>77.209999999999994</v>
      </c>
      <c r="D341" s="10" cm="1">
        <f t="array" aca="1" ref="D341" ca="1">IF(OR(ISERROR(_FV($B341,"Price (Extended hours)",TRUE))=TRUE,$D$2="MKT CLOSED"),_FV($B341,"Price"),_FV($B341,"Price (Extended hours)",TRUE))</f>
        <v>79.67</v>
      </c>
      <c r="E341" s="17" cm="1">
        <f t="array" ref="E341">_FV(B341,"Low")</f>
        <v>76.150000000000006</v>
      </c>
      <c r="F341" s="17" cm="1">
        <f t="array" ref="F341">_FV(B341,"High")</f>
        <v>79.83</v>
      </c>
      <c r="G341" s="18" cm="1">
        <f t="array" ref="G341">_FV(B341,"Change")</f>
        <v>2.46</v>
      </c>
      <c r="H341" s="19" cm="1">
        <f t="array" ref="H341">_FV(B341,"Change (%)",TRUE)</f>
        <v>3.1861E-2</v>
      </c>
      <c r="I341" s="37" t="str" cm="1">
        <f t="array" ref="I341">_FV(B341,"Name")</f>
        <v>NORTHERN TRUST CORPORATION</v>
      </c>
      <c r="J341" s="20" cm="1">
        <f t="array" ref="J341">_FV(B341,"Shares outstanding",TRUE)</f>
        <v>208400000</v>
      </c>
      <c r="K341" s="21" cm="1">
        <f t="array" ref="K341">IFERROR(_FV(B341,"Market cap",TRUE),0)</f>
        <v>16603230000</v>
      </c>
      <c r="L341" s="22">
        <f>VLOOKUP($A341,[1]TargetPriceData!$A$2:$AB$4993,11,FALSE)</f>
        <v>1.1200000000000001</v>
      </c>
      <c r="M341" s="23">
        <f>VLOOKUP($A341,[1]TargetPriceData!$A$2:$AB$4993,4,FALSE)</f>
        <v>15</v>
      </c>
      <c r="N341" s="23" t="b">
        <f>VLOOKUP($A341,[1]TargetPriceData!$A$2:$AB$4993,3,FALSE)</f>
        <v>1</v>
      </c>
      <c r="O341" s="24">
        <f>VLOOKUP($A341,[1]TargetPriceData!$A$2:$AB$4993,5,FALSE)</f>
        <v>80</v>
      </c>
      <c r="P341" s="24">
        <f>VLOOKUP($A341,[1]TargetPriceData!$A$2:$AB$1048576,7,FALSE)</f>
        <v>94</v>
      </c>
      <c r="Q341" s="24">
        <f>VLOOKUP($A341,[1]TargetPriceData!$A$2:$AB$4993,6,FALSE)</f>
        <v>97.3</v>
      </c>
      <c r="R341" s="34">
        <f t="shared" ca="1" si="10"/>
        <v>0.22128781222542984</v>
      </c>
      <c r="S341" s="24">
        <f>VLOOKUP($A341,[1]TargetPriceData!$A$2:$AB$4993,8,FALSE)</f>
        <v>121</v>
      </c>
      <c r="T341" s="26">
        <f>VLOOKUP($A341,[1]TargetPriceData!$A$2:$AB$4993,10,FALSE)</f>
        <v>2.7</v>
      </c>
      <c r="U341" s="42">
        <f>VLOOKUP($A341,[1]TargetPriceData!$A$2:$P$4996,16,FALSE)</f>
        <v>0</v>
      </c>
      <c r="V341" s="42">
        <f>VLOOKUP($A341,[1]TargetPriceData!$A$2:$Q$4996,17,FALSE)</f>
        <v>0</v>
      </c>
      <c r="W341" s="27" t="str">
        <f>VLOOKUP($A341,[1]TargetPriceData!$A$2:$O$4996,15,FALSE)</f>
        <v>2022-12-08</v>
      </c>
      <c r="X341" s="28">
        <f>VLOOKUP($A341,[1]TargetPriceData!$A$2:$N$4996,14,FALSE)</f>
        <v>3</v>
      </c>
      <c r="Y341" s="29">
        <f t="shared" si="11"/>
        <v>3.8855070586711567E-2</v>
      </c>
      <c r="Z341" s="11" t="str" cm="1">
        <f t="array" ref="Z341">_FV(B341,"Exchange abbreviation",TRUE)</f>
        <v>XNAS</v>
      </c>
      <c r="AA341" s="44" t="s">
        <v>589</v>
      </c>
      <c r="AB341" s="44" t="s">
        <v>711</v>
      </c>
      <c r="AC341" s="45" t="s">
        <v>81</v>
      </c>
      <c r="AD341" s="31" t="s">
        <v>604</v>
      </c>
      <c r="AE341" s="46" t="s">
        <v>618</v>
      </c>
      <c r="AF341" s="32" t="s">
        <v>33</v>
      </c>
      <c r="AG341" s="33" cm="1">
        <f t="array" ref="AG341">IF(AH341=0,0,IF(ISERR(AH341),0,ROUNDDOWN(C341/_FV(B341,"P/E",TRUE),2)))</f>
        <v>7.33</v>
      </c>
      <c r="AH341" s="30" cm="1">
        <f t="array" ref="AH341">IFERROR(_FV(B341,"P/E",TRUE),0)</f>
        <v>10.522600000000001</v>
      </c>
      <c r="FT341" s="8"/>
      <c r="FU341" s="8"/>
      <c r="FV341" s="8"/>
    </row>
    <row r="342" spans="1:178" x14ac:dyDescent="0.25">
      <c r="A342" s="38" t="s">
        <v>423</v>
      </c>
      <c r="B342" t="e" vm="339">
        <v>#VALUE!</v>
      </c>
      <c r="C342" s="10" cm="1">
        <f t="array" ref="C342">_FV(B342,"Previous close",TRUE)</f>
        <v>124.92</v>
      </c>
      <c r="D342" s="10" cm="1">
        <f t="array" aca="1" ref="D342" ca="1">IF(OR(ISERROR(_FV($B342,"Price (Extended hours)",TRUE))=TRUE,$D$2="MKT CLOSED"),_FV($B342,"Price"),_FV($B342,"Price (Extended hours)",TRUE))</f>
        <v>135.94</v>
      </c>
      <c r="E342" s="17" cm="1">
        <f t="array" ref="E342">_FV(B342,"Low")</f>
        <v>125.28</v>
      </c>
      <c r="F342" s="17" cm="1">
        <f t="array" ref="F342">_FV(B342,"High")</f>
        <v>135.56</v>
      </c>
      <c r="G342" s="18" cm="1">
        <f t="array" ref="G342">_FV(B342,"Change")</f>
        <v>10.64</v>
      </c>
      <c r="H342" s="19" cm="1">
        <f t="array" ref="H342">_FV(B342,"Change (%)",TRUE)</f>
        <v>8.5175000000000001E-2</v>
      </c>
      <c r="I342" s="37" t="str" cm="1">
        <f t="array" ref="I342">_FV(B342,"Name")</f>
        <v>NUCOR CORPORATION</v>
      </c>
      <c r="J342" s="20" cm="1">
        <f t="array" ref="J342">_FV(B342,"Shares outstanding",TRUE)</f>
        <v>261785400</v>
      </c>
      <c r="K342" s="21" cm="1">
        <f t="array" ref="K342">IFERROR(_FV(B342,"Market cap",TRUE),0)</f>
        <v>35487630000</v>
      </c>
      <c r="L342" s="22">
        <f>VLOOKUP($A342,[1]TargetPriceData!$A$2:$AB$4993,11,FALSE)</f>
        <v>1.45</v>
      </c>
      <c r="M342" s="23">
        <f>VLOOKUP($A342,[1]TargetPriceData!$A$2:$AB$4993,4,FALSE)</f>
        <v>13</v>
      </c>
      <c r="N342" s="23" t="b">
        <f>VLOOKUP($A342,[1]TargetPriceData!$A$2:$AB$4993,3,FALSE)</f>
        <v>1</v>
      </c>
      <c r="O342" s="24">
        <f>VLOOKUP($A342,[1]TargetPriceData!$A$2:$AB$4993,5,FALSE)</f>
        <v>39</v>
      </c>
      <c r="P342" s="24">
        <f>VLOOKUP($A342,[1]TargetPriceData!$A$2:$AB$1048576,7,FALSE)</f>
        <v>120.2</v>
      </c>
      <c r="Q342" s="24">
        <f>VLOOKUP($A342,[1]TargetPriceData!$A$2:$AB$4993,6,FALSE)</f>
        <v>122.35</v>
      </c>
      <c r="R342" s="34">
        <f t="shared" ca="1" si="10"/>
        <v>-9.9970575253788468E-2</v>
      </c>
      <c r="S342" s="24">
        <f>VLOOKUP($A342,[1]TargetPriceData!$A$2:$AB$4993,8,FALSE)</f>
        <v>180</v>
      </c>
      <c r="T342" s="26">
        <f>VLOOKUP($A342,[1]TargetPriceData!$A$2:$AB$4993,10,FALSE)</f>
        <v>2.9</v>
      </c>
      <c r="U342" s="42">
        <f>VLOOKUP($A342,[1]TargetPriceData!$A$2:$P$4996,16,FALSE)</f>
        <v>1.65</v>
      </c>
      <c r="V342" s="42">
        <f>VLOOKUP($A342,[1]TargetPriceData!$A$2:$Q$4996,17,FALSE)</f>
        <v>3.1</v>
      </c>
      <c r="W342" s="27" t="str">
        <f>VLOOKUP($A342,[1]TargetPriceData!$A$2:$O$4996,15,FALSE)</f>
        <v>2022-09-29</v>
      </c>
      <c r="X342" s="28">
        <f>VLOOKUP($A342,[1]TargetPriceData!$A$2:$N$4996,14,FALSE)</f>
        <v>2</v>
      </c>
      <c r="Y342" s="29">
        <f t="shared" si="11"/>
        <v>1.6010246557796991E-2</v>
      </c>
      <c r="Z342" s="11" t="str" cm="1">
        <f t="array" ref="Z342">_FV(B342,"Exchange abbreviation",TRUE)</f>
        <v>XNYS</v>
      </c>
      <c r="AA342" s="44" t="s">
        <v>589</v>
      </c>
      <c r="AB342" s="44" t="s">
        <v>711</v>
      </c>
      <c r="AC342" s="45" t="s">
        <v>34</v>
      </c>
      <c r="AD342" s="31" t="s">
        <v>610</v>
      </c>
      <c r="AE342" s="46" t="s">
        <v>692</v>
      </c>
      <c r="AF342" s="32" t="s">
        <v>33</v>
      </c>
      <c r="AG342" s="33" cm="1">
        <f t="array" ref="AG342">IF(AH342=0,0,IF(ISERR(AH342),0,ROUNDDOWN(C342/_FV(B342,"P/E",TRUE),2)))</f>
        <v>32.71</v>
      </c>
      <c r="AH342" s="30" cm="1">
        <f t="array" ref="AH342">IFERROR(_FV(B342,"P/E",TRUE),0)</f>
        <v>3.8180000000000001</v>
      </c>
      <c r="FT342" s="8"/>
      <c r="FU342" s="8"/>
      <c r="FV342" s="8"/>
    </row>
    <row r="343" spans="1:178" x14ac:dyDescent="0.25">
      <c r="A343" s="38" t="s">
        <v>424</v>
      </c>
      <c r="B343" t="e" vm="340">
        <v>#VALUE!</v>
      </c>
      <c r="C343" s="10" cm="1">
        <f t="array" ref="C343">_FV(B343,"Previous close",TRUE)</f>
        <v>121.94</v>
      </c>
      <c r="D343" s="10" cm="1">
        <f t="array" aca="1" ref="D343" ca="1">IF(OR(ISERROR(_FV($B343,"Price (Extended hours)",TRUE))=TRUE,$D$2="MKT CLOSED"),_FV($B343,"Price"),_FV($B343,"Price (Extended hours)",TRUE))</f>
        <v>125.34</v>
      </c>
      <c r="E343" s="17" cm="1">
        <f t="array" ref="E343">_FV(B343,"Low")</f>
        <v>118.87</v>
      </c>
      <c r="F343" s="17" cm="1">
        <f t="array" ref="F343">_FV(B343,"High")</f>
        <v>124.98</v>
      </c>
      <c r="G343" s="18" cm="1">
        <f t="array" ref="G343">_FV(B343,"Change")</f>
        <v>2.72</v>
      </c>
      <c r="H343" s="19" cm="1">
        <f t="array" ref="H343">_FV(B343,"Change (%)",TRUE)</f>
        <v>2.2305999999999999E-2</v>
      </c>
      <c r="I343" s="37" t="str" cm="1">
        <f t="array" ref="I343">_FV(B343,"Name")</f>
        <v>NVIDIA CORPORATION</v>
      </c>
      <c r="J343" s="20" cm="1">
        <f t="array" ref="J343">_FV(B343,"Shares outstanding",TRUE)</f>
        <v>2490000000</v>
      </c>
      <c r="K343" s="21" cm="1">
        <f t="array" ref="K343">IFERROR(_FV(B343,"Market cap",TRUE),0)</f>
        <v>310403400000</v>
      </c>
      <c r="L343" s="22">
        <f>VLOOKUP($A343,[1]TargetPriceData!$A$2:$AB$4993,11,FALSE)</f>
        <v>1.71</v>
      </c>
      <c r="M343" s="23">
        <f>VLOOKUP($A343,[1]TargetPriceData!$A$2:$AB$4993,4,FALSE)</f>
        <v>40</v>
      </c>
      <c r="N343" s="23" t="b">
        <f>VLOOKUP($A343,[1]TargetPriceData!$A$2:$AB$4993,3,FALSE)</f>
        <v>1</v>
      </c>
      <c r="O343" s="24">
        <f>VLOOKUP($A343,[1]TargetPriceData!$A$2:$AB$4993,5,FALSE)</f>
        <v>110</v>
      </c>
      <c r="P343" s="24">
        <f>VLOOKUP($A343,[1]TargetPriceData!$A$2:$AB$1048576,7,FALSE)</f>
        <v>194</v>
      </c>
      <c r="Q343" s="24">
        <f>VLOOKUP($A343,[1]TargetPriceData!$A$2:$AB$4993,6,FALSE)</f>
        <v>192.12</v>
      </c>
      <c r="R343" s="34">
        <f t="shared" ca="1" si="10"/>
        <v>0.53279080899952125</v>
      </c>
      <c r="S343" s="24">
        <f>VLOOKUP($A343,[1]TargetPriceData!$A$2:$AB$4993,8,FALSE)</f>
        <v>320</v>
      </c>
      <c r="T343" s="26">
        <f>VLOOKUP($A343,[1]TargetPriceData!$A$2:$AB$4993,10,FALSE)</f>
        <v>2.1</v>
      </c>
      <c r="U343" s="42">
        <f>VLOOKUP($A343,[1]TargetPriceData!$A$2:$P$4996,16,FALSE)</f>
        <v>2.95</v>
      </c>
      <c r="V343" s="42">
        <f>VLOOKUP($A343,[1]TargetPriceData!$A$2:$Q$4996,17,FALSE)</f>
        <v>3.62</v>
      </c>
      <c r="W343" s="27" t="str">
        <f>VLOOKUP($A343,[1]TargetPriceData!$A$2:$O$4996,15,FALSE)</f>
        <v>2022-09-07</v>
      </c>
      <c r="X343" s="28">
        <f>VLOOKUP($A343,[1]TargetPriceData!$A$2:$N$4996,14,FALSE)</f>
        <v>0.16</v>
      </c>
      <c r="Y343" s="29">
        <f t="shared" si="11"/>
        <v>1.3121207151057899E-3</v>
      </c>
      <c r="Z343" s="11" t="str" cm="1">
        <f t="array" ref="Z343">_FV(B343,"Exchange abbreviation",TRUE)</f>
        <v>XNAS</v>
      </c>
      <c r="AA343" s="44" t="s">
        <v>712</v>
      </c>
      <c r="AB343" s="44" t="s">
        <v>711</v>
      </c>
      <c r="AC343" s="45" t="s">
        <v>60</v>
      </c>
      <c r="AD343" s="31" t="s">
        <v>592</v>
      </c>
      <c r="AE343" s="46" t="s">
        <v>597</v>
      </c>
      <c r="AF343" s="32" t="s">
        <v>33</v>
      </c>
      <c r="AG343" s="33" cm="1">
        <f t="array" ref="AG343">IF(AH343=0,0,IF(ISERR(AH343),0,ROUNDDOWN(C343/_FV(B343,"P/E",TRUE),2)))</f>
        <v>3.04</v>
      </c>
      <c r="AH343" s="30" cm="1">
        <f t="array" ref="AH343">IFERROR(_FV(B343,"P/E",TRUE),0)</f>
        <v>39.983600000000003</v>
      </c>
      <c r="FT343" s="8"/>
      <c r="FU343" s="8"/>
      <c r="FV343" s="8"/>
    </row>
    <row r="344" spans="1:178" x14ac:dyDescent="0.25">
      <c r="A344" s="38" t="s">
        <v>425</v>
      </c>
      <c r="B344" t="e" vm="341">
        <v>#VALUE!</v>
      </c>
      <c r="C344" s="10" cm="1">
        <f t="array" ref="C344">_FV(B344,"Previous close",TRUE)</f>
        <v>3959.55</v>
      </c>
      <c r="D344" s="10" cm="1">
        <f t="array" aca="1" ref="D344" ca="1">IF(OR(ISERROR(_FV($B344,"Price (Extended hours)",TRUE))=TRUE,$D$2="MKT CLOSED"),_FV($B344,"Price"),_FV($B344,"Price (Extended hours)",TRUE))</f>
        <v>4046.65</v>
      </c>
      <c r="E344" s="17" cm="1">
        <f t="array" ref="E344">_FV(B344,"Low")</f>
        <v>3965</v>
      </c>
      <c r="F344" s="17" cm="1">
        <f t="array" ref="F344">_FV(B344,"High")</f>
        <v>4089.51</v>
      </c>
      <c r="G344" s="18" cm="1">
        <f t="array" ref="G344">_FV(B344,"Change")</f>
        <v>87.1</v>
      </c>
      <c r="H344" s="19" cm="1">
        <f t="array" ref="H344">_FV(B344,"Change (%)",TRUE)</f>
        <v>2.1996999999999999E-2</v>
      </c>
      <c r="I344" s="37" t="str" cm="1">
        <f t="array" ref="I344">_FV(B344,"Name")</f>
        <v>NVR, Inc.</v>
      </c>
      <c r="J344" s="20" cm="1">
        <f t="array" ref="J344">_FV(B344,"Shares outstanding",TRUE)</f>
        <v>3282670</v>
      </c>
      <c r="K344" s="21" cm="1">
        <f t="array" ref="K344">IFERROR(_FV(B344,"Market cap",TRUE),0)</f>
        <v>13283800000</v>
      </c>
      <c r="L344" s="22">
        <f>VLOOKUP($A344,[1]TargetPriceData!$A$2:$AB$4993,11,FALSE)</f>
        <v>0.95</v>
      </c>
      <c r="M344" s="23">
        <f>VLOOKUP($A344,[1]TargetPriceData!$A$2:$AB$4993,4,FALSE)</f>
        <v>4</v>
      </c>
      <c r="N344" s="23" t="b">
        <f>VLOOKUP($A344,[1]TargetPriceData!$A$2:$AB$4993,3,FALSE)</f>
        <v>1</v>
      </c>
      <c r="O344" s="24">
        <f>VLOOKUP($A344,[1]TargetPriceData!$A$2:$AB$4993,5,FALSE)</f>
        <v>4300</v>
      </c>
      <c r="P344" s="24">
        <f>VLOOKUP($A344,[1]TargetPriceData!$A$2:$AB$1048576,7,FALSE)</f>
        <v>4850</v>
      </c>
      <c r="Q344" s="24">
        <f>VLOOKUP($A344,[1]TargetPriceData!$A$2:$AB$4993,6,FALSE)</f>
        <v>5087.5</v>
      </c>
      <c r="R344" s="34">
        <f t="shared" ca="1" si="10"/>
        <v>0.25721275623046219</v>
      </c>
      <c r="S344" s="24">
        <f>VLOOKUP($A344,[1]TargetPriceData!$A$2:$AB$4993,8,FALSE)</f>
        <v>6350</v>
      </c>
      <c r="T344" s="26">
        <f>VLOOKUP($A344,[1]TargetPriceData!$A$2:$AB$4993,10,FALSE)</f>
        <v>2.4</v>
      </c>
      <c r="U344" s="42">
        <f>VLOOKUP($A344,[1]TargetPriceData!$A$2:$P$4996,16,FALSE)</f>
        <v>1.85</v>
      </c>
      <c r="V344" s="42">
        <f>VLOOKUP($A344,[1]TargetPriceData!$A$2:$Q$4996,17,FALSE)</f>
        <v>5.18</v>
      </c>
      <c r="W344" s="27" t="str">
        <f>VLOOKUP($A344,[1]TargetPriceData!$A$2:$O$4996,15,FALSE)</f>
        <v/>
      </c>
      <c r="X344" s="28">
        <f>VLOOKUP($A344,[1]TargetPriceData!$A$2:$N$4996,14,FALSE)</f>
        <v>0</v>
      </c>
      <c r="Y344" s="29">
        <f t="shared" si="11"/>
        <v>0</v>
      </c>
      <c r="Z344" s="11" t="str" cm="1">
        <f t="array" ref="Z344">_FV(B344,"Exchange abbreviation",TRUE)</f>
        <v>XNYS</v>
      </c>
      <c r="AA344" s="44" t="s">
        <v>589</v>
      </c>
      <c r="AB344" s="44" t="s">
        <v>711</v>
      </c>
      <c r="AC344" s="45" t="s">
        <v>107</v>
      </c>
      <c r="AD344" s="31" t="s">
        <v>278</v>
      </c>
      <c r="AE344" s="46" t="s">
        <v>663</v>
      </c>
      <c r="AF344" s="32" t="s">
        <v>33</v>
      </c>
      <c r="AG344" s="33" cm="1">
        <f t="array" ref="AG344">IF(AH344=0,0,IF(ISERR(AH344),0,ROUNDDOWN(C344/_FV(B344,"P/E",TRUE),2)))</f>
        <v>415.7</v>
      </c>
      <c r="AH344" s="30" cm="1">
        <f t="array" ref="AH344">IFERROR(_FV(B344,"P/E",TRUE),0)</f>
        <v>9.5250000000000004</v>
      </c>
    </row>
    <row r="345" spans="1:178" x14ac:dyDescent="0.25">
      <c r="A345" s="38" t="s">
        <v>426</v>
      </c>
      <c r="B345" t="e" vm="342">
        <v>#VALUE!</v>
      </c>
      <c r="C345" s="10" cm="1">
        <f t="array" ref="C345">_FV(B345,"Previous close",TRUE)</f>
        <v>14.73</v>
      </c>
      <c r="D345" s="10" cm="1">
        <f t="array" aca="1" ref="D345" ca="1">IF(OR(ISERROR(_FV($B345,"Price (Extended hours)",TRUE))=TRUE,$D$2="MKT CLOSED"),_FV($B345,"Price"),_FV($B345,"Price (Extended hours)",TRUE))</f>
        <v>15.02</v>
      </c>
      <c r="E345" s="17" cm="1">
        <f t="array" ref="E345">_FV(B345,"Low")</f>
        <v>14.58</v>
      </c>
      <c r="F345" s="17" cm="1">
        <f t="array" ref="F345">_FV(B345,"High")</f>
        <v>15.11</v>
      </c>
      <c r="G345" s="18" cm="1">
        <f t="array" ref="G345">_FV(B345,"Change")</f>
        <v>0.28999999999999998</v>
      </c>
      <c r="H345" s="19" cm="1">
        <f t="array" ref="H345">_FV(B345,"Change (%)",TRUE)</f>
        <v>1.9688000000000001E-2</v>
      </c>
      <c r="I345" s="37" t="str" cm="1">
        <f t="array" ref="I345">_FV(B345,"Name")</f>
        <v>NEWELL BRANDS INC.</v>
      </c>
      <c r="J345" s="20" cm="1">
        <f t="array" ref="J345">_FV(B345,"Shares outstanding",TRUE)</f>
        <v>413600000</v>
      </c>
      <c r="K345" s="21" cm="1">
        <f t="array" ref="K345">IFERROR(_FV(B345,"Market cap",TRUE),0)</f>
        <v>6212272000</v>
      </c>
      <c r="L345" s="22">
        <f>VLOOKUP($A345,[1]TargetPriceData!$A$2:$AB$4993,11,FALSE)</f>
        <v>0.86</v>
      </c>
      <c r="M345" s="23">
        <f>VLOOKUP($A345,[1]TargetPriceData!$A$2:$AB$4993,4,FALSE)</f>
        <v>11</v>
      </c>
      <c r="N345" s="23" t="b">
        <f>VLOOKUP($A345,[1]TargetPriceData!$A$2:$AB$4993,3,FALSE)</f>
        <v>1</v>
      </c>
      <c r="O345" s="24">
        <f>VLOOKUP($A345,[1]TargetPriceData!$A$2:$AB$4993,5,FALSE)</f>
        <v>15</v>
      </c>
      <c r="P345" s="24">
        <f>VLOOKUP($A345,[1]TargetPriceData!$A$2:$AB$1048576,7,FALSE)</f>
        <v>18.5</v>
      </c>
      <c r="Q345" s="24">
        <f>VLOOKUP($A345,[1]TargetPriceData!$A$2:$AB$4993,6,FALSE)</f>
        <v>20.32</v>
      </c>
      <c r="R345" s="34">
        <f t="shared" ca="1" si="10"/>
        <v>0.3528628495339548</v>
      </c>
      <c r="S345" s="24">
        <f>VLOOKUP($A345,[1]TargetPriceData!$A$2:$AB$4993,8,FALSE)</f>
        <v>35</v>
      </c>
      <c r="T345" s="26">
        <f>VLOOKUP($A345,[1]TargetPriceData!$A$2:$AB$4993,10,FALSE)</f>
        <v>2.4</v>
      </c>
      <c r="U345" s="42">
        <f>VLOOKUP($A345,[1]TargetPriceData!$A$2:$P$4996,16,FALSE)</f>
        <v>0.41</v>
      </c>
      <c r="V345" s="42">
        <f>VLOOKUP($A345,[1]TargetPriceData!$A$2:$Q$4996,17,FALSE)</f>
        <v>1.03</v>
      </c>
      <c r="W345" s="27" t="str">
        <f>VLOOKUP($A345,[1]TargetPriceData!$A$2:$O$4996,15,FALSE)</f>
        <v>2022-08-30</v>
      </c>
      <c r="X345" s="28">
        <f>VLOOKUP($A345,[1]TargetPriceData!$A$2:$N$4996,14,FALSE)</f>
        <v>0.92</v>
      </c>
      <c r="Y345" s="29">
        <f t="shared" si="11"/>
        <v>6.2457569585879162E-2</v>
      </c>
      <c r="Z345" s="11" t="str" cm="1">
        <f t="array" ref="Z345">_FV(B345,"Exchange abbreviation",TRUE)</f>
        <v>XNAS</v>
      </c>
      <c r="AA345" s="44" t="s">
        <v>589</v>
      </c>
      <c r="AB345" s="44" t="s">
        <v>711</v>
      </c>
      <c r="AC345" s="45" t="s">
        <v>122</v>
      </c>
      <c r="AD345" s="31" t="s">
        <v>278</v>
      </c>
      <c r="AE345" s="46" t="s">
        <v>693</v>
      </c>
      <c r="AF345" s="32" t="s">
        <v>33</v>
      </c>
      <c r="AG345" s="33" cm="1">
        <f t="array" ref="AG345">IF(AH345=0,0,IF(ISERR(AH345),0,ROUNDDOWN(C345/_FV(B345,"P/E",TRUE),2)))</f>
        <v>1.7</v>
      </c>
      <c r="AH345" s="30" cm="1">
        <f t="array" ref="AH345">IFERROR(_FV(B345,"P/E",TRUE),0)</f>
        <v>8.6176999999999992</v>
      </c>
    </row>
    <row r="346" spans="1:178" x14ac:dyDescent="0.25">
      <c r="A346" t="s">
        <v>714</v>
      </c>
      <c r="B346" t="e" vm="343">
        <v>#VALUE!</v>
      </c>
      <c r="C346" s="10" cm="1">
        <f t="array" ref="C346">_FV(B346,"Previous close",TRUE)</f>
        <v>16.91</v>
      </c>
      <c r="D346" s="10" cm="1">
        <f t="array" aca="1" ref="D346" ca="1">IF(OR(ISERROR(_FV($B346,"Price (Extended hours)",TRUE))=TRUE,$D$2="MKT CLOSED"),_FV($B346,"Price"),_FV($B346,"Price (Extended hours)",TRUE))</f>
        <v>17.75</v>
      </c>
      <c r="E346" s="17" cm="1">
        <f t="array" ref="E346">_FV(B346,"Low")</f>
        <v>16.734999999999999</v>
      </c>
      <c r="F346" s="17" cm="1">
        <f t="array" ref="F346">_FV(B346,"High")</f>
        <v>17.34</v>
      </c>
      <c r="G346" s="18" cm="1">
        <f t="array" ref="G346">_FV(B346,"Change")</f>
        <v>0.43</v>
      </c>
      <c r="H346" s="19" cm="1">
        <f t="array" ref="H346">_FV(B346,"Change (%)",TRUE)</f>
        <v>2.5429E-2</v>
      </c>
      <c r="I346" s="37" t="str" cm="1">
        <f t="array" ref="I346">_FV(B346,"Name")</f>
        <v>NEWS CORPORATION</v>
      </c>
      <c r="J346" s="20" cm="1">
        <f t="array" ref="J346">_FV(B346,"Shares outstanding",TRUE)</f>
        <v>579958900</v>
      </c>
      <c r="K346" s="21" cm="1">
        <f t="array" ref="K346">IFERROR(_FV(B346,"Market cap",TRUE),0)</f>
        <v>10002550000</v>
      </c>
      <c r="L346" s="22">
        <f>VLOOKUP($A346,[1]TargetPriceData!$A$2:$AB$4993,11,FALSE)</f>
        <v>1.29</v>
      </c>
      <c r="M346" s="23">
        <f>VLOOKUP($A346,[1]TargetPriceData!$A$2:$AB$4993,4,FALSE)</f>
        <v>0</v>
      </c>
      <c r="N346" s="23" t="b">
        <f>VLOOKUP($A346,[1]TargetPriceData!$A$2:$AB$4993,3,FALSE)</f>
        <v>0</v>
      </c>
      <c r="O346" s="24">
        <f>VLOOKUP($A346,[1]TargetPriceData!$A$2:$AB$4993,5,FALSE)</f>
        <v>0</v>
      </c>
      <c r="P346" s="24">
        <f>VLOOKUP($A346,[1]TargetPriceData!$A$2:$AB$1048576,7,FALSE)</f>
        <v>0</v>
      </c>
      <c r="Q346" s="24">
        <f>VLOOKUP($A346,[1]TargetPriceData!$A$2:$AB$4993,6,FALSE)</f>
        <v>0</v>
      </c>
      <c r="R346" s="34">
        <f t="shared" si="10"/>
        <v>0</v>
      </c>
      <c r="S346" s="24">
        <f>VLOOKUP($A346,[1]TargetPriceData!$A$2:$AB$4993,8,FALSE)</f>
        <v>0</v>
      </c>
      <c r="T346" s="26">
        <f>VLOOKUP($A346,[1]TargetPriceData!$A$2:$AB$4993,10,FALSE)</f>
        <v>0</v>
      </c>
      <c r="U346" s="42">
        <f>VLOOKUP($A346,[1]TargetPriceData!$A$2:$P$4996,16,FALSE)</f>
        <v>0.98</v>
      </c>
      <c r="V346" s="42">
        <f>VLOOKUP($A346,[1]TargetPriceData!$A$2:$Q$4996,17,FALSE)</f>
        <v>1.1599999999999999</v>
      </c>
      <c r="W346" s="27" t="str">
        <f>VLOOKUP($A346,[1]TargetPriceData!$A$2:$O$4996,15,FALSE)</f>
        <v>2022-09-13</v>
      </c>
      <c r="X346" s="28">
        <f>VLOOKUP($A346,[1]TargetPriceData!$A$2:$N$4996,14,FALSE)</f>
        <v>0.2</v>
      </c>
      <c r="Y346" s="29">
        <f t="shared" si="11"/>
        <v>1.1827321111768185E-2</v>
      </c>
      <c r="Z346" s="11" t="str" cm="1">
        <f t="array" ref="Z346">_FV(B346,"Exchange abbreviation",TRUE)</f>
        <v>XNAS</v>
      </c>
      <c r="AA346" s="44" t="s">
        <v>589</v>
      </c>
      <c r="AB346" s="44" t="s">
        <v>711</v>
      </c>
      <c r="AC346" s="48"/>
      <c r="AD346" s="49"/>
      <c r="AE346" s="49"/>
      <c r="AG346" s="33" cm="1">
        <f t="array" ref="AG346">IF(AH346=0,0,IF(ISERR(AH346),0,ROUNDDOWN(C346/_FV(B346,"P/E",TRUE),2)))</f>
        <v>0.82</v>
      </c>
      <c r="AH346" s="30" cm="1">
        <f t="array" ref="AH346">IFERROR(_FV(B346,"P/E",TRUE),0)</f>
        <v>20.404699999999998</v>
      </c>
    </row>
    <row r="347" spans="1:178" x14ac:dyDescent="0.25">
      <c r="A347" s="38" t="s">
        <v>427</v>
      </c>
      <c r="B347" t="e" vm="344">
        <v>#VALUE!</v>
      </c>
      <c r="C347" s="10" cm="1">
        <f t="array" ref="C347">_FV(B347,"Previous close",TRUE)</f>
        <v>16.690000000000001</v>
      </c>
      <c r="D347" s="10" cm="1">
        <f t="array" aca="1" ref="D347" ca="1">IF(OR(ISERROR(_FV($B347,"Price (Extended hours)",TRUE))=TRUE,$D$2="MKT CLOSED"),_FV($B347,"Price"),_FV($B347,"Price (Extended hours)",TRUE))</f>
        <v>16.809999999999999</v>
      </c>
      <c r="E347" s="17" cm="1">
        <f t="array" ref="E347">_FV(B347,"Low")</f>
        <v>16.504999999999999</v>
      </c>
      <c r="F347" s="17" cm="1">
        <f t="array" ref="F347">_FV(B347,"High")</f>
        <v>17.22</v>
      </c>
      <c r="G347" s="18" cm="1">
        <f t="array" ref="G347">_FV(B347,"Change")</f>
        <v>0.51</v>
      </c>
      <c r="H347" s="19" cm="1">
        <f t="array" ref="H347">_FV(B347,"Change (%)",TRUE)</f>
        <v>3.0556999999999997E-2</v>
      </c>
      <c r="I347" s="37" t="str" cm="1">
        <f t="array" ref="I347">_FV(B347,"Name")</f>
        <v>NEWS CORPORATION</v>
      </c>
      <c r="J347" s="20" cm="1">
        <f t="array" ref="J347">_FV(B347,"Shares outstanding",TRUE)</f>
        <v>579958900</v>
      </c>
      <c r="K347" s="21" cm="1">
        <f t="array" ref="K347">IFERROR(_FV(B347,"Market cap",TRUE),0)</f>
        <v>10002550000</v>
      </c>
      <c r="L347" s="22">
        <f>VLOOKUP($A347,[1]TargetPriceData!$A$2:$AB$4993,11,FALSE)</f>
        <v>1.29</v>
      </c>
      <c r="M347" s="23">
        <f>VLOOKUP($A347,[1]TargetPriceData!$A$2:$AB$4993,4,FALSE)</f>
        <v>6</v>
      </c>
      <c r="N347" s="23" t="b">
        <f>VLOOKUP($A347,[1]TargetPriceData!$A$2:$AB$4993,3,FALSE)</f>
        <v>1</v>
      </c>
      <c r="O347" s="24">
        <f>VLOOKUP($A347,[1]TargetPriceData!$A$2:$AB$4993,5,FALSE)</f>
        <v>16.5</v>
      </c>
      <c r="P347" s="24">
        <f>VLOOKUP($A347,[1]TargetPriceData!$A$2:$AB$1048576,7,FALSE)</f>
        <v>21.85</v>
      </c>
      <c r="Q347" s="24">
        <f>VLOOKUP($A347,[1]TargetPriceData!$A$2:$AB$4993,6,FALSE)</f>
        <v>23.2</v>
      </c>
      <c r="R347" s="34">
        <f t="shared" ca="1" si="10"/>
        <v>0.38013087447947658</v>
      </c>
      <c r="S347" s="24">
        <f>VLOOKUP($A347,[1]TargetPriceData!$A$2:$AB$4993,8,FALSE)</f>
        <v>32</v>
      </c>
      <c r="T347" s="26">
        <f>VLOOKUP($A347,[1]TargetPriceData!$A$2:$AB$4993,10,FALSE)</f>
        <v>2.4</v>
      </c>
      <c r="U347" s="42">
        <f>VLOOKUP($A347,[1]TargetPriceData!$A$2:$P$4996,16,FALSE)</f>
        <v>0.98</v>
      </c>
      <c r="V347" s="42">
        <f>VLOOKUP($A347,[1]TargetPriceData!$A$2:$Q$4996,17,FALSE)</f>
        <v>1.1599999999999999</v>
      </c>
      <c r="W347" s="27" t="str">
        <f>VLOOKUP($A347,[1]TargetPriceData!$A$2:$O$4996,15,FALSE)</f>
        <v>2022-09-13</v>
      </c>
      <c r="X347" s="28">
        <f>VLOOKUP($A347,[1]TargetPriceData!$A$2:$N$4996,14,FALSE)</f>
        <v>0.2</v>
      </c>
      <c r="Y347" s="29">
        <f t="shared" si="11"/>
        <v>1.1983223487118035E-2</v>
      </c>
      <c r="Z347" s="11" t="str" cm="1">
        <f t="array" ref="Z347">_FV(B347,"Exchange abbreviation",TRUE)</f>
        <v>XNAS</v>
      </c>
      <c r="AA347" s="44" t="s">
        <v>589</v>
      </c>
      <c r="AB347" s="44" t="s">
        <v>711</v>
      </c>
      <c r="AC347" s="45" t="s">
        <v>100</v>
      </c>
      <c r="AD347" s="31" t="s">
        <v>630</v>
      </c>
      <c r="AE347" s="46" t="s">
        <v>694</v>
      </c>
      <c r="AF347" s="32" t="s">
        <v>33</v>
      </c>
      <c r="AG347" s="33" cm="1">
        <f t="array" ref="AG347">IF(AH347=0,0,IF(ISERR(AH347),0,ROUNDDOWN(C347/_FV(B347,"P/E",TRUE),2)))</f>
        <v>1.05</v>
      </c>
      <c r="AH347" s="30" cm="1">
        <f t="array" ref="AH347">IFERROR(_FV(B347,"P/E",TRUE),0)</f>
        <v>15.8157</v>
      </c>
    </row>
    <row r="348" spans="1:178" x14ac:dyDescent="0.25">
      <c r="A348" s="38" t="s">
        <v>428</v>
      </c>
      <c r="B348" t="e" vm="345">
        <v>#VALUE!</v>
      </c>
      <c r="C348" s="10" cm="1">
        <f t="array" ref="C348">_FV(B348,"Previous close",TRUE)</f>
        <v>139.04</v>
      </c>
      <c r="D348" s="10" cm="1">
        <f t="array" aca="1" ref="D348" ca="1">IF(OR(ISERROR(_FV($B348,"Price (Extended hours)",TRUE))=TRUE,$D$2="MKT CLOSED"),_FV($B348,"Price"),_FV($B348,"Price (Extended hours)",TRUE))</f>
        <v>145.9</v>
      </c>
      <c r="E348" s="17" cm="1">
        <f t="array" ref="E348">_FV(B348,"Low")</f>
        <v>137.51</v>
      </c>
      <c r="F348" s="17" cm="1">
        <f t="array" ref="F348">_FV(B348,"High")</f>
        <v>145.59</v>
      </c>
      <c r="G348" s="18" cm="1">
        <f t="array" ref="G348">_FV(B348,"Change")</f>
        <v>6.21</v>
      </c>
      <c r="H348" s="19" cm="1">
        <f t="array" ref="H348">_FV(B348,"Change (%)",TRUE)</f>
        <v>4.4663000000000001E-2</v>
      </c>
      <c r="I348" s="37" t="str" cm="1">
        <f t="array" ref="I348">_FV(B348,"Name")</f>
        <v>NXP Semiconductors NV</v>
      </c>
      <c r="J348" s="20" cm="1">
        <f t="array" ref="J348">_FV(B348,"Shares outstanding",TRUE)</f>
        <v>262598500</v>
      </c>
      <c r="K348" s="21" cm="1">
        <f t="array" ref="K348">IFERROR(_FV(B348,"Market cap",TRUE),0)</f>
        <v>38142430000</v>
      </c>
      <c r="L348" s="22">
        <f>VLOOKUP($A348,[1]TargetPriceData!$A$2:$AB$4993,11,FALSE)</f>
        <v>1.48</v>
      </c>
      <c r="M348" s="23">
        <f>VLOOKUP($A348,[1]TargetPriceData!$A$2:$AB$4993,4,FALSE)</f>
        <v>26</v>
      </c>
      <c r="N348" s="23" t="b">
        <f>VLOOKUP($A348,[1]TargetPriceData!$A$2:$AB$4993,3,FALSE)</f>
        <v>1</v>
      </c>
      <c r="O348" s="24">
        <f>VLOOKUP($A348,[1]TargetPriceData!$A$2:$AB$4993,5,FALSE)</f>
        <v>145</v>
      </c>
      <c r="P348" s="24">
        <f>VLOOKUP($A348,[1]TargetPriceData!$A$2:$AB$1048576,7,FALSE)</f>
        <v>195</v>
      </c>
      <c r="Q348" s="24">
        <f>VLOOKUP($A348,[1]TargetPriceData!$A$2:$AB$4993,6,FALSE)</f>
        <v>190.62</v>
      </c>
      <c r="R348" s="34">
        <f t="shared" ca="1" si="10"/>
        <v>0.30651130911583274</v>
      </c>
      <c r="S348" s="24">
        <f>VLOOKUP($A348,[1]TargetPriceData!$A$2:$AB$4993,8,FALSE)</f>
        <v>260</v>
      </c>
      <c r="T348" s="26">
        <f>VLOOKUP($A348,[1]TargetPriceData!$A$2:$AB$4993,10,FALSE)</f>
        <v>2.2000000000000002</v>
      </c>
      <c r="U348" s="42">
        <f>VLOOKUP($A348,[1]TargetPriceData!$A$2:$P$4996,16,FALSE)</f>
        <v>1.54</v>
      </c>
      <c r="V348" s="42">
        <f>VLOOKUP($A348,[1]TargetPriceData!$A$2:$Q$4996,17,FALSE)</f>
        <v>2.15</v>
      </c>
      <c r="W348" s="27" t="str">
        <f>VLOOKUP($A348,[1]TargetPriceData!$A$2:$O$4996,15,FALSE)</f>
        <v>2022-09-14</v>
      </c>
      <c r="X348" s="28">
        <f>VLOOKUP($A348,[1]TargetPriceData!$A$2:$N$4996,14,FALSE)</f>
        <v>3.38</v>
      </c>
      <c r="Y348" s="29">
        <f t="shared" si="11"/>
        <v>2.4309551208285388E-2</v>
      </c>
      <c r="Z348" s="11" t="str" cm="1">
        <f t="array" ref="Z348">_FV(B348,"Exchange abbreviation",TRUE)</f>
        <v>XNAS</v>
      </c>
      <c r="AA348" s="44" t="s">
        <v>712</v>
      </c>
      <c r="AB348" s="44" t="s">
        <v>711</v>
      </c>
      <c r="AC348" s="45" t="s">
        <v>60</v>
      </c>
      <c r="AD348" s="31" t="s">
        <v>592</v>
      </c>
      <c r="AE348" s="46" t="s">
        <v>597</v>
      </c>
      <c r="AF348" s="32" t="s">
        <v>74</v>
      </c>
      <c r="AG348" s="33" cm="1">
        <f t="array" ref="AG348">IF(AH348=0,0,IF(ISERR(AH348),0,ROUNDDOWN(C348/_FV(B348,"P/E",TRUE),2)))</f>
        <v>9.16</v>
      </c>
      <c r="AH348" s="30" cm="1">
        <f t="array" ref="AH348">IFERROR(_FV(B348,"P/E",TRUE),0)</f>
        <v>15.178000000000001</v>
      </c>
    </row>
    <row r="349" spans="1:178" x14ac:dyDescent="0.25">
      <c r="A349" s="38" t="s">
        <v>429</v>
      </c>
      <c r="B349" t="e" vm="346">
        <v>#VALUE!</v>
      </c>
      <c r="C349" s="10" cm="1">
        <f t="array" ref="C349">_FV(B349,"Previous close",TRUE)</f>
        <v>57.47</v>
      </c>
      <c r="D349" s="10" cm="1">
        <f t="array" aca="1" ref="D349" ca="1">IF(OR(ISERROR(_FV($B349,"Price (Extended hours)",TRUE))=TRUE,$D$2="MKT CLOSED"),_FV($B349,"Price"),_FV($B349,"Price (Extended hours)",TRUE))</f>
        <v>57.89</v>
      </c>
      <c r="E349" s="17" cm="1">
        <f t="array" ref="E349">_FV(B349,"Low")</f>
        <v>56.68</v>
      </c>
      <c r="F349" s="17" cm="1">
        <f t="array" ref="F349">_FV(B349,"High")</f>
        <v>57.79</v>
      </c>
      <c r="G349" s="18" cm="1">
        <f t="array" ref="G349">_FV(B349,"Change")</f>
        <v>0.16</v>
      </c>
      <c r="H349" s="19" cm="1">
        <f t="array" ref="H349">_FV(B349,"Change (%)",TRUE)</f>
        <v>2.784E-3</v>
      </c>
      <c r="I349" s="37" t="str" cm="1">
        <f t="array" ref="I349">_FV(B349,"Name")</f>
        <v>REALTY INCOME CORPORATION</v>
      </c>
      <c r="J349" s="20" cm="1">
        <f t="array" ref="J349">_FV(B349,"Shares outstanding",TRUE)</f>
        <v>617577500</v>
      </c>
      <c r="K349" s="21" cm="1">
        <f t="array" ref="K349">IFERROR(_FV(B349,"Market cap",TRUE),0)</f>
        <v>35590990000</v>
      </c>
      <c r="L349" s="22">
        <f>VLOOKUP($A349,[1]TargetPriceData!$A$2:$AB$4993,11,FALSE)</f>
        <v>0.79</v>
      </c>
      <c r="M349" s="23">
        <f>VLOOKUP($A349,[1]TargetPriceData!$A$2:$AB$4993,4,FALSE)</f>
        <v>15</v>
      </c>
      <c r="N349" s="23" t="b">
        <f>VLOOKUP($A349,[1]TargetPriceData!$A$2:$AB$4993,3,FALSE)</f>
        <v>1</v>
      </c>
      <c r="O349" s="24">
        <f>VLOOKUP($A349,[1]TargetPriceData!$A$2:$AB$4993,5,FALSE)</f>
        <v>61</v>
      </c>
      <c r="P349" s="24">
        <f>VLOOKUP($A349,[1]TargetPriceData!$A$2:$AB$1048576,7,FALSE)</f>
        <v>74.5</v>
      </c>
      <c r="Q349" s="24">
        <f>VLOOKUP($A349,[1]TargetPriceData!$A$2:$AB$4993,6,FALSE)</f>
        <v>72.17</v>
      </c>
      <c r="R349" s="34">
        <f t="shared" ca="1" si="10"/>
        <v>0.2466747279322854</v>
      </c>
      <c r="S349" s="24">
        <f>VLOOKUP($A349,[1]TargetPriceData!$A$2:$AB$4993,8,FALSE)</f>
        <v>80</v>
      </c>
      <c r="T349" s="26">
        <f>VLOOKUP($A349,[1]TargetPriceData!$A$2:$AB$4993,10,FALSE)</f>
        <v>2.4</v>
      </c>
      <c r="U349" s="42">
        <f>VLOOKUP($A349,[1]TargetPriceData!$A$2:$P$4996,16,FALSE)</f>
        <v>0.82</v>
      </c>
      <c r="V349" s="42">
        <f>VLOOKUP($A349,[1]TargetPriceData!$A$2:$Q$4996,17,FALSE)</f>
        <v>1.04</v>
      </c>
      <c r="W349" s="27" t="str">
        <f>VLOOKUP($A349,[1]TargetPriceData!$A$2:$O$4996,15,FALSE)</f>
        <v>2022-10-31</v>
      </c>
      <c r="X349" s="28">
        <f>VLOOKUP($A349,[1]TargetPriceData!$A$2:$N$4996,14,FALSE)</f>
        <v>2.98</v>
      </c>
      <c r="Y349" s="29">
        <f t="shared" si="11"/>
        <v>5.1853140769096924E-2</v>
      </c>
      <c r="Z349" s="11" t="str" cm="1">
        <f t="array" ref="Z349">_FV(B349,"Exchange abbreviation",TRUE)</f>
        <v>XNYS</v>
      </c>
      <c r="AA349" s="44" t="s">
        <v>589</v>
      </c>
      <c r="AB349" s="44" t="s">
        <v>711</v>
      </c>
      <c r="AC349" s="45" t="s">
        <v>44</v>
      </c>
      <c r="AD349" s="31" t="s">
        <v>619</v>
      </c>
      <c r="AE349" s="46" t="s">
        <v>671</v>
      </c>
      <c r="AF349" s="32" t="s">
        <v>33</v>
      </c>
      <c r="AG349" s="33" cm="1">
        <f t="array" ref="AG349">IF(AH349=0,0,IF(ISERR(AH349),0,ROUNDDOWN(C349/_FV(B349,"P/E",TRUE),2)))</f>
        <v>1.05</v>
      </c>
      <c r="AH349" s="30" cm="1">
        <f t="array" ref="AH349">IFERROR(_FV(B349,"P/E",TRUE),0)</f>
        <v>54.295400000000001</v>
      </c>
    </row>
    <row r="350" spans="1:178" x14ac:dyDescent="0.25">
      <c r="A350" s="38" t="s">
        <v>430</v>
      </c>
      <c r="B350" t="e" vm="347">
        <v>#VALUE!</v>
      </c>
      <c r="C350" s="10" cm="1">
        <f t="array" ref="C350">_FV(B350,"Previous close",TRUE)</f>
        <v>257.64999999999998</v>
      </c>
      <c r="D350" s="10" cm="1">
        <f t="array" aca="1" ref="D350" ca="1">IF(OR(ISERROR(_FV($B350,"Price (Extended hours)",TRUE))=TRUE,$D$2="MKT CLOSED"),_FV($B350,"Price"),_FV($B350,"Price (Extended hours)",TRUE))</f>
        <v>260.5</v>
      </c>
      <c r="E350" s="17" cm="1">
        <f t="array" ref="E350">_FV(B350,"Low")</f>
        <v>253.27</v>
      </c>
      <c r="F350" s="17" cm="1">
        <f t="array" ref="F350">_FV(B350,"High")</f>
        <v>260.77999999999997</v>
      </c>
      <c r="G350" s="18" cm="1">
        <f t="array" ref="G350">_FV(B350,"Change")</f>
        <v>2.78</v>
      </c>
      <c r="H350" s="19" cm="1">
        <f t="array" ref="H350">_FV(B350,"Change (%)",TRUE)</f>
        <v>1.0789999999999999E-2</v>
      </c>
      <c r="I350" s="37" t="str" cm="1">
        <f t="array" ref="I350">_FV(B350,"Name")</f>
        <v>OLD DOMINION FREIGHT LINE, INC.</v>
      </c>
      <c r="J350" s="20" cm="1">
        <f t="array" ref="J350">_FV(B350,"Shares outstanding",TRUE)</f>
        <v>111773900</v>
      </c>
      <c r="K350" s="21" cm="1">
        <f t="array" ref="K350">IFERROR(_FV(B350,"Market cap",TRUE),0)</f>
        <v>29109270000</v>
      </c>
      <c r="L350" s="22">
        <f>VLOOKUP($A350,[1]TargetPriceData!$A$2:$AB$4993,11,FALSE)</f>
        <v>1.06</v>
      </c>
      <c r="M350" s="23">
        <f>VLOOKUP($A350,[1]TargetPriceData!$A$2:$AB$4993,4,FALSE)</f>
        <v>18</v>
      </c>
      <c r="N350" s="23" t="b">
        <f>VLOOKUP($A350,[1]TargetPriceData!$A$2:$AB$4993,3,FALSE)</f>
        <v>1</v>
      </c>
      <c r="O350" s="24">
        <f>VLOOKUP($A350,[1]TargetPriceData!$A$2:$AB$4993,5,FALSE)</f>
        <v>252</v>
      </c>
      <c r="P350" s="24">
        <f>VLOOKUP($A350,[1]TargetPriceData!$A$2:$AB$1048576,7,FALSE)</f>
        <v>277.5</v>
      </c>
      <c r="Q350" s="24">
        <f>VLOOKUP($A350,[1]TargetPriceData!$A$2:$AB$4993,6,FALSE)</f>
        <v>283.11</v>
      </c>
      <c r="R350" s="34">
        <f t="shared" ca="1" si="10"/>
        <v>8.679462571976973E-2</v>
      </c>
      <c r="S350" s="24">
        <f>VLOOKUP($A350,[1]TargetPriceData!$A$2:$AB$4993,8,FALSE)</f>
        <v>340</v>
      </c>
      <c r="T350" s="26">
        <f>VLOOKUP($A350,[1]TargetPriceData!$A$2:$AB$4993,10,FALSE)</f>
        <v>2.8</v>
      </c>
      <c r="U350" s="42">
        <f>VLOOKUP($A350,[1]TargetPriceData!$A$2:$P$4996,16,FALSE)</f>
        <v>1.79</v>
      </c>
      <c r="V350" s="42">
        <f>VLOOKUP($A350,[1]TargetPriceData!$A$2:$Q$4996,17,FALSE)</f>
        <v>1.92</v>
      </c>
      <c r="W350" s="27" t="str">
        <f>VLOOKUP($A350,[1]TargetPriceData!$A$2:$O$4996,15,FALSE)</f>
        <v>2022-12-06</v>
      </c>
      <c r="X350" s="28">
        <f>VLOOKUP($A350,[1]TargetPriceData!$A$2:$N$4996,14,FALSE)</f>
        <v>1.2</v>
      </c>
      <c r="Y350" s="29">
        <f t="shared" si="11"/>
        <v>4.6574810789831167E-3</v>
      </c>
      <c r="Z350" s="11" t="str" cm="1">
        <f t="array" ref="Z350">_FV(B350,"Exchange abbreviation",TRUE)</f>
        <v>XNAS</v>
      </c>
      <c r="AA350" s="44" t="s">
        <v>712</v>
      </c>
      <c r="AB350" s="44" t="s">
        <v>711</v>
      </c>
      <c r="AC350" s="45" t="s">
        <v>45</v>
      </c>
      <c r="AD350" s="31" t="s">
        <v>337</v>
      </c>
      <c r="AE350" s="46" t="s">
        <v>680</v>
      </c>
      <c r="AF350" s="32" t="s">
        <v>33</v>
      </c>
      <c r="AG350" s="33" cm="1">
        <f t="array" ref="AG350">IF(AH350=0,0,IF(ISERR(AH350),0,ROUNDDOWN(C350/_FV(B350,"P/E",TRUE),2)))</f>
        <v>10.78</v>
      </c>
      <c r="AH350" s="30" cm="1">
        <f t="array" ref="AH350">IFERROR(_FV(B350,"P/E",TRUE),0)</f>
        <v>23.889600000000002</v>
      </c>
    </row>
    <row r="351" spans="1:178" x14ac:dyDescent="0.25">
      <c r="A351" s="40" t="s">
        <v>431</v>
      </c>
      <c r="B351" s="35" t="e" vm="348">
        <v>#VALUE!</v>
      </c>
      <c r="C351" s="10" cm="1">
        <f t="array" ref="C351">_FV(B351,"Previous close",TRUE)</f>
        <v>23.56</v>
      </c>
      <c r="D351" s="10" cm="1">
        <f t="array" aca="1" ref="D351" ca="1">IF(OR(ISERROR(_FV($B351,"Price (Extended hours)",TRUE))=TRUE,$D$2="MKT CLOSED"),_FV($B351,"Price"),_FV($B351,"Price (Extended hours)",TRUE))</f>
        <v>23.89</v>
      </c>
      <c r="E351" s="17" cm="1">
        <f t="array" ref="E351">_FV(B351,"Low")</f>
        <v>23.14</v>
      </c>
      <c r="F351" s="17" cm="1">
        <f t="array" ref="F351">_FV(B351,"High")</f>
        <v>23.81</v>
      </c>
      <c r="G351" s="18" cm="1">
        <f t="array" ref="G351">_FV(B351,"Change")</f>
        <v>0.12</v>
      </c>
      <c r="H351" s="19" cm="1">
        <f t="array" ref="H351">_FV(B351,"Change (%)",TRUE)</f>
        <v>5.0929999999999994E-3</v>
      </c>
      <c r="I351" s="37" t="str" cm="1">
        <f t="array" ref="I351">_FV(B351,"Name")</f>
        <v>ORGANON &amp; CO.</v>
      </c>
      <c r="J351" s="20" cm="1">
        <f t="array" ref="J351">_FV(B351,"Shares outstanding",TRUE)</f>
        <v>254329800</v>
      </c>
      <c r="K351" s="21" cm="1">
        <f t="array" ref="K351">IFERROR(_FV(B351,"Market cap",TRUE),0)</f>
        <v>6022531000</v>
      </c>
      <c r="L351" s="22">
        <f>VLOOKUP($A351,[1]TargetPriceData!$A$2:$AB$4993,11,FALSE)</f>
        <v>0</v>
      </c>
      <c r="M351" s="23">
        <f>VLOOKUP($A351,[1]TargetPriceData!$A$2:$AB$4993,4,FALSE)</f>
        <v>7</v>
      </c>
      <c r="N351" s="23" t="b">
        <f>VLOOKUP($A351,[1]TargetPriceData!$A$2:$AB$4993,3,FALSE)</f>
        <v>1</v>
      </c>
      <c r="O351" s="24">
        <f>VLOOKUP($A351,[1]TargetPriceData!$A$2:$AB$4993,5,FALSE)</f>
        <v>25</v>
      </c>
      <c r="P351" s="24">
        <f>VLOOKUP($A351,[1]TargetPriceData!$A$2:$AB$1048576,7,FALSE)</f>
        <v>36</v>
      </c>
      <c r="Q351" s="24">
        <f>VLOOKUP($A351,[1]TargetPriceData!$A$2:$AB$4993,6,FALSE)</f>
        <v>34.14</v>
      </c>
      <c r="R351" s="34">
        <f t="shared" ca="1" si="10"/>
        <v>0.42904981163666805</v>
      </c>
      <c r="S351" s="24">
        <f>VLOOKUP($A351,[1]TargetPriceData!$A$2:$AB$4993,8,FALSE)</f>
        <v>41</v>
      </c>
      <c r="T351" s="26">
        <f>VLOOKUP($A351,[1]TargetPriceData!$A$2:$AB$4993,10,FALSE)</f>
        <v>2.7</v>
      </c>
      <c r="U351" s="42">
        <f>VLOOKUP($A351,[1]TargetPriceData!$A$2:$P$4996,16,FALSE)</f>
        <v>0.85</v>
      </c>
      <c r="V351" s="42">
        <f>VLOOKUP($A351,[1]TargetPriceData!$A$2:$Q$4996,17,FALSE)</f>
        <v>1.58</v>
      </c>
      <c r="W351" s="27" t="str">
        <f>VLOOKUP($A351,[1]TargetPriceData!$A$2:$O$4996,15,FALSE)</f>
        <v>2022-08-12</v>
      </c>
      <c r="X351" s="28">
        <f>VLOOKUP($A351,[1]TargetPriceData!$A$2:$N$4996,14,FALSE)</f>
        <v>1.1200000000000001</v>
      </c>
      <c r="Y351" s="29">
        <f t="shared" si="11"/>
        <v>4.7538200339558578E-2</v>
      </c>
      <c r="Z351" s="11" t="str" cm="1">
        <f t="array" ref="Z351">_FV(B351,"Exchange abbreviation",TRUE)</f>
        <v>XNYS</v>
      </c>
      <c r="AA351" s="44" t="s">
        <v>589</v>
      </c>
      <c r="AB351" s="44" t="s">
        <v>711</v>
      </c>
      <c r="AC351" s="47" t="s">
        <v>35</v>
      </c>
      <c r="AD351" s="31" t="s">
        <v>587</v>
      </c>
      <c r="AE351" s="46" t="s">
        <v>35</v>
      </c>
      <c r="AF351" s="32" t="s">
        <v>33</v>
      </c>
      <c r="AG351" s="33" cm="1">
        <f t="array" ref="AG351">IF(AH351=0,0,IF(ISERR(AH351),0,ROUNDDOWN(C351/_FV(B351,"P/E",TRUE),2)))</f>
        <v>4.34</v>
      </c>
      <c r="AH351" s="30" cm="1">
        <f t="array" ref="AH351">IFERROR(_FV(B351,"P/E",TRUE),0)</f>
        <v>5.4219999999999997</v>
      </c>
    </row>
    <row r="352" spans="1:178" x14ac:dyDescent="0.25">
      <c r="A352" s="38" t="s">
        <v>432</v>
      </c>
      <c r="B352" t="e" vm="349">
        <v>#VALUE!</v>
      </c>
      <c r="C352" s="10" cm="1">
        <f t="array" ref="C352">_FV(B352,"Previous close",TRUE)</f>
        <v>55.07</v>
      </c>
      <c r="D352" s="10" cm="1">
        <f t="array" aca="1" ref="D352" ca="1">IF(OR(ISERROR(_FV($B352,"Price (Extended hours)",TRUE))=TRUE,$D$2="MKT CLOSED"),_FV($B352,"Price"),_FV($B352,"Price (Extended hours)",TRUE))</f>
        <v>56.7</v>
      </c>
      <c r="E352" s="17" cm="1">
        <f t="array" ref="E352">_FV(B352,"Low")</f>
        <v>54.75</v>
      </c>
      <c r="F352" s="17" cm="1">
        <f t="array" ref="F352">_FV(B352,"High")</f>
        <v>56.73</v>
      </c>
      <c r="G352" s="18" cm="1">
        <f t="array" ref="G352">_FV(B352,"Change")</f>
        <v>1.53</v>
      </c>
      <c r="H352" s="19" cm="1">
        <f t="array" ref="H352">_FV(B352,"Change (%)",TRUE)</f>
        <v>2.7783000000000002E-2</v>
      </c>
      <c r="I352" s="37" t="str" cm="1">
        <f t="array" ref="I352">_FV(B352,"Name")</f>
        <v>ONEOK, INC.</v>
      </c>
      <c r="J352" s="20" cm="1">
        <f t="array" ref="J352">_FV(B352,"Shares outstanding",TRUE)</f>
        <v>446862200</v>
      </c>
      <c r="K352" s="21" cm="1">
        <f t="array" ref="K352">IFERROR(_FV(B352,"Market cap",TRUE),0)</f>
        <v>25292400000</v>
      </c>
      <c r="L352" s="22">
        <f>VLOOKUP($A352,[1]TargetPriceData!$A$2:$AB$4993,11,FALSE)</f>
        <v>1.64</v>
      </c>
      <c r="M352" s="23">
        <f>VLOOKUP($A352,[1]TargetPriceData!$A$2:$AB$4993,4,FALSE)</f>
        <v>17</v>
      </c>
      <c r="N352" s="23" t="b">
        <f>VLOOKUP($A352,[1]TargetPriceData!$A$2:$AB$4993,3,FALSE)</f>
        <v>1</v>
      </c>
      <c r="O352" s="24">
        <f>VLOOKUP($A352,[1]TargetPriceData!$A$2:$AB$4993,5,FALSE)</f>
        <v>55</v>
      </c>
      <c r="P352" s="24">
        <f>VLOOKUP($A352,[1]TargetPriceData!$A$2:$AB$1048576,7,FALSE)</f>
        <v>68</v>
      </c>
      <c r="Q352" s="24">
        <f>VLOOKUP($A352,[1]TargetPriceData!$A$2:$AB$4993,6,FALSE)</f>
        <v>67.349999999999994</v>
      </c>
      <c r="R352" s="34">
        <f t="shared" ca="1" si="10"/>
        <v>0.18783068783068768</v>
      </c>
      <c r="S352" s="24">
        <f>VLOOKUP($A352,[1]TargetPriceData!$A$2:$AB$4993,8,FALSE)</f>
        <v>80</v>
      </c>
      <c r="T352" s="26">
        <f>VLOOKUP($A352,[1]TargetPriceData!$A$2:$AB$4993,10,FALSE)</f>
        <v>2.6</v>
      </c>
      <c r="U352" s="42">
        <f>VLOOKUP($A352,[1]TargetPriceData!$A$2:$P$4996,16,FALSE)</f>
        <v>0.53</v>
      </c>
      <c r="V352" s="42">
        <f>VLOOKUP($A352,[1]TargetPriceData!$A$2:$Q$4996,17,FALSE)</f>
        <v>0.83</v>
      </c>
      <c r="W352" s="27" t="str">
        <f>VLOOKUP($A352,[1]TargetPriceData!$A$2:$O$4996,15,FALSE)</f>
        <v>2022-10-31</v>
      </c>
      <c r="X352" s="28">
        <f>VLOOKUP($A352,[1]TargetPriceData!$A$2:$N$4996,14,FALSE)</f>
        <v>3.74</v>
      </c>
      <c r="Y352" s="29">
        <f t="shared" si="11"/>
        <v>6.7913564554203748E-2</v>
      </c>
      <c r="Z352" s="11" t="str" cm="1">
        <f t="array" ref="Z352">_FV(B352,"Exchange abbreviation",TRUE)</f>
        <v>XNYS</v>
      </c>
      <c r="AA352" s="44" t="s">
        <v>589</v>
      </c>
      <c r="AB352" s="44" t="s">
        <v>711</v>
      </c>
      <c r="AC352" s="45" t="s">
        <v>95</v>
      </c>
      <c r="AD352" s="31" t="s">
        <v>623</v>
      </c>
      <c r="AE352" s="46" t="s">
        <v>683</v>
      </c>
      <c r="AF352" s="32" t="s">
        <v>33</v>
      </c>
      <c r="AG352" s="33" cm="1">
        <f t="array" ref="AG352">IF(AH352=0,0,IF(ISERR(AH352),0,ROUNDDOWN(C352/_FV(B352,"P/E",TRUE),2)))</f>
        <v>3.51</v>
      </c>
      <c r="AH352" s="30" cm="1">
        <f t="array" ref="AH352">IFERROR(_FV(B352,"P/E",TRUE),0)</f>
        <v>15.667999999999999</v>
      </c>
    </row>
    <row r="353" spans="1:34" x14ac:dyDescent="0.25">
      <c r="A353" s="38" t="s">
        <v>433</v>
      </c>
      <c r="B353" t="e" vm="350">
        <v>#VALUE!</v>
      </c>
      <c r="C353" s="10" cm="1">
        <f t="array" ref="C353">_FV(B353,"Previous close",TRUE)</f>
        <v>67.97</v>
      </c>
      <c r="D353" s="10" cm="1">
        <f t="array" aca="1" ref="D353" ca="1">IF(OR(ISERROR(_FV($B353,"Price (Extended hours)",TRUE))=TRUE,$D$2="MKT CLOSED"),_FV($B353,"Price"),_FV($B353,"Price (Extended hours)",TRUE))</f>
        <v>70.11</v>
      </c>
      <c r="E353" s="17" cm="1">
        <f t="array" ref="E353">_FV(B353,"Low")</f>
        <v>67.84</v>
      </c>
      <c r="F353" s="17" cm="1">
        <f t="array" ref="F353">_FV(B353,"High")</f>
        <v>70.27</v>
      </c>
      <c r="G353" s="18" cm="1">
        <f t="array" ref="G353">_FV(B353,"Change")</f>
        <v>2.21</v>
      </c>
      <c r="H353" s="19" cm="1">
        <f t="array" ref="H353">_FV(B353,"Change (%)",TRUE)</f>
        <v>3.2514000000000001E-2</v>
      </c>
      <c r="I353" s="37" t="str" cm="1">
        <f t="array" ref="I353">_FV(B353,"Name")</f>
        <v>OMNICOM GROUP INC.</v>
      </c>
      <c r="J353" s="20" cm="1">
        <f t="array" ref="J353">_FV(B353,"Shares outstanding",TRUE)</f>
        <v>203916100</v>
      </c>
      <c r="K353" s="21" cm="1">
        <f t="array" ref="K353">IFERROR(_FV(B353,"Market cap",TRUE),0)</f>
        <v>14310830000</v>
      </c>
      <c r="L353" s="22">
        <f>VLOOKUP($A353,[1]TargetPriceData!$A$2:$AB$4993,11,FALSE)</f>
        <v>0.84</v>
      </c>
      <c r="M353" s="23">
        <f>VLOOKUP($A353,[1]TargetPriceData!$A$2:$AB$4993,4,FALSE)</f>
        <v>11</v>
      </c>
      <c r="N353" s="23" t="b">
        <f>VLOOKUP($A353,[1]TargetPriceData!$A$2:$AB$4993,3,FALSE)</f>
        <v>1</v>
      </c>
      <c r="O353" s="24">
        <f>VLOOKUP($A353,[1]TargetPriceData!$A$2:$AB$4993,5,FALSE)</f>
        <v>57</v>
      </c>
      <c r="P353" s="24">
        <f>VLOOKUP($A353,[1]TargetPriceData!$A$2:$AB$1048576,7,FALSE)</f>
        <v>78</v>
      </c>
      <c r="Q353" s="24">
        <f>VLOOKUP($A353,[1]TargetPriceData!$A$2:$AB$4993,6,FALSE)</f>
        <v>76.73</v>
      </c>
      <c r="R353" s="34">
        <f t="shared" ca="1" si="10"/>
        <v>9.4423049493652891E-2</v>
      </c>
      <c r="S353" s="24">
        <f>VLOOKUP($A353,[1]TargetPriceData!$A$2:$AB$4993,8,FALSE)</f>
        <v>95</v>
      </c>
      <c r="T353" s="26">
        <f>VLOOKUP($A353,[1]TargetPriceData!$A$2:$AB$4993,10,FALSE)</f>
        <v>2.6</v>
      </c>
      <c r="U353" s="42">
        <f>VLOOKUP($A353,[1]TargetPriceData!$A$2:$P$4996,16,FALSE)</f>
        <v>0.77</v>
      </c>
      <c r="V353" s="42">
        <f>VLOOKUP($A353,[1]TargetPriceData!$A$2:$Q$4996,17,FALSE)</f>
        <v>0.95</v>
      </c>
      <c r="W353" s="27" t="str">
        <f>VLOOKUP($A353,[1]TargetPriceData!$A$2:$O$4996,15,FALSE)</f>
        <v>2022-09-20</v>
      </c>
      <c r="X353" s="28">
        <f>VLOOKUP($A353,[1]TargetPriceData!$A$2:$N$4996,14,FALSE)</f>
        <v>2.8</v>
      </c>
      <c r="Y353" s="29">
        <f t="shared" si="11"/>
        <v>4.119464469618949E-2</v>
      </c>
      <c r="Z353" s="11" t="str" cm="1">
        <f t="array" ref="Z353">_FV(B353,"Exchange abbreviation",TRUE)</f>
        <v>XNYS</v>
      </c>
      <c r="AA353" s="44" t="s">
        <v>589</v>
      </c>
      <c r="AB353" s="44" t="s">
        <v>711</v>
      </c>
      <c r="AC353" s="45" t="s">
        <v>100</v>
      </c>
      <c r="AD353" s="31" t="s">
        <v>630</v>
      </c>
      <c r="AE353" s="46" t="s">
        <v>679</v>
      </c>
      <c r="AF353" s="32" t="s">
        <v>33</v>
      </c>
      <c r="AG353" s="33" cm="1">
        <f t="array" ref="AG353">IF(AH353=0,0,IF(ISERR(AH353),0,ROUNDDOWN(C353/_FV(B353,"P/E",TRUE),2)))</f>
        <v>6.13</v>
      </c>
      <c r="AH353" s="30" cm="1">
        <f t="array" ref="AH353">IFERROR(_FV(B353,"P/E",TRUE),0)</f>
        <v>11.0838</v>
      </c>
    </row>
    <row r="354" spans="1:34" x14ac:dyDescent="0.25">
      <c r="A354" s="38" t="s">
        <v>434</v>
      </c>
      <c r="B354" t="e" vm="351">
        <v>#VALUE!</v>
      </c>
      <c r="C354" s="10" cm="1">
        <f t="array" ref="C354">_FV(B354,"Previous close",TRUE)</f>
        <v>61.52</v>
      </c>
      <c r="D354" s="10" cm="1">
        <f t="array" aca="1" ref="D354" ca="1">IF(OR(ISERROR(_FV($B354,"Price (Extended hours)",TRUE))=TRUE,$D$2="MKT CLOSED"),_FV($B354,"Price"),_FV($B354,"Price (Extended hours)",TRUE))</f>
        <v>65.8</v>
      </c>
      <c r="E354" s="17" cm="1">
        <f t="array" ref="E354">_FV(B354,"Low")</f>
        <v>60.91</v>
      </c>
      <c r="F354" s="17" cm="1">
        <f t="array" ref="F354">_FV(B354,"High")</f>
        <v>65.89</v>
      </c>
      <c r="G354" s="18" cm="1">
        <f t="array" ref="G354">_FV(B354,"Change")</f>
        <v>4.16</v>
      </c>
      <c r="H354" s="19" cm="1">
        <f t="array" ref="H354">_FV(B354,"Change (%)",TRUE)</f>
        <v>6.762E-2</v>
      </c>
      <c r="I354" s="37" t="str" cm="1">
        <f t="array" ref="I354">_FV(B354,"Name")</f>
        <v>ON SEMICONDUCTOR CORPORATION</v>
      </c>
      <c r="J354" s="20" cm="1">
        <f t="array" ref="J354">_FV(B354,"Shares outstanding",TRUE)</f>
        <v>433236400</v>
      </c>
      <c r="K354" s="21" cm="1">
        <f t="array" ref="K354">IFERROR(_FV(B354,"Market cap",TRUE),0)</f>
        <v>28454970000</v>
      </c>
      <c r="L354" s="22">
        <f>VLOOKUP($A354,[1]TargetPriceData!$A$2:$AB$4993,11,FALSE)</f>
        <v>1.75</v>
      </c>
      <c r="M354" s="23">
        <f>VLOOKUP($A354,[1]TargetPriceData!$A$2:$AB$4993,4,FALSE)</f>
        <v>25</v>
      </c>
      <c r="N354" s="23" t="b">
        <f>VLOOKUP($A354,[1]TargetPriceData!$A$2:$AB$4993,3,FALSE)</f>
        <v>1</v>
      </c>
      <c r="O354" s="24">
        <f>VLOOKUP($A354,[1]TargetPriceData!$A$2:$AB$4993,5,FALSE)</f>
        <v>55</v>
      </c>
      <c r="P354" s="24">
        <f>VLOOKUP($A354,[1]TargetPriceData!$A$2:$AB$1048576,7,FALSE)</f>
        <v>75</v>
      </c>
      <c r="Q354" s="24">
        <f>VLOOKUP($A354,[1]TargetPriceData!$A$2:$AB$4993,6,FALSE)</f>
        <v>75.34</v>
      </c>
      <c r="R354" s="34">
        <f t="shared" ca="1" si="10"/>
        <v>0.14498480243161105</v>
      </c>
      <c r="S354" s="24">
        <f>VLOOKUP($A354,[1]TargetPriceData!$A$2:$AB$4993,8,FALSE)</f>
        <v>90</v>
      </c>
      <c r="T354" s="26">
        <f>VLOOKUP($A354,[1]TargetPriceData!$A$2:$AB$4993,10,FALSE)</f>
        <v>2.1</v>
      </c>
      <c r="U354" s="42">
        <f>VLOOKUP($A354,[1]TargetPriceData!$A$2:$P$4996,16,FALSE)</f>
        <v>1.73</v>
      </c>
      <c r="V354" s="42">
        <f>VLOOKUP($A354,[1]TargetPriceData!$A$2:$Q$4996,17,FALSE)</f>
        <v>2.79</v>
      </c>
      <c r="W354" s="27" t="str">
        <f>VLOOKUP($A354,[1]TargetPriceData!$A$2:$O$4996,15,FALSE)</f>
        <v/>
      </c>
      <c r="X354" s="28">
        <f>VLOOKUP($A354,[1]TargetPriceData!$A$2:$N$4996,14,FALSE)</f>
        <v>0</v>
      </c>
      <c r="Y354" s="29">
        <f t="shared" si="11"/>
        <v>0</v>
      </c>
      <c r="Z354" s="11" t="str" cm="1">
        <f t="array" ref="Z354">_FV(B354,"Exchange abbreviation",TRUE)</f>
        <v>XNAS</v>
      </c>
      <c r="AA354" s="44" t="s">
        <v>589</v>
      </c>
      <c r="AB354" s="44" t="s">
        <v>711</v>
      </c>
      <c r="AC354" s="45" t="s">
        <v>60</v>
      </c>
      <c r="AD354" s="31" t="s">
        <v>592</v>
      </c>
      <c r="AE354" s="46" t="s">
        <v>597</v>
      </c>
      <c r="AF354" s="32" t="s">
        <v>33</v>
      </c>
      <c r="AG354" s="33" cm="1">
        <f t="array" ref="AG354">IF(AH354=0,0,IF(ISERR(AH354),0,ROUNDDOWN(C354/_FV(B354,"P/E",TRUE),2)))</f>
        <v>3.86</v>
      </c>
      <c r="AH354" s="30" cm="1">
        <f t="array" ref="AH354">IFERROR(_FV(B354,"P/E",TRUE),0)</f>
        <v>15.933999999999999</v>
      </c>
    </row>
    <row r="355" spans="1:34" x14ac:dyDescent="0.25">
      <c r="A355" s="38" t="s">
        <v>435</v>
      </c>
      <c r="B355" t="e" vm="352">
        <v>#VALUE!</v>
      </c>
      <c r="C355" s="10" cm="1">
        <f t="array" ref="C355">_FV(B355,"Previous close",TRUE)</f>
        <v>69.25</v>
      </c>
      <c r="D355" s="10" cm="1">
        <f t="array" aca="1" ref="D355" ca="1">IF(OR(ISERROR(_FV($B355,"Price (Extended hours)",TRUE))=TRUE,$D$2="MKT CLOSED"),_FV($B355,"Price"),_FV($B355,"Price (Extended hours)",TRUE))</f>
        <v>72.69</v>
      </c>
      <c r="E355" s="17" cm="1">
        <f t="array" ref="E355">_FV(B355,"Low")</f>
        <v>70.31</v>
      </c>
      <c r="F355" s="17" cm="1">
        <f t="array" ref="F355">_FV(B355,"High")</f>
        <v>72.790000000000006</v>
      </c>
      <c r="G355" s="18" cm="1">
        <f t="array" ref="G355">_FV(B355,"Change")</f>
        <v>3.45</v>
      </c>
      <c r="H355" s="19" cm="1">
        <f t="array" ref="H355">_FV(B355,"Change (%)",TRUE)</f>
        <v>4.9819000000000002E-2</v>
      </c>
      <c r="I355" s="37" t="str" cm="1">
        <f t="array" ref="I355">_FV(B355,"Name")</f>
        <v>ORACLE CORPORATION</v>
      </c>
      <c r="J355" s="20" cm="1">
        <f t="array" ref="J355">_FV(B355,"Shares outstanding",TRUE)</f>
        <v>2696166000</v>
      </c>
      <c r="K355" s="21" cm="1">
        <f t="array" ref="K355">IFERROR(_FV(B355,"Market cap",TRUE),0)</f>
        <v>196011300000</v>
      </c>
      <c r="L355" s="22">
        <f>VLOOKUP($A355,[1]TargetPriceData!$A$2:$AB$4993,11,FALSE)</f>
        <v>0.93</v>
      </c>
      <c r="M355" s="23">
        <f>VLOOKUP($A355,[1]TargetPriceData!$A$2:$AB$4993,4,FALSE)</f>
        <v>27</v>
      </c>
      <c r="N355" s="23" t="b">
        <f>VLOOKUP($A355,[1]TargetPriceData!$A$2:$AB$4993,3,FALSE)</f>
        <v>1</v>
      </c>
      <c r="O355" s="24">
        <f>VLOOKUP($A355,[1]TargetPriceData!$A$2:$AB$4993,5,FALSE)</f>
        <v>55</v>
      </c>
      <c r="P355" s="24">
        <f>VLOOKUP($A355,[1]TargetPriceData!$A$2:$AB$1048576,7,FALSE)</f>
        <v>87</v>
      </c>
      <c r="Q355" s="24">
        <f>VLOOKUP($A355,[1]TargetPriceData!$A$2:$AB$4993,6,FALSE)</f>
        <v>87.26</v>
      </c>
      <c r="R355" s="34">
        <f t="shared" ca="1" si="10"/>
        <v>0.2004402256156281</v>
      </c>
      <c r="S355" s="24">
        <f>VLOOKUP($A355,[1]TargetPriceData!$A$2:$AB$4993,8,FALSE)</f>
        <v>115</v>
      </c>
      <c r="T355" s="26">
        <f>VLOOKUP($A355,[1]TargetPriceData!$A$2:$AB$4993,10,FALSE)</f>
        <v>2.7</v>
      </c>
      <c r="U355" s="42">
        <f>VLOOKUP($A355,[1]TargetPriceData!$A$2:$P$4996,16,FALSE)</f>
        <v>0.49</v>
      </c>
      <c r="V355" s="42">
        <f>VLOOKUP($A355,[1]TargetPriceData!$A$2:$Q$4996,17,FALSE)</f>
        <v>0.6</v>
      </c>
      <c r="W355" s="27" t="str">
        <f>VLOOKUP($A355,[1]TargetPriceData!$A$2:$O$4996,15,FALSE)</f>
        <v>2022-10-11</v>
      </c>
      <c r="X355" s="28">
        <f>VLOOKUP($A355,[1]TargetPriceData!$A$2:$N$4996,14,FALSE)</f>
        <v>1.28</v>
      </c>
      <c r="Y355" s="29">
        <f t="shared" si="11"/>
        <v>1.848375451263538E-2</v>
      </c>
      <c r="Z355" s="11" t="str" cm="1">
        <f t="array" ref="Z355">_FV(B355,"Exchange abbreviation",TRUE)</f>
        <v>XNYS</v>
      </c>
      <c r="AA355" s="44" t="s">
        <v>589</v>
      </c>
      <c r="AB355" s="44" t="s">
        <v>711</v>
      </c>
      <c r="AC355" s="45" t="s">
        <v>52</v>
      </c>
      <c r="AD355" s="31" t="s">
        <v>592</v>
      </c>
      <c r="AE355" s="46" t="s">
        <v>596</v>
      </c>
      <c r="AF355" s="32" t="s">
        <v>33</v>
      </c>
      <c r="AG355" s="33" cm="1">
        <f t="array" ref="AG355">IF(AH355=0,0,IF(ISERR(AH355),0,ROUNDDOWN(C355/_FV(B355,"P/E",TRUE),2)))</f>
        <v>2.1</v>
      </c>
      <c r="AH355" s="30" cm="1">
        <f t="array" ref="AH355">IFERROR(_FV(B355,"P/E",TRUE),0)</f>
        <v>32.900100000000002</v>
      </c>
    </row>
    <row r="356" spans="1:34" x14ac:dyDescent="0.25">
      <c r="A356" s="38" t="s">
        <v>436</v>
      </c>
      <c r="B356" t="e" vm="353">
        <v>#VALUE!</v>
      </c>
      <c r="C356" s="10" cm="1">
        <f t="array" ref="C356">_FV(B356,"Previous close",TRUE)</f>
        <v>730.92</v>
      </c>
      <c r="D356" s="10" cm="1">
        <f t="array" aca="1" ref="D356" ca="1">IF(OR(ISERROR(_FV($B356,"Price (Extended hours)",TRUE))=TRUE,$D$2="MKT CLOSED"),_FV($B356,"Price"),_FV($B356,"Price (Extended hours)",TRUE))</f>
        <v>738.48500000000001</v>
      </c>
      <c r="E356" s="17" cm="1">
        <f t="array" ref="E356">_FV(B356,"Low")</f>
        <v>729.59</v>
      </c>
      <c r="F356" s="17" cm="1">
        <f t="array" ref="F356">_FV(B356,"High")</f>
        <v>744.74</v>
      </c>
      <c r="G356" s="18" cm="1">
        <f t="array" ref="G356">_FV(B356,"Change")</f>
        <v>13.15</v>
      </c>
      <c r="H356" s="19" cm="1">
        <f t="array" ref="H356">_FV(B356,"Change (%)",TRUE)</f>
        <v>1.7991E-2</v>
      </c>
      <c r="I356" s="37" t="str" cm="1">
        <f t="array" ref="I356">_FV(B356,"Name")</f>
        <v>O'Reilly Automotive, Inc.</v>
      </c>
      <c r="J356" s="20" cm="1">
        <f t="array" ref="J356">_FV(B356,"Shares outstanding",TRUE)</f>
        <v>63318290</v>
      </c>
      <c r="K356" s="21" cm="1">
        <f t="array" ref="K356">IFERROR(_FV(B356,"Market cap",TRUE),0)</f>
        <v>47113240000</v>
      </c>
      <c r="L356" s="22">
        <f>VLOOKUP($A356,[1]TargetPriceData!$A$2:$AB$4993,11,FALSE)</f>
        <v>0.94</v>
      </c>
      <c r="M356" s="23">
        <f>VLOOKUP($A356,[1]TargetPriceData!$A$2:$AB$4993,4,FALSE)</f>
        <v>18</v>
      </c>
      <c r="N356" s="23" t="b">
        <f>VLOOKUP($A356,[1]TargetPriceData!$A$2:$AB$4993,3,FALSE)</f>
        <v>1</v>
      </c>
      <c r="O356" s="24">
        <f>VLOOKUP($A356,[1]TargetPriceData!$A$2:$AB$4993,5,FALSE)</f>
        <v>660</v>
      </c>
      <c r="P356" s="24">
        <f>VLOOKUP($A356,[1]TargetPriceData!$A$2:$AB$1048576,7,FALSE)</f>
        <v>787.5</v>
      </c>
      <c r="Q356" s="24">
        <f>VLOOKUP($A356,[1]TargetPriceData!$A$2:$AB$4993,6,FALSE)</f>
        <v>775.78</v>
      </c>
      <c r="R356" s="34">
        <f t="shared" ca="1" si="10"/>
        <v>5.0502041341394827E-2</v>
      </c>
      <c r="S356" s="24">
        <f>VLOOKUP($A356,[1]TargetPriceData!$A$2:$AB$4993,8,FALSE)</f>
        <v>823</v>
      </c>
      <c r="T356" s="26">
        <f>VLOOKUP($A356,[1]TargetPriceData!$A$2:$AB$4993,10,FALSE)</f>
        <v>2.1</v>
      </c>
      <c r="U356" s="42">
        <f>VLOOKUP($A356,[1]TargetPriceData!$A$2:$P$4996,16,FALSE)</f>
        <v>0.11</v>
      </c>
      <c r="V356" s="42">
        <f>VLOOKUP($A356,[1]TargetPriceData!$A$2:$Q$4996,17,FALSE)</f>
        <v>0.75</v>
      </c>
      <c r="W356" s="27" t="str">
        <f>VLOOKUP($A356,[1]TargetPriceData!$A$2:$O$4996,15,FALSE)</f>
        <v/>
      </c>
      <c r="X356" s="28">
        <f>VLOOKUP($A356,[1]TargetPriceData!$A$2:$N$4996,14,FALSE)</f>
        <v>0</v>
      </c>
      <c r="Y356" s="29">
        <f t="shared" si="11"/>
        <v>0</v>
      </c>
      <c r="Z356" s="11" t="str" cm="1">
        <f t="array" ref="Z356">_FV(B356,"Exchange abbreviation",TRUE)</f>
        <v>XNAS</v>
      </c>
      <c r="AA356" s="44" t="s">
        <v>712</v>
      </c>
      <c r="AB356" s="44" t="s">
        <v>711</v>
      </c>
      <c r="AC356" s="45" t="s">
        <v>41</v>
      </c>
      <c r="AD356" s="31" t="s">
        <v>278</v>
      </c>
      <c r="AE356" s="46" t="s">
        <v>634</v>
      </c>
      <c r="AF356" s="32" t="s">
        <v>33</v>
      </c>
      <c r="AG356" s="33" cm="1">
        <f t="array" ref="AG356">IF(AH356=0,0,IF(ISERR(AH356),0,ROUNDDOWN(C356/_FV(B356,"P/E",TRUE),2)))</f>
        <v>31.66</v>
      </c>
      <c r="AH356" s="30" cm="1">
        <f t="array" ref="AH356">IFERROR(_FV(B356,"P/E",TRUE),0)</f>
        <v>23.0854</v>
      </c>
    </row>
    <row r="357" spans="1:34" x14ac:dyDescent="0.25">
      <c r="A357" s="38" t="s">
        <v>437</v>
      </c>
      <c r="B357" t="e" vm="354">
        <v>#VALUE!</v>
      </c>
      <c r="C357" s="10" cm="1">
        <f t="array" ref="C357">_FV(B357,"Previous close",TRUE)</f>
        <v>64.75</v>
      </c>
      <c r="D357" s="10" cm="1">
        <f t="array" aca="1" ref="D357" ca="1">IF(OR(ISERROR(_FV($B357,"Price (Extended hours)",TRUE))=TRUE,$D$2="MKT CLOSED"),_FV($B357,"Price"),_FV($B357,"Price (Extended hours)",TRUE))</f>
        <v>67.28</v>
      </c>
      <c r="E357" s="17" cm="1">
        <f t="array" ref="E357">_FV(B357,"Low")</f>
        <v>64.3</v>
      </c>
      <c r="F357" s="17" cm="1">
        <f t="array" ref="F357">_FV(B357,"High")</f>
        <v>66.94</v>
      </c>
      <c r="G357" s="18" cm="1">
        <f t="array" ref="G357">_FV(B357,"Change")</f>
        <v>2.04</v>
      </c>
      <c r="H357" s="19" cm="1">
        <f t="array" ref="H357">_FV(B357,"Change (%)",TRUE)</f>
        <v>3.1505999999999999E-2</v>
      </c>
      <c r="I357" s="37" t="str" cm="1">
        <f t="array" ref="I357">_FV(B357,"Name")</f>
        <v>OTIS WORLDWIDE CORPORATION</v>
      </c>
      <c r="J357" s="20" cm="1">
        <f t="array" ref="J357">_FV(B357,"Shares outstanding",TRUE)</f>
        <v>420231600</v>
      </c>
      <c r="K357" s="21" cm="1">
        <f t="array" ref="K357">IFERROR(_FV(B357,"Market cap",TRUE),0)</f>
        <v>28067270000</v>
      </c>
      <c r="L357" s="22">
        <f>VLOOKUP($A357,[1]TargetPriceData!$A$2:$AB$4993,11,FALSE)</f>
        <v>0.82</v>
      </c>
      <c r="M357" s="23">
        <f>VLOOKUP($A357,[1]TargetPriceData!$A$2:$AB$4993,4,FALSE)</f>
        <v>12</v>
      </c>
      <c r="N357" s="23" t="b">
        <f>VLOOKUP($A357,[1]TargetPriceData!$A$2:$AB$4993,3,FALSE)</f>
        <v>1</v>
      </c>
      <c r="O357" s="24">
        <f>VLOOKUP($A357,[1]TargetPriceData!$A$2:$AB$4993,5,FALSE)</f>
        <v>70</v>
      </c>
      <c r="P357" s="24">
        <f>VLOOKUP($A357,[1]TargetPriceData!$A$2:$AB$1048576,7,FALSE)</f>
        <v>79.5</v>
      </c>
      <c r="Q357" s="24">
        <f>VLOOKUP($A357,[1]TargetPriceData!$A$2:$AB$4993,6,FALSE)</f>
        <v>78.42</v>
      </c>
      <c r="R357" s="34">
        <f t="shared" ca="1" si="10"/>
        <v>0.16557669441141498</v>
      </c>
      <c r="S357" s="24">
        <f>VLOOKUP($A357,[1]TargetPriceData!$A$2:$AB$4993,8,FALSE)</f>
        <v>90</v>
      </c>
      <c r="T357" s="26">
        <f>VLOOKUP($A357,[1]TargetPriceData!$A$2:$AB$4993,10,FALSE)</f>
        <v>2.4</v>
      </c>
      <c r="U357" s="42">
        <f>VLOOKUP($A357,[1]TargetPriceData!$A$2:$P$4996,16,FALSE)</f>
        <v>0.79</v>
      </c>
      <c r="V357" s="42">
        <f>VLOOKUP($A357,[1]TargetPriceData!$A$2:$Q$4996,17,FALSE)</f>
        <v>0.97</v>
      </c>
      <c r="W357" s="27" t="str">
        <f>VLOOKUP($A357,[1]TargetPriceData!$A$2:$O$4996,15,FALSE)</f>
        <v>2022-08-18</v>
      </c>
      <c r="X357" s="28">
        <f>VLOOKUP($A357,[1]TargetPriceData!$A$2:$N$4996,14,FALSE)</f>
        <v>1.1599999999999999</v>
      </c>
      <c r="Y357" s="29">
        <f t="shared" si="11"/>
        <v>1.7915057915057913E-2</v>
      </c>
      <c r="Z357" s="11" t="str" cm="1">
        <f t="array" ref="Z357">_FV(B357,"Exchange abbreviation",TRUE)</f>
        <v>XNYS</v>
      </c>
      <c r="AA357" s="44" t="s">
        <v>589</v>
      </c>
      <c r="AB357" s="44" t="s">
        <v>711</v>
      </c>
      <c r="AC357" s="45" t="s">
        <v>39</v>
      </c>
      <c r="AD357" s="31" t="s">
        <v>337</v>
      </c>
      <c r="AE357" s="46" t="s">
        <v>653</v>
      </c>
      <c r="AF357" s="32" t="s">
        <v>33</v>
      </c>
      <c r="AG357" s="33" cm="1">
        <f t="array" ref="AG357">IF(AH357=0,0,IF(ISERR(AH357),0,ROUNDDOWN(C357/_FV(B357,"P/E",TRUE),2)))</f>
        <v>2.9</v>
      </c>
      <c r="AH357" s="30" cm="1">
        <f t="array" ref="AH357">IFERROR(_FV(B357,"P/E",TRUE),0)</f>
        <v>22.276399999999999</v>
      </c>
    </row>
    <row r="358" spans="1:34" x14ac:dyDescent="0.25">
      <c r="A358" s="38" t="s">
        <v>438</v>
      </c>
      <c r="B358" t="e" vm="355">
        <v>#VALUE!</v>
      </c>
      <c r="C358" s="10" cm="1">
        <f t="array" ref="C358">_FV(B358,"Previous close",TRUE)</f>
        <v>68.849999999999994</v>
      </c>
      <c r="D358" s="10" cm="1">
        <f t="array" aca="1" ref="D358" ca="1">IF(OR(ISERROR(_FV($B358,"Price (Extended hours)",TRUE))=TRUE,$D$2="MKT CLOSED"),_FV($B358,"Price"),_FV($B358,"Price (Extended hours)",TRUE))</f>
        <v>71.400000000000006</v>
      </c>
      <c r="E358" s="17" cm="1">
        <f t="array" ref="E358">_FV(B358,"Low")</f>
        <v>69.162700000000001</v>
      </c>
      <c r="F358" s="17" cm="1">
        <f t="array" ref="F358">_FV(B358,"High")</f>
        <v>71.66</v>
      </c>
      <c r="G358" s="18" cm="1">
        <f t="array" ref="G358">_FV(B358,"Change")</f>
        <v>2.41</v>
      </c>
      <c r="H358" s="19" cm="1">
        <f t="array" ref="H358">_FV(B358,"Change (%)",TRUE)</f>
        <v>3.5004E-2</v>
      </c>
      <c r="I358" s="37" t="str" cm="1">
        <f t="array" ref="I358">_FV(B358,"Name")</f>
        <v>OCCIDENTAL PETROLEUM CORPORATION</v>
      </c>
      <c r="J358" s="20" cm="1">
        <f t="array" ref="J358">_FV(B358,"Shares outstanding",TRUE)</f>
        <v>931491900</v>
      </c>
      <c r="K358" s="21" cm="1">
        <f t="array" ref="K358">IFERROR(_FV(B358,"Market cap",TRUE),0)</f>
        <v>66378120000</v>
      </c>
      <c r="L358" s="22">
        <f>VLOOKUP($A358,[1]TargetPriceData!$A$2:$AB$4993,11,FALSE)</f>
        <v>1.84</v>
      </c>
      <c r="M358" s="23">
        <f>VLOOKUP($A358,[1]TargetPriceData!$A$2:$AB$4993,4,FALSE)</f>
        <v>25</v>
      </c>
      <c r="N358" s="23" t="b">
        <f>VLOOKUP($A358,[1]TargetPriceData!$A$2:$AB$4993,3,FALSE)</f>
        <v>1</v>
      </c>
      <c r="O358" s="24">
        <f>VLOOKUP($A358,[1]TargetPriceData!$A$2:$AB$4993,5,FALSE)</f>
        <v>59</v>
      </c>
      <c r="P358" s="24">
        <f>VLOOKUP($A358,[1]TargetPriceData!$A$2:$AB$1048576,7,FALSE)</f>
        <v>74</v>
      </c>
      <c r="Q358" s="24">
        <f>VLOOKUP($A358,[1]TargetPriceData!$A$2:$AB$4993,6,FALSE)</f>
        <v>75.489999999999995</v>
      </c>
      <c r="R358" s="34">
        <f t="shared" ca="1" si="10"/>
        <v>5.7282913165265952E-2</v>
      </c>
      <c r="S358" s="24">
        <f>VLOOKUP($A358,[1]TargetPriceData!$A$2:$AB$4993,8,FALSE)</f>
        <v>110</v>
      </c>
      <c r="T358" s="26">
        <f>VLOOKUP($A358,[1]TargetPriceData!$A$2:$AB$4993,10,FALSE)</f>
        <v>2.6</v>
      </c>
      <c r="U358" s="42">
        <f>VLOOKUP($A358,[1]TargetPriceData!$A$2:$P$4996,16,FALSE)</f>
        <v>0.79</v>
      </c>
      <c r="V358" s="42">
        <f>VLOOKUP($A358,[1]TargetPriceData!$A$2:$Q$4996,17,FALSE)</f>
        <v>1.07</v>
      </c>
      <c r="W358" s="27" t="str">
        <f>VLOOKUP($A358,[1]TargetPriceData!$A$2:$O$4996,15,FALSE)</f>
        <v>2022-09-09</v>
      </c>
      <c r="X358" s="28">
        <f>VLOOKUP($A358,[1]TargetPriceData!$A$2:$N$4996,14,FALSE)</f>
        <v>0.52</v>
      </c>
      <c r="Y358" s="29">
        <f t="shared" si="11"/>
        <v>7.5526506899055929E-3</v>
      </c>
      <c r="Z358" s="11" t="str" cm="1">
        <f t="array" ref="Z358">_FV(B358,"Exchange abbreviation",TRUE)</f>
        <v>XNYS</v>
      </c>
      <c r="AA358" s="44" t="s">
        <v>589</v>
      </c>
      <c r="AB358" s="44" t="s">
        <v>711</v>
      </c>
      <c r="AC358" s="45" t="s">
        <v>71</v>
      </c>
      <c r="AD358" s="31" t="s">
        <v>623</v>
      </c>
      <c r="AE358" s="46" t="s">
        <v>624</v>
      </c>
      <c r="AF358" s="32" t="s">
        <v>33</v>
      </c>
      <c r="AG358" s="33" cm="1">
        <f t="array" ref="AG358">IF(AH358=0,0,IF(ISERR(AH358),0,ROUNDDOWN(C358/_FV(B358,"P/E",TRUE),2)))</f>
        <v>10.19</v>
      </c>
      <c r="AH358" s="30" cm="1">
        <f t="array" ref="AH358">IFERROR(_FV(B358,"P/E",TRUE),0)</f>
        <v>6.7511000000000001</v>
      </c>
    </row>
    <row r="359" spans="1:34" x14ac:dyDescent="0.25">
      <c r="A359" s="40" t="s">
        <v>439</v>
      </c>
      <c r="B359" s="35" t="e" vm="356">
        <v>#VALUE!</v>
      </c>
      <c r="C359" s="10" cm="1">
        <f t="array" ref="C359">_FV(B359,"Previous close",TRUE)</f>
        <v>19.11</v>
      </c>
      <c r="D359" s="10" cm="1">
        <f t="array" aca="1" ref="D359" ca="1">IF(OR(ISERROR(_FV($B359,"Price (Extended hours)",TRUE))=TRUE,$D$2="MKT CLOSED"),_FV($B359,"Price"),_FV($B359,"Price (Extended hours)",TRUE))</f>
        <v>19.22</v>
      </c>
      <c r="E359" s="17" cm="1">
        <f t="array" ref="E359">_FV(B359,"Low")</f>
        <v>18.8</v>
      </c>
      <c r="F359" s="17" cm="1">
        <f t="array" ref="F359">_FV(B359,"High")</f>
        <v>19.380800000000001</v>
      </c>
      <c r="G359" s="18" cm="1">
        <f t="array" ref="G359">_FV(B359,"Change")</f>
        <v>0.11</v>
      </c>
      <c r="H359" s="19" cm="1">
        <f t="array" ref="H359">_FV(B359,"Change (%)",TRUE)</f>
        <v>5.7559999999999998E-3</v>
      </c>
      <c r="I359" s="37" t="str" cm="1">
        <f t="array" ref="I359">_FV(B359,"Name")</f>
        <v>PARAMOUNT GLOBAL</v>
      </c>
      <c r="J359" s="20" cm="1">
        <f t="array" ref="J359">_FV(B359,"Shares outstanding",TRUE)</f>
        <v>649126900</v>
      </c>
      <c r="K359" s="21" cm="1">
        <f t="array" ref="K359">IFERROR(_FV(B359,"Market cap",TRUE),0)</f>
        <v>12595890000</v>
      </c>
      <c r="L359" s="22">
        <f>VLOOKUP($A359,[1]TargetPriceData!$A$2:$AB$4993,11,FALSE)</f>
        <v>1.57</v>
      </c>
      <c r="M359" s="23">
        <f>VLOOKUP($A359,[1]TargetPriceData!$A$2:$AB$4993,4,FALSE)</f>
        <v>26</v>
      </c>
      <c r="N359" s="23" t="b">
        <f>VLOOKUP($A359,[1]TargetPriceData!$A$2:$AB$4993,3,FALSE)</f>
        <v>1</v>
      </c>
      <c r="O359" s="24">
        <f>VLOOKUP($A359,[1]TargetPriceData!$A$2:$AB$4993,5,FALSE)</f>
        <v>15</v>
      </c>
      <c r="P359" s="24">
        <f>VLOOKUP($A359,[1]TargetPriceData!$A$2:$AB$1048576,7,FALSE)</f>
        <v>24</v>
      </c>
      <c r="Q359" s="24">
        <f>VLOOKUP($A359,[1]TargetPriceData!$A$2:$AB$4993,6,FALSE)</f>
        <v>25.29</v>
      </c>
      <c r="R359" s="34">
        <f t="shared" ca="1" si="10"/>
        <v>0.31581685744016652</v>
      </c>
      <c r="S359" s="24">
        <f>VLOOKUP($A359,[1]TargetPriceData!$A$2:$AB$4993,8,FALSE)</f>
        <v>47</v>
      </c>
      <c r="T359" s="26">
        <f>VLOOKUP($A359,[1]TargetPriceData!$A$2:$AB$4993,10,FALSE)</f>
        <v>3</v>
      </c>
      <c r="U359" s="42">
        <f>VLOOKUP($A359,[1]TargetPriceData!$A$2:$P$4996,16,FALSE)</f>
        <v>1.1399999999999999</v>
      </c>
      <c r="V359" s="42">
        <f>VLOOKUP($A359,[1]TargetPriceData!$A$2:$Q$4996,17,FALSE)</f>
        <v>1.47</v>
      </c>
      <c r="W359" s="27" t="str">
        <f>VLOOKUP($A359,[1]TargetPriceData!$A$2:$O$4996,15,FALSE)</f>
        <v>2022-12-14</v>
      </c>
      <c r="X359" s="28">
        <f>VLOOKUP($A359,[1]TargetPriceData!$A$2:$N$4996,14,FALSE)</f>
        <v>0.96</v>
      </c>
      <c r="Y359" s="29">
        <f t="shared" si="11"/>
        <v>5.0235478806907381E-2</v>
      </c>
      <c r="Z359" s="11" t="str" cm="1">
        <f t="array" ref="Z359">_FV(B359,"Exchange abbreviation",TRUE)</f>
        <v>XNAS</v>
      </c>
      <c r="AA359" s="44" t="s">
        <v>589</v>
      </c>
      <c r="AB359" s="44" t="s">
        <v>711</v>
      </c>
      <c r="AC359" s="47" t="s">
        <v>100</v>
      </c>
      <c r="AD359" s="31" t="s">
        <v>630</v>
      </c>
      <c r="AE359" s="46" t="s">
        <v>664</v>
      </c>
      <c r="AF359" s="32" t="s">
        <v>33</v>
      </c>
      <c r="AG359" s="33" cm="1">
        <f t="array" ref="AG359">IF(AH359=0,0,IF(ISERR(AH359),0,ROUNDDOWN(C359/_FV(B359,"P/E",TRUE),2)))</f>
        <v>4.71</v>
      </c>
      <c r="AH359" s="30" cm="1">
        <f t="array" ref="AH359">IFERROR(_FV(B359,"P/E",TRUE),0)</f>
        <v>4.0491999999999999</v>
      </c>
    </row>
    <row r="360" spans="1:34" x14ac:dyDescent="0.25">
      <c r="A360" s="38" t="s">
        <v>440</v>
      </c>
      <c r="B360" t="e" vm="357">
        <v>#VALUE!</v>
      </c>
      <c r="C360" s="10" cm="1">
        <f t="array" ref="C360">_FV(B360,"Previous close",TRUE)</f>
        <v>318.31</v>
      </c>
      <c r="D360" s="10" cm="1">
        <f t="array" aca="1" ref="D360" ca="1">IF(OR(ISERROR(_FV($B360,"Price (Extended hours)",TRUE))=TRUE,$D$2="MKT CLOSED"),_FV($B360,"Price"),_FV($B360,"Price (Extended hours)",TRUE))</f>
        <v>327</v>
      </c>
      <c r="E360" s="17" cm="1">
        <f t="array" ref="E360">_FV(B360,"Low")</f>
        <v>310.06</v>
      </c>
      <c r="F360" s="17" cm="1">
        <f t="array" ref="F360">_FV(B360,"High")</f>
        <v>324.01</v>
      </c>
      <c r="G360" s="18" cm="1">
        <f t="array" ref="G360">_FV(B360,"Change")</f>
        <v>4.7</v>
      </c>
      <c r="H360" s="19" cm="1">
        <f t="array" ref="H360">_FV(B360,"Change (%)",TRUE)</f>
        <v>1.4764999999999999E-2</v>
      </c>
      <c r="I360" s="37" t="str" cm="1">
        <f t="array" ref="I360">_FV(B360,"Name")</f>
        <v>PAYCOM SOFTWARE, INC.</v>
      </c>
      <c r="J360" s="20" cm="1">
        <f t="array" ref="J360">_FV(B360,"Shares outstanding",TRUE)</f>
        <v>60026350</v>
      </c>
      <c r="K360" s="21" cm="1">
        <f t="array" ref="K360">IFERROR(_FV(B360,"Market cap",TRUE),0)</f>
        <v>19389110000</v>
      </c>
      <c r="L360" s="22">
        <f>VLOOKUP($A360,[1]TargetPriceData!$A$2:$AB$4993,11,FALSE)</f>
        <v>1.42</v>
      </c>
      <c r="M360" s="23">
        <f>VLOOKUP($A360,[1]TargetPriceData!$A$2:$AB$4993,4,FALSE)</f>
        <v>18</v>
      </c>
      <c r="N360" s="23" t="b">
        <f>VLOOKUP($A360,[1]TargetPriceData!$A$2:$AB$4993,3,FALSE)</f>
        <v>1</v>
      </c>
      <c r="O360" s="24">
        <f>VLOOKUP($A360,[1]TargetPriceData!$A$2:$AB$4993,5,FALSE)</f>
        <v>343</v>
      </c>
      <c r="P360" s="24">
        <f>VLOOKUP($A360,[1]TargetPriceData!$A$2:$AB$1048576,7,FALSE)</f>
        <v>398.5</v>
      </c>
      <c r="Q360" s="24">
        <f>VLOOKUP($A360,[1]TargetPriceData!$A$2:$AB$4993,6,FALSE)</f>
        <v>397</v>
      </c>
      <c r="R360" s="34">
        <f t="shared" ca="1" si="10"/>
        <v>0.21406727828746178</v>
      </c>
      <c r="S360" s="24">
        <f>VLOOKUP($A360,[1]TargetPriceData!$A$2:$AB$4993,8,FALSE)</f>
        <v>450</v>
      </c>
      <c r="T360" s="26">
        <f>VLOOKUP($A360,[1]TargetPriceData!$A$2:$AB$4993,10,FALSE)</f>
        <v>2</v>
      </c>
      <c r="U360" s="42">
        <f>VLOOKUP($A360,[1]TargetPriceData!$A$2:$P$4996,16,FALSE)</f>
        <v>0.08</v>
      </c>
      <c r="V360" s="42">
        <f>VLOOKUP($A360,[1]TargetPriceData!$A$2:$Q$4996,17,FALSE)</f>
        <v>1.08</v>
      </c>
      <c r="W360" s="27" t="str">
        <f>VLOOKUP($A360,[1]TargetPriceData!$A$2:$O$4996,15,FALSE)</f>
        <v/>
      </c>
      <c r="X360" s="28">
        <f>VLOOKUP($A360,[1]TargetPriceData!$A$2:$N$4996,14,FALSE)</f>
        <v>0</v>
      </c>
      <c r="Y360" s="29">
        <f t="shared" si="11"/>
        <v>0</v>
      </c>
      <c r="Z360" s="11" t="str" cm="1">
        <f t="array" ref="Z360">_FV(B360,"Exchange abbreviation",TRUE)</f>
        <v>XNYS</v>
      </c>
      <c r="AA360" s="44" t="s">
        <v>589</v>
      </c>
      <c r="AB360" s="44" t="s">
        <v>711</v>
      </c>
      <c r="AC360" s="45" t="s">
        <v>52</v>
      </c>
      <c r="AD360" s="31" t="s">
        <v>592</v>
      </c>
      <c r="AE360" s="46" t="s">
        <v>596</v>
      </c>
      <c r="AF360" s="32" t="s">
        <v>33</v>
      </c>
      <c r="AG360" s="33" cm="1">
        <f t="array" ref="AG360">IF(AH360=0,0,IF(ISERR(AH360),0,ROUNDDOWN(C360/_FV(B360,"P/E",TRUE),2)))</f>
        <v>3.92</v>
      </c>
      <c r="AH360" s="30" cm="1">
        <f t="array" ref="AH360">IFERROR(_FV(B360,"P/E",TRUE),0)</f>
        <v>81.086299999999994</v>
      </c>
    </row>
    <row r="361" spans="1:34" x14ac:dyDescent="0.25">
      <c r="A361" s="38" t="s">
        <v>441</v>
      </c>
      <c r="B361" t="e" vm="358">
        <v>#VALUE!</v>
      </c>
      <c r="C361" s="10" cm="1">
        <f t="array" ref="C361">_FV(B361,"Previous close",TRUE)</f>
        <v>111.06</v>
      </c>
      <c r="D361" s="10" cm="1">
        <f t="array" aca="1" ref="D361" ca="1">IF(OR(ISERROR(_FV($B361,"Price (Extended hours)",TRUE))=TRUE,$D$2="MKT CLOSED"),_FV($B361,"Price"),_FV($B361,"Price (Extended hours)",TRUE))</f>
        <v>113.64</v>
      </c>
      <c r="E361" s="17" cm="1">
        <f t="array" ref="E361">_FV(B361,"Low")</f>
        <v>109.69</v>
      </c>
      <c r="F361" s="17" cm="1">
        <f t="array" ref="F361">_FV(B361,"High")</f>
        <v>112.54</v>
      </c>
      <c r="G361" s="18" cm="1">
        <f t="array" ref="G361">_FV(B361,"Change")</f>
        <v>1.1000000000000001</v>
      </c>
      <c r="H361" s="19" cm="1">
        <f t="array" ref="H361">_FV(B361,"Change (%)",TRUE)</f>
        <v>9.9050000000000006E-3</v>
      </c>
      <c r="I361" s="37" t="str" cm="1">
        <f t="array" ref="I361">_FV(B361,"Name")</f>
        <v>PAYCHEX, INC.</v>
      </c>
      <c r="J361" s="20" cm="1">
        <f t="array" ref="J361">_FV(B361,"Shares outstanding",TRUE)</f>
        <v>360400000</v>
      </c>
      <c r="K361" s="21" cm="1">
        <f t="array" ref="K361">IFERROR(_FV(B361,"Market cap",TRUE),0)</f>
        <v>40422460000</v>
      </c>
      <c r="L361" s="22">
        <f>VLOOKUP($A361,[1]TargetPriceData!$A$2:$AB$4993,11,FALSE)</f>
        <v>0.99</v>
      </c>
      <c r="M361" s="23">
        <f>VLOOKUP($A361,[1]TargetPriceData!$A$2:$AB$4993,4,FALSE)</f>
        <v>16</v>
      </c>
      <c r="N361" s="23" t="b">
        <f>VLOOKUP($A361,[1]TargetPriceData!$A$2:$AB$4993,3,FALSE)</f>
        <v>1</v>
      </c>
      <c r="O361" s="24">
        <f>VLOOKUP($A361,[1]TargetPriceData!$A$2:$AB$4993,5,FALSE)</f>
        <v>112.21</v>
      </c>
      <c r="P361" s="24">
        <f>VLOOKUP($A361,[1]TargetPriceData!$A$2:$AB$1048576,7,FALSE)</f>
        <v>127.5</v>
      </c>
      <c r="Q361" s="24">
        <f>VLOOKUP($A361,[1]TargetPriceData!$A$2:$AB$4993,6,FALSE)</f>
        <v>126.79</v>
      </c>
      <c r="R361" s="34">
        <f t="shared" ca="1" si="10"/>
        <v>0.11571629707849354</v>
      </c>
      <c r="S361" s="24">
        <f>VLOOKUP($A361,[1]TargetPriceData!$A$2:$AB$4993,8,FALSE)</f>
        <v>140</v>
      </c>
      <c r="T361" s="26">
        <f>VLOOKUP($A361,[1]TargetPriceData!$A$2:$AB$4993,10,FALSE)</f>
        <v>2.9</v>
      </c>
      <c r="U361" s="42">
        <f>VLOOKUP($A361,[1]TargetPriceData!$A$2:$P$4996,16,FALSE)</f>
        <v>0.55000000000000004</v>
      </c>
      <c r="V361" s="42">
        <f>VLOOKUP($A361,[1]TargetPriceData!$A$2:$Q$4996,17,FALSE)</f>
        <v>1.29</v>
      </c>
      <c r="W361" s="27" t="str">
        <f>VLOOKUP($A361,[1]TargetPriceData!$A$2:$O$4996,15,FALSE)</f>
        <v>2022-11-08</v>
      </c>
      <c r="X361" s="28">
        <f>VLOOKUP($A361,[1]TargetPriceData!$A$2:$N$4996,14,FALSE)</f>
        <v>3.16</v>
      </c>
      <c r="Y361" s="29">
        <f t="shared" si="11"/>
        <v>2.8453088420673511E-2</v>
      </c>
      <c r="Z361" s="11" t="str" cm="1">
        <f t="array" ref="Z361">_FV(B361,"Exchange abbreviation",TRUE)</f>
        <v>XNAS</v>
      </c>
      <c r="AA361" s="44" t="s">
        <v>712</v>
      </c>
      <c r="AB361" s="44" t="s">
        <v>711</v>
      </c>
      <c r="AC361" s="45" t="s">
        <v>50</v>
      </c>
      <c r="AD361" s="31" t="s">
        <v>592</v>
      </c>
      <c r="AE361" s="46" t="s">
        <v>599</v>
      </c>
      <c r="AF361" s="32" t="s">
        <v>33</v>
      </c>
      <c r="AG361" s="33" cm="1">
        <f t="array" ref="AG361">IF(AH361=0,0,IF(ISERR(AH361),0,ROUNDDOWN(C361/_FV(B361,"P/E",TRUE),2)))</f>
        <v>3.96</v>
      </c>
      <c r="AH361" s="30" cm="1">
        <f t="array" ref="AH361">IFERROR(_FV(B361,"P/E",TRUE),0)</f>
        <v>28.027899999999999</v>
      </c>
    </row>
    <row r="362" spans="1:34" x14ac:dyDescent="0.25">
      <c r="A362" s="38" t="s">
        <v>442</v>
      </c>
      <c r="B362" t="e" vm="359">
        <v>#VALUE!</v>
      </c>
      <c r="C362" s="10" cm="1">
        <f t="array" ref="C362">_FV(B362,"Previous close",TRUE)</f>
        <v>87.57</v>
      </c>
      <c r="D362" s="10" cm="1">
        <f t="array" aca="1" ref="D362" ca="1">IF(OR(ISERROR(_FV($B362,"Price (Extended hours)",TRUE))=TRUE,$D$2="MKT CLOSED"),_FV($B362,"Price"),_FV($B362,"Price (Extended hours)",TRUE))</f>
        <v>90.55</v>
      </c>
      <c r="E362" s="17" cm="1">
        <f t="array" ref="E362">_FV(B362,"Low")</f>
        <v>87.7</v>
      </c>
      <c r="F362" s="17" cm="1">
        <f t="array" ref="F362">_FV(B362,"High")</f>
        <v>90.64</v>
      </c>
      <c r="G362" s="18" cm="1">
        <f t="array" ref="G362">_FV(B362,"Change")</f>
        <v>2.6</v>
      </c>
      <c r="H362" s="19" cm="1">
        <f t="array" ref="H362">_FV(B362,"Change (%)",TRUE)</f>
        <v>2.9691000000000002E-2</v>
      </c>
      <c r="I362" s="37" t="str" cm="1">
        <f t="array" ref="I362">_FV(B362,"Name")</f>
        <v>PACCAR INC</v>
      </c>
      <c r="J362" s="20" cm="1">
        <f t="array" ref="J362">_FV(B362,"Shares outstanding",TRUE)</f>
        <v>347718800</v>
      </c>
      <c r="K362" s="21" cm="1">
        <f t="array" ref="K362">IFERROR(_FV(B362,"Market cap",TRUE),0)</f>
        <v>31353800000</v>
      </c>
      <c r="L362" s="22">
        <f>VLOOKUP($A362,[1]TargetPriceData!$A$2:$AB$4993,11,FALSE)</f>
        <v>0.87</v>
      </c>
      <c r="M362" s="23">
        <f>VLOOKUP($A362,[1]TargetPriceData!$A$2:$AB$4993,4,FALSE)</f>
        <v>18</v>
      </c>
      <c r="N362" s="23" t="b">
        <f>VLOOKUP($A362,[1]TargetPriceData!$A$2:$AB$4993,3,FALSE)</f>
        <v>1</v>
      </c>
      <c r="O362" s="24">
        <f>VLOOKUP($A362,[1]TargetPriceData!$A$2:$AB$4993,5,FALSE)</f>
        <v>85</v>
      </c>
      <c r="P362" s="24">
        <f>VLOOKUP($A362,[1]TargetPriceData!$A$2:$AB$1048576,7,FALSE)</f>
        <v>95</v>
      </c>
      <c r="Q362" s="24">
        <f>VLOOKUP($A362,[1]TargetPriceData!$A$2:$AB$4993,6,FALSE)</f>
        <v>94.56</v>
      </c>
      <c r="R362" s="34">
        <f t="shared" ca="1" si="10"/>
        <v>4.4284925455549476E-2</v>
      </c>
      <c r="S362" s="24">
        <f>VLOOKUP($A362,[1]TargetPriceData!$A$2:$AB$4993,8,FALSE)</f>
        <v>104</v>
      </c>
      <c r="T362" s="26">
        <f>VLOOKUP($A362,[1]TargetPriceData!$A$2:$AB$4993,10,FALSE)</f>
        <v>2.5</v>
      </c>
      <c r="U362" s="42">
        <f>VLOOKUP($A362,[1]TargetPriceData!$A$2:$P$4996,16,FALSE)</f>
        <v>3.63</v>
      </c>
      <c r="V362" s="42">
        <f>VLOOKUP($A362,[1]TargetPriceData!$A$2:$Q$4996,17,FALSE)</f>
        <v>4.2300000000000004</v>
      </c>
      <c r="W362" s="27" t="str">
        <f>VLOOKUP($A362,[1]TargetPriceData!$A$2:$O$4996,15,FALSE)</f>
        <v>2022-11-14</v>
      </c>
      <c r="X362" s="28">
        <f>VLOOKUP($A362,[1]TargetPriceData!$A$2:$N$4996,14,FALSE)</f>
        <v>1.48</v>
      </c>
      <c r="Y362" s="29">
        <f t="shared" si="11"/>
        <v>1.6900765102203952E-2</v>
      </c>
      <c r="Z362" s="11" t="str" cm="1">
        <f t="array" ref="Z362">_FV(B362,"Exchange abbreviation",TRUE)</f>
        <v>XNAS</v>
      </c>
      <c r="AA362" s="44" t="s">
        <v>712</v>
      </c>
      <c r="AB362" s="44" t="s">
        <v>711</v>
      </c>
      <c r="AC362" s="45" t="s">
        <v>39</v>
      </c>
      <c r="AD362" s="31" t="s">
        <v>337</v>
      </c>
      <c r="AE362" s="46" t="s">
        <v>641</v>
      </c>
      <c r="AF362" s="32" t="s">
        <v>33</v>
      </c>
      <c r="AG362" s="33" cm="1">
        <f t="array" ref="AG362">IF(AH362=0,0,IF(ISERR(AH362),0,ROUNDDOWN(C362/_FV(B362,"P/E",TRUE),2)))</f>
        <v>6.33</v>
      </c>
      <c r="AH362" s="30" cm="1">
        <f t="array" ref="AH362">IFERROR(_FV(B362,"P/E",TRUE),0)</f>
        <v>13.8139</v>
      </c>
    </row>
    <row r="363" spans="1:34" x14ac:dyDescent="0.25">
      <c r="A363" s="38" t="s">
        <v>443</v>
      </c>
      <c r="B363" t="e" vm="360">
        <v>#VALUE!</v>
      </c>
      <c r="C363" s="10" cm="1">
        <f t="array" ref="C363">_FV(B363,"Previous close",TRUE)</f>
        <v>14.04</v>
      </c>
      <c r="D363" s="10" cm="1">
        <f t="array" aca="1" ref="D363" ca="1">IF(OR(ISERROR(_FV($B363,"Price (Extended hours)",TRUE))=TRUE,$D$2="MKT CLOSED"),_FV($B363,"Price"),_FV($B363,"Price (Extended hours)",TRUE))</f>
        <v>14.53</v>
      </c>
      <c r="E363" s="17" cm="1">
        <f t="array" ref="E363">_FV(B363,"Low")</f>
        <v>13.984999999999999</v>
      </c>
      <c r="F363" s="17" cm="1">
        <f t="array" ref="F363">_FV(B363,"High")</f>
        <v>14.58</v>
      </c>
      <c r="G363" s="18" cm="1">
        <f t="array" ref="G363">_FV(B363,"Change")</f>
        <v>0.46</v>
      </c>
      <c r="H363" s="19" cm="1">
        <f t="array" ref="H363">_FV(B363,"Change (%)",TRUE)</f>
        <v>3.2764000000000001E-2</v>
      </c>
      <c r="I363" s="37" t="str" cm="1">
        <f t="array" ref="I363">_FV(B363,"Name")</f>
        <v>PG&amp;E CORPORATION</v>
      </c>
      <c r="J363" s="20" cm="1">
        <f t="array" ref="J363">_FV(B363,"Shares outstanding",TRUE)</f>
        <v>2465412000</v>
      </c>
      <c r="K363" s="21" cm="1">
        <f t="array" ref="K363">IFERROR(_FV(B363,"Market cap",TRUE),0)</f>
        <v>35748470000</v>
      </c>
      <c r="L363" s="22">
        <f>VLOOKUP($A363,[1]TargetPriceData!$A$2:$AB$4993,11,FALSE)</f>
        <v>1.08</v>
      </c>
      <c r="M363" s="23">
        <f>VLOOKUP($A363,[1]TargetPriceData!$A$2:$AB$4993,4,FALSE)</f>
        <v>12</v>
      </c>
      <c r="N363" s="23" t="b">
        <f>VLOOKUP($A363,[1]TargetPriceData!$A$2:$AB$4993,3,FALSE)</f>
        <v>1</v>
      </c>
      <c r="O363" s="24">
        <f>VLOOKUP($A363,[1]TargetPriceData!$A$2:$AB$4993,5,FALSE)</f>
        <v>12.5</v>
      </c>
      <c r="P363" s="24">
        <f>VLOOKUP($A363,[1]TargetPriceData!$A$2:$AB$1048576,7,FALSE)</f>
        <v>16</v>
      </c>
      <c r="Q363" s="24">
        <f>VLOOKUP($A363,[1]TargetPriceData!$A$2:$AB$4993,6,FALSE)</f>
        <v>16.46</v>
      </c>
      <c r="R363" s="34">
        <f t="shared" ca="1" si="10"/>
        <v>0.13282863041982118</v>
      </c>
      <c r="S363" s="24">
        <f>VLOOKUP($A363,[1]TargetPriceData!$A$2:$AB$4993,8,FALSE)</f>
        <v>19</v>
      </c>
      <c r="T363" s="26">
        <f>VLOOKUP($A363,[1]TargetPriceData!$A$2:$AB$4993,10,FALSE)</f>
        <v>2</v>
      </c>
      <c r="U363" s="42">
        <f>VLOOKUP($A363,[1]TargetPriceData!$A$2:$P$4996,16,FALSE)</f>
        <v>0.61</v>
      </c>
      <c r="V363" s="42">
        <f>VLOOKUP($A363,[1]TargetPriceData!$A$2:$Q$4996,17,FALSE)</f>
        <v>0.78</v>
      </c>
      <c r="W363" s="27" t="str">
        <f>VLOOKUP($A363,[1]TargetPriceData!$A$2:$O$4996,15,FALSE)</f>
        <v>2017-09-28</v>
      </c>
      <c r="X363" s="28">
        <f>VLOOKUP($A363,[1]TargetPriceData!$A$2:$N$4996,14,FALSE)</f>
        <v>0</v>
      </c>
      <c r="Y363" s="29">
        <f t="shared" si="11"/>
        <v>0</v>
      </c>
      <c r="Z363" s="11" t="str" cm="1">
        <f t="array" ref="Z363">_FV(B363,"Exchange abbreviation",TRUE)</f>
        <v>XNYS</v>
      </c>
      <c r="AA363" s="44" t="s">
        <v>589</v>
      </c>
      <c r="AB363" s="44" t="s">
        <v>711</v>
      </c>
      <c r="AC363" s="45" t="s">
        <v>76</v>
      </c>
      <c r="AD363" s="31" t="s">
        <v>600</v>
      </c>
      <c r="AE363" s="46" t="s">
        <v>601</v>
      </c>
      <c r="AF363" s="32" t="s">
        <v>33</v>
      </c>
      <c r="AG363" s="33" cm="1">
        <f t="array" ref="AG363">IF(AH363=0,0,IF(ISERR(AH363),0,ROUNDDOWN(C363/_FV(B363,"P/E",TRUE),2)))</f>
        <v>7.0000000000000007E-2</v>
      </c>
      <c r="AH363" s="30" cm="1">
        <f t="array" ref="AH363">IFERROR(_FV(B363,"P/E",TRUE),0)</f>
        <v>182.26660000000001</v>
      </c>
    </row>
    <row r="364" spans="1:34" x14ac:dyDescent="0.25">
      <c r="A364" s="38" t="s">
        <v>444</v>
      </c>
      <c r="B364" t="e" vm="361">
        <v>#VALUE!</v>
      </c>
      <c r="C364" s="10" cm="1">
        <f t="array" ref="C364">_FV(B364,"Previous close",TRUE)</f>
        <v>22.45</v>
      </c>
      <c r="D364" s="10" cm="1">
        <f t="array" aca="1" ref="D364" ca="1">IF(OR(ISERROR(_FV($B364,"Price (Extended hours)",TRUE))=TRUE,$D$2="MKT CLOSED"),_FV($B364,"Price"),_FV($B364,"Price (Extended hours)",TRUE))</f>
        <v>22.44</v>
      </c>
      <c r="E364" s="17" cm="1">
        <f t="array" ref="E364">_FV(B364,"Low")</f>
        <v>22.05</v>
      </c>
      <c r="F364" s="17" cm="1">
        <f t="array" ref="F364">_FV(B364,"High")</f>
        <v>22.555</v>
      </c>
      <c r="G364" s="18" cm="1">
        <f t="array" ref="G364">_FV(B364,"Change")</f>
        <v>-0.01</v>
      </c>
      <c r="H364" s="19" cm="1">
        <f t="array" ref="H364">_FV(B364,"Change (%)",TRUE)</f>
        <v>-4.4540000000000004E-4</v>
      </c>
      <c r="I364" s="37" t="str" cm="1">
        <f t="array" ref="I364">_FV(B364,"Name")</f>
        <v>HEALTHPEAK PROPERTIES, INC.</v>
      </c>
      <c r="J364" s="20" cm="1">
        <f t="array" ref="J364">_FV(B364,"Shares outstanding",TRUE)</f>
        <v>539581400</v>
      </c>
      <c r="K364" s="21" cm="1">
        <f t="array" ref="K364">IFERROR(_FV(B364,"Market cap",TRUE),0)</f>
        <v>12108210000</v>
      </c>
      <c r="L364" s="22">
        <f>VLOOKUP($A364,[1]TargetPriceData!$A$2:$AB$4993,11,FALSE)</f>
        <v>0.82</v>
      </c>
      <c r="M364" s="23">
        <f>VLOOKUP($A364,[1]TargetPriceData!$A$2:$AB$4993,4,FALSE)</f>
        <v>16</v>
      </c>
      <c r="N364" s="23" t="b">
        <f>VLOOKUP($A364,[1]TargetPriceData!$A$2:$AB$4993,3,FALSE)</f>
        <v>1</v>
      </c>
      <c r="O364" s="24">
        <f>VLOOKUP($A364,[1]TargetPriceData!$A$2:$AB$4993,5,FALSE)</f>
        <v>23</v>
      </c>
      <c r="P364" s="24">
        <f>VLOOKUP($A364,[1]TargetPriceData!$A$2:$AB$1048576,7,FALSE)</f>
        <v>29.5</v>
      </c>
      <c r="Q364" s="24">
        <f>VLOOKUP($A364,[1]TargetPriceData!$A$2:$AB$4993,6,FALSE)</f>
        <v>30.44</v>
      </c>
      <c r="R364" s="34">
        <f t="shared" ca="1" si="10"/>
        <v>0.35650623885918004</v>
      </c>
      <c r="S364" s="24">
        <f>VLOOKUP($A364,[1]TargetPriceData!$A$2:$AB$4993,8,FALSE)</f>
        <v>38</v>
      </c>
      <c r="T364" s="26">
        <f>VLOOKUP($A364,[1]TargetPriceData!$A$2:$AB$4993,10,FALSE)</f>
        <v>2.2000000000000002</v>
      </c>
      <c r="U364" s="42">
        <f>VLOOKUP($A364,[1]TargetPriceData!$A$2:$P$4996,16,FALSE)</f>
        <v>7.0000000000000007E-2</v>
      </c>
      <c r="V364" s="42">
        <f>VLOOKUP($A364,[1]TargetPriceData!$A$2:$Q$4996,17,FALSE)</f>
        <v>0.38</v>
      </c>
      <c r="W364" s="27" t="str">
        <f>VLOOKUP($A364,[1]TargetPriceData!$A$2:$O$4996,15,FALSE)</f>
        <v>2022-08-05</v>
      </c>
      <c r="X364" s="28">
        <f>VLOOKUP($A364,[1]TargetPriceData!$A$2:$N$4996,14,FALSE)</f>
        <v>1.2</v>
      </c>
      <c r="Y364" s="29">
        <f t="shared" si="11"/>
        <v>5.3452115812917596E-2</v>
      </c>
      <c r="Z364" s="11" t="str" cm="1">
        <f t="array" ref="Z364">_FV(B364,"Exchange abbreviation",TRUE)</f>
        <v>XNYS</v>
      </c>
      <c r="AA364" s="44" t="s">
        <v>589</v>
      </c>
      <c r="AB364" s="44" t="s">
        <v>711</v>
      </c>
      <c r="AC364" s="45" t="s">
        <v>44</v>
      </c>
      <c r="AD364" s="31" t="s">
        <v>619</v>
      </c>
      <c r="AE364" s="46" t="s">
        <v>695</v>
      </c>
      <c r="AF364" s="32" t="s">
        <v>33</v>
      </c>
      <c r="AG364" s="33" cm="1">
        <f t="array" ref="AG364">IF(AH364=0,0,IF(ISERR(AH364),0,ROUNDDOWN(C364/_FV(B364,"P/E",TRUE),2)))</f>
        <v>0.39</v>
      </c>
      <c r="AH364" s="30" cm="1">
        <f t="array" ref="AH364">IFERROR(_FV(B364,"P/E",TRUE),0)</f>
        <v>56.849800000000002</v>
      </c>
    </row>
    <row r="365" spans="1:34" x14ac:dyDescent="0.25">
      <c r="A365" s="38" t="s">
        <v>445</v>
      </c>
      <c r="B365" t="e" vm="362">
        <v>#VALUE!</v>
      </c>
      <c r="C365" s="10" cm="1">
        <f t="array" ref="C365">_FV(B365,"Previous close",TRUE)</f>
        <v>53.77</v>
      </c>
      <c r="D365" s="10" cm="1">
        <f t="array" aca="1" ref="D365" ca="1">IF(OR(ISERROR(_FV($B365,"Price (Extended hours)",TRUE))=TRUE,$D$2="MKT CLOSED"),_FV($B365,"Price"),_FV($B365,"Price (Extended hours)",TRUE))</f>
        <v>54.3</v>
      </c>
      <c r="E365" s="17" cm="1">
        <f t="array" ref="E365">_FV(B365,"Low")</f>
        <v>53.29</v>
      </c>
      <c r="F365" s="17" cm="1">
        <f t="array" ref="F365">_FV(B365,"High")</f>
        <v>54.82</v>
      </c>
      <c r="G365" s="18" cm="1">
        <f t="array" ref="G365">_FV(B365,"Change")</f>
        <v>0.53</v>
      </c>
      <c r="H365" s="19" cm="1">
        <f t="array" ref="H365">_FV(B365,"Change (%)",TRUE)</f>
        <v>9.8569999999999994E-3</v>
      </c>
      <c r="I365" s="37" t="str" cm="1">
        <f t="array" ref="I365">_FV(B365,"Name")</f>
        <v>PUBLIC SERVICE ENTERPRISE GROUP INCORPORATED</v>
      </c>
      <c r="J365" s="20" cm="1">
        <f t="array" ref="J365">_FV(B365,"Shares outstanding",TRUE)</f>
        <v>498860100</v>
      </c>
      <c r="K365" s="21" cm="1">
        <f t="array" ref="K365">IFERROR(_FV(B365,"Market cap",TRUE),0)</f>
        <v>27088110000</v>
      </c>
      <c r="L365" s="22">
        <f>VLOOKUP($A365,[1]TargetPriceData!$A$2:$AB$4993,11,FALSE)</f>
        <v>0.61</v>
      </c>
      <c r="M365" s="23">
        <f>VLOOKUP($A365,[1]TargetPriceData!$A$2:$AB$4993,4,FALSE)</f>
        <v>16</v>
      </c>
      <c r="N365" s="23" t="b">
        <f>VLOOKUP($A365,[1]TargetPriceData!$A$2:$AB$4993,3,FALSE)</f>
        <v>1</v>
      </c>
      <c r="O365" s="24">
        <f>VLOOKUP($A365,[1]TargetPriceData!$A$2:$AB$4993,5,FALSE)</f>
        <v>60</v>
      </c>
      <c r="P365" s="24">
        <f>VLOOKUP($A365,[1]TargetPriceData!$A$2:$AB$1048576,7,FALSE)</f>
        <v>69</v>
      </c>
      <c r="Q365" s="24">
        <f>VLOOKUP($A365,[1]TargetPriceData!$A$2:$AB$4993,6,FALSE)</f>
        <v>70.25</v>
      </c>
      <c r="R365" s="34">
        <f t="shared" ca="1" si="10"/>
        <v>0.29373848987108664</v>
      </c>
      <c r="S365" s="24">
        <f>VLOOKUP($A365,[1]TargetPriceData!$A$2:$AB$4993,8,FALSE)</f>
        <v>76</v>
      </c>
      <c r="T365" s="26">
        <f>VLOOKUP($A365,[1]TargetPriceData!$A$2:$AB$4993,10,FALSE)</f>
        <v>2.1</v>
      </c>
      <c r="U365" s="42">
        <f>VLOOKUP($A365,[1]TargetPriceData!$A$2:$P$4996,16,FALSE)</f>
        <v>0.56000000000000005</v>
      </c>
      <c r="V365" s="42">
        <f>VLOOKUP($A365,[1]TargetPriceData!$A$2:$Q$4996,17,FALSE)</f>
        <v>0.78</v>
      </c>
      <c r="W365" s="27" t="str">
        <f>VLOOKUP($A365,[1]TargetPriceData!$A$2:$O$4996,15,FALSE)</f>
        <v>2022-09-08</v>
      </c>
      <c r="X365" s="28">
        <f>VLOOKUP($A365,[1]TargetPriceData!$A$2:$N$4996,14,FALSE)</f>
        <v>2.16</v>
      </c>
      <c r="Y365" s="29">
        <f t="shared" si="11"/>
        <v>4.0171099125906641E-2</v>
      </c>
      <c r="Z365" s="11" t="str" cm="1">
        <f t="array" ref="Z365">_FV(B365,"Exchange abbreviation",TRUE)</f>
        <v>XNYS</v>
      </c>
      <c r="AA365" s="44" t="s">
        <v>589</v>
      </c>
      <c r="AB365" s="44" t="s">
        <v>711</v>
      </c>
      <c r="AC365" s="45" t="s">
        <v>73</v>
      </c>
      <c r="AD365" s="31" t="s">
        <v>600</v>
      </c>
      <c r="AE365" s="46" t="s">
        <v>602</v>
      </c>
      <c r="AF365" s="32" t="s">
        <v>33</v>
      </c>
      <c r="AG365" s="33" cm="1">
        <f t="array" ref="AG365">IF(AH365=0,0,IF(ISERR(AH365),0,ROUNDDOWN(C365/_FV(B365,"P/E",TRUE),2)))</f>
        <v>0</v>
      </c>
      <c r="AH365" s="30" cm="1">
        <f t="array" ref="AH365">IFERROR(_FV(B365,"P/E",TRUE),0)</f>
        <v>0</v>
      </c>
    </row>
    <row r="366" spans="1:34" x14ac:dyDescent="0.25">
      <c r="A366" s="38" t="s">
        <v>446</v>
      </c>
      <c r="B366" t="e" vm="363">
        <v>#VALUE!</v>
      </c>
      <c r="C366" s="10" cm="1">
        <f t="array" ref="C366">_FV(B366,"Previous close",TRUE)</f>
        <v>171.46</v>
      </c>
      <c r="D366" s="10" cm="1">
        <f t="array" aca="1" ref="D366" ca="1">IF(OR(ISERROR(_FV($B366,"Price (Extended hours)",TRUE))=TRUE,$D$2="MKT CLOSED"),_FV($B366,"Price"),_FV($B366,"Price (Extended hours)",TRUE))</f>
        <v>173.5</v>
      </c>
      <c r="E366" s="17" cm="1">
        <f t="array" ref="E366">_FV(B366,"Low")</f>
        <v>170.58</v>
      </c>
      <c r="F366" s="17" cm="1">
        <f t="array" ref="F366">_FV(B366,"High")</f>
        <v>173.685</v>
      </c>
      <c r="G366" s="18" cm="1">
        <f t="array" ref="G366">_FV(B366,"Change")</f>
        <v>1.6</v>
      </c>
      <c r="H366" s="19" cm="1">
        <f t="array" ref="H366">_FV(B366,"Change (%)",TRUE)</f>
        <v>9.332E-3</v>
      </c>
      <c r="I366" s="37" t="str" cm="1">
        <f t="array" ref="I366">_FV(B366,"Name")</f>
        <v>PEPSICO, INC.</v>
      </c>
      <c r="J366" s="20" cm="1">
        <f t="array" ref="J366">_FV(B366,"Shares outstanding",TRUE)</f>
        <v>1377709000</v>
      </c>
      <c r="K366" s="21" cm="1">
        <f t="array" ref="K366">IFERROR(_FV(B366,"Market cap",TRUE),0)</f>
        <v>238426400000</v>
      </c>
      <c r="L366" s="22">
        <f>VLOOKUP($A366,[1]TargetPriceData!$A$2:$AB$4993,11,FALSE)</f>
        <v>0.56999999999999995</v>
      </c>
      <c r="M366" s="23">
        <f>VLOOKUP($A366,[1]TargetPriceData!$A$2:$AB$4993,4,FALSE)</f>
        <v>20</v>
      </c>
      <c r="N366" s="23" t="b">
        <f>VLOOKUP($A366,[1]TargetPriceData!$A$2:$AB$4993,3,FALSE)</f>
        <v>1</v>
      </c>
      <c r="O366" s="24">
        <f>VLOOKUP($A366,[1]TargetPriceData!$A$2:$AB$4993,5,FALSE)</f>
        <v>170</v>
      </c>
      <c r="P366" s="24">
        <f>VLOOKUP($A366,[1]TargetPriceData!$A$2:$AB$1048576,7,FALSE)</f>
        <v>183</v>
      </c>
      <c r="Q366" s="24">
        <f>VLOOKUP($A366,[1]TargetPriceData!$A$2:$AB$4993,6,FALSE)</f>
        <v>183.68</v>
      </c>
      <c r="R366" s="34">
        <f t="shared" ca="1" si="10"/>
        <v>5.8674351585014446E-2</v>
      </c>
      <c r="S366" s="24">
        <f>VLOOKUP($A366,[1]TargetPriceData!$A$2:$AB$4993,8,FALSE)</f>
        <v>200</v>
      </c>
      <c r="T366" s="26">
        <f>VLOOKUP($A366,[1]TargetPriceData!$A$2:$AB$4993,10,FALSE)</f>
        <v>2.5</v>
      </c>
      <c r="U366" s="42">
        <f>VLOOKUP($A366,[1]TargetPriceData!$A$2:$P$4996,16,FALSE)</f>
        <v>0.68</v>
      </c>
      <c r="V366" s="42">
        <f>VLOOKUP($A366,[1]TargetPriceData!$A$2:$Q$4996,17,FALSE)</f>
        <v>0.92</v>
      </c>
      <c r="W366" s="27" t="str">
        <f>VLOOKUP($A366,[1]TargetPriceData!$A$2:$O$4996,15,FALSE)</f>
        <v>2022-09-01</v>
      </c>
      <c r="X366" s="28">
        <f>VLOOKUP($A366,[1]TargetPriceData!$A$2:$N$4996,14,FALSE)</f>
        <v>4.5999999999999996</v>
      </c>
      <c r="Y366" s="29">
        <f t="shared" si="11"/>
        <v>2.6828414790621716E-2</v>
      </c>
      <c r="Z366" s="11" t="str" cm="1">
        <f t="array" ref="Z366">_FV(B366,"Exchange abbreviation",TRUE)</f>
        <v>XNAS</v>
      </c>
      <c r="AA366" s="44" t="s">
        <v>712</v>
      </c>
      <c r="AB366" s="44" t="s">
        <v>711</v>
      </c>
      <c r="AC366" s="45" t="s">
        <v>86</v>
      </c>
      <c r="AD366" s="31" t="s">
        <v>301</v>
      </c>
      <c r="AE366" s="46" t="s">
        <v>681</v>
      </c>
      <c r="AF366" s="32" t="s">
        <v>33</v>
      </c>
      <c r="AG366" s="33" cm="1">
        <f t="array" ref="AG366">IF(AH366=0,0,IF(ISERR(AH366),0,ROUNDDOWN(C366/_FV(B366,"P/E",TRUE),2)))</f>
        <v>7.05</v>
      </c>
      <c r="AH366" s="30" cm="1">
        <f t="array" ref="AH366">IFERROR(_FV(B366,"P/E",TRUE),0)</f>
        <v>24.317399999999999</v>
      </c>
    </row>
    <row r="367" spans="1:34" x14ac:dyDescent="0.25">
      <c r="A367" s="38" t="s">
        <v>447</v>
      </c>
      <c r="B367" t="e" vm="364">
        <v>#VALUE!</v>
      </c>
      <c r="C367" s="10" cm="1">
        <f t="array" ref="C367">_FV(B367,"Previous close",TRUE)</f>
        <v>42.91</v>
      </c>
      <c r="D367" s="10" cm="1">
        <f t="array" aca="1" ref="D367" ca="1">IF(OR(ISERROR(_FV($B367,"Price (Extended hours)",TRUE))=TRUE,$D$2="MKT CLOSED"),_FV($B367,"Price"),_FV($B367,"Price (Extended hours)",TRUE))</f>
        <v>45.05</v>
      </c>
      <c r="E367" s="17" cm="1">
        <f t="array" ref="E367">_FV(B367,"Low")</f>
        <v>42.99</v>
      </c>
      <c r="F367" s="17" cm="1">
        <f t="array" ref="F367">_FV(B367,"High")</f>
        <v>45.16</v>
      </c>
      <c r="G367" s="18" cm="1">
        <f t="array" ref="G367">_FV(B367,"Change")</f>
        <v>2.04</v>
      </c>
      <c r="H367" s="19" cm="1">
        <f t="array" ref="H367">_FV(B367,"Change (%)",TRUE)</f>
        <v>4.7541E-2</v>
      </c>
      <c r="I367" s="37" t="str" cm="1">
        <f t="array" ref="I367">_FV(B367,"Name")</f>
        <v>PFIZER INC.</v>
      </c>
      <c r="J367" s="20" cm="1">
        <f t="array" ref="J367">_FV(B367,"Shares outstanding",TRUE)</f>
        <v>5612352000</v>
      </c>
      <c r="K367" s="21" cm="1">
        <f t="array" ref="K367">IFERROR(_FV(B367,"Market cap",TRUE),0)</f>
        <v>252275200000</v>
      </c>
      <c r="L367" s="22">
        <f>VLOOKUP($A367,[1]TargetPriceData!$A$2:$AB$4993,11,FALSE)</f>
        <v>0.64</v>
      </c>
      <c r="M367" s="23">
        <f>VLOOKUP($A367,[1]TargetPriceData!$A$2:$AB$4993,4,FALSE)</f>
        <v>0</v>
      </c>
      <c r="N367" s="23" t="b">
        <f>VLOOKUP($A367,[1]TargetPriceData!$A$2:$AB$4993,3,FALSE)</f>
        <v>0</v>
      </c>
      <c r="O367" s="24">
        <f>VLOOKUP($A367,[1]TargetPriceData!$A$2:$AB$4993,5,FALSE)</f>
        <v>0</v>
      </c>
      <c r="P367" s="24">
        <f>VLOOKUP($A367,[1]TargetPriceData!$A$2:$AB$1048576,7,FALSE)</f>
        <v>0</v>
      </c>
      <c r="Q367" s="24">
        <f>VLOOKUP($A367,[1]TargetPriceData!$A$2:$AB$4993,6,FALSE)</f>
        <v>0</v>
      </c>
      <c r="R367" s="34">
        <f t="shared" si="10"/>
        <v>0</v>
      </c>
      <c r="S367" s="24">
        <f>VLOOKUP($A367,[1]TargetPriceData!$A$2:$AB$4993,8,FALSE)</f>
        <v>0</v>
      </c>
      <c r="T367" s="26">
        <f>VLOOKUP($A367,[1]TargetPriceData!$A$2:$AB$4993,10,FALSE)</f>
        <v>0</v>
      </c>
      <c r="U367" s="42">
        <f>VLOOKUP($A367,[1]TargetPriceData!$A$2:$P$4996,16,FALSE)</f>
        <v>1.08</v>
      </c>
      <c r="V367" s="42">
        <f>VLOOKUP($A367,[1]TargetPriceData!$A$2:$Q$4996,17,FALSE)</f>
        <v>1.42</v>
      </c>
      <c r="W367" s="27" t="str">
        <f>VLOOKUP($A367,[1]TargetPriceData!$A$2:$O$4996,15,FALSE)</f>
        <v>2022-11-03</v>
      </c>
      <c r="X367" s="28">
        <f>VLOOKUP($A367,[1]TargetPriceData!$A$2:$N$4996,14,FALSE)</f>
        <v>1.6</v>
      </c>
      <c r="Y367" s="29">
        <f t="shared" si="11"/>
        <v>3.7287345607084597E-2</v>
      </c>
      <c r="Z367" s="11" t="str" cm="1">
        <f t="array" ref="Z367">_FV(B367,"Exchange abbreviation",TRUE)</f>
        <v>XNYS</v>
      </c>
      <c r="AA367" s="44" t="s">
        <v>589</v>
      </c>
      <c r="AB367" s="44" t="s">
        <v>711</v>
      </c>
      <c r="AC367" s="45" t="s">
        <v>35</v>
      </c>
      <c r="AD367" s="31" t="s">
        <v>587</v>
      </c>
      <c r="AE367" s="46" t="s">
        <v>35</v>
      </c>
      <c r="AF367" s="32" t="s">
        <v>33</v>
      </c>
      <c r="AG367" s="33" cm="1">
        <f t="array" ref="AG367">IF(AH367=0,0,IF(ISERR(AH367),0,ROUNDDOWN(C367/_FV(B367,"P/E",TRUE),2)))</f>
        <v>5.18</v>
      </c>
      <c r="AH367" s="30" cm="1">
        <f t="array" ref="AH367">IFERROR(_FV(B367,"P/E",TRUE),0)</f>
        <v>8.2714999999999996</v>
      </c>
    </row>
    <row r="368" spans="1:34" x14ac:dyDescent="0.25">
      <c r="A368" s="38" t="s">
        <v>448</v>
      </c>
      <c r="B368" t="e" vm="365">
        <v>#VALUE!</v>
      </c>
      <c r="C368" s="10" cm="1">
        <f t="array" ref="C368">_FV(B368,"Previous close",TRUE)</f>
        <v>77.56</v>
      </c>
      <c r="D368" s="10" cm="1">
        <f t="array" aca="1" ref="D368" ca="1">IF(OR(ISERROR(_FV($B368,"Price (Extended hours)",TRUE))=TRUE,$D$2="MKT CLOSED"),_FV($B368,"Price"),_FV($B368,"Price (Extended hours)",TRUE))</f>
        <v>78.900000000000006</v>
      </c>
      <c r="E368" s="17" cm="1">
        <f t="array" ref="E368">_FV(B368,"Low")</f>
        <v>76.55</v>
      </c>
      <c r="F368" s="17" cm="1">
        <f t="array" ref="F368">_FV(B368,"High")</f>
        <v>79.09</v>
      </c>
      <c r="G368" s="18" cm="1">
        <f t="array" ref="G368">_FV(B368,"Change")</f>
        <v>1.28</v>
      </c>
      <c r="H368" s="19" cm="1">
        <f t="array" ref="H368">_FV(B368,"Change (%)",TRUE)</f>
        <v>1.6503E-2</v>
      </c>
      <c r="I368" s="37" t="str" cm="1">
        <f t="array" ref="I368">_FV(B368,"Name")</f>
        <v>PRINCIPAL FINANCIAL GROUP, INC.</v>
      </c>
      <c r="J368" s="20" cm="1">
        <f t="array" ref="J368">_FV(B368,"Shares outstanding",TRUE)</f>
        <v>249237300</v>
      </c>
      <c r="K368" s="21" cm="1">
        <f t="array" ref="K368">IFERROR(_FV(B368,"Market cap",TRUE),0)</f>
        <v>19649870000</v>
      </c>
      <c r="L368" s="22">
        <f>VLOOKUP($A368,[1]TargetPriceData!$A$2:$AB$4993,11,FALSE)</f>
        <v>1.24</v>
      </c>
      <c r="M368" s="23">
        <f>VLOOKUP($A368,[1]TargetPriceData!$A$2:$AB$4993,4,FALSE)</f>
        <v>13</v>
      </c>
      <c r="N368" s="23" t="b">
        <f>VLOOKUP($A368,[1]TargetPriceData!$A$2:$AB$4993,3,FALSE)</f>
        <v>1</v>
      </c>
      <c r="O368" s="24">
        <f>VLOOKUP($A368,[1]TargetPriceData!$A$2:$AB$4993,5,FALSE)</f>
        <v>61</v>
      </c>
      <c r="P368" s="24">
        <f>VLOOKUP($A368,[1]TargetPriceData!$A$2:$AB$1048576,7,FALSE)</f>
        <v>75</v>
      </c>
      <c r="Q368" s="24">
        <f>VLOOKUP($A368,[1]TargetPriceData!$A$2:$AB$4993,6,FALSE)</f>
        <v>73.849999999999994</v>
      </c>
      <c r="R368" s="34">
        <f t="shared" ca="1" si="10"/>
        <v>-6.4005069708491902E-2</v>
      </c>
      <c r="S368" s="24">
        <f>VLOOKUP($A368,[1]TargetPriceData!$A$2:$AB$4993,8,FALSE)</f>
        <v>86</v>
      </c>
      <c r="T368" s="26">
        <f>VLOOKUP($A368,[1]TargetPriceData!$A$2:$AB$4993,10,FALSE)</f>
        <v>3.2</v>
      </c>
      <c r="U368" s="42">
        <f>VLOOKUP($A368,[1]TargetPriceData!$A$2:$P$4996,16,FALSE)</f>
        <v>0.34</v>
      </c>
      <c r="V368" s="42">
        <f>VLOOKUP($A368,[1]TargetPriceData!$A$2:$Q$4996,17,FALSE)</f>
        <v>1.29</v>
      </c>
      <c r="W368" s="27" t="str">
        <f>VLOOKUP($A368,[1]TargetPriceData!$A$2:$O$4996,15,FALSE)</f>
        <v>2022-09-07</v>
      </c>
      <c r="X368" s="28">
        <f>VLOOKUP($A368,[1]TargetPriceData!$A$2:$N$4996,14,FALSE)</f>
        <v>2.56</v>
      </c>
      <c r="Y368" s="29">
        <f t="shared" si="11"/>
        <v>3.3006704486848892E-2</v>
      </c>
      <c r="Z368" s="11" t="str" cm="1">
        <f t="array" ref="Z368">_FV(B368,"Exchange abbreviation",TRUE)</f>
        <v>XNAS</v>
      </c>
      <c r="AA368" s="44" t="s">
        <v>589</v>
      </c>
      <c r="AB368" s="44" t="s">
        <v>711</v>
      </c>
      <c r="AC368" s="45" t="s">
        <v>57</v>
      </c>
      <c r="AD368" s="31" t="s">
        <v>604</v>
      </c>
      <c r="AE368" s="46" t="s">
        <v>605</v>
      </c>
      <c r="AF368" s="32" t="s">
        <v>33</v>
      </c>
      <c r="AG368" s="33" cm="1">
        <f t="array" ref="AG368">IF(AH368=0,0,IF(ISERR(AH368),0,ROUNDDOWN(C368/_FV(B368,"P/E",TRUE),2)))</f>
        <v>16.440000000000001</v>
      </c>
      <c r="AH368" s="30" cm="1">
        <f t="array" ref="AH368">IFERROR(_FV(B368,"P/E",TRUE),0)</f>
        <v>4.7164999999999999</v>
      </c>
    </row>
    <row r="369" spans="1:34" x14ac:dyDescent="0.25">
      <c r="A369" s="38" t="s">
        <v>449</v>
      </c>
      <c r="B369" t="e" vm="366">
        <v>#VALUE!</v>
      </c>
      <c r="C369" s="10" cm="1">
        <f t="array" ref="C369">_FV(B369,"Previous close",TRUE)</f>
        <v>126.99</v>
      </c>
      <c r="D369" s="10" cm="1">
        <f t="array" aca="1" ref="D369" ca="1">IF(OR(ISERROR(_FV($B369,"Price (Extended hours)",TRUE))=TRUE,$D$2="MKT CLOSED"),_FV($B369,"Price"),_FV($B369,"Price (Extended hours)",TRUE))</f>
        <v>128.97</v>
      </c>
      <c r="E369" s="17" cm="1">
        <f t="array" ref="E369">_FV(B369,"Low")</f>
        <v>126.48</v>
      </c>
      <c r="F369" s="17" cm="1">
        <f t="array" ref="F369">_FV(B369,"High")</f>
        <v>128.94999999999999</v>
      </c>
      <c r="G369" s="18" cm="1">
        <f t="array" ref="G369">_FV(B369,"Change")</f>
        <v>1.59</v>
      </c>
      <c r="H369" s="19" cm="1">
        <f t="array" ref="H369">_FV(B369,"Change (%)",TRUE)</f>
        <v>1.2520999999999999E-2</v>
      </c>
      <c r="I369" s="37" t="str" cm="1">
        <f t="array" ref="I369">_FV(B369,"Name")</f>
        <v>THE PROCTER &amp; GAMBLE COMPANY</v>
      </c>
      <c r="J369" s="20" cm="1">
        <f t="array" ref="J369">_FV(B369,"Shares outstanding",TRUE)</f>
        <v>2369700000</v>
      </c>
      <c r="K369" s="21" cm="1">
        <f t="array" ref="K369">IFERROR(_FV(B369,"Market cap",TRUE),0)</f>
        <v>304696000000</v>
      </c>
      <c r="L369" s="22">
        <f>VLOOKUP($A369,[1]TargetPriceData!$A$2:$AB$4993,11,FALSE)</f>
        <v>0.39</v>
      </c>
      <c r="M369" s="23">
        <f>VLOOKUP($A369,[1]TargetPriceData!$A$2:$AB$4993,4,FALSE)</f>
        <v>22</v>
      </c>
      <c r="N369" s="23" t="b">
        <f>VLOOKUP($A369,[1]TargetPriceData!$A$2:$AB$4993,3,FALSE)</f>
        <v>1</v>
      </c>
      <c r="O369" s="24">
        <f>VLOOKUP($A369,[1]TargetPriceData!$A$2:$AB$4993,5,FALSE)</f>
        <v>122</v>
      </c>
      <c r="P369" s="24">
        <f>VLOOKUP($A369,[1]TargetPriceData!$A$2:$AB$1048576,7,FALSE)</f>
        <v>147</v>
      </c>
      <c r="Q369" s="24">
        <f>VLOOKUP($A369,[1]TargetPriceData!$A$2:$AB$4993,6,FALSE)</f>
        <v>147.71</v>
      </c>
      <c r="R369" s="34">
        <f t="shared" ca="1" si="10"/>
        <v>0.14530510971543778</v>
      </c>
      <c r="S369" s="24">
        <f>VLOOKUP($A369,[1]TargetPriceData!$A$2:$AB$4993,8,FALSE)</f>
        <v>170</v>
      </c>
      <c r="T369" s="26">
        <f>VLOOKUP($A369,[1]TargetPriceData!$A$2:$AB$4993,10,FALSE)</f>
        <v>2.4</v>
      </c>
      <c r="U369" s="42">
        <f>VLOOKUP($A369,[1]TargetPriceData!$A$2:$P$4996,16,FALSE)</f>
        <v>0.34</v>
      </c>
      <c r="V369" s="42">
        <f>VLOOKUP($A369,[1]TargetPriceData!$A$2:$Q$4996,17,FALSE)</f>
        <v>0.62</v>
      </c>
      <c r="W369" s="27" t="str">
        <f>VLOOKUP($A369,[1]TargetPriceData!$A$2:$O$4996,15,FALSE)</f>
        <v>2022-10-20</v>
      </c>
      <c r="X369" s="28">
        <f>VLOOKUP($A369,[1]TargetPriceData!$A$2:$N$4996,14,FALSE)</f>
        <v>3.65</v>
      </c>
      <c r="Y369" s="29">
        <f t="shared" si="11"/>
        <v>2.8742420663044336E-2</v>
      </c>
      <c r="Z369" s="11" t="str" cm="1">
        <f t="array" ref="Z369">_FV(B369,"Exchange abbreviation",TRUE)</f>
        <v>XNYS</v>
      </c>
      <c r="AA369" s="44" t="s">
        <v>589</v>
      </c>
      <c r="AB369" s="44" t="s">
        <v>711</v>
      </c>
      <c r="AC369" s="45" t="s">
        <v>141</v>
      </c>
      <c r="AD369" s="31" t="s">
        <v>301</v>
      </c>
      <c r="AE369" s="46" t="s">
        <v>667</v>
      </c>
      <c r="AF369" s="32" t="s">
        <v>33</v>
      </c>
      <c r="AG369" s="33" cm="1">
        <f t="array" ref="AG369">IF(AH369=0,0,IF(ISERR(AH369),0,ROUNDDOWN(C369/_FV(B369,"P/E",TRUE),2)))</f>
        <v>5.76</v>
      </c>
      <c r="AH369" s="30" cm="1">
        <f t="array" ref="AH369">IFERROR(_FV(B369,"P/E",TRUE),0)</f>
        <v>22.013500000000001</v>
      </c>
    </row>
    <row r="370" spans="1:34" x14ac:dyDescent="0.25">
      <c r="A370" s="38" t="s">
        <v>450</v>
      </c>
      <c r="B370" t="e" vm="367">
        <v>#VALUE!</v>
      </c>
      <c r="C370" s="10" cm="1">
        <f t="array" ref="C370">_FV(B370,"Previous close",TRUE)</f>
        <v>118.86</v>
      </c>
      <c r="D370" s="10" cm="1">
        <f t="array" aca="1" ref="D370" ca="1">IF(OR(ISERROR(_FV($B370,"Price (Extended hours)",TRUE))=TRUE,$D$2="MKT CLOSED"),_FV($B370,"Price"),_FV($B370,"Price (Extended hours)",TRUE))</f>
        <v>122.5</v>
      </c>
      <c r="E370" s="17" cm="1">
        <f t="array" ref="E370">_FV(B370,"Low")</f>
        <v>118.67</v>
      </c>
      <c r="F370" s="17" cm="1">
        <f t="array" ref="F370">_FV(B370,"High")</f>
        <v>122.5</v>
      </c>
      <c r="G370" s="18" cm="1">
        <f t="array" ref="G370">_FV(B370,"Change")</f>
        <v>3.59</v>
      </c>
      <c r="H370" s="19" cm="1">
        <f t="array" ref="H370">_FV(B370,"Change (%)",TRUE)</f>
        <v>3.0203999999999998E-2</v>
      </c>
      <c r="I370" s="37" t="str" cm="1">
        <f t="array" ref="I370">_FV(B370,"Name")</f>
        <v>THE PROGRESSIVE CORPORATION</v>
      </c>
      <c r="J370" s="20" cm="1">
        <f t="array" ref="J370">_FV(B370,"Shares outstanding",TRUE)</f>
        <v>585100000</v>
      </c>
      <c r="K370" s="21" cm="1">
        <f t="array" ref="K370">IFERROR(_FV(B370,"Market cap",TRUE),0)</f>
        <v>71645490000</v>
      </c>
      <c r="L370" s="22">
        <f>VLOOKUP($A370,[1]TargetPriceData!$A$2:$AB$4993,11,FALSE)</f>
        <v>0.44</v>
      </c>
      <c r="M370" s="23">
        <f>VLOOKUP($A370,[1]TargetPriceData!$A$2:$AB$4993,4,FALSE)</f>
        <v>16</v>
      </c>
      <c r="N370" s="23" t="b">
        <f>VLOOKUP($A370,[1]TargetPriceData!$A$2:$AB$4993,3,FALSE)</f>
        <v>1</v>
      </c>
      <c r="O370" s="24">
        <f>VLOOKUP($A370,[1]TargetPriceData!$A$2:$AB$4993,5,FALSE)</f>
        <v>92</v>
      </c>
      <c r="P370" s="24">
        <f>VLOOKUP($A370,[1]TargetPriceData!$A$2:$AB$1048576,7,FALSE)</f>
        <v>125</v>
      </c>
      <c r="Q370" s="24">
        <f>VLOOKUP($A370,[1]TargetPriceData!$A$2:$AB$4993,6,FALSE)</f>
        <v>122.69</v>
      </c>
      <c r="R370" s="34">
        <f t="shared" ca="1" si="10"/>
        <v>1.5510204081632467E-3</v>
      </c>
      <c r="S370" s="24">
        <f>VLOOKUP($A370,[1]TargetPriceData!$A$2:$AB$4993,8,FALSE)</f>
        <v>150</v>
      </c>
      <c r="T370" s="26">
        <f>VLOOKUP($A370,[1]TargetPriceData!$A$2:$AB$4993,10,FALSE)</f>
        <v>2.9</v>
      </c>
      <c r="U370" s="42">
        <f>VLOOKUP($A370,[1]TargetPriceData!$A$2:$P$4996,16,FALSE)</f>
        <v>0.28000000000000003</v>
      </c>
      <c r="V370" s="42">
        <f>VLOOKUP($A370,[1]TargetPriceData!$A$2:$Q$4996,17,FALSE)</f>
        <v>0.39</v>
      </c>
      <c r="W370" s="27" t="str">
        <f>VLOOKUP($A370,[1]TargetPriceData!$A$2:$O$4996,15,FALSE)</f>
        <v>2022-10-06</v>
      </c>
      <c r="X370" s="28">
        <f>VLOOKUP($A370,[1]TargetPriceData!$A$2:$N$4996,14,FALSE)</f>
        <v>0.4</v>
      </c>
      <c r="Y370" s="29">
        <f t="shared" si="11"/>
        <v>3.3653037186606094E-3</v>
      </c>
      <c r="Z370" s="11" t="str" cm="1">
        <f t="array" ref="Z370">_FV(B370,"Exchange abbreviation",TRUE)</f>
        <v>XNYS</v>
      </c>
      <c r="AA370" s="44" t="s">
        <v>589</v>
      </c>
      <c r="AB370" s="44" t="s">
        <v>711</v>
      </c>
      <c r="AC370" s="45" t="s">
        <v>57</v>
      </c>
      <c r="AD370" s="31" t="s">
        <v>604</v>
      </c>
      <c r="AE370" s="46" t="s">
        <v>606</v>
      </c>
      <c r="AF370" s="32" t="s">
        <v>33</v>
      </c>
      <c r="AG370" s="33" cm="1">
        <f t="array" ref="AG370">IF(AH370=0,0,IF(ISERR(AH370),0,ROUNDDOWN(C370/_FV(B370,"P/E",TRUE),2)))</f>
        <v>1.41</v>
      </c>
      <c r="AH370" s="30" cm="1">
        <f t="array" ref="AH370">IFERROR(_FV(B370,"P/E",TRUE),0)</f>
        <v>84.099299999999999</v>
      </c>
    </row>
    <row r="371" spans="1:34" x14ac:dyDescent="0.25">
      <c r="A371" s="38" t="s">
        <v>451</v>
      </c>
      <c r="B371" t="e" vm="368">
        <v>#VALUE!</v>
      </c>
      <c r="C371" s="10" cm="1">
        <f t="array" ref="C371">_FV(B371,"Previous close",TRUE)</f>
        <v>259.91000000000003</v>
      </c>
      <c r="D371" s="10" cm="1">
        <f t="array" aca="1" ref="D371" ca="1">IF(OR(ISERROR(_FV($B371,"Price (Extended hours)",TRUE))=TRUE,$D$2="MKT CLOSED"),_FV($B371,"Price"),_FV($B371,"Price (Extended hours)",TRUE))</f>
        <v>269.39</v>
      </c>
      <c r="E371" s="17" cm="1">
        <f t="array" ref="E371">_FV(B371,"Low")</f>
        <v>258.89139999999998</v>
      </c>
      <c r="F371" s="17" cm="1">
        <f t="array" ref="F371">_FV(B371,"High")</f>
        <v>271.26</v>
      </c>
      <c r="G371" s="18" cm="1">
        <f t="array" ref="G371">_FV(B371,"Change")</f>
        <v>9.48</v>
      </c>
      <c r="H371" s="19" cm="1">
        <f t="array" ref="H371">_FV(B371,"Change (%)",TRUE)</f>
        <v>3.6473999999999999E-2</v>
      </c>
      <c r="I371" s="37" t="str" cm="1">
        <f t="array" ref="I371">_FV(B371,"Name")</f>
        <v>PARKER-HANNIFIN CORPORATION</v>
      </c>
      <c r="J371" s="20" cm="1">
        <f t="array" ref="J371">_FV(B371,"Shares outstanding",TRUE)</f>
        <v>128460800</v>
      </c>
      <c r="K371" s="21" cm="1">
        <f t="array" ref="K371">IFERROR(_FV(B371,"Market cap",TRUE),0)</f>
        <v>34606060000</v>
      </c>
      <c r="L371" s="22">
        <f>VLOOKUP($A371,[1]TargetPriceData!$A$2:$AB$4993,11,FALSE)</f>
        <v>1.53</v>
      </c>
      <c r="M371" s="23">
        <f>VLOOKUP($A371,[1]TargetPriceData!$A$2:$AB$4993,4,FALSE)</f>
        <v>18</v>
      </c>
      <c r="N371" s="23" t="b">
        <f>VLOOKUP($A371,[1]TargetPriceData!$A$2:$AB$4993,3,FALSE)</f>
        <v>1</v>
      </c>
      <c r="O371" s="24">
        <f>VLOOKUP($A371,[1]TargetPriceData!$A$2:$AB$4993,5,FALSE)</f>
        <v>260</v>
      </c>
      <c r="P371" s="24">
        <f>VLOOKUP($A371,[1]TargetPriceData!$A$2:$AB$1048576,7,FALSE)</f>
        <v>312.5</v>
      </c>
      <c r="Q371" s="24">
        <f>VLOOKUP($A371,[1]TargetPriceData!$A$2:$AB$4993,6,FALSE)</f>
        <v>316.89</v>
      </c>
      <c r="R371" s="34">
        <f t="shared" ca="1" si="10"/>
        <v>0.17632428820668919</v>
      </c>
      <c r="S371" s="24">
        <f>VLOOKUP($A371,[1]TargetPriceData!$A$2:$AB$4993,8,FALSE)</f>
        <v>385</v>
      </c>
      <c r="T371" s="26">
        <f>VLOOKUP($A371,[1]TargetPriceData!$A$2:$AB$4993,10,FALSE)</f>
        <v>2.1</v>
      </c>
      <c r="U371" s="42">
        <f>VLOOKUP($A371,[1]TargetPriceData!$A$2:$P$4996,16,FALSE)</f>
        <v>0.53</v>
      </c>
      <c r="V371" s="42">
        <f>VLOOKUP($A371,[1]TargetPriceData!$A$2:$Q$4996,17,FALSE)</f>
        <v>2.06</v>
      </c>
      <c r="W371" s="27" t="str">
        <f>VLOOKUP($A371,[1]TargetPriceData!$A$2:$O$4996,15,FALSE)</f>
        <v>2022-08-26</v>
      </c>
      <c r="X371" s="28">
        <f>VLOOKUP($A371,[1]TargetPriceData!$A$2:$N$4996,14,FALSE)</f>
        <v>5.32</v>
      </c>
      <c r="Y371" s="29">
        <f t="shared" si="11"/>
        <v>2.0468623754376514E-2</v>
      </c>
      <c r="Z371" s="11" t="str" cm="1">
        <f t="array" ref="Z371">_FV(B371,"Exchange abbreviation",TRUE)</f>
        <v>XNYS</v>
      </c>
      <c r="AA371" s="44" t="s">
        <v>589</v>
      </c>
      <c r="AB371" s="44" t="s">
        <v>711</v>
      </c>
      <c r="AC371" s="45" t="s">
        <v>39</v>
      </c>
      <c r="AD371" s="31" t="s">
        <v>337</v>
      </c>
      <c r="AE371" s="46" t="s">
        <v>653</v>
      </c>
      <c r="AF371" s="32" t="s">
        <v>33</v>
      </c>
      <c r="AG371" s="33" cm="1">
        <f t="array" ref="AG371">IF(AH371=0,0,IF(ISERR(AH371),0,ROUNDDOWN(C371/_FV(B371,"P/E",TRUE),2)))</f>
        <v>10.07</v>
      </c>
      <c r="AH371" s="30" cm="1">
        <f t="array" ref="AH371">IFERROR(_FV(B371,"P/E",TRUE),0)</f>
        <v>25.7926</v>
      </c>
    </row>
    <row r="372" spans="1:34" x14ac:dyDescent="0.25">
      <c r="A372" s="38" t="s">
        <v>452</v>
      </c>
      <c r="B372" t="e" vm="369">
        <v>#VALUE!</v>
      </c>
      <c r="C372" s="10" cm="1">
        <f t="array" ref="C372">_FV(B372,"Previous close",TRUE)</f>
        <v>36.590000000000003</v>
      </c>
      <c r="D372" s="10" cm="1">
        <f t="array" aca="1" ref="D372" ca="1">IF(OR(ISERROR(_FV($B372,"Price (Extended hours)",TRUE))=TRUE,$D$2="MKT CLOSED"),_FV($B372,"Price"),_FV($B372,"Price (Extended hours)",TRUE))</f>
        <v>37.49</v>
      </c>
      <c r="E372" s="17" cm="1">
        <f t="array" ref="E372">_FV(B372,"Low")</f>
        <v>35.99</v>
      </c>
      <c r="F372" s="17" cm="1">
        <f t="array" ref="F372">_FV(B372,"High")</f>
        <v>37.61</v>
      </c>
      <c r="G372" s="18" cm="1">
        <f t="array" ref="G372">_FV(B372,"Change")</f>
        <v>0.9</v>
      </c>
      <c r="H372" s="19" cm="1">
        <f t="array" ref="H372">_FV(B372,"Change (%)",TRUE)</f>
        <v>2.4597000000000001E-2</v>
      </c>
      <c r="I372" s="37" t="str" cm="1">
        <f t="array" ref="I372">_FV(B372,"Name")</f>
        <v>PULTEGROUP, INC.</v>
      </c>
      <c r="J372" s="20" cm="1">
        <f t="array" ref="J372">_FV(B372,"Shares outstanding",TRUE)</f>
        <v>231498300</v>
      </c>
      <c r="K372" s="21" cm="1">
        <f t="array" ref="K372">IFERROR(_FV(B372,"Market cap",TRUE),0)</f>
        <v>8678871000</v>
      </c>
      <c r="L372" s="22">
        <f>VLOOKUP($A372,[1]TargetPriceData!$A$2:$AB$4993,11,FALSE)</f>
        <v>1.3</v>
      </c>
      <c r="M372" s="23">
        <f>VLOOKUP($A372,[1]TargetPriceData!$A$2:$AB$4993,4,FALSE)</f>
        <v>12</v>
      </c>
      <c r="N372" s="23" t="b">
        <f>VLOOKUP($A372,[1]TargetPriceData!$A$2:$AB$4993,3,FALSE)</f>
        <v>1</v>
      </c>
      <c r="O372" s="24">
        <f>VLOOKUP($A372,[1]TargetPriceData!$A$2:$AB$4993,5,FALSE)</f>
        <v>41</v>
      </c>
      <c r="P372" s="24">
        <f>VLOOKUP($A372,[1]TargetPriceData!$A$2:$AB$1048576,7,FALSE)</f>
        <v>51.5</v>
      </c>
      <c r="Q372" s="24">
        <f>VLOOKUP($A372,[1]TargetPriceData!$A$2:$AB$4993,6,FALSE)</f>
        <v>51.17</v>
      </c>
      <c r="R372" s="34">
        <f t="shared" ca="1" si="10"/>
        <v>0.36489730594825281</v>
      </c>
      <c r="S372" s="24">
        <f>VLOOKUP($A372,[1]TargetPriceData!$A$2:$AB$4993,8,FALSE)</f>
        <v>63</v>
      </c>
      <c r="T372" s="26">
        <f>VLOOKUP($A372,[1]TargetPriceData!$A$2:$AB$4993,10,FALSE)</f>
        <v>2.4</v>
      </c>
      <c r="U372" s="42">
        <f>VLOOKUP($A372,[1]TargetPriceData!$A$2:$P$4996,16,FALSE)</f>
        <v>0.28999999999999998</v>
      </c>
      <c r="V372" s="42">
        <f>VLOOKUP($A372,[1]TargetPriceData!$A$2:$Q$4996,17,FALSE)</f>
        <v>4.57</v>
      </c>
      <c r="W372" s="27" t="str">
        <f>VLOOKUP($A372,[1]TargetPriceData!$A$2:$O$4996,15,FALSE)</f>
        <v>2022-09-21</v>
      </c>
      <c r="X372" s="28">
        <f>VLOOKUP($A372,[1]TargetPriceData!$A$2:$N$4996,14,FALSE)</f>
        <v>0.6</v>
      </c>
      <c r="Y372" s="29">
        <f t="shared" si="11"/>
        <v>1.6397922929762228E-2</v>
      </c>
      <c r="Z372" s="11" t="str" cm="1">
        <f t="array" ref="Z372">_FV(B372,"Exchange abbreviation",TRUE)</f>
        <v>XNYS</v>
      </c>
      <c r="AA372" s="44" t="s">
        <v>589</v>
      </c>
      <c r="AB372" s="44" t="s">
        <v>711</v>
      </c>
      <c r="AC372" s="45" t="s">
        <v>107</v>
      </c>
      <c r="AD372" s="31" t="s">
        <v>278</v>
      </c>
      <c r="AE372" s="46" t="s">
        <v>663</v>
      </c>
      <c r="AF372" s="32" t="s">
        <v>33</v>
      </c>
      <c r="AG372" s="33" cm="1">
        <f t="array" ref="AG372">IF(AH372=0,0,IF(ISERR(AH372),0,ROUNDDOWN(C372/_FV(B372,"P/E",TRUE),2)))</f>
        <v>9.0299999999999994</v>
      </c>
      <c r="AH372" s="30" cm="1">
        <f t="array" ref="AH372">IFERROR(_FV(B372,"P/E",TRUE),0)</f>
        <v>4.0476000000000001</v>
      </c>
    </row>
    <row r="373" spans="1:34" x14ac:dyDescent="0.25">
      <c r="A373" s="38" t="s">
        <v>453</v>
      </c>
      <c r="B373" t="e" vm="370">
        <v>#VALUE!</v>
      </c>
      <c r="C373" s="10" cm="1">
        <f t="array" ref="C373">_FV(B373,"Previous close",TRUE)</f>
        <v>112.87</v>
      </c>
      <c r="D373" s="10" cm="1">
        <f t="array" aca="1" ref="D373" ca="1">IF(OR(ISERROR(_FV($B373,"Price (Extended hours)",TRUE))=TRUE,$D$2="MKT CLOSED"),_FV($B373,"Price"),_FV($B373,"Price (Extended hours)",TRUE))</f>
        <v>117</v>
      </c>
      <c r="E373" s="17" cm="1">
        <f t="array" ref="E373">_FV(B373,"Low")</f>
        <v>112.9729</v>
      </c>
      <c r="F373" s="17" cm="1">
        <f t="array" ref="F373">_FV(B373,"High")</f>
        <v>117.21</v>
      </c>
      <c r="G373" s="18" cm="1">
        <f t="array" ref="G373">_FV(B373,"Change")</f>
        <v>4.07</v>
      </c>
      <c r="H373" s="19" cm="1">
        <f t="array" ref="H373">_FV(B373,"Change (%)",TRUE)</f>
        <v>3.6059000000000001E-2</v>
      </c>
      <c r="I373" s="37" t="str" cm="1">
        <f t="array" ref="I373">_FV(B373,"Name")</f>
        <v>PACKAGING CORPORATION OF AMERICA</v>
      </c>
      <c r="J373" s="20" cm="1">
        <f t="array" ref="J373">_FV(B373,"Shares outstanding",TRUE)</f>
        <v>93739930</v>
      </c>
      <c r="K373" s="21" cm="1">
        <f t="array" ref="K373">IFERROR(_FV(B373,"Market cap",TRUE),0)</f>
        <v>10961950000</v>
      </c>
      <c r="L373" s="22">
        <f>VLOOKUP($A373,[1]TargetPriceData!$A$2:$AB$4993,11,FALSE)</f>
        <v>0.85</v>
      </c>
      <c r="M373" s="23">
        <f>VLOOKUP($A373,[1]TargetPriceData!$A$2:$AB$4993,4,FALSE)</f>
        <v>10</v>
      </c>
      <c r="N373" s="23" t="b">
        <f>VLOOKUP($A373,[1]TargetPriceData!$A$2:$AB$4993,3,FALSE)</f>
        <v>1</v>
      </c>
      <c r="O373" s="24">
        <f>VLOOKUP($A373,[1]TargetPriceData!$A$2:$AB$4993,5,FALSE)</f>
        <v>104</v>
      </c>
      <c r="P373" s="24">
        <f>VLOOKUP($A373,[1]TargetPriceData!$A$2:$AB$1048576,7,FALSE)</f>
        <v>127</v>
      </c>
      <c r="Q373" s="24">
        <f>VLOOKUP($A373,[1]TargetPriceData!$A$2:$AB$4993,6,FALSE)</f>
        <v>132.6</v>
      </c>
      <c r="R373" s="34">
        <f t="shared" ca="1" si="10"/>
        <v>0.13333333333333328</v>
      </c>
      <c r="S373" s="24">
        <f>VLOOKUP($A373,[1]TargetPriceData!$A$2:$AB$4993,8,FALSE)</f>
        <v>172</v>
      </c>
      <c r="T373" s="26">
        <f>VLOOKUP($A373,[1]TargetPriceData!$A$2:$AB$4993,10,FALSE)</f>
        <v>2.8</v>
      </c>
      <c r="U373" s="42">
        <f>VLOOKUP($A373,[1]TargetPriceData!$A$2:$P$4996,16,FALSE)</f>
        <v>2.02</v>
      </c>
      <c r="V373" s="42">
        <f>VLOOKUP($A373,[1]TargetPriceData!$A$2:$Q$4996,17,FALSE)</f>
        <v>3.07</v>
      </c>
      <c r="W373" s="27" t="str">
        <f>VLOOKUP($A373,[1]TargetPriceData!$A$2:$O$4996,15,FALSE)</f>
        <v>2022-09-30</v>
      </c>
      <c r="X373" s="28">
        <f>VLOOKUP($A373,[1]TargetPriceData!$A$2:$N$4996,14,FALSE)</f>
        <v>5</v>
      </c>
      <c r="Y373" s="29">
        <f t="shared" si="11"/>
        <v>4.4298750775228136E-2</v>
      </c>
      <c r="Z373" s="11" t="str" cm="1">
        <f t="array" ref="Z373">_FV(B373,"Exchange abbreviation",TRUE)</f>
        <v>XNYS</v>
      </c>
      <c r="AA373" s="44" t="s">
        <v>589</v>
      </c>
      <c r="AB373" s="44" t="s">
        <v>711</v>
      </c>
      <c r="AC373" s="45" t="s">
        <v>97</v>
      </c>
      <c r="AD373" s="31" t="s">
        <v>610</v>
      </c>
      <c r="AE373" s="46" t="s">
        <v>615</v>
      </c>
      <c r="AF373" s="32" t="s">
        <v>33</v>
      </c>
      <c r="AG373" s="33" cm="1">
        <f t="array" ref="AG373">IF(AH373=0,0,IF(ISERR(AH373),0,ROUNDDOWN(C373/_FV(B373,"P/E",TRUE),2)))</f>
        <v>10.81</v>
      </c>
      <c r="AH373" s="30" cm="1">
        <f t="array" ref="AH373">IFERROR(_FV(B373,"P/E",TRUE),0)</f>
        <v>10.436400000000001</v>
      </c>
    </row>
    <row r="374" spans="1:34" x14ac:dyDescent="0.25">
      <c r="A374" s="38" t="s">
        <v>454</v>
      </c>
      <c r="B374" t="e" vm="371">
        <v>#VALUE!</v>
      </c>
      <c r="C374" s="10" cm="1">
        <f t="array" ref="C374">_FV(B374,"Previous close",TRUE)</f>
        <v>125.93</v>
      </c>
      <c r="D374" s="10" cm="1">
        <f t="array" aca="1" ref="D374" ca="1">IF(OR(ISERROR(_FV($B374,"Price (Extended hours)",TRUE))=TRUE,$D$2="MKT CLOSED"),_FV($B374,"Price"),_FV($B374,"Price (Extended hours)",TRUE))</f>
        <v>130.55000000000001</v>
      </c>
      <c r="E374" s="17" cm="1">
        <f t="array" ref="E374">_FV(B374,"Low")</f>
        <v>124.36499999999999</v>
      </c>
      <c r="F374" s="17" cm="1">
        <f t="array" ref="F374">_FV(B374,"High")</f>
        <v>130.58000000000001</v>
      </c>
      <c r="G374" s="18" cm="1">
        <f t="array" ref="G374">_FV(B374,"Change")</f>
        <v>4.62</v>
      </c>
      <c r="H374" s="19" cm="1">
        <f t="array" ref="H374">_FV(B374,"Change (%)",TRUE)</f>
        <v>3.6686999999999997E-2</v>
      </c>
      <c r="I374" s="37" t="str" cm="1">
        <f t="array" ref="I374">_FV(B374,"Name")</f>
        <v>PERKINELMER, INC.</v>
      </c>
      <c r="J374" s="20" cm="1">
        <f t="array" ref="J374">_FV(B374,"Shares outstanding",TRUE)</f>
        <v>126223900</v>
      </c>
      <c r="K374" s="21" cm="1">
        <f t="array" ref="K374">IFERROR(_FV(B374,"Market cap",TRUE),0)</f>
        <v>16478540000</v>
      </c>
      <c r="L374" s="22">
        <f>VLOOKUP($A374,[1]TargetPriceData!$A$2:$AB$4993,11,FALSE)</f>
        <v>1.1499999999999999</v>
      </c>
      <c r="M374" s="23">
        <f>VLOOKUP($A374,[1]TargetPriceData!$A$2:$AB$4993,4,FALSE)</f>
        <v>12</v>
      </c>
      <c r="N374" s="23" t="b">
        <f>VLOOKUP($A374,[1]TargetPriceData!$A$2:$AB$4993,3,FALSE)</f>
        <v>1</v>
      </c>
      <c r="O374" s="24">
        <f>VLOOKUP($A374,[1]TargetPriceData!$A$2:$AB$4993,5,FALSE)</f>
        <v>120</v>
      </c>
      <c r="P374" s="24">
        <f>VLOOKUP($A374,[1]TargetPriceData!$A$2:$AB$1048576,7,FALSE)</f>
        <v>172.5</v>
      </c>
      <c r="Q374" s="24">
        <f>VLOOKUP($A374,[1]TargetPriceData!$A$2:$AB$4993,6,FALSE)</f>
        <v>167.58</v>
      </c>
      <c r="R374" s="34">
        <f t="shared" ca="1" si="10"/>
        <v>0.28364611260053618</v>
      </c>
      <c r="S374" s="24">
        <f>VLOOKUP($A374,[1]TargetPriceData!$A$2:$AB$4993,8,FALSE)</f>
        <v>202</v>
      </c>
      <c r="T374" s="26">
        <f>VLOOKUP($A374,[1]TargetPriceData!$A$2:$AB$4993,10,FALSE)</f>
        <v>2.7</v>
      </c>
      <c r="U374" s="42">
        <f>VLOOKUP($A374,[1]TargetPriceData!$A$2:$P$4996,16,FALSE)</f>
        <v>1.24</v>
      </c>
      <c r="V374" s="42">
        <f>VLOOKUP($A374,[1]TargetPriceData!$A$2:$Q$4996,17,FALSE)</f>
        <v>2.02</v>
      </c>
      <c r="W374" s="27" t="str">
        <f>VLOOKUP($A374,[1]TargetPriceData!$A$2:$O$4996,15,FALSE)</f>
        <v>2022-10-20</v>
      </c>
      <c r="X374" s="28">
        <f>VLOOKUP($A374,[1]TargetPriceData!$A$2:$N$4996,14,FALSE)</f>
        <v>0.28000000000000003</v>
      </c>
      <c r="Y374" s="29">
        <f t="shared" si="11"/>
        <v>2.2234574763757642E-3</v>
      </c>
      <c r="Z374" s="11" t="str" cm="1">
        <f t="array" ref="Z374">_FV(B374,"Exchange abbreviation",TRUE)</f>
        <v>XNYS</v>
      </c>
      <c r="AA374" s="44" t="s">
        <v>589</v>
      </c>
      <c r="AB374" s="44" t="s">
        <v>711</v>
      </c>
      <c r="AC374" s="45" t="s">
        <v>32</v>
      </c>
      <c r="AD374" s="31" t="s">
        <v>587</v>
      </c>
      <c r="AE374" s="46" t="s">
        <v>588</v>
      </c>
      <c r="AF374" s="32" t="s">
        <v>33</v>
      </c>
      <c r="AG374" s="33" cm="1">
        <f t="array" ref="AG374">IF(AH374=0,0,IF(ISERR(AH374),0,ROUNDDOWN(C374/_FV(B374,"P/E",TRUE),2)))</f>
        <v>5.42</v>
      </c>
      <c r="AH374" s="30" cm="1">
        <f t="array" ref="AH374">IFERROR(_FV(B374,"P/E",TRUE),0)</f>
        <v>23.209499999999998</v>
      </c>
    </row>
    <row r="375" spans="1:34" x14ac:dyDescent="0.25">
      <c r="A375" s="38" t="s">
        <v>455</v>
      </c>
      <c r="B375" t="e" vm="372">
        <v>#VALUE!</v>
      </c>
      <c r="C375" s="10" cm="1">
        <f t="array" ref="C375">_FV(B375,"Previous close",TRUE)</f>
        <v>102.46</v>
      </c>
      <c r="D375" s="10" cm="1">
        <f t="array" aca="1" ref="D375" ca="1">IF(OR(ISERROR(_FV($B375,"Price (Extended hours)",TRUE))=TRUE,$D$2="MKT CLOSED"),_FV($B375,"Price"),_FV($B375,"Price (Extended hours)",TRUE))</f>
        <v>103.25</v>
      </c>
      <c r="E375" s="17" cm="1">
        <f t="array" ref="E375">_FV(B375,"Low")</f>
        <v>100.6401</v>
      </c>
      <c r="F375" s="17" cm="1">
        <f t="array" ref="F375">_FV(B375,"High")</f>
        <v>103.47</v>
      </c>
      <c r="G375" s="18" cm="1">
        <f t="array" ref="G375">_FV(B375,"Change")</f>
        <v>0.62</v>
      </c>
      <c r="H375" s="19" cm="1">
        <f t="array" ref="H375">_FV(B375,"Change (%)",TRUE)</f>
        <v>6.051E-3</v>
      </c>
      <c r="I375" s="37" t="str" cm="1">
        <f t="array" ref="I375">_FV(B375,"Name")</f>
        <v>PROLOGIS, INC.</v>
      </c>
      <c r="J375" s="20" cm="1">
        <f t="array" ref="J375">_FV(B375,"Shares outstanding",TRUE)</f>
        <v>923249500</v>
      </c>
      <c r="K375" s="21" cm="1">
        <f t="array" ref="K375">IFERROR(_FV(B375,"Market cap",TRUE),0)</f>
        <v>95168560000</v>
      </c>
      <c r="L375" s="22">
        <f>VLOOKUP($A375,[1]TargetPriceData!$A$2:$AB$4993,11,FALSE)</f>
        <v>0</v>
      </c>
      <c r="M375" s="23">
        <f>VLOOKUP($A375,[1]TargetPriceData!$A$2:$AB$4993,4,FALSE)</f>
        <v>18</v>
      </c>
      <c r="N375" s="23" t="b">
        <f>VLOOKUP($A375,[1]TargetPriceData!$A$2:$AB$4993,3,FALSE)</f>
        <v>1</v>
      </c>
      <c r="O375" s="24">
        <f>VLOOKUP($A375,[1]TargetPriceData!$A$2:$AB$4993,5,FALSE)</f>
        <v>116</v>
      </c>
      <c r="P375" s="24">
        <f>VLOOKUP($A375,[1]TargetPriceData!$A$2:$AB$1048576,7,FALSE)</f>
        <v>129.5</v>
      </c>
      <c r="Q375" s="24">
        <f>VLOOKUP($A375,[1]TargetPriceData!$A$2:$AB$4993,6,FALSE)</f>
        <v>137.33000000000001</v>
      </c>
      <c r="R375" s="34">
        <f t="shared" ca="1" si="10"/>
        <v>0.33007263922518171</v>
      </c>
      <c r="S375" s="24">
        <f>VLOOKUP($A375,[1]TargetPriceData!$A$2:$AB$4993,8,FALSE)</f>
        <v>193</v>
      </c>
      <c r="T375" s="26">
        <f>VLOOKUP($A375,[1]TargetPriceData!$A$2:$AB$4993,10,FALSE)</f>
        <v>1.8</v>
      </c>
      <c r="U375" s="42">
        <f>VLOOKUP($A375,[1]TargetPriceData!$A$2:$P$4996,16,FALSE)</f>
        <v>0.2</v>
      </c>
      <c r="V375" s="42">
        <f>VLOOKUP($A375,[1]TargetPriceData!$A$2:$Q$4996,17,FALSE)</f>
        <v>0.39</v>
      </c>
      <c r="W375" s="27" t="str">
        <f>VLOOKUP($A375,[1]TargetPriceData!$A$2:$O$4996,15,FALSE)</f>
        <v>2022-09-14</v>
      </c>
      <c r="X375" s="28">
        <f>VLOOKUP($A375,[1]TargetPriceData!$A$2:$N$4996,14,FALSE)</f>
        <v>3.16</v>
      </c>
      <c r="Y375" s="29">
        <f t="shared" si="11"/>
        <v>3.0841303923482336E-2</v>
      </c>
      <c r="Z375" s="11" t="str" cm="1">
        <f t="array" ref="Z375">_FV(B375,"Exchange abbreviation",TRUE)</f>
        <v>XNYS</v>
      </c>
      <c r="AA375" s="44" t="s">
        <v>589</v>
      </c>
      <c r="AB375" s="44" t="s">
        <v>711</v>
      </c>
      <c r="AC375" s="45" t="s">
        <v>44</v>
      </c>
      <c r="AD375" s="31" t="s">
        <v>619</v>
      </c>
      <c r="AE375" s="46" t="s">
        <v>696</v>
      </c>
      <c r="AF375" s="32" t="s">
        <v>33</v>
      </c>
      <c r="AG375" s="33" cm="1">
        <f t="array" ref="AG375">IF(AH375=0,0,IF(ISERR(AH375),0,ROUNDDOWN(C375/_FV(B375,"P/E",TRUE),2)))</f>
        <v>5.39</v>
      </c>
      <c r="AH375" s="30" cm="1">
        <f t="array" ref="AH375">IFERROR(_FV(B375,"P/E",TRUE),0)</f>
        <v>18.9785</v>
      </c>
    </row>
    <row r="376" spans="1:34" x14ac:dyDescent="0.25">
      <c r="A376" s="38" t="s">
        <v>456</v>
      </c>
      <c r="B376" t="e" vm="373">
        <v>#VALUE!</v>
      </c>
      <c r="C376" s="10" cm="1">
        <f t="array" ref="C376">_FV(B376,"Previous close",TRUE)</f>
        <v>85.03</v>
      </c>
      <c r="D376" s="10" cm="1">
        <f t="array" aca="1" ref="D376" ca="1">IF(OR(ISERROR(_FV($B376,"Price (Extended hours)",TRUE))=TRUE,$D$2="MKT CLOSED"),_FV($B376,"Price"),_FV($B376,"Price (Extended hours)",TRUE))</f>
        <v>87.99</v>
      </c>
      <c r="E376" s="17" cm="1">
        <f t="array" ref="E376">_FV(B376,"Low")</f>
        <v>84.44</v>
      </c>
      <c r="F376" s="17" cm="1">
        <f t="array" ref="F376">_FV(B376,"High")</f>
        <v>87.01</v>
      </c>
      <c r="G376" s="18" cm="1">
        <f t="array" ref="G376">_FV(B376,"Change")</f>
        <v>1.48</v>
      </c>
      <c r="H376" s="19" cm="1">
        <f t="array" ref="H376">_FV(B376,"Change (%)",TRUE)</f>
        <v>1.7405999999999998E-2</v>
      </c>
      <c r="I376" s="37" t="str" cm="1">
        <f t="array" ref="I376">_FV(B376,"Name")</f>
        <v>Philip Morris International Inc.</v>
      </c>
      <c r="J376" s="20" cm="1">
        <f t="array" ref="J376">_FV(B376,"Shares outstanding",TRUE)</f>
        <v>1550163000</v>
      </c>
      <c r="K376" s="21" cm="1">
        <f t="array" ref="K376">IFERROR(_FV(B376,"Market cap",TRUE),0)</f>
        <v>134104600000</v>
      </c>
      <c r="L376" s="22">
        <f>VLOOKUP($A376,[1]TargetPriceData!$A$2:$AB$4993,11,FALSE)</f>
        <v>0.69</v>
      </c>
      <c r="M376" s="23">
        <f>VLOOKUP($A376,[1]TargetPriceData!$A$2:$AB$4993,4,FALSE)</f>
        <v>16</v>
      </c>
      <c r="N376" s="23" t="b">
        <f>VLOOKUP($A376,[1]TargetPriceData!$A$2:$AB$4993,3,FALSE)</f>
        <v>1</v>
      </c>
      <c r="O376" s="24">
        <f>VLOOKUP($A376,[1]TargetPriceData!$A$2:$AB$4993,5,FALSE)</f>
        <v>85</v>
      </c>
      <c r="P376" s="24">
        <f>VLOOKUP($A376,[1]TargetPriceData!$A$2:$AB$1048576,7,FALSE)</f>
        <v>103.5</v>
      </c>
      <c r="Q376" s="24">
        <f>VLOOKUP($A376,[1]TargetPriceData!$A$2:$AB$4993,6,FALSE)</f>
        <v>103.79</v>
      </c>
      <c r="R376" s="36">
        <f t="shared" ca="1" si="10"/>
        <v>0.17956585975679068</v>
      </c>
      <c r="S376" s="24">
        <f>VLOOKUP($A376,[1]TargetPriceData!$A$2:$AB$4993,8,FALSE)</f>
        <v>127</v>
      </c>
      <c r="T376" s="26">
        <f>VLOOKUP($A376,[1]TargetPriceData!$A$2:$AB$4993,10,FALSE)</f>
        <v>2.4</v>
      </c>
      <c r="U376" s="42">
        <f>VLOOKUP($A376,[1]TargetPriceData!$A$2:$P$4996,16,FALSE)</f>
        <v>0.26</v>
      </c>
      <c r="V376" s="42">
        <f>VLOOKUP($A376,[1]TargetPriceData!$A$2:$Q$4996,17,FALSE)</f>
        <v>0.92</v>
      </c>
      <c r="W376" s="27" t="str">
        <f>VLOOKUP($A376,[1]TargetPriceData!$A$2:$O$4996,15,FALSE)</f>
        <v>2022-09-27</v>
      </c>
      <c r="X376" s="28">
        <f>VLOOKUP($A376,[1]TargetPriceData!$A$2:$N$4996,14,FALSE)</f>
        <v>5.08</v>
      </c>
      <c r="Y376" s="29">
        <f t="shared" si="11"/>
        <v>5.9743619898859228E-2</v>
      </c>
      <c r="Z376" s="11" t="str" cm="1">
        <f t="array" ref="Z376">_FV(B376,"Exchange abbreviation",TRUE)</f>
        <v>XNYS</v>
      </c>
      <c r="AA376" s="44" t="s">
        <v>589</v>
      </c>
      <c r="AB376" s="44" t="s">
        <v>711</v>
      </c>
      <c r="AC376" s="45" t="s">
        <v>66</v>
      </c>
      <c r="AD376" s="31" t="s">
        <v>301</v>
      </c>
      <c r="AE376" s="46" t="s">
        <v>688</v>
      </c>
      <c r="AF376" s="32" t="s">
        <v>33</v>
      </c>
      <c r="AG376" s="33" cm="1">
        <f t="array" ref="AG376">IF(AH376=0,0,IF(ISERR(AH376),0,ROUNDDOWN(C376/_FV(B376,"P/E",TRUE),2)))</f>
        <v>5.61</v>
      </c>
      <c r="AH376" s="30" cm="1">
        <f t="array" ref="AH376">IFERROR(_FV(B376,"P/E",TRUE),0)</f>
        <v>15.1454</v>
      </c>
    </row>
    <row r="377" spans="1:34" x14ac:dyDescent="0.25">
      <c r="A377" s="38" t="s">
        <v>457</v>
      </c>
      <c r="B377" t="e" vm="374">
        <v>#VALUE!</v>
      </c>
      <c r="C377" s="10" cm="1">
        <f t="array" ref="C377">_FV(B377,"Previous close",TRUE)</f>
        <v>147.97999999999999</v>
      </c>
      <c r="D377" s="10" cm="1">
        <f t="array" aca="1" ref="D377" ca="1">IF(OR(ISERROR(_FV($B377,"Price (Extended hours)",TRUE))=TRUE,$D$2="MKT CLOSED"),_FV($B377,"Price"),_FV($B377,"Price (Extended hours)",TRUE))</f>
        <v>156</v>
      </c>
      <c r="E377" s="17" cm="1">
        <f t="array" ref="E377">_FV(B377,"Low")</f>
        <v>146.88999999999999</v>
      </c>
      <c r="F377" s="17" cm="1">
        <f t="array" ref="F377">_FV(B377,"High")</f>
        <v>156.66999999999999</v>
      </c>
      <c r="G377" s="18" cm="1">
        <f t="array" ref="G377">_FV(B377,"Change")</f>
        <v>8.39</v>
      </c>
      <c r="H377" s="19" cm="1">
        <f t="array" ref="H377">_FV(B377,"Change (%)",TRUE)</f>
        <v>5.6696999999999997E-2</v>
      </c>
      <c r="I377" s="37" t="str" cm="1">
        <f t="array" ref="I377">_FV(B377,"Name")</f>
        <v>THE PNC FINANCIAL SERVICES GROUP, INC.</v>
      </c>
      <c r="J377" s="20" cm="1">
        <f t="array" ref="J377">_FV(B377,"Shares outstanding",TRUE)</f>
        <v>410124000</v>
      </c>
      <c r="K377" s="21" cm="1">
        <f t="array" ref="K377">IFERROR(_FV(B377,"Market cap",TRUE),0)</f>
        <v>64131090000</v>
      </c>
      <c r="L377" s="22">
        <f>VLOOKUP($A377,[1]TargetPriceData!$A$2:$AB$4993,11,FALSE)</f>
        <v>1.1499999999999999</v>
      </c>
      <c r="M377" s="23">
        <f>VLOOKUP($A377,[1]TargetPriceData!$A$2:$AB$4993,4,FALSE)</f>
        <v>20</v>
      </c>
      <c r="N377" s="23" t="b">
        <f>VLOOKUP($A377,[1]TargetPriceData!$A$2:$AB$4993,3,FALSE)</f>
        <v>1</v>
      </c>
      <c r="O377" s="24">
        <f>VLOOKUP($A377,[1]TargetPriceData!$A$2:$AB$4993,5,FALSE)</f>
        <v>149</v>
      </c>
      <c r="P377" s="24">
        <f>VLOOKUP($A377,[1]TargetPriceData!$A$2:$AB$1048576,7,FALSE)</f>
        <v>170.75</v>
      </c>
      <c r="Q377" s="24">
        <f>VLOOKUP($A377,[1]TargetPriceData!$A$2:$AB$4993,6,FALSE)</f>
        <v>177.74</v>
      </c>
      <c r="R377" s="34">
        <f t="shared" ca="1" si="10"/>
        <v>0.13935897435897443</v>
      </c>
      <c r="S377" s="24">
        <f>VLOOKUP($A377,[1]TargetPriceData!$A$2:$AB$4993,8,FALSE)</f>
        <v>222</v>
      </c>
      <c r="T377" s="26">
        <f>VLOOKUP($A377,[1]TargetPriceData!$A$2:$AB$4993,10,FALSE)</f>
        <v>2.5</v>
      </c>
      <c r="U377" s="42">
        <f>VLOOKUP($A377,[1]TargetPriceData!$A$2:$P$4996,16,FALSE)</f>
        <v>0</v>
      </c>
      <c r="V377" s="42">
        <f>VLOOKUP($A377,[1]TargetPriceData!$A$2:$Q$4996,17,FALSE)</f>
        <v>0</v>
      </c>
      <c r="W377" s="27" t="str">
        <f>VLOOKUP($A377,[1]TargetPriceData!$A$2:$O$4996,15,FALSE)</f>
        <v>2022-10-14</v>
      </c>
      <c r="X377" s="28">
        <f>VLOOKUP($A377,[1]TargetPriceData!$A$2:$N$4996,14,FALSE)</f>
        <v>6</v>
      </c>
      <c r="Y377" s="29">
        <f t="shared" si="11"/>
        <v>4.0546019732396271E-2</v>
      </c>
      <c r="Z377" s="11" t="str" cm="1">
        <f t="array" ref="Z377">_FV(B377,"Exchange abbreviation",TRUE)</f>
        <v>XNYS</v>
      </c>
      <c r="AA377" s="44" t="s">
        <v>589</v>
      </c>
      <c r="AB377" s="44" t="s">
        <v>711</v>
      </c>
      <c r="AC377" s="45" t="s">
        <v>38</v>
      </c>
      <c r="AD377" s="31" t="s">
        <v>604</v>
      </c>
      <c r="AE377" s="46" t="s">
        <v>647</v>
      </c>
      <c r="AF377" s="32" t="s">
        <v>33</v>
      </c>
      <c r="AG377" s="33" cm="1">
        <f t="array" ref="AG377">IF(AH377=0,0,IF(ISERR(AH377),0,ROUNDDOWN(C377/_FV(B377,"P/E",TRUE),2)))</f>
        <v>12.76</v>
      </c>
      <c r="AH377" s="30" cm="1">
        <f t="array" ref="AH377">IFERROR(_FV(B377,"P/E",TRUE),0)</f>
        <v>11.590299999999999</v>
      </c>
    </row>
    <row r="378" spans="1:34" x14ac:dyDescent="0.25">
      <c r="A378" s="38" t="s">
        <v>458</v>
      </c>
      <c r="B378" t="e" vm="375">
        <v>#VALUE!</v>
      </c>
      <c r="C378" s="10" cm="1">
        <f t="array" ref="C378">_FV(B378,"Previous close",TRUE)</f>
        <v>39.01</v>
      </c>
      <c r="D378" s="10" cm="1">
        <f t="array" aca="1" ref="D378" ca="1">IF(OR(ISERROR(_FV($B378,"Price (Extended hours)",TRUE))=TRUE,$D$2="MKT CLOSED"),_FV($B378,"Price"),_FV($B378,"Price (Extended hours)",TRUE))</f>
        <v>40.03</v>
      </c>
      <c r="E378" s="17" cm="1">
        <f t="array" ref="E378">_FV(B378,"Low")</f>
        <v>38.549999999999997</v>
      </c>
      <c r="F378" s="17" cm="1">
        <f t="array" ref="F378">_FV(B378,"High")</f>
        <v>39.81</v>
      </c>
      <c r="G378" s="18" cm="1">
        <f t="array" ref="G378">_FV(B378,"Change")</f>
        <v>0.61</v>
      </c>
      <c r="H378" s="19" cm="1">
        <f t="array" ref="H378">_FV(B378,"Change (%)",TRUE)</f>
        <v>1.5637000000000002E-2</v>
      </c>
      <c r="I378" s="37" t="str" cm="1">
        <f t="array" ref="I378">_FV(B378,"Name")</f>
        <v>PENTAIR PUBLIC LIMITED COMPANY</v>
      </c>
      <c r="J378" s="20" cm="1">
        <f t="array" ref="J378">_FV(B378,"Shares outstanding",TRUE)</f>
        <v>164459900</v>
      </c>
      <c r="K378" s="21" cm="1">
        <f t="array" ref="K378">IFERROR(_FV(B378,"Market cap",TRUE),0)</f>
        <v>6515902000</v>
      </c>
      <c r="L378" s="22">
        <f>VLOOKUP($A378,[1]TargetPriceData!$A$2:$AB$4993,11,FALSE)</f>
        <v>1.05</v>
      </c>
      <c r="M378" s="23">
        <f>VLOOKUP($A378,[1]TargetPriceData!$A$2:$AB$4993,4,FALSE)</f>
        <v>14</v>
      </c>
      <c r="N378" s="23" t="b">
        <f>VLOOKUP($A378,[1]TargetPriceData!$A$2:$AB$4993,3,FALSE)</f>
        <v>1</v>
      </c>
      <c r="O378" s="24">
        <f>VLOOKUP($A378,[1]TargetPriceData!$A$2:$AB$4993,5,FALSE)</f>
        <v>38</v>
      </c>
      <c r="P378" s="24">
        <f>VLOOKUP($A378,[1]TargetPriceData!$A$2:$AB$1048576,7,FALSE)</f>
        <v>49</v>
      </c>
      <c r="Q378" s="24">
        <f>VLOOKUP($A378,[1]TargetPriceData!$A$2:$AB$4993,6,FALSE)</f>
        <v>52.71</v>
      </c>
      <c r="R378" s="34">
        <f t="shared" ca="1" si="10"/>
        <v>0.31676242817886585</v>
      </c>
      <c r="S378" s="24">
        <f>VLOOKUP($A378,[1]TargetPriceData!$A$2:$AB$4993,8,FALSE)</f>
        <v>70</v>
      </c>
      <c r="T378" s="26">
        <f>VLOOKUP($A378,[1]TargetPriceData!$A$2:$AB$4993,10,FALSE)</f>
        <v>2.7</v>
      </c>
      <c r="U378" s="42">
        <f>VLOOKUP($A378,[1]TargetPriceData!$A$2:$P$4996,16,FALSE)</f>
        <v>0.64</v>
      </c>
      <c r="V378" s="42">
        <f>VLOOKUP($A378,[1]TargetPriceData!$A$2:$Q$4996,17,FALSE)</f>
        <v>1.38</v>
      </c>
      <c r="W378" s="27" t="str">
        <f>VLOOKUP($A378,[1]TargetPriceData!$A$2:$O$4996,15,FALSE)</f>
        <v>2022-10-20</v>
      </c>
      <c r="X378" s="28">
        <f>VLOOKUP($A378,[1]TargetPriceData!$A$2:$N$4996,14,FALSE)</f>
        <v>0.84</v>
      </c>
      <c r="Y378" s="29">
        <f t="shared" si="11"/>
        <v>2.1532940271725198E-2</v>
      </c>
      <c r="Z378" s="11" t="str" cm="1">
        <f t="array" ref="Z378">_FV(B378,"Exchange abbreviation",TRUE)</f>
        <v>XNYS</v>
      </c>
      <c r="AA378" s="44" t="s">
        <v>589</v>
      </c>
      <c r="AB378" s="44" t="s">
        <v>711</v>
      </c>
      <c r="AC378" s="45" t="s">
        <v>39</v>
      </c>
      <c r="AD378" s="31" t="s">
        <v>337</v>
      </c>
      <c r="AE378" s="46" t="s">
        <v>653</v>
      </c>
      <c r="AF378" s="32" t="s">
        <v>99</v>
      </c>
      <c r="AG378" s="33" cm="1">
        <f t="array" ref="AG378">IF(AH378=0,0,IF(ISERR(AH378),0,ROUNDDOWN(C378/_FV(B378,"P/E",TRUE),2)))</f>
        <v>3.4</v>
      </c>
      <c r="AH378" s="30" cm="1">
        <f t="array" ref="AH378">IFERROR(_FV(B378,"P/E",TRUE),0)</f>
        <v>11.4473</v>
      </c>
    </row>
    <row r="379" spans="1:34" x14ac:dyDescent="0.25">
      <c r="A379" s="38" t="s">
        <v>459</v>
      </c>
      <c r="B379" t="e" vm="376">
        <v>#VALUE!</v>
      </c>
      <c r="C379" s="10" cm="1">
        <f t="array" ref="C379">_FV(B379,"Previous close",TRUE)</f>
        <v>62.65</v>
      </c>
      <c r="D379" s="10" cm="1">
        <f t="array" aca="1" ref="D379" ca="1">IF(OR(ISERROR(_FV($B379,"Price (Extended hours)",TRUE))=TRUE,$D$2="MKT CLOSED"),_FV($B379,"Price"),_FV($B379,"Price (Extended hours)",TRUE))</f>
        <v>64.2</v>
      </c>
      <c r="E379" s="17" cm="1">
        <f t="array" ref="E379">_FV(B379,"Low")</f>
        <v>62.58</v>
      </c>
      <c r="F379" s="17" cm="1">
        <f t="array" ref="F379">_FV(B379,"High")</f>
        <v>64.56</v>
      </c>
      <c r="G379" s="18" cm="1">
        <f t="array" ref="G379">_FV(B379,"Change")</f>
        <v>1.53</v>
      </c>
      <c r="H379" s="19" cm="1">
        <f t="array" ref="H379">_FV(B379,"Change (%)",TRUE)</f>
        <v>2.4420999999999998E-2</v>
      </c>
      <c r="I379" s="37" t="str" cm="1">
        <f t="array" ref="I379">_FV(B379,"Name")</f>
        <v>PINNACLE WEST CAPITAL CORPORATION</v>
      </c>
      <c r="J379" s="20" cm="1">
        <f t="array" ref="J379">_FV(B379,"Shares outstanding",TRUE)</f>
        <v>113043600</v>
      </c>
      <c r="K379" s="21" cm="1">
        <f t="array" ref="K379">IFERROR(_FV(B379,"Market cap",TRUE),0)</f>
        <v>7255140000</v>
      </c>
      <c r="L379" s="22">
        <f>VLOOKUP($A379,[1]TargetPriceData!$A$2:$AB$4993,11,FALSE)</f>
        <v>0.38</v>
      </c>
      <c r="M379" s="23">
        <f>VLOOKUP($A379,[1]TargetPriceData!$A$2:$AB$4993,4,FALSE)</f>
        <v>13</v>
      </c>
      <c r="N379" s="23" t="b">
        <f>VLOOKUP($A379,[1]TargetPriceData!$A$2:$AB$4993,3,FALSE)</f>
        <v>1</v>
      </c>
      <c r="O379" s="24">
        <f>VLOOKUP($A379,[1]TargetPriceData!$A$2:$AB$4993,5,FALSE)</f>
        <v>56</v>
      </c>
      <c r="P379" s="24">
        <f>VLOOKUP($A379,[1]TargetPriceData!$A$2:$AB$1048576,7,FALSE)</f>
        <v>68</v>
      </c>
      <c r="Q379" s="24">
        <f>VLOOKUP($A379,[1]TargetPriceData!$A$2:$AB$4993,6,FALSE)</f>
        <v>67.77</v>
      </c>
      <c r="R379" s="34">
        <f t="shared" ca="1" si="10"/>
        <v>5.5607476635513908E-2</v>
      </c>
      <c r="S379" s="24">
        <f>VLOOKUP($A379,[1]TargetPriceData!$A$2:$AB$4993,8,FALSE)</f>
        <v>89</v>
      </c>
      <c r="T379" s="26">
        <f>VLOOKUP($A379,[1]TargetPriceData!$A$2:$AB$4993,10,FALSE)</f>
        <v>3.5</v>
      </c>
      <c r="U379" s="42">
        <f>VLOOKUP($A379,[1]TargetPriceData!$A$2:$P$4996,16,FALSE)</f>
        <v>0.33</v>
      </c>
      <c r="V379" s="42">
        <f>VLOOKUP($A379,[1]TargetPriceData!$A$2:$Q$4996,17,FALSE)</f>
        <v>0.89</v>
      </c>
      <c r="W379" s="27" t="str">
        <f>VLOOKUP($A379,[1]TargetPriceData!$A$2:$O$4996,15,FALSE)</f>
        <v>2022-10-31</v>
      </c>
      <c r="X379" s="28">
        <f>VLOOKUP($A379,[1]TargetPriceData!$A$2:$N$4996,14,FALSE)</f>
        <v>3.46</v>
      </c>
      <c r="Y379" s="29">
        <f t="shared" si="11"/>
        <v>5.5227454110135674E-2</v>
      </c>
      <c r="Z379" s="11" t="str" cm="1">
        <f t="array" ref="Z379">_FV(B379,"Exchange abbreviation",TRUE)</f>
        <v>XNYS</v>
      </c>
      <c r="AA379" s="44" t="s">
        <v>589</v>
      </c>
      <c r="AB379" s="44" t="s">
        <v>711</v>
      </c>
      <c r="AC379" s="45" t="s">
        <v>76</v>
      </c>
      <c r="AD379" s="31" t="s">
        <v>600</v>
      </c>
      <c r="AE379" s="46" t="s">
        <v>601</v>
      </c>
      <c r="AF379" s="32" t="s">
        <v>33</v>
      </c>
      <c r="AG379" s="33" cm="1">
        <f t="array" ref="AG379">IF(AH379=0,0,IF(ISERR(AH379),0,ROUNDDOWN(C379/_FV(B379,"P/E",TRUE),2)))</f>
        <v>4.5199999999999996</v>
      </c>
      <c r="AH379" s="30" cm="1">
        <f t="array" ref="AH379">IFERROR(_FV(B379,"P/E",TRUE),0)</f>
        <v>13.8573</v>
      </c>
    </row>
    <row r="380" spans="1:34" x14ac:dyDescent="0.25">
      <c r="A380" s="38" t="s">
        <v>460</v>
      </c>
      <c r="B380" t="e" vm="377">
        <v>#VALUE!</v>
      </c>
      <c r="C380" s="10" cm="1">
        <f t="array" ref="C380">_FV(B380,"Previous close",TRUE)</f>
        <v>283.92</v>
      </c>
      <c r="D380" s="10" cm="1">
        <f t="array" aca="1" ref="D380" ca="1">IF(OR(ISERROR(_FV($B380,"Price (Extended hours)",TRUE))=TRUE,$D$2="MKT CLOSED"),_FV($B380,"Price"),_FV($B380,"Price (Extended hours)",TRUE))</f>
        <v>284.83</v>
      </c>
      <c r="E380" s="17" cm="1">
        <f t="array" ref="E380">_FV(B380,"Low")</f>
        <v>278.10039999999998</v>
      </c>
      <c r="F380" s="17" cm="1">
        <f t="array" ref="F380">_FV(B380,"High")</f>
        <v>286.74</v>
      </c>
      <c r="G380" s="18" cm="1">
        <f t="array" ref="G380">_FV(B380,"Change")</f>
        <v>0.91</v>
      </c>
      <c r="H380" s="19" cm="1">
        <f t="array" ref="H380">_FV(B380,"Change (%)",TRUE)</f>
        <v>3.2049999999999999E-3</v>
      </c>
      <c r="I380" s="37" t="str" cm="1">
        <f t="array" ref="I380">_FV(B380,"Name")</f>
        <v>POOL CORPORATION</v>
      </c>
      <c r="J380" s="20" cm="1">
        <f t="array" ref="J380">_FV(B380,"Shares outstanding",TRUE)</f>
        <v>39590630</v>
      </c>
      <c r="K380" s="21" cm="1">
        <f t="array" ref="K380">IFERROR(_FV(B380,"Market cap",TRUE),0)</f>
        <v>11276600000</v>
      </c>
      <c r="L380" s="22">
        <f>VLOOKUP($A380,[1]TargetPriceData!$A$2:$AB$4993,11,FALSE)</f>
        <v>0</v>
      </c>
      <c r="M380" s="23">
        <f>VLOOKUP($A380,[1]TargetPriceData!$A$2:$AB$4993,4,FALSE)</f>
        <v>9</v>
      </c>
      <c r="N380" s="23" t="b">
        <f>VLOOKUP($A380,[1]TargetPriceData!$A$2:$AB$4993,3,FALSE)</f>
        <v>1</v>
      </c>
      <c r="O380" s="24">
        <f>VLOOKUP($A380,[1]TargetPriceData!$A$2:$AB$4993,5,FALSE)</f>
        <v>340</v>
      </c>
      <c r="P380" s="24">
        <f>VLOOKUP($A380,[1]TargetPriceData!$A$2:$AB$1048576,7,FALSE)</f>
        <v>368</v>
      </c>
      <c r="Q380" s="24">
        <f>VLOOKUP($A380,[1]TargetPriceData!$A$2:$AB$4993,6,FALSE)</f>
        <v>385.11</v>
      </c>
      <c r="R380" s="34">
        <f t="shared" ca="1" si="10"/>
        <v>0.35206965558403269</v>
      </c>
      <c r="S380" s="24">
        <f>VLOOKUP($A380,[1]TargetPriceData!$A$2:$AB$4993,8,FALSE)</f>
        <v>465</v>
      </c>
      <c r="T380" s="26">
        <f>VLOOKUP($A380,[1]TargetPriceData!$A$2:$AB$4993,10,FALSE)</f>
        <v>2.2999999999999998</v>
      </c>
      <c r="U380" s="42">
        <f>VLOOKUP($A380,[1]TargetPriceData!$A$2:$P$4996,16,FALSE)</f>
        <v>0</v>
      </c>
      <c r="V380" s="42">
        <f>VLOOKUP($A380,[1]TargetPriceData!$A$2:$Q$4996,17,FALSE)</f>
        <v>0</v>
      </c>
      <c r="W380" s="27" t="str">
        <f>VLOOKUP($A380,[1]TargetPriceData!$A$2:$O$4996,15,FALSE)</f>
        <v>2022-08-10</v>
      </c>
      <c r="X380" s="28">
        <f>VLOOKUP($A380,[1]TargetPriceData!$A$2:$N$4996,14,FALSE)</f>
        <v>4</v>
      </c>
      <c r="Y380" s="29">
        <f t="shared" si="11"/>
        <v>1.4088475626937165E-2</v>
      </c>
      <c r="Z380" s="11" t="str" cm="1">
        <f t="array" ref="Z380">_FV(B380,"Exchange abbreviation",TRUE)</f>
        <v>XNAS</v>
      </c>
      <c r="AA380" s="44" t="s">
        <v>589</v>
      </c>
      <c r="AB380" s="44" t="s">
        <v>711</v>
      </c>
      <c r="AC380" s="45" t="s">
        <v>115</v>
      </c>
      <c r="AD380" s="31" t="s">
        <v>278</v>
      </c>
      <c r="AE380" s="46" t="s">
        <v>685</v>
      </c>
      <c r="AF380" s="32" t="s">
        <v>33</v>
      </c>
      <c r="AG380" s="33" cm="1">
        <f t="array" ref="AG380">IF(AH380=0,0,IF(ISERR(AH380),0,ROUNDDOWN(C380/_FV(B380,"P/E",TRUE),2)))</f>
        <v>19.559999999999999</v>
      </c>
      <c r="AH380" s="30" cm="1">
        <f t="array" ref="AH380">IFERROR(_FV(B380,"P/E",TRUE),0)</f>
        <v>14.5139</v>
      </c>
    </row>
    <row r="381" spans="1:34" x14ac:dyDescent="0.25">
      <c r="A381" s="38" t="s">
        <v>461</v>
      </c>
      <c r="B381" t="e" vm="378">
        <v>#VALUE!</v>
      </c>
      <c r="C381" s="10" cm="1">
        <f t="array" ref="C381">_FV(B381,"Previous close",TRUE)</f>
        <v>108.41</v>
      </c>
      <c r="D381" s="10" cm="1">
        <f t="array" aca="1" ref="D381" ca="1">IF(OR(ISERROR(_FV($B381,"Price (Extended hours)",TRUE))=TRUE,$D$2="MKT CLOSED"),_FV($B381,"Price"),_FV($B381,"Price (Extended hours)",TRUE))</f>
        <v>112.32</v>
      </c>
      <c r="E381" s="17" cm="1">
        <f t="array" ref="E381">_FV(B381,"Low")</f>
        <v>108.75</v>
      </c>
      <c r="F381" s="17" cm="1">
        <f t="array" ref="F381">_FV(B381,"High")</f>
        <v>113.5</v>
      </c>
      <c r="G381" s="18" cm="1">
        <f t="array" ref="G381">_FV(B381,"Change")</f>
        <v>4.18</v>
      </c>
      <c r="H381" s="19" cm="1">
        <f t="array" ref="H381">_FV(B381,"Change (%)",TRUE)</f>
        <v>3.8557000000000001E-2</v>
      </c>
      <c r="I381" s="37" t="str" cm="1">
        <f t="array" ref="I381">_FV(B381,"Name")</f>
        <v>PPG INDUSTRIES, INC.</v>
      </c>
      <c r="J381" s="20" cm="1">
        <f t="array" ref="J381">_FV(B381,"Shares outstanding",TRUE)</f>
        <v>235027400</v>
      </c>
      <c r="K381" s="21" cm="1">
        <f t="array" ref="K381">IFERROR(_FV(B381,"Market cap",TRUE),0)</f>
        <v>26461730000</v>
      </c>
      <c r="L381" s="22">
        <f>VLOOKUP($A381,[1]TargetPriceData!$A$2:$AB$4993,11,FALSE)</f>
        <v>1.1599999999999999</v>
      </c>
      <c r="M381" s="23">
        <f>VLOOKUP($A381,[1]TargetPriceData!$A$2:$AB$4993,4,FALSE)</f>
        <v>25</v>
      </c>
      <c r="N381" s="23" t="b">
        <f>VLOOKUP($A381,[1]TargetPriceData!$A$2:$AB$4993,3,FALSE)</f>
        <v>1</v>
      </c>
      <c r="O381" s="24">
        <f>VLOOKUP($A381,[1]TargetPriceData!$A$2:$AB$4993,5,FALSE)</f>
        <v>104</v>
      </c>
      <c r="P381" s="24">
        <f>VLOOKUP($A381,[1]TargetPriceData!$A$2:$AB$1048576,7,FALSE)</f>
        <v>130</v>
      </c>
      <c r="Q381" s="24">
        <f>VLOOKUP($A381,[1]TargetPriceData!$A$2:$AB$4993,6,FALSE)</f>
        <v>132.12</v>
      </c>
      <c r="R381" s="34">
        <f t="shared" ca="1" si="10"/>
        <v>0.17628205128205141</v>
      </c>
      <c r="S381" s="24">
        <f>VLOOKUP($A381,[1]TargetPriceData!$A$2:$AB$4993,8,FALSE)</f>
        <v>170</v>
      </c>
      <c r="T381" s="26">
        <f>VLOOKUP($A381,[1]TargetPriceData!$A$2:$AB$4993,10,FALSE)</f>
        <v>2.4</v>
      </c>
      <c r="U381" s="42">
        <f>VLOOKUP($A381,[1]TargetPriceData!$A$2:$P$4996,16,FALSE)</f>
        <v>0</v>
      </c>
      <c r="V381" s="42">
        <f>VLOOKUP($A381,[1]TargetPriceData!$A$2:$Q$4996,17,FALSE)</f>
        <v>0</v>
      </c>
      <c r="W381" s="27" t="str">
        <f>VLOOKUP($A381,[1]TargetPriceData!$A$2:$O$4996,15,FALSE)</f>
        <v>2022-11-09</v>
      </c>
      <c r="X381" s="28">
        <f>VLOOKUP($A381,[1]TargetPriceData!$A$2:$N$4996,14,FALSE)</f>
        <v>2.48</v>
      </c>
      <c r="Y381" s="29">
        <f t="shared" si="11"/>
        <v>2.287611843925837E-2</v>
      </c>
      <c r="Z381" s="11" t="str" cm="1">
        <f t="array" ref="Z381">_FV(B381,"Exchange abbreviation",TRUE)</f>
        <v>XNYS</v>
      </c>
      <c r="AA381" s="44" t="s">
        <v>589</v>
      </c>
      <c r="AB381" s="44" t="s">
        <v>711</v>
      </c>
      <c r="AC381" s="45" t="s">
        <v>89</v>
      </c>
      <c r="AD381" s="31" t="s">
        <v>610</v>
      </c>
      <c r="AE381" s="46" t="s">
        <v>611</v>
      </c>
      <c r="AF381" s="32" t="s">
        <v>33</v>
      </c>
      <c r="AG381" s="33" cm="1">
        <f t="array" ref="AG381">IF(AH381=0,0,IF(ISERR(AH381),0,ROUNDDOWN(C381/_FV(B381,"P/E",TRUE),2)))</f>
        <v>4.4400000000000004</v>
      </c>
      <c r="AH381" s="30" cm="1">
        <f t="array" ref="AH381">IFERROR(_FV(B381,"P/E",TRUE),0)</f>
        <v>24.376799999999999</v>
      </c>
    </row>
    <row r="382" spans="1:34" x14ac:dyDescent="0.25">
      <c r="A382" s="38" t="s">
        <v>462</v>
      </c>
      <c r="B382" t="e" vm="379">
        <v>#VALUE!</v>
      </c>
      <c r="C382" s="10" cm="1">
        <f t="array" ref="C382">_FV(B382,"Previous close",TRUE)</f>
        <v>24.99</v>
      </c>
      <c r="D382" s="10" cm="1">
        <f t="array" aca="1" ref="D382" ca="1">IF(OR(ISERROR(_FV($B382,"Price (Extended hours)",TRUE))=TRUE,$D$2="MKT CLOSED"),_FV($B382,"Price"),_FV($B382,"Price (Extended hours)",TRUE))</f>
        <v>25.6</v>
      </c>
      <c r="E382" s="17" cm="1">
        <f t="array" ref="E382">_FV(B382,"Low")</f>
        <v>24.95</v>
      </c>
      <c r="F382" s="17" cm="1">
        <f t="array" ref="F382">_FV(B382,"High")</f>
        <v>25.765000000000001</v>
      </c>
      <c r="G382" s="18" cm="1">
        <f t="array" ref="G382">_FV(B382,"Change")</f>
        <v>0.7</v>
      </c>
      <c r="H382" s="19" cm="1">
        <f t="array" ref="H382">_FV(B382,"Change (%)",TRUE)</f>
        <v>2.8010999999999998E-2</v>
      </c>
      <c r="I382" s="37" t="str" cm="1">
        <f t="array" ref="I382">_FV(B382,"Name")</f>
        <v>PPL CORPORATION</v>
      </c>
      <c r="J382" s="20" cm="1">
        <f t="array" ref="J382">_FV(B382,"Shares outstanding",TRUE)</f>
        <v>736184800</v>
      </c>
      <c r="K382" s="21" cm="1">
        <f t="array" ref="K382">IFERROR(_FV(B382,"Market cap",TRUE),0)</f>
        <v>18912590000</v>
      </c>
      <c r="L382" s="22">
        <f>VLOOKUP($A382,[1]TargetPriceData!$A$2:$AB$4993,11,FALSE)</f>
        <v>0.8</v>
      </c>
      <c r="M382" s="23">
        <f>VLOOKUP($A382,[1]TargetPriceData!$A$2:$AB$4993,4,FALSE)</f>
        <v>14</v>
      </c>
      <c r="N382" s="23" t="b">
        <f>VLOOKUP($A382,[1]TargetPriceData!$A$2:$AB$4993,3,FALSE)</f>
        <v>1</v>
      </c>
      <c r="O382" s="24">
        <f>VLOOKUP($A382,[1]TargetPriceData!$A$2:$AB$4993,5,FALSE)</f>
        <v>24</v>
      </c>
      <c r="P382" s="24">
        <f>VLOOKUP($A382,[1]TargetPriceData!$A$2:$AB$1048576,7,FALSE)</f>
        <v>29.15</v>
      </c>
      <c r="Q382" s="24">
        <f>VLOOKUP($A382,[1]TargetPriceData!$A$2:$AB$4993,6,FALSE)</f>
        <v>29.63</v>
      </c>
      <c r="R382" s="34">
        <f t="shared" ca="1" si="10"/>
        <v>0.15742187499999991</v>
      </c>
      <c r="S382" s="24">
        <f>VLOOKUP($A382,[1]TargetPriceData!$A$2:$AB$4993,8,FALSE)</f>
        <v>33</v>
      </c>
      <c r="T382" s="26">
        <f>VLOOKUP($A382,[1]TargetPriceData!$A$2:$AB$4993,10,FALSE)</f>
        <v>2.1</v>
      </c>
      <c r="U382" s="42">
        <f>VLOOKUP($A382,[1]TargetPriceData!$A$2:$P$4996,16,FALSE)</f>
        <v>0.41</v>
      </c>
      <c r="V382" s="42">
        <f>VLOOKUP($A382,[1]TargetPriceData!$A$2:$Q$4996,17,FALSE)</f>
        <v>0.62</v>
      </c>
      <c r="W382" s="27" t="str">
        <f>VLOOKUP($A382,[1]TargetPriceData!$A$2:$O$4996,15,FALSE)</f>
        <v>2022-09-08</v>
      </c>
      <c r="X382" s="28">
        <f>VLOOKUP($A382,[1]TargetPriceData!$A$2:$N$4996,14,FALSE)</f>
        <v>0.9</v>
      </c>
      <c r="Y382" s="29">
        <f t="shared" si="11"/>
        <v>3.6014405762304927E-2</v>
      </c>
      <c r="Z382" s="11" t="str" cm="1">
        <f t="array" ref="Z382">_FV(B382,"Exchange abbreviation",TRUE)</f>
        <v>XNYS</v>
      </c>
      <c r="AA382" s="44" t="s">
        <v>589</v>
      </c>
      <c r="AB382" s="44" t="s">
        <v>711</v>
      </c>
      <c r="AC382" s="45" t="s">
        <v>73</v>
      </c>
      <c r="AD382" s="31" t="s">
        <v>600</v>
      </c>
      <c r="AE382" s="46" t="s">
        <v>602</v>
      </c>
      <c r="AF382" s="32" t="s">
        <v>33</v>
      </c>
      <c r="AG382" s="33" cm="1">
        <f t="array" ref="AG382">IF(AH382=0,0,IF(ISERR(AH382),0,ROUNDDOWN(C382/_FV(B382,"P/E",TRUE),2)))</f>
        <v>0.99</v>
      </c>
      <c r="AH382" s="30" cm="1">
        <f t="array" ref="AH382">IFERROR(_FV(B382,"P/E",TRUE),0)</f>
        <v>25.131499999999999</v>
      </c>
    </row>
    <row r="383" spans="1:34" x14ac:dyDescent="0.25">
      <c r="A383" s="38" t="s">
        <v>463</v>
      </c>
      <c r="B383" t="e" vm="380">
        <v>#VALUE!</v>
      </c>
      <c r="C383" s="10" cm="1">
        <f t="array" ref="C383">_FV(B383,"Previous close",TRUE)</f>
        <v>95.2</v>
      </c>
      <c r="D383" s="10" cm="1">
        <f t="array" aca="1" ref="D383" ca="1">IF(OR(ISERROR(_FV($B383,"Price (Extended hours)",TRUE))=TRUE,$D$2="MKT CLOSED"),_FV($B383,"Price"),_FV($B383,"Price (Extended hours)",TRUE))</f>
        <v>98.11</v>
      </c>
      <c r="E383" s="17" cm="1">
        <f t="array" ref="E383">_FV(B383,"Low")</f>
        <v>95</v>
      </c>
      <c r="F383" s="17" cm="1">
        <f t="array" ref="F383">_FV(B383,"High")</f>
        <v>98.44</v>
      </c>
      <c r="G383" s="18" cm="1">
        <f t="array" ref="G383">_FV(B383,"Change")</f>
        <v>3.09</v>
      </c>
      <c r="H383" s="19" cm="1">
        <f t="array" ref="H383">_FV(B383,"Change (%)",TRUE)</f>
        <v>3.2458000000000001E-2</v>
      </c>
      <c r="I383" s="37" t="str" cm="1">
        <f t="array" ref="I383">_FV(B383,"Name")</f>
        <v>PRUDENTIAL FINANCIAL, INC.</v>
      </c>
      <c r="J383" s="20" cm="1">
        <f t="array" ref="J383">_FV(B383,"Shares outstanding",TRUE)</f>
        <v>372000000</v>
      </c>
      <c r="K383" s="21" cm="1">
        <f t="array" ref="K383">IFERROR(_FV(B383,"Market cap",TRUE),0)</f>
        <v>36563880000</v>
      </c>
      <c r="L383" s="22">
        <f>VLOOKUP($A383,[1]TargetPriceData!$A$2:$AB$4993,11,FALSE)</f>
        <v>1.37</v>
      </c>
      <c r="M383" s="23">
        <f>VLOOKUP($A383,[1]TargetPriceData!$A$2:$AB$4993,4,FALSE)</f>
        <v>15</v>
      </c>
      <c r="N383" s="23" t="b">
        <f>VLOOKUP($A383,[1]TargetPriceData!$A$2:$AB$4993,3,FALSE)</f>
        <v>1</v>
      </c>
      <c r="O383" s="24">
        <f>VLOOKUP($A383,[1]TargetPriceData!$A$2:$AB$4993,5,FALSE)</f>
        <v>80</v>
      </c>
      <c r="P383" s="24">
        <f>VLOOKUP($A383,[1]TargetPriceData!$A$2:$AB$1048576,7,FALSE)</f>
        <v>100</v>
      </c>
      <c r="Q383" s="24">
        <f>VLOOKUP($A383,[1]TargetPriceData!$A$2:$AB$4993,6,FALSE)</f>
        <v>99.33</v>
      </c>
      <c r="R383" s="34">
        <f t="shared" ca="1" si="10"/>
        <v>1.2435021914177951E-2</v>
      </c>
      <c r="S383" s="24">
        <f>VLOOKUP($A383,[1]TargetPriceData!$A$2:$AB$4993,8,FALSE)</f>
        <v>118</v>
      </c>
      <c r="T383" s="26">
        <f>VLOOKUP($A383,[1]TargetPriceData!$A$2:$AB$4993,10,FALSE)</f>
        <v>2.9</v>
      </c>
      <c r="U383" s="42">
        <f>VLOOKUP($A383,[1]TargetPriceData!$A$2:$P$4996,16,FALSE)</f>
        <v>1.01</v>
      </c>
      <c r="V383" s="42">
        <f>VLOOKUP($A383,[1]TargetPriceData!$A$2:$Q$4996,17,FALSE)</f>
        <v>1.19</v>
      </c>
      <c r="W383" s="27" t="str">
        <f>VLOOKUP($A383,[1]TargetPriceData!$A$2:$O$4996,15,FALSE)</f>
        <v>2022-08-22</v>
      </c>
      <c r="X383" s="28">
        <f>VLOOKUP($A383,[1]TargetPriceData!$A$2:$N$4996,14,FALSE)</f>
        <v>4.8</v>
      </c>
      <c r="Y383" s="29">
        <f t="shared" si="11"/>
        <v>5.0420168067226885E-2</v>
      </c>
      <c r="Z383" s="11" t="str" cm="1">
        <f t="array" ref="Z383">_FV(B383,"Exchange abbreviation",TRUE)</f>
        <v>XNYS</v>
      </c>
      <c r="AA383" s="44" t="s">
        <v>589</v>
      </c>
      <c r="AB383" s="44" t="s">
        <v>711</v>
      </c>
      <c r="AC383" s="45" t="s">
        <v>57</v>
      </c>
      <c r="AD383" s="31" t="s">
        <v>604</v>
      </c>
      <c r="AE383" s="46" t="s">
        <v>605</v>
      </c>
      <c r="AF383" s="32" t="s">
        <v>33</v>
      </c>
      <c r="AG383" s="33" cm="1">
        <f t="array" ref="AG383">IF(AH383=0,0,IF(ISERR(AH383),0,ROUNDDOWN(C383/_FV(B383,"P/E",TRUE),2)))</f>
        <v>5.4</v>
      </c>
      <c r="AH383" s="30" cm="1">
        <f t="array" ref="AH383">IFERROR(_FV(B383,"P/E",TRUE),0)</f>
        <v>17.629100000000001</v>
      </c>
    </row>
    <row r="384" spans="1:34" x14ac:dyDescent="0.25">
      <c r="A384" s="38" t="s">
        <v>464</v>
      </c>
      <c r="B384" t="e" vm="381">
        <v>#VALUE!</v>
      </c>
      <c r="C384" s="10" cm="1">
        <f t="array" ref="C384">_FV(B384,"Previous close",TRUE)</f>
        <v>293.08999999999997</v>
      </c>
      <c r="D384" s="10" cm="1">
        <f t="array" aca="1" ref="D384" ca="1">IF(OR(ISERROR(_FV($B384,"Price (Extended hours)",TRUE))=TRUE,$D$2="MKT CLOSED"),_FV($B384,"Price"),_FV($B384,"Price (Extended hours)",TRUE))</f>
        <v>292</v>
      </c>
      <c r="E384" s="17" cm="1">
        <f t="array" ref="E384">_FV(B384,"Low")</f>
        <v>287.52</v>
      </c>
      <c r="F384" s="17" cm="1">
        <f t="array" ref="F384">_FV(B384,"High")</f>
        <v>294.04000000000002</v>
      </c>
      <c r="G384" s="18" cm="1">
        <f t="array" ref="G384">_FV(B384,"Change")</f>
        <v>-0.41</v>
      </c>
      <c r="H384" s="19" cm="1">
        <f t="array" ref="H384">_FV(B384,"Change (%)",TRUE)</f>
        <v>-1.3990000000000001E-3</v>
      </c>
      <c r="I384" s="37" t="str" cm="1">
        <f t="array" ref="I384">_FV(B384,"Name")</f>
        <v>PUBLIC STORAGE</v>
      </c>
      <c r="J384" s="20" cm="1">
        <f t="array" ref="J384">_FV(B384,"Shares outstanding",TRUE)</f>
        <v>175541900</v>
      </c>
      <c r="K384" s="21" cm="1">
        <f t="array" ref="K384">IFERROR(_FV(B384,"Market cap",TRUE),0)</f>
        <v>51377590000</v>
      </c>
      <c r="L384" s="22">
        <f>VLOOKUP($A384,[1]TargetPriceData!$A$2:$AB$4993,11,FALSE)</f>
        <v>0.38</v>
      </c>
      <c r="M384" s="23">
        <f>VLOOKUP($A384,[1]TargetPriceData!$A$2:$AB$4993,4,FALSE)</f>
        <v>12</v>
      </c>
      <c r="N384" s="23" t="b">
        <f>VLOOKUP($A384,[1]TargetPriceData!$A$2:$AB$4993,3,FALSE)</f>
        <v>1</v>
      </c>
      <c r="O384" s="24">
        <f>VLOOKUP($A384,[1]TargetPriceData!$A$2:$AB$4993,5,FALSE)</f>
        <v>290</v>
      </c>
      <c r="P384" s="24">
        <f>VLOOKUP($A384,[1]TargetPriceData!$A$2:$AB$1048576,7,FALSE)</f>
        <v>363.5</v>
      </c>
      <c r="Q384" s="24">
        <f>VLOOKUP($A384,[1]TargetPriceData!$A$2:$AB$4993,6,FALSE)</f>
        <v>364</v>
      </c>
      <c r="R384" s="34">
        <f t="shared" ca="1" si="10"/>
        <v>0.24657534246575341</v>
      </c>
      <c r="S384" s="24">
        <f>VLOOKUP($A384,[1]TargetPriceData!$A$2:$AB$4993,8,FALSE)</f>
        <v>482</v>
      </c>
      <c r="T384" s="26">
        <f>VLOOKUP($A384,[1]TargetPriceData!$A$2:$AB$4993,10,FALSE)</f>
        <v>2</v>
      </c>
      <c r="U384" s="42">
        <f>VLOOKUP($A384,[1]TargetPriceData!$A$2:$P$4996,16,FALSE)</f>
        <v>1.04</v>
      </c>
      <c r="V384" s="42">
        <f>VLOOKUP($A384,[1]TargetPriceData!$A$2:$Q$4996,17,FALSE)</f>
        <v>1.07</v>
      </c>
      <c r="W384" s="27" t="str">
        <f>VLOOKUP($A384,[1]TargetPriceData!$A$2:$O$4996,15,FALSE)</f>
        <v>2022-09-13</v>
      </c>
      <c r="X384" s="28">
        <f>VLOOKUP($A384,[1]TargetPriceData!$A$2:$N$4996,14,FALSE)</f>
        <v>8</v>
      </c>
      <c r="Y384" s="29">
        <f t="shared" si="11"/>
        <v>2.7295370022859873E-2</v>
      </c>
      <c r="Z384" s="11" t="str" cm="1">
        <f t="array" ref="Z384">_FV(B384,"Exchange abbreviation",TRUE)</f>
        <v>XNYS</v>
      </c>
      <c r="AA384" s="44" t="s">
        <v>589</v>
      </c>
      <c r="AB384" s="44" t="s">
        <v>711</v>
      </c>
      <c r="AC384" s="45" t="s">
        <v>44</v>
      </c>
      <c r="AD384" s="31" t="s">
        <v>619</v>
      </c>
      <c r="AE384" s="46" t="s">
        <v>620</v>
      </c>
      <c r="AF384" s="32" t="s">
        <v>33</v>
      </c>
      <c r="AG384" s="33" cm="1">
        <f t="array" ref="AG384">IF(AH384=0,0,IF(ISERR(AH384),0,ROUNDDOWN(C384/_FV(B384,"P/E",TRUE),2)))</f>
        <v>11.73</v>
      </c>
      <c r="AH384" s="30" cm="1">
        <f t="array" ref="AH384">IFERROR(_FV(B384,"P/E",TRUE),0)</f>
        <v>24.970199999999998</v>
      </c>
    </row>
    <row r="385" spans="1:34" x14ac:dyDescent="0.25">
      <c r="A385" s="38" t="s">
        <v>465</v>
      </c>
      <c r="B385" t="e" vm="382">
        <v>#VALUE!</v>
      </c>
      <c r="C385" s="10" cm="1">
        <f t="array" ref="C385">_FV(B385,"Previous close",TRUE)</f>
        <v>97.74</v>
      </c>
      <c r="D385" s="10" cm="1">
        <f t="array" aca="1" ref="D385" ca="1">IF(OR(ISERROR(_FV($B385,"Price (Extended hours)",TRUE))=TRUE,$D$2="MKT CLOSED"),_FV($B385,"Price"),_FV($B385,"Price (Extended hours)",TRUE))</f>
        <v>100.51</v>
      </c>
      <c r="E385" s="17" cm="1">
        <f t="array" ref="E385">_FV(B385,"Low")</f>
        <v>97.754999999999995</v>
      </c>
      <c r="F385" s="17" cm="1">
        <f t="array" ref="F385">_FV(B385,"High")</f>
        <v>100.68</v>
      </c>
      <c r="G385" s="18" cm="1">
        <f t="array" ref="G385">_FV(B385,"Change")</f>
        <v>2.7</v>
      </c>
      <c r="H385" s="19" cm="1">
        <f t="array" ref="H385">_FV(B385,"Change (%)",TRUE)</f>
        <v>2.7623999999999999E-2</v>
      </c>
      <c r="I385" s="37" t="str" cm="1">
        <f t="array" ref="I385">_FV(B385,"Name")</f>
        <v>PHILLIPS 66</v>
      </c>
      <c r="J385" s="20" cm="1">
        <f t="array" ref="J385">_FV(B385,"Shares outstanding",TRUE)</f>
        <v>481051100</v>
      </c>
      <c r="K385" s="21" cm="1">
        <f t="array" ref="K385">IFERROR(_FV(B385,"Market cap",TRUE),0)</f>
        <v>48316770000</v>
      </c>
      <c r="L385" s="22">
        <f>VLOOKUP($A385,[1]TargetPriceData!$A$2:$AB$4993,11,FALSE)</f>
        <v>1.36</v>
      </c>
      <c r="M385" s="23">
        <f>VLOOKUP($A385,[1]TargetPriceData!$A$2:$AB$4993,4,FALSE)</f>
        <v>14</v>
      </c>
      <c r="N385" s="23" t="b">
        <f>VLOOKUP($A385,[1]TargetPriceData!$A$2:$AB$4993,3,FALSE)</f>
        <v>1</v>
      </c>
      <c r="O385" s="24">
        <f>VLOOKUP($A385,[1]TargetPriceData!$A$2:$AB$4993,5,FALSE)</f>
        <v>96</v>
      </c>
      <c r="P385" s="24">
        <f>VLOOKUP($A385,[1]TargetPriceData!$A$2:$AB$1048576,7,FALSE)</f>
        <v>115</v>
      </c>
      <c r="Q385" s="24">
        <f>VLOOKUP($A385,[1]TargetPriceData!$A$2:$AB$4993,6,FALSE)</f>
        <v>112.06</v>
      </c>
      <c r="R385" s="34">
        <f t="shared" ca="1" si="10"/>
        <v>0.11491393891155105</v>
      </c>
      <c r="S385" s="24">
        <f>VLOOKUP($A385,[1]TargetPriceData!$A$2:$AB$4993,8,FALSE)</f>
        <v>127</v>
      </c>
      <c r="T385" s="26">
        <f>VLOOKUP($A385,[1]TargetPriceData!$A$2:$AB$4993,10,FALSE)</f>
        <v>2.2999999999999998</v>
      </c>
      <c r="U385" s="42">
        <f>VLOOKUP($A385,[1]TargetPriceData!$A$2:$P$4996,16,FALSE)</f>
        <v>0.92</v>
      </c>
      <c r="V385" s="42">
        <f>VLOOKUP($A385,[1]TargetPriceData!$A$2:$Q$4996,17,FALSE)</f>
        <v>1.28</v>
      </c>
      <c r="W385" s="27" t="str">
        <f>VLOOKUP($A385,[1]TargetPriceData!$A$2:$O$4996,15,FALSE)</f>
        <v>2022-11-16</v>
      </c>
      <c r="X385" s="28">
        <f>VLOOKUP($A385,[1]TargetPriceData!$A$2:$N$4996,14,FALSE)</f>
        <v>3.88</v>
      </c>
      <c r="Y385" s="29">
        <f t="shared" si="11"/>
        <v>3.9697155719255167E-2</v>
      </c>
      <c r="Z385" s="11" t="str" cm="1">
        <f t="array" ref="Z385">_FV(B385,"Exchange abbreviation",TRUE)</f>
        <v>XNYS</v>
      </c>
      <c r="AA385" s="44" t="s">
        <v>589</v>
      </c>
      <c r="AB385" s="44" t="s">
        <v>711</v>
      </c>
      <c r="AC385" s="45" t="s">
        <v>71</v>
      </c>
      <c r="AD385" s="31" t="s">
        <v>623</v>
      </c>
      <c r="AE385" s="46" t="s">
        <v>689</v>
      </c>
      <c r="AF385" s="32" t="s">
        <v>33</v>
      </c>
      <c r="AG385" s="33" cm="1">
        <f t="array" ref="AG385">IF(AH385=0,0,IF(ISERR(AH385),0,ROUNDDOWN(C385/_FV(B385,"P/E",TRUE),2)))</f>
        <v>11.6</v>
      </c>
      <c r="AH385" s="30" cm="1">
        <f t="array" ref="AH385">IFERROR(_FV(B385,"P/E",TRUE),0)</f>
        <v>8.4224999999999994</v>
      </c>
    </row>
    <row r="386" spans="1:34" x14ac:dyDescent="0.25">
      <c r="A386" s="38" t="s">
        <v>466</v>
      </c>
      <c r="B386" t="e" vm="383">
        <v>#VALUE!</v>
      </c>
      <c r="C386" s="10" cm="1">
        <f t="array" ref="C386">_FV(B386,"Previous close",TRUE)</f>
        <v>108.21</v>
      </c>
      <c r="D386" s="10" cm="1">
        <f t="array" aca="1" ref="D386" ca="1">IF(OR(ISERROR(_FV($B386,"Price (Extended hours)",TRUE))=TRUE,$D$2="MKT CLOSED"),_FV($B386,"Price"),_FV($B386,"Price (Extended hours)",TRUE))</f>
        <v>112.39</v>
      </c>
      <c r="E386" s="17" cm="1">
        <f t="array" ref="E386">_FV(B386,"Low")</f>
        <v>106.795</v>
      </c>
      <c r="F386" s="17" cm="1">
        <f t="array" ref="F386">_FV(B386,"High")</f>
        <v>112.589</v>
      </c>
      <c r="G386" s="18" cm="1">
        <f t="array" ref="G386">_FV(B386,"Change")</f>
        <v>4.18</v>
      </c>
      <c r="H386" s="19" cm="1">
        <f t="array" ref="H386">_FV(B386,"Change (%)",TRUE)</f>
        <v>3.8628999999999997E-2</v>
      </c>
      <c r="I386" s="37" t="str" cm="1">
        <f t="array" ref="I386">_FV(B386,"Name")</f>
        <v>PTC INC.</v>
      </c>
      <c r="J386" s="20" cm="1">
        <f t="array" ref="J386">_FV(B386,"Shares outstanding",TRUE)</f>
        <v>117466400</v>
      </c>
      <c r="K386" s="21" cm="1">
        <f t="array" ref="K386">IFERROR(_FV(B386,"Market cap",TRUE),0)</f>
        <v>13202050000</v>
      </c>
      <c r="L386" s="22">
        <f>VLOOKUP($A386,[1]TargetPriceData!$A$2:$AB$4993,11,FALSE)</f>
        <v>1.1499999999999999</v>
      </c>
      <c r="M386" s="23">
        <f>VLOOKUP($A386,[1]TargetPriceData!$A$2:$AB$4993,4,FALSE)</f>
        <v>13</v>
      </c>
      <c r="N386" s="23" t="b">
        <f>VLOOKUP($A386,[1]TargetPriceData!$A$2:$AB$4993,3,FALSE)</f>
        <v>1</v>
      </c>
      <c r="O386" s="24">
        <f>VLOOKUP($A386,[1]TargetPriceData!$A$2:$AB$4993,5,FALSE)</f>
        <v>120</v>
      </c>
      <c r="P386" s="24">
        <f>VLOOKUP($A386,[1]TargetPriceData!$A$2:$AB$1048576,7,FALSE)</f>
        <v>146</v>
      </c>
      <c r="Q386" s="24">
        <f>VLOOKUP($A386,[1]TargetPriceData!$A$2:$AB$4993,6,FALSE)</f>
        <v>142.38</v>
      </c>
      <c r="R386" s="34">
        <f t="shared" ca="1" si="10"/>
        <v>0.26683868671589994</v>
      </c>
      <c r="S386" s="24">
        <f>VLOOKUP($A386,[1]TargetPriceData!$A$2:$AB$4993,8,FALSE)</f>
        <v>160</v>
      </c>
      <c r="T386" s="26">
        <f>VLOOKUP($A386,[1]TargetPriceData!$A$2:$AB$4993,10,FALSE)</f>
        <v>1.9</v>
      </c>
      <c r="U386" s="42">
        <f>VLOOKUP($A386,[1]TargetPriceData!$A$2:$P$4996,16,FALSE)</f>
        <v>1.03</v>
      </c>
      <c r="V386" s="42">
        <f>VLOOKUP($A386,[1]TargetPriceData!$A$2:$Q$4996,17,FALSE)</f>
        <v>1.23</v>
      </c>
      <c r="W386" s="27" t="str">
        <f>VLOOKUP($A386,[1]TargetPriceData!$A$2:$O$4996,15,FALSE)</f>
        <v/>
      </c>
      <c r="X386" s="28">
        <f>VLOOKUP($A386,[1]TargetPriceData!$A$2:$N$4996,14,FALSE)</f>
        <v>0</v>
      </c>
      <c r="Y386" s="29">
        <f t="shared" si="11"/>
        <v>0</v>
      </c>
      <c r="Z386" s="11" t="str" cm="1">
        <f t="array" ref="Z386">_FV(B386,"Exchange abbreviation",TRUE)</f>
        <v>XNAS</v>
      </c>
      <c r="AA386" s="44" t="s">
        <v>589</v>
      </c>
      <c r="AB386" s="44" t="s">
        <v>711</v>
      </c>
      <c r="AC386" s="45" t="s">
        <v>52</v>
      </c>
      <c r="AD386" s="31" t="s">
        <v>592</v>
      </c>
      <c r="AE386" s="46" t="s">
        <v>596</v>
      </c>
      <c r="AF386" s="32" t="s">
        <v>33</v>
      </c>
      <c r="AG386" s="33" cm="1">
        <f t="array" ref="AG386">IF(AH386=0,0,IF(ISERR(AH386),0,ROUNDDOWN(C386/_FV(B386,"P/E",TRUE),2)))</f>
        <v>4.21</v>
      </c>
      <c r="AH386" s="30" cm="1">
        <f t="array" ref="AH386">IFERROR(_FV(B386,"P/E",TRUE),0)</f>
        <v>25.7</v>
      </c>
    </row>
    <row r="387" spans="1:34" x14ac:dyDescent="0.25">
      <c r="A387" s="38" t="s">
        <v>467</v>
      </c>
      <c r="B387" t="e" vm="384">
        <v>#VALUE!</v>
      </c>
      <c r="C387" s="10" cm="1">
        <f t="array" ref="C387">_FV(B387,"Previous close",TRUE)</f>
        <v>130.74</v>
      </c>
      <c r="D387" s="10" cm="1">
        <f t="array" aca="1" ref="D387" ca="1">IF(OR(ISERROR(_FV($B387,"Price (Extended hours)",TRUE))=TRUE,$D$2="MKT CLOSED"),_FV($B387,"Price"),_FV($B387,"Price (Extended hours)",TRUE))</f>
        <v>133.47</v>
      </c>
      <c r="E387" s="17" cm="1">
        <f t="array" ref="E387">_FV(B387,"Low")</f>
        <v>130.60499999999999</v>
      </c>
      <c r="F387" s="17" cm="1">
        <f t="array" ref="F387">_FV(B387,"High")</f>
        <v>134.04</v>
      </c>
      <c r="G387" s="18" cm="1">
        <f t="array" ref="G387">_FV(B387,"Change")</f>
        <v>2.67</v>
      </c>
      <c r="H387" s="19" cm="1">
        <f t="array" ref="H387">_FV(B387,"Change (%)",TRUE)</f>
        <v>2.0421999999999999E-2</v>
      </c>
      <c r="I387" s="37" t="str" cm="1">
        <f t="array" ref="I387">_FV(B387,"Name")</f>
        <v>QUANTA SERVICES, INC.</v>
      </c>
      <c r="J387" s="20" cm="1">
        <f t="array" ref="J387">_FV(B387,"Shares outstanding",TRUE)</f>
        <v>143023000</v>
      </c>
      <c r="K387" s="21" cm="1">
        <f t="array" ref="K387">IFERROR(_FV(B387,"Market cap",TRUE),0)</f>
        <v>19080690000</v>
      </c>
      <c r="L387" s="22">
        <f>VLOOKUP($A387,[1]TargetPriceData!$A$2:$AB$4993,11,FALSE)</f>
        <v>1.1000000000000001</v>
      </c>
      <c r="M387" s="23">
        <f>VLOOKUP($A387,[1]TargetPriceData!$A$2:$AB$4993,4,FALSE)</f>
        <v>15</v>
      </c>
      <c r="N387" s="23" t="b">
        <f>VLOOKUP($A387,[1]TargetPriceData!$A$2:$AB$4993,3,FALSE)</f>
        <v>1</v>
      </c>
      <c r="O387" s="24">
        <f>VLOOKUP($A387,[1]TargetPriceData!$A$2:$AB$4993,5,FALSE)</f>
        <v>125</v>
      </c>
      <c r="P387" s="24">
        <f>VLOOKUP($A387,[1]TargetPriceData!$A$2:$AB$1048576,7,FALSE)</f>
        <v>154</v>
      </c>
      <c r="Q387" s="24">
        <f>VLOOKUP($A387,[1]TargetPriceData!$A$2:$AB$4993,6,FALSE)</f>
        <v>151.66999999999999</v>
      </c>
      <c r="R387" s="34">
        <f t="shared" ca="1" si="10"/>
        <v>0.13636023076346737</v>
      </c>
      <c r="S387" s="24">
        <f>VLOOKUP($A387,[1]TargetPriceData!$A$2:$AB$4993,8,FALSE)</f>
        <v>168</v>
      </c>
      <c r="T387" s="26">
        <f>VLOOKUP($A387,[1]TargetPriceData!$A$2:$AB$4993,10,FALSE)</f>
        <v>1.8</v>
      </c>
      <c r="U387" s="42">
        <f>VLOOKUP($A387,[1]TargetPriceData!$A$2:$P$4996,16,FALSE)</f>
        <v>1.45</v>
      </c>
      <c r="V387" s="42">
        <f>VLOOKUP($A387,[1]TargetPriceData!$A$2:$Q$4996,17,FALSE)</f>
        <v>1.56</v>
      </c>
      <c r="W387" s="27" t="str">
        <f>VLOOKUP($A387,[1]TargetPriceData!$A$2:$O$4996,15,FALSE)</f>
        <v>2022-09-30</v>
      </c>
      <c r="X387" s="28">
        <f>VLOOKUP($A387,[1]TargetPriceData!$A$2:$N$4996,14,FALSE)</f>
        <v>0.28000000000000003</v>
      </c>
      <c r="Y387" s="29">
        <f t="shared" si="11"/>
        <v>2.1416551935138444E-3</v>
      </c>
      <c r="Z387" s="11" t="str" cm="1">
        <f t="array" ref="Z387">_FV(B387,"Exchange abbreviation",TRUE)</f>
        <v>XNYS</v>
      </c>
      <c r="AA387" s="44" t="s">
        <v>589</v>
      </c>
      <c r="AB387" s="44" t="s">
        <v>711</v>
      </c>
      <c r="AC387" s="45" t="s">
        <v>54</v>
      </c>
      <c r="AD387" s="31" t="s">
        <v>337</v>
      </c>
      <c r="AE387" s="46" t="s">
        <v>54</v>
      </c>
      <c r="AF387" s="32" t="s">
        <v>33</v>
      </c>
      <c r="AG387" s="33" cm="1">
        <f t="array" ref="AG387">IF(AH387=0,0,IF(ISERR(AH387),0,ROUNDDOWN(C387/_FV(B387,"P/E",TRUE),2)))</f>
        <v>3.08</v>
      </c>
      <c r="AH387" s="30" cm="1">
        <f t="array" ref="AH387">IFERROR(_FV(B387,"P/E",TRUE),0)</f>
        <v>42.432099999999998</v>
      </c>
    </row>
    <row r="388" spans="1:34" x14ac:dyDescent="0.25">
      <c r="A388" s="38" t="s">
        <v>468</v>
      </c>
      <c r="B388" t="e" vm="385">
        <v>#VALUE!</v>
      </c>
      <c r="C388" s="10" cm="1">
        <f t="array" ref="C388">_FV(B388,"Previous close",TRUE)</f>
        <v>254.02</v>
      </c>
      <c r="D388" s="10" cm="1">
        <f t="array" aca="1" ref="D388" ca="1">IF(OR(ISERROR(_FV($B388,"Price (Extended hours)",TRUE))=TRUE,$D$2="MKT CLOSED"),_FV($B388,"Price"),_FV($B388,"Price (Extended hours)",TRUE))</f>
        <v>268</v>
      </c>
      <c r="E388" s="17" cm="1">
        <f t="array" ref="E388">_FV(B388,"Low")</f>
        <v>255.0301</v>
      </c>
      <c r="F388" s="17" cm="1">
        <f t="array" ref="F388">_FV(B388,"High")</f>
        <v>264.75</v>
      </c>
      <c r="G388" s="18" cm="1">
        <f t="array" ref="G388">_FV(B388,"Change")</f>
        <v>10.33</v>
      </c>
      <c r="H388" s="19" cm="1">
        <f t="array" ref="H388">_FV(B388,"Change (%)",TRUE)</f>
        <v>4.0666000000000001E-2</v>
      </c>
      <c r="I388" s="37" t="str" cm="1">
        <f t="array" ref="I388">_FV(B388,"Name")</f>
        <v>PIONEER NATURAL RESOURCES COMPANY</v>
      </c>
      <c r="J388" s="20" cm="1">
        <f t="array" ref="J388">_FV(B388,"Shares outstanding",TRUE)</f>
        <v>238666900</v>
      </c>
      <c r="K388" s="21" cm="1">
        <f t="array" ref="K388">IFERROR(_FV(B388,"Market cap",TRUE),0)</f>
        <v>63091610000</v>
      </c>
      <c r="L388" s="22">
        <f>VLOOKUP($A388,[1]TargetPriceData!$A$2:$AB$4993,11,FALSE)</f>
        <v>1.48</v>
      </c>
      <c r="M388" s="23">
        <f>VLOOKUP($A388,[1]TargetPriceData!$A$2:$AB$4993,4,FALSE)</f>
        <v>32</v>
      </c>
      <c r="N388" s="23" t="b">
        <f>VLOOKUP($A388,[1]TargetPriceData!$A$2:$AB$4993,3,FALSE)</f>
        <v>1</v>
      </c>
      <c r="O388" s="24">
        <f>VLOOKUP($A388,[1]TargetPriceData!$A$2:$AB$4993,5,FALSE)</f>
        <v>219</v>
      </c>
      <c r="P388" s="24">
        <f>VLOOKUP($A388,[1]TargetPriceData!$A$2:$AB$1048576,7,FALSE)</f>
        <v>281</v>
      </c>
      <c r="Q388" s="24">
        <f>VLOOKUP($A388,[1]TargetPriceData!$A$2:$AB$4993,6,FALSE)</f>
        <v>282.88</v>
      </c>
      <c r="R388" s="34">
        <f t="shared" ref="R388:R451" ca="1" si="12">IF(Q388&gt;0,(Q388-D388)/D388,0)</f>
        <v>5.5522388059701479E-2</v>
      </c>
      <c r="S388" s="24">
        <f>VLOOKUP($A388,[1]TargetPriceData!$A$2:$AB$4993,8,FALSE)</f>
        <v>380</v>
      </c>
      <c r="T388" s="26">
        <f>VLOOKUP($A388,[1]TargetPriceData!$A$2:$AB$4993,10,FALSE)</f>
        <v>2.2999999999999998</v>
      </c>
      <c r="U388" s="42">
        <f>VLOOKUP($A388,[1]TargetPriceData!$A$2:$P$4996,16,FALSE)</f>
        <v>1.19</v>
      </c>
      <c r="V388" s="42">
        <f>VLOOKUP($A388,[1]TargetPriceData!$A$2:$Q$4996,17,FALSE)</f>
        <v>1.33</v>
      </c>
      <c r="W388" s="27" t="str">
        <f>VLOOKUP($A388,[1]TargetPriceData!$A$2:$O$4996,15,FALSE)</f>
        <v>2022-09-02</v>
      </c>
      <c r="X388" s="28">
        <f>VLOOKUP($A388,[1]TargetPriceData!$A$2:$N$4996,14,FALSE)</f>
        <v>20.350000000000001</v>
      </c>
      <c r="Y388" s="29">
        <f t="shared" ref="Y388:Y451" si="13">X388/C388</f>
        <v>8.0111802220297623E-2</v>
      </c>
      <c r="Z388" s="11" t="str" cm="1">
        <f t="array" ref="Z388">_FV(B388,"Exchange abbreviation",TRUE)</f>
        <v>XNYS</v>
      </c>
      <c r="AA388" s="44" t="s">
        <v>589</v>
      </c>
      <c r="AB388" s="44" t="s">
        <v>711</v>
      </c>
      <c r="AC388" s="45" t="s">
        <v>71</v>
      </c>
      <c r="AD388" s="31" t="s">
        <v>623</v>
      </c>
      <c r="AE388" s="46" t="s">
        <v>624</v>
      </c>
      <c r="AF388" s="32" t="s">
        <v>33</v>
      </c>
      <c r="AG388" s="33" cm="1">
        <f t="array" ref="AG388">IF(AH388=0,0,IF(ISERR(AH388),0,ROUNDDOWN(C388/_FV(B388,"P/E",TRUE),2)))</f>
        <v>24.17</v>
      </c>
      <c r="AH388" s="30" cm="1">
        <f t="array" ref="AH388">IFERROR(_FV(B388,"P/E",TRUE),0)</f>
        <v>10.509499999999999</v>
      </c>
    </row>
    <row r="389" spans="1:34" x14ac:dyDescent="0.25">
      <c r="A389" s="38" t="s">
        <v>469</v>
      </c>
      <c r="B389" t="e" vm="386">
        <v>#VALUE!</v>
      </c>
      <c r="C389" s="10" cm="1">
        <f t="array" ref="C389">_FV(B389,"Previous close",TRUE)</f>
        <v>84.78</v>
      </c>
      <c r="D389" s="10" cm="1">
        <f t="array" aca="1" ref="D389" ca="1">IF(OR(ISERROR(_FV($B389,"Price (Extended hours)",TRUE))=TRUE,$D$2="MKT CLOSED"),_FV($B389,"Price"),_FV($B389,"Price (Extended hours)",TRUE))</f>
        <v>84.88</v>
      </c>
      <c r="E389" s="17" cm="1">
        <f t="array" ref="E389">_FV(B389,"Low")</f>
        <v>82.35</v>
      </c>
      <c r="F389" s="17" cm="1">
        <f t="array" ref="F389">_FV(B389,"High")</f>
        <v>85.13</v>
      </c>
      <c r="G389" s="18" cm="1">
        <f t="array" ref="G389">_FV(B389,"Change")</f>
        <v>-0.84</v>
      </c>
      <c r="H389" s="19" cm="1">
        <f t="array" ref="H389">_FV(B389,"Change (%)",TRUE)</f>
        <v>-9.9080000000000001E-3</v>
      </c>
      <c r="I389" s="37" t="str" cm="1">
        <f t="array" ref="I389">_FV(B389,"Name")</f>
        <v>PAYPAL HOLDINGS, INC.</v>
      </c>
      <c r="J389" s="20" cm="1">
        <f t="array" ref="J389">_FV(B389,"Shares outstanding",TRUE)</f>
        <v>1156476000</v>
      </c>
      <c r="K389" s="21" cm="1">
        <f t="array" ref="K389">IFERROR(_FV(B389,"Market cap",TRUE),0)</f>
        <v>97074590000</v>
      </c>
      <c r="L389" s="22">
        <f>VLOOKUP($A389,[1]TargetPriceData!$A$2:$AB$4993,11,FALSE)</f>
        <v>1.4</v>
      </c>
      <c r="M389" s="23">
        <f>VLOOKUP($A389,[1]TargetPriceData!$A$2:$AB$4993,4,FALSE)</f>
        <v>42</v>
      </c>
      <c r="N389" s="23" t="b">
        <f>VLOOKUP($A389,[1]TargetPriceData!$A$2:$AB$4993,3,FALSE)</f>
        <v>1</v>
      </c>
      <c r="O389" s="24">
        <f>VLOOKUP($A389,[1]TargetPriceData!$A$2:$AB$4993,5,FALSE)</f>
        <v>90</v>
      </c>
      <c r="P389" s="24">
        <f>VLOOKUP($A389,[1]TargetPriceData!$A$2:$AB$1048576,7,FALSE)</f>
        <v>120</v>
      </c>
      <c r="Q389" s="24">
        <f>VLOOKUP($A389,[1]TargetPriceData!$A$2:$AB$4993,6,FALSE)</f>
        <v>120.12</v>
      </c>
      <c r="R389" s="34">
        <f t="shared" ca="1" si="12"/>
        <v>0.41517436380772871</v>
      </c>
      <c r="S389" s="24">
        <f>VLOOKUP($A389,[1]TargetPriceData!$A$2:$AB$4993,8,FALSE)</f>
        <v>160</v>
      </c>
      <c r="T389" s="26">
        <f>VLOOKUP($A389,[1]TargetPriceData!$A$2:$AB$4993,10,FALSE)</f>
        <v>2.1</v>
      </c>
      <c r="U389" s="42">
        <f>VLOOKUP($A389,[1]TargetPriceData!$A$2:$P$4996,16,FALSE)</f>
        <v>0.23</v>
      </c>
      <c r="V389" s="42">
        <f>VLOOKUP($A389,[1]TargetPriceData!$A$2:$Q$4996,17,FALSE)</f>
        <v>1.23</v>
      </c>
      <c r="W389" s="27" t="str">
        <f>VLOOKUP($A389,[1]TargetPriceData!$A$2:$O$4996,15,FALSE)</f>
        <v/>
      </c>
      <c r="X389" s="28">
        <f>VLOOKUP($A389,[1]TargetPriceData!$A$2:$N$4996,14,FALSE)</f>
        <v>0</v>
      </c>
      <c r="Y389" s="29">
        <f t="shared" si="13"/>
        <v>0</v>
      </c>
      <c r="Z389" s="11" t="str" cm="1">
        <f t="array" ref="Z389">_FV(B389,"Exchange abbreviation",TRUE)</f>
        <v>XNAS</v>
      </c>
      <c r="AA389" s="44" t="s">
        <v>712</v>
      </c>
      <c r="AB389" s="44" t="s">
        <v>711</v>
      </c>
      <c r="AC389" s="45" t="s">
        <v>52</v>
      </c>
      <c r="AD389" s="31" t="s">
        <v>592</v>
      </c>
      <c r="AE389" s="46" t="s">
        <v>599</v>
      </c>
      <c r="AF389" s="32" t="s">
        <v>33</v>
      </c>
      <c r="AG389" s="33" cm="1">
        <f t="array" ref="AG389">IF(AH389=0,0,IF(ISERR(AH389),0,ROUNDDOWN(C389/_FV(B389,"P/E",TRUE),2)))</f>
        <v>1.73</v>
      </c>
      <c r="AH389" s="30" cm="1">
        <f t="array" ref="AH389">IFERROR(_FV(B389,"P/E",TRUE),0)</f>
        <v>48.930300000000003</v>
      </c>
    </row>
    <row r="390" spans="1:34" x14ac:dyDescent="0.25">
      <c r="A390" s="38" t="s">
        <v>470</v>
      </c>
      <c r="B390" t="e" vm="387">
        <v>#VALUE!</v>
      </c>
      <c r="C390" s="10" cm="1">
        <f t="array" ref="C390">_FV(B390,"Previous close",TRUE)</f>
        <v>111.98</v>
      </c>
      <c r="D390" s="10" cm="1">
        <f t="array" aca="1" ref="D390" ca="1">IF(OR(ISERROR(_FV($B390,"Price (Extended hours)",TRUE))=TRUE,$D$2="MKT CLOSED"),_FV($B390,"Price"),_FV($B390,"Price (Extended hours)",TRUE))</f>
        <v>116</v>
      </c>
      <c r="E390" s="17" cm="1">
        <f t="array" ref="E390">_FV(B390,"Low")</f>
        <v>111.02</v>
      </c>
      <c r="F390" s="17" cm="1">
        <f t="array" ref="F390">_FV(B390,"High")</f>
        <v>115.99</v>
      </c>
      <c r="G390" s="18" cm="1">
        <f t="array" ref="G390">_FV(B390,"Change")</f>
        <v>3.76</v>
      </c>
      <c r="H390" s="19" cm="1">
        <f t="array" ref="H390">_FV(B390,"Change (%)",TRUE)</f>
        <v>3.3576999999999996E-2</v>
      </c>
      <c r="I390" s="37" t="str" cm="1">
        <f t="array" ref="I390">_FV(B390,"Name")</f>
        <v>QUALCOMM INCORPORATED</v>
      </c>
      <c r="J390" s="20" cm="1">
        <f t="array" ref="J390">_FV(B390,"Shares outstanding",TRUE)</f>
        <v>1123000000</v>
      </c>
      <c r="K390" s="21" cm="1">
        <f t="array" ref="K390">IFERROR(_FV(B390,"Market cap",TRUE),0)</f>
        <v>129976000000</v>
      </c>
      <c r="L390" s="22">
        <f>VLOOKUP($A390,[1]TargetPriceData!$A$2:$AB$4993,11,FALSE)</f>
        <v>1.28</v>
      </c>
      <c r="M390" s="23">
        <f>VLOOKUP($A390,[1]TargetPriceData!$A$2:$AB$4993,4,FALSE)</f>
        <v>32</v>
      </c>
      <c r="N390" s="23" t="b">
        <f>VLOOKUP($A390,[1]TargetPriceData!$A$2:$AB$4993,3,FALSE)</f>
        <v>1</v>
      </c>
      <c r="O390" s="24">
        <f>VLOOKUP($A390,[1]TargetPriceData!$A$2:$AB$4993,5,FALSE)</f>
        <v>125</v>
      </c>
      <c r="P390" s="24">
        <f>VLOOKUP($A390,[1]TargetPriceData!$A$2:$AB$1048576,7,FALSE)</f>
        <v>175</v>
      </c>
      <c r="Q390" s="24">
        <f>VLOOKUP($A390,[1]TargetPriceData!$A$2:$AB$4993,6,FALSE)</f>
        <v>181.11</v>
      </c>
      <c r="R390" s="34">
        <f t="shared" ca="1" si="12"/>
        <v>0.56129310344827599</v>
      </c>
      <c r="S390" s="24">
        <f>VLOOKUP($A390,[1]TargetPriceData!$A$2:$AB$4993,8,FALSE)</f>
        <v>289.38</v>
      </c>
      <c r="T390" s="26">
        <f>VLOOKUP($A390,[1]TargetPriceData!$A$2:$AB$4993,10,FALSE)</f>
        <v>2.1</v>
      </c>
      <c r="U390" s="42">
        <f>VLOOKUP($A390,[1]TargetPriceData!$A$2:$P$4996,16,FALSE)</f>
        <v>0.9</v>
      </c>
      <c r="V390" s="42">
        <f>VLOOKUP($A390,[1]TargetPriceData!$A$2:$Q$4996,17,FALSE)</f>
        <v>1.61</v>
      </c>
      <c r="W390" s="27" t="str">
        <f>VLOOKUP($A390,[1]TargetPriceData!$A$2:$O$4996,15,FALSE)</f>
        <v>2022-11-30</v>
      </c>
      <c r="X390" s="28">
        <f>VLOOKUP($A390,[1]TargetPriceData!$A$2:$N$4996,14,FALSE)</f>
        <v>3</v>
      </c>
      <c r="Y390" s="29">
        <f t="shared" si="13"/>
        <v>2.6790498303268441E-2</v>
      </c>
      <c r="Z390" s="11" t="str" cm="1">
        <f t="array" ref="Z390">_FV(B390,"Exchange abbreviation",TRUE)</f>
        <v>XNAS</v>
      </c>
      <c r="AA390" s="44" t="s">
        <v>712</v>
      </c>
      <c r="AB390" s="44" t="s">
        <v>711</v>
      </c>
      <c r="AC390" s="45" t="s">
        <v>60</v>
      </c>
      <c r="AD390" s="31" t="s">
        <v>592</v>
      </c>
      <c r="AE390" s="46" t="s">
        <v>597</v>
      </c>
      <c r="AF390" s="32" t="s">
        <v>33</v>
      </c>
      <c r="AG390" s="33" cm="1">
        <f t="array" ref="AG390">IF(AH390=0,0,IF(ISERR(AH390),0,ROUNDDOWN(C390/_FV(B390,"P/E",TRUE),2)))</f>
        <v>11.28</v>
      </c>
      <c r="AH390" s="30" cm="1">
        <f t="array" ref="AH390">IFERROR(_FV(B390,"P/E",TRUE),0)</f>
        <v>9.9209999999999994</v>
      </c>
    </row>
    <row r="391" spans="1:34" x14ac:dyDescent="0.25">
      <c r="A391" s="38" t="s">
        <v>471</v>
      </c>
      <c r="B391" t="e" vm="388">
        <v>#VALUE!</v>
      </c>
      <c r="C391" s="10" cm="1">
        <f t="array" ref="C391">_FV(B391,"Previous close",TRUE)</f>
        <v>82.12</v>
      </c>
      <c r="D391" s="10" cm="1">
        <f t="array" aca="1" ref="D391" ca="1">IF(OR(ISERROR(_FV($B391,"Price (Extended hours)",TRUE))=TRUE,$D$2="MKT CLOSED"),_FV($B391,"Price"),_FV($B391,"Price (Extended hours)",TRUE))</f>
        <v>85.5</v>
      </c>
      <c r="E391" s="17" cm="1">
        <f t="array" ref="E391">_FV(B391,"Low")</f>
        <v>81.28</v>
      </c>
      <c r="F391" s="17" cm="1">
        <f t="array" ref="F391">_FV(B391,"High")</f>
        <v>85.64</v>
      </c>
      <c r="G391" s="18" cm="1">
        <f t="array" ref="G391">_FV(B391,"Change")</f>
        <v>3.37</v>
      </c>
      <c r="H391" s="19" cm="1">
        <f t="array" ref="H391">_FV(B391,"Change (%)",TRUE)</f>
        <v>4.1037999999999998E-2</v>
      </c>
      <c r="I391" s="37" t="str" cm="1">
        <f t="array" ref="I391">_FV(B391,"Name")</f>
        <v>QORVO, INC.</v>
      </c>
      <c r="J391" s="20" cm="1">
        <f t="array" ref="J391">_FV(B391,"Shares outstanding",TRUE)</f>
        <v>103204000</v>
      </c>
      <c r="K391" s="21" cm="1">
        <f t="array" ref="K391">IFERROR(_FV(B391,"Market cap",TRUE),0)</f>
        <v>8822912000</v>
      </c>
      <c r="L391" s="22">
        <f>VLOOKUP($A391,[1]TargetPriceData!$A$2:$AB$4993,11,FALSE)</f>
        <v>1.37</v>
      </c>
      <c r="M391" s="23">
        <f>VLOOKUP($A391,[1]TargetPriceData!$A$2:$AB$4993,4,FALSE)</f>
        <v>24</v>
      </c>
      <c r="N391" s="23" t="b">
        <f>VLOOKUP($A391,[1]TargetPriceData!$A$2:$AB$4993,3,FALSE)</f>
        <v>1</v>
      </c>
      <c r="O391" s="24">
        <f>VLOOKUP($A391,[1]TargetPriceData!$A$2:$AB$4993,5,FALSE)</f>
        <v>80</v>
      </c>
      <c r="P391" s="24">
        <f>VLOOKUP($A391,[1]TargetPriceData!$A$2:$AB$1048576,7,FALSE)</f>
        <v>109.5</v>
      </c>
      <c r="Q391" s="24">
        <f>VLOOKUP($A391,[1]TargetPriceData!$A$2:$AB$4993,6,FALSE)</f>
        <v>112.33</v>
      </c>
      <c r="R391" s="34">
        <f t="shared" ca="1" si="12"/>
        <v>0.31380116959064325</v>
      </c>
      <c r="S391" s="24">
        <f>VLOOKUP($A391,[1]TargetPriceData!$A$2:$AB$4993,8,FALSE)</f>
        <v>160</v>
      </c>
      <c r="T391" s="26">
        <f>VLOOKUP($A391,[1]TargetPriceData!$A$2:$AB$4993,10,FALSE)</f>
        <v>2.7</v>
      </c>
      <c r="U391" s="42">
        <f>VLOOKUP($A391,[1]TargetPriceData!$A$2:$P$4996,16,FALSE)</f>
        <v>1.97</v>
      </c>
      <c r="V391" s="42">
        <f>VLOOKUP($A391,[1]TargetPriceData!$A$2:$Q$4996,17,FALSE)</f>
        <v>3.3</v>
      </c>
      <c r="W391" s="27" t="str">
        <f>VLOOKUP($A391,[1]TargetPriceData!$A$2:$O$4996,15,FALSE)</f>
        <v/>
      </c>
      <c r="X391" s="28">
        <f>VLOOKUP($A391,[1]TargetPriceData!$A$2:$N$4996,14,FALSE)</f>
        <v>0</v>
      </c>
      <c r="Y391" s="29">
        <f t="shared" si="13"/>
        <v>0</v>
      </c>
      <c r="Z391" s="11" t="str" cm="1">
        <f t="array" ref="Z391">_FV(B391,"Exchange abbreviation",TRUE)</f>
        <v>XNAS</v>
      </c>
      <c r="AA391" s="44" t="s">
        <v>589</v>
      </c>
      <c r="AB391" s="44" t="s">
        <v>711</v>
      </c>
      <c r="AC391" s="45" t="s">
        <v>60</v>
      </c>
      <c r="AD391" s="31" t="s">
        <v>592</v>
      </c>
      <c r="AE391" s="46" t="s">
        <v>597</v>
      </c>
      <c r="AF391" s="32" t="s">
        <v>33</v>
      </c>
      <c r="AG391" s="33" cm="1">
        <f t="array" ref="AG391">IF(AH391=0,0,IF(ISERR(AH391),0,ROUNDDOWN(C391/_FV(B391,"P/E",TRUE),2)))</f>
        <v>7.38</v>
      </c>
      <c r="AH391" s="30" cm="1">
        <f t="array" ref="AH391">IFERROR(_FV(B391,"P/E",TRUE),0)</f>
        <v>11.1137</v>
      </c>
    </row>
    <row r="392" spans="1:34" x14ac:dyDescent="0.25">
      <c r="A392" s="38" t="s">
        <v>472</v>
      </c>
      <c r="B392" t="e" vm="389">
        <v>#VALUE!</v>
      </c>
      <c r="C392" s="10" cm="1">
        <f t="array" ref="C392">_FV(B392,"Previous close",TRUE)</f>
        <v>47.52</v>
      </c>
      <c r="D392" s="10" cm="1">
        <f t="array" aca="1" ref="D392" ca="1">IF(OR(ISERROR(_FV($B392,"Price (Extended hours)",TRUE))=TRUE,$D$2="MKT CLOSED"),_FV($B392,"Price"),_FV($B392,"Price (Extended hours)",TRUE))</f>
        <v>49.5</v>
      </c>
      <c r="E392" s="17" cm="1">
        <f t="array" ref="E392">_FV(B392,"Low")</f>
        <v>46.5</v>
      </c>
      <c r="F392" s="17" cm="1">
        <f t="array" ref="F392">_FV(B392,"High")</f>
        <v>49.35</v>
      </c>
      <c r="G392" s="18" cm="1">
        <f t="array" ref="G392">_FV(B392,"Change")</f>
        <v>1.68</v>
      </c>
      <c r="H392" s="19" cm="1">
        <f t="array" ref="H392">_FV(B392,"Change (%)",TRUE)</f>
        <v>3.5354000000000003E-2</v>
      </c>
      <c r="I392" s="37" t="str" cm="1">
        <f t="array" ref="I392">_FV(B392,"Name")</f>
        <v>ROYAL CARIBBEAN CRUISES LTD.</v>
      </c>
      <c r="J392" s="20" cm="1">
        <f t="array" ref="J392">_FV(B392,"Shares outstanding",TRUE)</f>
        <v>255059200</v>
      </c>
      <c r="K392" s="21" cm="1">
        <f t="array" ref="K392">IFERROR(_FV(B392,"Market cap",TRUE),0)</f>
        <v>12548910000</v>
      </c>
      <c r="L392" s="22">
        <f>VLOOKUP($A392,[1]TargetPriceData!$A$2:$AB$4993,11,FALSE)</f>
        <v>2.31</v>
      </c>
      <c r="M392" s="23">
        <f>VLOOKUP($A392,[1]TargetPriceData!$A$2:$AB$4993,4,FALSE)</f>
        <v>14</v>
      </c>
      <c r="N392" s="23" t="b">
        <f>VLOOKUP($A392,[1]TargetPriceData!$A$2:$AB$4993,3,FALSE)</f>
        <v>1</v>
      </c>
      <c r="O392" s="24">
        <f>VLOOKUP($A392,[1]TargetPriceData!$A$2:$AB$4993,5,FALSE)</f>
        <v>35</v>
      </c>
      <c r="P392" s="24">
        <f>VLOOKUP($A392,[1]TargetPriceData!$A$2:$AB$1048576,7,FALSE)</f>
        <v>58</v>
      </c>
      <c r="Q392" s="24">
        <f>VLOOKUP($A392,[1]TargetPriceData!$A$2:$AB$4993,6,FALSE)</f>
        <v>64.569999999999993</v>
      </c>
      <c r="R392" s="34">
        <f t="shared" ca="1" si="12"/>
        <v>0.3044444444444443</v>
      </c>
      <c r="S392" s="24">
        <f>VLOOKUP($A392,[1]TargetPriceData!$A$2:$AB$4993,8,FALSE)</f>
        <v>135</v>
      </c>
      <c r="T392" s="26">
        <f>VLOOKUP($A392,[1]TargetPriceData!$A$2:$AB$4993,10,FALSE)</f>
        <v>2.4</v>
      </c>
      <c r="U392" s="42">
        <f>VLOOKUP($A392,[1]TargetPriceData!$A$2:$P$4996,16,FALSE)</f>
        <v>0.23</v>
      </c>
      <c r="V392" s="42">
        <f>VLOOKUP($A392,[1]TargetPriceData!$A$2:$Q$4996,17,FALSE)</f>
        <v>0.3</v>
      </c>
      <c r="W392" s="27" t="str">
        <f>VLOOKUP($A392,[1]TargetPriceData!$A$2:$O$4996,15,FALSE)</f>
        <v>2020-03-05</v>
      </c>
      <c r="X392" s="28">
        <f>VLOOKUP($A392,[1]TargetPriceData!$A$2:$N$4996,14,FALSE)</f>
        <v>0</v>
      </c>
      <c r="Y392" s="29">
        <f t="shared" si="13"/>
        <v>0</v>
      </c>
      <c r="Z392" s="11" t="str" cm="1">
        <f t="array" ref="Z392">_FV(B392,"Exchange abbreviation",TRUE)</f>
        <v>XNYS</v>
      </c>
      <c r="AA392" s="44" t="s">
        <v>589</v>
      </c>
      <c r="AB392" s="44" t="s">
        <v>711</v>
      </c>
      <c r="AC392" s="45" t="s">
        <v>56</v>
      </c>
      <c r="AD392" s="31" t="s">
        <v>278</v>
      </c>
      <c r="AE392" s="46" t="s">
        <v>644</v>
      </c>
      <c r="AF392" s="32" t="s">
        <v>33</v>
      </c>
      <c r="AG392" s="33" cm="1">
        <f t="array" ref="AG392">IF(AH392=0,0,IF(ISERR(AH392),0,ROUNDDOWN(C392/_FV(B392,"P/E",TRUE),2)))</f>
        <v>0</v>
      </c>
      <c r="AH392" s="30" cm="1">
        <f t="array" ref="AH392">IFERROR(_FV(B392,"P/E",TRUE),0)</f>
        <v>0</v>
      </c>
    </row>
    <row r="393" spans="1:34" x14ac:dyDescent="0.25">
      <c r="A393" s="38" t="s">
        <v>473</v>
      </c>
      <c r="B393" t="e" vm="390">
        <v>#VALUE!</v>
      </c>
      <c r="C393" s="10" cm="1">
        <f t="array" ref="C393">_FV(B393,"Previous close",TRUE)</f>
        <v>270.01</v>
      </c>
      <c r="D393" s="10" cm="1">
        <f t="array" aca="1" ref="D393" ca="1">IF(OR(ISERROR(_FV($B393,"Price (Extended hours)",TRUE))=TRUE,$D$2="MKT CLOSED"),_FV($B393,"Price"),_FV($B393,"Price (Extended hours)",TRUE))</f>
        <v>279.88</v>
      </c>
      <c r="E393" s="17" cm="1">
        <f t="array" ref="E393">_FV(B393,"Low")</f>
        <v>270.33999999999997</v>
      </c>
      <c r="F393" s="17" cm="1">
        <f t="array" ref="F393">_FV(B393,"High")</f>
        <v>282.39999999999998</v>
      </c>
      <c r="G393" s="18" cm="1">
        <f t="array" ref="G393">_FV(B393,"Change")</f>
        <v>9.8699999999999992</v>
      </c>
      <c r="H393" s="19" cm="1">
        <f t="array" ref="H393">_FV(B393,"Change (%)",TRUE)</f>
        <v>3.6554000000000003E-2</v>
      </c>
      <c r="I393" s="37" t="str" cm="1">
        <f t="array" ref="I393">_FV(B393,"Name")</f>
        <v>EVEREST RE GROUP, LTD.</v>
      </c>
      <c r="J393" s="20" cm="1">
        <f t="array" ref="J393">_FV(B393,"Shares outstanding",TRUE)</f>
        <v>39410460</v>
      </c>
      <c r="K393" s="21" cm="1">
        <f t="array" ref="K393">IFERROR(_FV(B393,"Market cap",TRUE),0)</f>
        <v>11030200000</v>
      </c>
      <c r="L393" s="22">
        <f>VLOOKUP($A393,[1]TargetPriceData!$A$2:$AB$4993,11,FALSE)</f>
        <v>0.51</v>
      </c>
      <c r="M393" s="23">
        <f>VLOOKUP($A393,[1]TargetPriceData!$A$2:$AB$4993,4,FALSE)</f>
        <v>0</v>
      </c>
      <c r="N393" s="23" t="b">
        <f>VLOOKUP($A393,[1]TargetPriceData!$A$2:$AB$4993,3,FALSE)</f>
        <v>0</v>
      </c>
      <c r="O393" s="24">
        <f>VLOOKUP($A393,[1]TargetPriceData!$A$2:$AB$4993,5,FALSE)</f>
        <v>0</v>
      </c>
      <c r="P393" s="24">
        <f>VLOOKUP($A393,[1]TargetPriceData!$A$2:$AB$1048576,7,FALSE)</f>
        <v>0</v>
      </c>
      <c r="Q393" s="24">
        <f>VLOOKUP($A393,[1]TargetPriceData!$A$2:$AB$4993,6,FALSE)</f>
        <v>0</v>
      </c>
      <c r="R393" s="34">
        <f t="shared" si="12"/>
        <v>0</v>
      </c>
      <c r="S393" s="24">
        <f>VLOOKUP($A393,[1]TargetPriceData!$A$2:$AB$4993,8,FALSE)</f>
        <v>0</v>
      </c>
      <c r="T393" s="26">
        <f>VLOOKUP($A393,[1]TargetPriceData!$A$2:$AB$4993,10,FALSE)</f>
        <v>0</v>
      </c>
      <c r="U393" s="42">
        <f>VLOOKUP($A393,[1]TargetPriceData!$A$2:$P$4996,16,FALSE)</f>
        <v>1.08</v>
      </c>
      <c r="V393" s="42">
        <f>VLOOKUP($A393,[1]TargetPriceData!$A$2:$Q$4996,17,FALSE)</f>
        <v>1.57</v>
      </c>
      <c r="W393" s="27" t="str">
        <f>VLOOKUP($A393,[1]TargetPriceData!$A$2:$O$4996,15,FALSE)</f>
        <v>2022-08-23</v>
      </c>
      <c r="X393" s="28">
        <f>VLOOKUP($A393,[1]TargetPriceData!$A$2:$N$4996,14,FALSE)</f>
        <v>6.6</v>
      </c>
      <c r="Y393" s="29">
        <f t="shared" si="13"/>
        <v>2.4443539128180439E-2</v>
      </c>
      <c r="Z393" s="11" t="str" cm="1">
        <f t="array" ref="Z393">_FV(B393,"Exchange abbreviation",TRUE)</f>
        <v>XNYS</v>
      </c>
      <c r="AA393" s="44" t="s">
        <v>589</v>
      </c>
      <c r="AB393" s="44" t="s">
        <v>711</v>
      </c>
      <c r="AC393" s="45" t="s">
        <v>57</v>
      </c>
      <c r="AD393" s="31" t="s">
        <v>604</v>
      </c>
      <c r="AE393" s="46" t="s">
        <v>697</v>
      </c>
      <c r="AF393" s="32" t="s">
        <v>58</v>
      </c>
      <c r="AG393" s="33" cm="1">
        <f t="array" ref="AG393">IF(AH393=0,0,IF(ISERR(AH393),0,ROUNDDOWN(C393/_FV(B393,"P/E",TRUE),2)))</f>
        <v>19.739999999999998</v>
      </c>
      <c r="AH393" s="30" cm="1">
        <f t="array" ref="AH393">IFERROR(_FV(B393,"P/E",TRUE),0)</f>
        <v>13.677300000000001</v>
      </c>
    </row>
    <row r="394" spans="1:34" x14ac:dyDescent="0.25">
      <c r="A394" s="38" t="s">
        <v>474</v>
      </c>
      <c r="B394" t="e" vm="391">
        <v>#VALUE!</v>
      </c>
      <c r="C394" s="10" cm="1">
        <f t="array" ref="C394">_FV(B394,"Previous close",TRUE)</f>
        <v>54.31</v>
      </c>
      <c r="D394" s="10" cm="1">
        <f t="array" aca="1" ref="D394" ca="1">IF(OR(ISERROR(_FV($B394,"Price (Extended hours)",TRUE))=TRUE,$D$2="MKT CLOSED"),_FV($B394,"Price"),_FV($B394,"Price (Extended hours)",TRUE))</f>
        <v>55.67</v>
      </c>
      <c r="E394" s="17" cm="1">
        <f t="array" ref="E394">_FV(B394,"Low")</f>
        <v>53.8</v>
      </c>
      <c r="F394" s="17" cm="1">
        <f t="array" ref="F394">_FV(B394,"High")</f>
        <v>55.84</v>
      </c>
      <c r="G394" s="18" cm="1">
        <f t="array" ref="G394">_FV(B394,"Change")</f>
        <v>1.36</v>
      </c>
      <c r="H394" s="19" cm="1">
        <f t="array" ref="H394">_FV(B394,"Change (%)",TRUE)</f>
        <v>2.5041000000000001E-2</v>
      </c>
      <c r="I394" s="37" t="str" cm="1">
        <f t="array" ref="I394">_FV(B394,"Name")</f>
        <v>REGENCY CENTERS CORPORATION</v>
      </c>
      <c r="J394" s="20" cm="1">
        <f t="array" ref="J394">_FV(B394,"Shares outstanding",TRUE)</f>
        <v>171116000</v>
      </c>
      <c r="K394" s="21" cm="1">
        <f t="array" ref="K394">IFERROR(_FV(B394,"Market cap",TRUE),0)</f>
        <v>9526028000</v>
      </c>
      <c r="L394" s="22">
        <f>VLOOKUP($A394,[1]TargetPriceData!$A$2:$AB$4993,11,FALSE)</f>
        <v>1.1000000000000001</v>
      </c>
      <c r="M394" s="23">
        <f>VLOOKUP($A394,[1]TargetPriceData!$A$2:$AB$4993,4,FALSE)</f>
        <v>17</v>
      </c>
      <c r="N394" s="23" t="b">
        <f>VLOOKUP($A394,[1]TargetPriceData!$A$2:$AB$4993,3,FALSE)</f>
        <v>1</v>
      </c>
      <c r="O394" s="24">
        <f>VLOOKUP($A394,[1]TargetPriceData!$A$2:$AB$4993,5,FALSE)</f>
        <v>56</v>
      </c>
      <c r="P394" s="24">
        <f>VLOOKUP($A394,[1]TargetPriceData!$A$2:$AB$1048576,7,FALSE)</f>
        <v>67</v>
      </c>
      <c r="Q394" s="24">
        <f>VLOOKUP($A394,[1]TargetPriceData!$A$2:$AB$4993,6,FALSE)</f>
        <v>67.91</v>
      </c>
      <c r="R394" s="34">
        <f t="shared" ca="1" si="12"/>
        <v>0.2198670738279144</v>
      </c>
      <c r="S394" s="24">
        <f>VLOOKUP($A394,[1]TargetPriceData!$A$2:$AB$4993,8,FALSE)</f>
        <v>81</v>
      </c>
      <c r="T394" s="26">
        <f>VLOOKUP($A394,[1]TargetPriceData!$A$2:$AB$4993,10,FALSE)</f>
        <v>2.4</v>
      </c>
      <c r="U394" s="42">
        <f>VLOOKUP($A394,[1]TargetPriceData!$A$2:$P$4996,16,FALSE)</f>
        <v>0.84</v>
      </c>
      <c r="V394" s="42">
        <f>VLOOKUP($A394,[1]TargetPriceData!$A$2:$Q$4996,17,FALSE)</f>
        <v>0.95</v>
      </c>
      <c r="W394" s="27" t="str">
        <f>VLOOKUP($A394,[1]TargetPriceData!$A$2:$O$4996,15,FALSE)</f>
        <v>2022-09-14</v>
      </c>
      <c r="X394" s="28">
        <f>VLOOKUP($A394,[1]TargetPriceData!$A$2:$N$4996,14,FALSE)</f>
        <v>2.5</v>
      </c>
      <c r="Y394" s="29">
        <f t="shared" si="13"/>
        <v>4.6032038298655861E-2</v>
      </c>
      <c r="Z394" s="11" t="str" cm="1">
        <f t="array" ref="Z394">_FV(B394,"Exchange abbreviation",TRUE)</f>
        <v>XNAS</v>
      </c>
      <c r="AA394" s="44" t="s">
        <v>589</v>
      </c>
      <c r="AB394" s="44" t="s">
        <v>711</v>
      </c>
      <c r="AC394" s="45" t="s">
        <v>44</v>
      </c>
      <c r="AD394" s="31" t="s">
        <v>619</v>
      </c>
      <c r="AE394" s="46" t="s">
        <v>671</v>
      </c>
      <c r="AF394" s="32" t="s">
        <v>33</v>
      </c>
      <c r="AG394" s="33" cm="1">
        <f t="array" ref="AG394">IF(AH394=0,0,IF(ISERR(AH394),0,ROUNDDOWN(C394/_FV(B394,"P/E",TRUE),2)))</f>
        <v>2.82</v>
      </c>
      <c r="AH394" s="30" cm="1">
        <f t="array" ref="AH394">IFERROR(_FV(B394,"P/E",TRUE),0)</f>
        <v>19.203399999999998</v>
      </c>
    </row>
    <row r="395" spans="1:34" x14ac:dyDescent="0.25">
      <c r="A395" s="38" t="s">
        <v>475</v>
      </c>
      <c r="B395" t="e" vm="392">
        <v>#VALUE!</v>
      </c>
      <c r="C395" s="10" cm="1">
        <f t="array" ref="C395">_FV(B395,"Previous close",TRUE)</f>
        <v>705.89</v>
      </c>
      <c r="D395" s="10" cm="1">
        <f t="array" aca="1" ref="D395" ca="1">IF(OR(ISERROR(_FV($B395,"Price (Extended hours)",TRUE))=TRUE,$D$2="MKT CLOSED"),_FV($B395,"Price"),_FV($B395,"Price (Extended hours)",TRUE))</f>
        <v>714</v>
      </c>
      <c r="E395" s="17" cm="1">
        <f t="array" ref="E395">_FV(B395,"Low")</f>
        <v>697.48</v>
      </c>
      <c r="F395" s="17" cm="1">
        <f t="array" ref="F395">_FV(B395,"High")</f>
        <v>718.18</v>
      </c>
      <c r="G395" s="18" cm="1">
        <f t="array" ref="G395">_FV(B395,"Change")</f>
        <v>8.02</v>
      </c>
      <c r="H395" s="19" cm="1">
        <f t="array" ref="H395">_FV(B395,"Change (%)",TRUE)</f>
        <v>1.1362000000000001E-2</v>
      </c>
      <c r="I395" s="37" t="str" cm="1">
        <f t="array" ref="I395">_FV(B395,"Name")</f>
        <v>REGENERON PHARMACEUTICALS, INC.</v>
      </c>
      <c r="J395" s="20" cm="1">
        <f t="array" ref="J395">_FV(B395,"Shares outstanding",TRUE)</f>
        <v>109008300</v>
      </c>
      <c r="K395" s="21" cm="1">
        <f t="array" ref="K395">IFERROR(_FV(B395,"Market cap",TRUE),0)</f>
        <v>77822130000</v>
      </c>
      <c r="L395" s="22">
        <f>VLOOKUP($A395,[1]TargetPriceData!$A$2:$AB$4993,11,FALSE)</f>
        <v>0.17</v>
      </c>
      <c r="M395" s="23">
        <f>VLOOKUP($A395,[1]TargetPriceData!$A$2:$AB$4993,4,FALSE)</f>
        <v>23</v>
      </c>
      <c r="N395" s="23" t="b">
        <f>VLOOKUP($A395,[1]TargetPriceData!$A$2:$AB$4993,3,FALSE)</f>
        <v>1</v>
      </c>
      <c r="O395" s="24">
        <f>VLOOKUP($A395,[1]TargetPriceData!$A$2:$AB$4993,5,FALSE)</f>
        <v>575</v>
      </c>
      <c r="P395" s="24">
        <f>VLOOKUP($A395,[1]TargetPriceData!$A$2:$AB$1048576,7,FALSE)</f>
        <v>760</v>
      </c>
      <c r="Q395" s="24">
        <f>VLOOKUP($A395,[1]TargetPriceData!$A$2:$AB$4993,6,FALSE)</f>
        <v>763.78</v>
      </c>
      <c r="R395" s="34">
        <f t="shared" ca="1" si="12"/>
        <v>6.9719887955182039E-2</v>
      </c>
      <c r="S395" s="24">
        <f>VLOOKUP($A395,[1]TargetPriceData!$A$2:$AB$4993,8,FALSE)</f>
        <v>970</v>
      </c>
      <c r="T395" s="26">
        <f>VLOOKUP($A395,[1]TargetPriceData!$A$2:$AB$4993,10,FALSE)</f>
        <v>2.4</v>
      </c>
      <c r="U395" s="42">
        <f>VLOOKUP($A395,[1]TargetPriceData!$A$2:$P$4996,16,FALSE)</f>
        <v>4.2</v>
      </c>
      <c r="V395" s="42">
        <f>VLOOKUP($A395,[1]TargetPriceData!$A$2:$Q$4996,17,FALSE)</f>
        <v>5.12</v>
      </c>
      <c r="W395" s="27" t="str">
        <f>VLOOKUP($A395,[1]TargetPriceData!$A$2:$O$4996,15,FALSE)</f>
        <v/>
      </c>
      <c r="X395" s="28">
        <f>VLOOKUP($A395,[1]TargetPriceData!$A$2:$N$4996,14,FALSE)</f>
        <v>0</v>
      </c>
      <c r="Y395" s="29">
        <f t="shared" si="13"/>
        <v>0</v>
      </c>
      <c r="Z395" s="11" t="str" cm="1">
        <f t="array" ref="Z395">_FV(B395,"Exchange abbreviation",TRUE)</f>
        <v>XNAS</v>
      </c>
      <c r="AA395" s="44" t="s">
        <v>712</v>
      </c>
      <c r="AB395" s="44" t="s">
        <v>711</v>
      </c>
      <c r="AC395" s="45" t="s">
        <v>49</v>
      </c>
      <c r="AD395" s="31" t="s">
        <v>587</v>
      </c>
      <c r="AE395" s="46" t="s">
        <v>617</v>
      </c>
      <c r="AF395" s="32" t="s">
        <v>33</v>
      </c>
      <c r="AG395" s="33" cm="1">
        <f t="array" ref="AG395">IF(AH395=0,0,IF(ISERR(AH395),0,ROUNDDOWN(C395/_FV(B395,"P/E",TRUE),2)))</f>
        <v>50.07</v>
      </c>
      <c r="AH395" s="30" cm="1">
        <f t="array" ref="AH395">IFERROR(_FV(B395,"P/E",TRUE),0)</f>
        <v>14.097899999999999</v>
      </c>
    </row>
    <row r="396" spans="1:34" x14ac:dyDescent="0.25">
      <c r="A396" s="38" t="s">
        <v>476</v>
      </c>
      <c r="B396" t="e" vm="393">
        <v>#VALUE!</v>
      </c>
      <c r="C396" s="10" cm="1">
        <f t="array" ref="C396">_FV(B396,"Previous close",TRUE)</f>
        <v>19.739999999999998</v>
      </c>
      <c r="D396" s="10" cm="1">
        <f t="array" aca="1" ref="D396" ca="1">IF(OR(ISERROR(_FV($B396,"Price (Extended hours)",TRUE))=TRUE,$D$2="MKT CLOSED"),_FV($B396,"Price"),_FV($B396,"Price (Extended hours)",TRUE))</f>
        <v>19.829999999999998</v>
      </c>
      <c r="E396" s="17" cm="1">
        <f t="array" ref="E396">_FV(B396,"Low")</f>
        <v>19.094999999999999</v>
      </c>
      <c r="F396" s="17" cm="1">
        <f t="array" ref="F396">_FV(B396,"High")</f>
        <v>20.69</v>
      </c>
      <c r="G396" s="18" cm="1">
        <f t="array" ref="G396">_FV(B396,"Change")</f>
        <v>-0.22</v>
      </c>
      <c r="H396" s="19" cm="1">
        <f t="array" ref="H396">_FV(B396,"Change (%)",TRUE)</f>
        <v>-1.1145E-2</v>
      </c>
      <c r="I396" s="37" t="str" cm="1">
        <f t="array" ref="I396">_FV(B396,"Name")</f>
        <v>REGIONS FINANCIAL CORPORATION</v>
      </c>
      <c r="J396" s="20" cm="1">
        <f t="array" ref="J396">_FV(B396,"Shares outstanding",TRUE)</f>
        <v>934396300</v>
      </c>
      <c r="K396" s="21" cm="1">
        <f t="array" ref="K396">IFERROR(_FV(B396,"Market cap",TRUE),0)</f>
        <v>18239420000</v>
      </c>
      <c r="L396" s="22">
        <f>VLOOKUP($A396,[1]TargetPriceData!$A$2:$AB$4993,11,FALSE)</f>
        <v>1.25</v>
      </c>
      <c r="M396" s="23">
        <f>VLOOKUP($A396,[1]TargetPriceData!$A$2:$AB$4993,4,FALSE)</f>
        <v>23</v>
      </c>
      <c r="N396" s="23" t="b">
        <f>VLOOKUP($A396,[1]TargetPriceData!$A$2:$AB$4993,3,FALSE)</f>
        <v>1</v>
      </c>
      <c r="O396" s="24">
        <f>VLOOKUP($A396,[1]TargetPriceData!$A$2:$AB$4993,5,FALSE)</f>
        <v>20</v>
      </c>
      <c r="P396" s="24">
        <f>VLOOKUP($A396,[1]TargetPriceData!$A$2:$AB$1048576,7,FALSE)</f>
        <v>24.3</v>
      </c>
      <c r="Q396" s="24">
        <f>VLOOKUP($A396,[1]TargetPriceData!$A$2:$AB$4993,6,FALSE)</f>
        <v>24.43</v>
      </c>
      <c r="R396" s="34">
        <f t="shared" ca="1" si="12"/>
        <v>0.23197175995965719</v>
      </c>
      <c r="S396" s="24">
        <f>VLOOKUP($A396,[1]TargetPriceData!$A$2:$AB$4993,8,FALSE)</f>
        <v>30</v>
      </c>
      <c r="T396" s="26">
        <f>VLOOKUP($A396,[1]TargetPriceData!$A$2:$AB$4993,10,FALSE)</f>
        <v>2.2000000000000002</v>
      </c>
      <c r="U396" s="42">
        <f>VLOOKUP($A396,[1]TargetPriceData!$A$2:$P$4996,16,FALSE)</f>
        <v>0</v>
      </c>
      <c r="V396" s="42">
        <f>VLOOKUP($A396,[1]TargetPriceData!$A$2:$Q$4996,17,FALSE)</f>
        <v>0</v>
      </c>
      <c r="W396" s="27" t="str">
        <f>VLOOKUP($A396,[1]TargetPriceData!$A$2:$O$4996,15,FALSE)</f>
        <v>2022-12-07</v>
      </c>
      <c r="X396" s="28">
        <f>VLOOKUP($A396,[1]TargetPriceData!$A$2:$N$4996,14,FALSE)</f>
        <v>0.8</v>
      </c>
      <c r="Y396" s="29">
        <f t="shared" si="13"/>
        <v>4.0526849037487343E-2</v>
      </c>
      <c r="Z396" s="11" t="str" cm="1">
        <f t="array" ref="Z396">_FV(B396,"Exchange abbreviation",TRUE)</f>
        <v>XNYS</v>
      </c>
      <c r="AA396" s="44" t="s">
        <v>589</v>
      </c>
      <c r="AB396" s="44" t="s">
        <v>711</v>
      </c>
      <c r="AC396" s="45" t="s">
        <v>38</v>
      </c>
      <c r="AD396" s="31" t="s">
        <v>604</v>
      </c>
      <c r="AE396" s="46" t="s">
        <v>647</v>
      </c>
      <c r="AF396" s="32" t="s">
        <v>33</v>
      </c>
      <c r="AG396" s="33" cm="1">
        <f t="array" ref="AG396">IF(AH396=0,0,IF(ISERR(AH396),0,ROUNDDOWN(C396/_FV(B396,"P/E",TRUE),2)))</f>
        <v>2</v>
      </c>
      <c r="AH396" s="30" cm="1">
        <f t="array" ref="AH396">IFERROR(_FV(B396,"P/E",TRUE),0)</f>
        <v>9.8404000000000007</v>
      </c>
    </row>
    <row r="397" spans="1:34" x14ac:dyDescent="0.25">
      <c r="A397" s="38" t="s">
        <v>477</v>
      </c>
      <c r="B397" t="e" vm="394">
        <v>#VALUE!</v>
      </c>
      <c r="C397" s="10" cm="1">
        <f t="array" ref="C397">_FV(B397,"Previous close",TRUE)</f>
        <v>79.84</v>
      </c>
      <c r="D397" s="10" cm="1">
        <f t="array" aca="1" ref="D397" ca="1">IF(OR(ISERROR(_FV($B397,"Price (Extended hours)",TRUE))=TRUE,$D$2="MKT CLOSED"),_FV($B397,"Price"),_FV($B397,"Price (Extended hours)",TRUE))</f>
        <v>71.89</v>
      </c>
      <c r="E397" s="17" cm="1">
        <f t="array" ref="E397">_FV(B397,"Low")</f>
        <v>65.400000000000006</v>
      </c>
      <c r="F397" s="17" cm="1">
        <f t="array" ref="F397">_FV(B397,"High")</f>
        <v>73.36</v>
      </c>
      <c r="G397" s="18" cm="1">
        <f t="array" ref="G397">_FV(B397,"Change")</f>
        <v>-6.83</v>
      </c>
      <c r="H397" s="19" cm="1">
        <f t="array" ref="H397">_FV(B397,"Change (%)",TRUE)</f>
        <v>-8.5546000000000011E-2</v>
      </c>
      <c r="I397" s="37" t="str" cm="1">
        <f t="array" ref="I397">_FV(B397,"Name")</f>
        <v>ROBERT HALF INTERNATIONAL INC.</v>
      </c>
      <c r="J397" s="20" cm="1">
        <f t="array" ref="J397">_FV(B397,"Shares outstanding",TRUE)</f>
        <v>109567900</v>
      </c>
      <c r="K397" s="21" cm="1">
        <f t="array" ref="K397">IFERROR(_FV(B397,"Market cap",TRUE),0)</f>
        <v>7999550000</v>
      </c>
      <c r="L397" s="22">
        <f>VLOOKUP($A397,[1]TargetPriceData!$A$2:$AB$4993,11,FALSE)</f>
        <v>0</v>
      </c>
      <c r="M397" s="23">
        <f>VLOOKUP($A397,[1]TargetPriceData!$A$2:$AB$4993,4,FALSE)</f>
        <v>10</v>
      </c>
      <c r="N397" s="23" t="b">
        <f>VLOOKUP($A397,[1]TargetPriceData!$A$2:$AB$4993,3,FALSE)</f>
        <v>1</v>
      </c>
      <c r="O397" s="24">
        <f>VLOOKUP($A397,[1]TargetPriceData!$A$2:$AB$4993,5,FALSE)</f>
        <v>66</v>
      </c>
      <c r="P397" s="24">
        <f>VLOOKUP($A397,[1]TargetPriceData!$A$2:$AB$1048576,7,FALSE)</f>
        <v>76</v>
      </c>
      <c r="Q397" s="24">
        <f>VLOOKUP($A397,[1]TargetPriceData!$A$2:$AB$4993,6,FALSE)</f>
        <v>80.900000000000006</v>
      </c>
      <c r="R397" s="34">
        <f t="shared" ca="1" si="12"/>
        <v>0.12533036583669502</v>
      </c>
      <c r="S397" s="24">
        <f>VLOOKUP($A397,[1]TargetPriceData!$A$2:$AB$4993,8,FALSE)</f>
        <v>120</v>
      </c>
      <c r="T397" s="26">
        <f>VLOOKUP($A397,[1]TargetPriceData!$A$2:$AB$4993,10,FALSE)</f>
        <v>3.1</v>
      </c>
      <c r="U397" s="42">
        <f>VLOOKUP($A397,[1]TargetPriceData!$A$2:$P$4996,16,FALSE)</f>
        <v>0</v>
      </c>
      <c r="V397" s="42">
        <f>VLOOKUP($A397,[1]TargetPriceData!$A$2:$Q$4996,17,FALSE)</f>
        <v>0</v>
      </c>
      <c r="W397" s="27" t="str">
        <f>VLOOKUP($A397,[1]TargetPriceData!$A$2:$O$4996,15,FALSE)</f>
        <v>2022-08-24</v>
      </c>
      <c r="X397" s="28">
        <f>VLOOKUP($A397,[1]TargetPriceData!$A$2:$N$4996,14,FALSE)</f>
        <v>1.72</v>
      </c>
      <c r="Y397" s="29">
        <f t="shared" si="13"/>
        <v>2.1543086172344687E-2</v>
      </c>
      <c r="Z397" s="11" t="str" cm="1">
        <f t="array" ref="Z397">_FV(B397,"Exchange abbreviation",TRUE)</f>
        <v>XNYS</v>
      </c>
      <c r="AA397" s="44" t="s">
        <v>589</v>
      </c>
      <c r="AB397" s="44" t="s">
        <v>711</v>
      </c>
      <c r="AC397" s="45" t="s">
        <v>50</v>
      </c>
      <c r="AD397" s="31" t="s">
        <v>337</v>
      </c>
      <c r="AE397" s="46" t="s">
        <v>698</v>
      </c>
      <c r="AF397" s="32" t="s">
        <v>33</v>
      </c>
      <c r="AG397" s="33" cm="1">
        <f t="array" ref="AG397">IF(AH397=0,0,IF(ISERR(AH397),0,ROUNDDOWN(C397/_FV(B397,"P/E",TRUE),2)))</f>
        <v>6.16</v>
      </c>
      <c r="AH397" s="30" cm="1">
        <f t="array" ref="AH397">IFERROR(_FV(B397,"P/E",TRUE),0)</f>
        <v>12.946099999999999</v>
      </c>
    </row>
    <row r="398" spans="1:34" x14ac:dyDescent="0.25">
      <c r="A398" s="38" t="s">
        <v>478</v>
      </c>
      <c r="B398" t="e" vm="395">
        <v>#VALUE!</v>
      </c>
      <c r="C398" s="10" cm="1">
        <f t="array" ref="C398">_FV(B398,"Previous close",TRUE)</f>
        <v>98.06</v>
      </c>
      <c r="D398" s="10" cm="1">
        <f t="array" aca="1" ref="D398" ca="1">IF(OR(ISERROR(_FV($B398,"Price (Extended hours)",TRUE))=TRUE,$D$2="MKT CLOSED"),_FV($B398,"Price"),_FV($B398,"Price (Extended hours)",TRUE))</f>
        <v>100.99</v>
      </c>
      <c r="E398" s="17" cm="1">
        <f t="array" ref="E398">_FV(B398,"Low")</f>
        <v>97.24</v>
      </c>
      <c r="F398" s="17" cm="1">
        <f t="array" ref="F398">_FV(B398,"High")</f>
        <v>101.05</v>
      </c>
      <c r="G398" s="18" cm="1">
        <f t="array" ref="G398">_FV(B398,"Change")</f>
        <v>2.93</v>
      </c>
      <c r="H398" s="19" cm="1">
        <f t="array" ref="H398">_FV(B398,"Change (%)",TRUE)</f>
        <v>2.988E-2</v>
      </c>
      <c r="I398" s="37" t="str" cm="1">
        <f t="array" ref="I398">_FV(B398,"Name")</f>
        <v>RAYMOND JAMES FINANCIAL, INC.</v>
      </c>
      <c r="J398" s="20" cm="1">
        <f t="array" ref="J398">_FV(B398,"Shares outstanding",TRUE)</f>
        <v>215825000</v>
      </c>
      <c r="K398" s="21" cm="1">
        <f t="array" ref="K398">IFERROR(_FV(B398,"Market cap",TRUE),0)</f>
        <v>21796170000</v>
      </c>
      <c r="L398" s="22">
        <f>VLOOKUP($A398,[1]TargetPriceData!$A$2:$AB$4993,11,FALSE)</f>
        <v>1.03</v>
      </c>
      <c r="M398" s="23">
        <f>VLOOKUP($A398,[1]TargetPriceData!$A$2:$AB$4993,4,FALSE)</f>
        <v>9</v>
      </c>
      <c r="N398" s="23" t="b">
        <f>VLOOKUP($A398,[1]TargetPriceData!$A$2:$AB$4993,3,FALSE)</f>
        <v>1</v>
      </c>
      <c r="O398" s="24">
        <f>VLOOKUP($A398,[1]TargetPriceData!$A$2:$AB$4993,5,FALSE)</f>
        <v>100</v>
      </c>
      <c r="P398" s="24">
        <f>VLOOKUP($A398,[1]TargetPriceData!$A$2:$AB$1048576,7,FALSE)</f>
        <v>119</v>
      </c>
      <c r="Q398" s="24">
        <f>VLOOKUP($A398,[1]TargetPriceData!$A$2:$AB$4993,6,FALSE)</f>
        <v>118.11</v>
      </c>
      <c r="R398" s="34">
        <f t="shared" ca="1" si="12"/>
        <v>0.16952173482523028</v>
      </c>
      <c r="S398" s="24">
        <f>VLOOKUP($A398,[1]TargetPriceData!$A$2:$AB$4993,8,FALSE)</f>
        <v>130</v>
      </c>
      <c r="T398" s="26">
        <f>VLOOKUP($A398,[1]TargetPriceData!$A$2:$AB$4993,10,FALSE)</f>
        <v>2.1</v>
      </c>
      <c r="U398" s="42">
        <f>VLOOKUP($A398,[1]TargetPriceData!$A$2:$P$4996,16,FALSE)</f>
        <v>3.03</v>
      </c>
      <c r="V398" s="42">
        <f>VLOOKUP($A398,[1]TargetPriceData!$A$2:$Q$4996,17,FALSE)</f>
        <v>3.05</v>
      </c>
      <c r="W398" s="27" t="str">
        <f>VLOOKUP($A398,[1]TargetPriceData!$A$2:$O$4996,15,FALSE)</f>
        <v>2022-09-30</v>
      </c>
      <c r="X398" s="28">
        <f>VLOOKUP($A398,[1]TargetPriceData!$A$2:$N$4996,14,FALSE)</f>
        <v>1.36</v>
      </c>
      <c r="Y398" s="29">
        <f t="shared" si="13"/>
        <v>1.3869059759331023E-2</v>
      </c>
      <c r="Z398" s="11" t="str" cm="1">
        <f t="array" ref="Z398">_FV(B398,"Exchange abbreviation",TRUE)</f>
        <v>XNYS</v>
      </c>
      <c r="AA398" s="44" t="s">
        <v>589</v>
      </c>
      <c r="AB398" s="44" t="s">
        <v>711</v>
      </c>
      <c r="AC398" s="45" t="s">
        <v>81</v>
      </c>
      <c r="AD398" s="31" t="s">
        <v>604</v>
      </c>
      <c r="AE398" s="46" t="s">
        <v>676</v>
      </c>
      <c r="AF398" s="32" t="s">
        <v>33</v>
      </c>
      <c r="AG398" s="33" cm="1">
        <f t="array" ref="AG398">IF(AH398=0,0,IF(ISERR(AH398),0,ROUNDDOWN(C398/_FV(B398,"P/E",TRUE),2)))</f>
        <v>7.02</v>
      </c>
      <c r="AH398" s="30" cm="1">
        <f t="array" ref="AH398">IFERROR(_FV(B398,"P/E",TRUE),0)</f>
        <v>13.9587</v>
      </c>
    </row>
    <row r="399" spans="1:34" x14ac:dyDescent="0.25">
      <c r="A399" s="38" t="s">
        <v>479</v>
      </c>
      <c r="B399" t="e" vm="396">
        <v>#VALUE!</v>
      </c>
      <c r="C399" s="10" cm="1">
        <f t="array" ref="C399">_FV(B399,"Previous close",TRUE)</f>
        <v>89.7</v>
      </c>
      <c r="D399" s="10" cm="1">
        <f t="array" aca="1" ref="D399" ca="1">IF(OR(ISERROR(_FV($B399,"Price (Extended hours)",TRUE))=TRUE,$D$2="MKT CLOSED"),_FV($B399,"Price"),_FV($B399,"Price (Extended hours)",TRUE))</f>
        <v>90.71</v>
      </c>
      <c r="E399" s="17" cm="1">
        <f t="array" ref="E399">_FV(B399,"Low")</f>
        <v>88.68</v>
      </c>
      <c r="F399" s="17" cm="1">
        <f t="array" ref="F399">_FV(B399,"High")</f>
        <v>91.474999999999994</v>
      </c>
      <c r="G399" s="18" cm="1">
        <f t="array" ref="G399">_FV(B399,"Change")</f>
        <v>1.01</v>
      </c>
      <c r="H399" s="19" cm="1">
        <f t="array" ref="H399">_FV(B399,"Change (%)",TRUE)</f>
        <v>1.1259999999999999E-2</v>
      </c>
      <c r="I399" s="37" t="str" cm="1">
        <f t="array" ref="I399">_FV(B399,"Name")</f>
        <v>RALPH LAUREN CORPORATION</v>
      </c>
      <c r="J399" s="20" cm="1">
        <f t="array" ref="J399">_FV(B399,"Shares outstanding",TRUE)</f>
        <v>67779070</v>
      </c>
      <c r="K399" s="21" cm="1">
        <f t="array" ref="K399">IFERROR(_FV(B399,"Market cap",TRUE),0)</f>
        <v>6148240000</v>
      </c>
      <c r="L399" s="22">
        <f>VLOOKUP($A399,[1]TargetPriceData!$A$2:$AB$4993,11,FALSE)</f>
        <v>1.35</v>
      </c>
      <c r="M399" s="23">
        <f>VLOOKUP($A399,[1]TargetPriceData!$A$2:$AB$4993,4,FALSE)</f>
        <v>17</v>
      </c>
      <c r="N399" s="23" t="b">
        <f>VLOOKUP($A399,[1]TargetPriceData!$A$2:$AB$4993,3,FALSE)</f>
        <v>1</v>
      </c>
      <c r="O399" s="24">
        <f>VLOOKUP($A399,[1]TargetPriceData!$A$2:$AB$4993,5,FALSE)</f>
        <v>82</v>
      </c>
      <c r="P399" s="24">
        <f>VLOOKUP($A399,[1]TargetPriceData!$A$2:$AB$1048576,7,FALSE)</f>
        <v>111</v>
      </c>
      <c r="Q399" s="24">
        <f>VLOOKUP($A399,[1]TargetPriceData!$A$2:$AB$4993,6,FALSE)</f>
        <v>114.25</v>
      </c>
      <c r="R399" s="34">
        <f t="shared" ca="1" si="12"/>
        <v>0.2595083232278691</v>
      </c>
      <c r="S399" s="24">
        <f>VLOOKUP($A399,[1]TargetPriceData!$A$2:$AB$4993,8,FALSE)</f>
        <v>145</v>
      </c>
      <c r="T399" s="26">
        <f>VLOOKUP($A399,[1]TargetPriceData!$A$2:$AB$4993,10,FALSE)</f>
        <v>2.6</v>
      </c>
      <c r="U399" s="42">
        <f>VLOOKUP($A399,[1]TargetPriceData!$A$2:$P$4996,16,FALSE)</f>
        <v>1.3</v>
      </c>
      <c r="V399" s="42">
        <f>VLOOKUP($A399,[1]TargetPriceData!$A$2:$Q$4996,17,FALSE)</f>
        <v>2.0499999999999998</v>
      </c>
      <c r="W399" s="27" t="str">
        <f>VLOOKUP($A399,[1]TargetPriceData!$A$2:$O$4996,15,FALSE)</f>
        <v>2022-09-29</v>
      </c>
      <c r="X399" s="28">
        <f>VLOOKUP($A399,[1]TargetPriceData!$A$2:$N$4996,14,FALSE)</f>
        <v>3</v>
      </c>
      <c r="Y399" s="29">
        <f t="shared" si="13"/>
        <v>3.3444816053511704E-2</v>
      </c>
      <c r="Z399" s="11" t="str" cm="1">
        <f t="array" ref="Z399">_FV(B399,"Exchange abbreviation",TRUE)</f>
        <v>XNYS</v>
      </c>
      <c r="AA399" s="44" t="s">
        <v>589</v>
      </c>
      <c r="AB399" s="44" t="s">
        <v>711</v>
      </c>
      <c r="AC399" s="45" t="s">
        <v>188</v>
      </c>
      <c r="AD399" s="31" t="s">
        <v>278</v>
      </c>
      <c r="AE399" s="46" t="s">
        <v>691</v>
      </c>
      <c r="AF399" s="32" t="s">
        <v>33</v>
      </c>
      <c r="AG399" s="33" cm="1">
        <f t="array" ref="AG399">IF(AH399=0,0,IF(ISERR(AH399),0,ROUNDDOWN(C399/_FV(B399,"P/E",TRUE),2)))</f>
        <v>7.61</v>
      </c>
      <c r="AH399" s="30" cm="1">
        <f t="array" ref="AH399">IFERROR(_FV(B399,"P/E",TRUE),0)</f>
        <v>11.771699999999999</v>
      </c>
    </row>
    <row r="400" spans="1:34" x14ac:dyDescent="0.25">
      <c r="A400" s="38" t="s">
        <v>480</v>
      </c>
      <c r="B400" t="e" vm="397">
        <v>#VALUE!</v>
      </c>
      <c r="C400" s="10" cm="1">
        <f t="array" ref="C400">_FV(B400,"Previous close",TRUE)</f>
        <v>217.42</v>
      </c>
      <c r="D400" s="10" cm="1">
        <f t="array" aca="1" ref="D400" ca="1">IF(OR(ISERROR(_FV($B400,"Price (Extended hours)",TRUE))=TRUE,$D$2="MKT CLOSED"),_FV($B400,"Price"),_FV($B400,"Price (Extended hours)",TRUE))</f>
        <v>216.87</v>
      </c>
      <c r="E400" s="17" cm="1">
        <f t="array" ref="E400">_FV(B400,"Low")</f>
        <v>213.5</v>
      </c>
      <c r="F400" s="17" cm="1">
        <f t="array" ref="F400">_FV(B400,"High")</f>
        <v>223.46</v>
      </c>
      <c r="G400" s="18" cm="1">
        <f t="array" ref="G400">_FV(B400,"Change")</f>
        <v>4.8600000000000003</v>
      </c>
      <c r="H400" s="19" cm="1">
        <f t="array" ref="H400">_FV(B400,"Change (%)",TRUE)</f>
        <v>2.2353000000000001E-2</v>
      </c>
      <c r="I400" s="37" t="str" cm="1">
        <f t="array" ref="I400">_FV(B400,"Name")</f>
        <v>RESMED INC.</v>
      </c>
      <c r="J400" s="20" cm="1">
        <f t="array" ref="J400">_FV(B400,"Shares outstanding",TRUE)</f>
        <v>146459000</v>
      </c>
      <c r="K400" s="21" cm="1">
        <f t="array" ref="K400">IFERROR(_FV(B400,"Market cap",TRUE),0)</f>
        <v>32554920000</v>
      </c>
      <c r="L400" s="22">
        <f>VLOOKUP($A400,[1]TargetPriceData!$A$2:$AB$4993,11,FALSE)</f>
        <v>0.48</v>
      </c>
      <c r="M400" s="23">
        <f>VLOOKUP($A400,[1]TargetPriceData!$A$2:$AB$4993,4,FALSE)</f>
        <v>7</v>
      </c>
      <c r="N400" s="23" t="b">
        <f>VLOOKUP($A400,[1]TargetPriceData!$A$2:$AB$4993,3,FALSE)</f>
        <v>1</v>
      </c>
      <c r="O400" s="24">
        <f>VLOOKUP($A400,[1]TargetPriceData!$A$2:$AB$4993,5,FALSE)</f>
        <v>222</v>
      </c>
      <c r="P400" s="24">
        <f>VLOOKUP($A400,[1]TargetPriceData!$A$2:$AB$1048576,7,FALSE)</f>
        <v>252</v>
      </c>
      <c r="Q400" s="24">
        <f>VLOOKUP($A400,[1]TargetPriceData!$A$2:$AB$4993,6,FALSE)</f>
        <v>254.29</v>
      </c>
      <c r="R400" s="34">
        <f t="shared" ca="1" si="12"/>
        <v>0.17254576474385572</v>
      </c>
      <c r="S400" s="24">
        <f>VLOOKUP($A400,[1]TargetPriceData!$A$2:$AB$4993,8,FALSE)</f>
        <v>276</v>
      </c>
      <c r="T400" s="26">
        <f>VLOOKUP($A400,[1]TargetPriceData!$A$2:$AB$4993,10,FALSE)</f>
        <v>2.2999999999999998</v>
      </c>
      <c r="U400" s="42">
        <f>VLOOKUP($A400,[1]TargetPriceData!$A$2:$P$4996,16,FALSE)</f>
        <v>1.27</v>
      </c>
      <c r="V400" s="42">
        <f>VLOOKUP($A400,[1]TargetPriceData!$A$2:$Q$4996,17,FALSE)</f>
        <v>2.8</v>
      </c>
      <c r="W400" s="27" t="str">
        <f>VLOOKUP($A400,[1]TargetPriceData!$A$2:$O$4996,15,FALSE)</f>
        <v>2022-08-17</v>
      </c>
      <c r="X400" s="28">
        <f>VLOOKUP($A400,[1]TargetPriceData!$A$2:$N$4996,14,FALSE)</f>
        <v>1.76</v>
      </c>
      <c r="Y400" s="29">
        <f t="shared" si="13"/>
        <v>8.0949314690460863E-3</v>
      </c>
      <c r="Z400" s="11" t="str" cm="1">
        <f t="array" ref="Z400">_FV(B400,"Exchange abbreviation",TRUE)</f>
        <v>XNYS</v>
      </c>
      <c r="AA400" s="44" t="s">
        <v>589</v>
      </c>
      <c r="AB400" s="44" t="s">
        <v>711</v>
      </c>
      <c r="AC400" s="45" t="s">
        <v>32</v>
      </c>
      <c r="AD400" s="31" t="s">
        <v>587</v>
      </c>
      <c r="AE400" s="46" t="s">
        <v>588</v>
      </c>
      <c r="AF400" s="32" t="s">
        <v>33</v>
      </c>
      <c r="AG400" s="33" cm="1">
        <f t="array" ref="AG400">IF(AH400=0,0,IF(ISERR(AH400),0,ROUNDDOWN(C400/_FV(B400,"P/E",TRUE),2)))</f>
        <v>5.3</v>
      </c>
      <c r="AH400" s="30" cm="1">
        <f t="array" ref="AH400">IFERROR(_FV(B400,"P/E",TRUE),0)</f>
        <v>41.000100000000003</v>
      </c>
    </row>
    <row r="401" spans="1:34" x14ac:dyDescent="0.25">
      <c r="A401" s="38" t="s">
        <v>481</v>
      </c>
      <c r="B401" t="e" vm="398">
        <v>#VALUE!</v>
      </c>
      <c r="C401" s="10" cm="1">
        <f t="array" ref="C401">_FV(B401,"Previous close",TRUE)</f>
        <v>225.21</v>
      </c>
      <c r="D401" s="10" cm="1">
        <f t="array" aca="1" ref="D401" ca="1">IF(OR(ISERROR(_FV($B401,"Price (Extended hours)",TRUE))=TRUE,$D$2="MKT CLOSED"),_FV($B401,"Price"),_FV($B401,"Price (Extended hours)",TRUE))</f>
        <v>233.38</v>
      </c>
      <c r="E401" s="17" cm="1">
        <f t="array" ref="E401">_FV(B401,"Low")</f>
        <v>221.83</v>
      </c>
      <c r="F401" s="17" cm="1">
        <f t="array" ref="F401">_FV(B401,"High")</f>
        <v>232.49</v>
      </c>
      <c r="G401" s="18" cm="1">
        <f t="array" ref="G401">_FV(B401,"Change")</f>
        <v>6.66</v>
      </c>
      <c r="H401" s="19" cm="1">
        <f t="array" ref="H401">_FV(B401,"Change (%)",TRUE)</f>
        <v>2.9571999999999998E-2</v>
      </c>
      <c r="I401" s="37" t="str" cm="1">
        <f t="array" ref="I401">_FV(B401,"Name")</f>
        <v>ROCKWELL AUTOMATION, INC.</v>
      </c>
      <c r="J401" s="20" cm="1">
        <f t="array" ref="J401">_FV(B401,"Shares outstanding",TRUE)</f>
        <v>115435400</v>
      </c>
      <c r="K401" s="21" cm="1">
        <f t="array" ref="K401">IFERROR(_FV(B401,"Market cap",TRUE),0)</f>
        <v>26766000000</v>
      </c>
      <c r="L401" s="22">
        <f>VLOOKUP($A401,[1]TargetPriceData!$A$2:$AB$4993,11,FALSE)</f>
        <v>1.43</v>
      </c>
      <c r="M401" s="23">
        <f>VLOOKUP($A401,[1]TargetPriceData!$A$2:$AB$4993,4,FALSE)</f>
        <v>21</v>
      </c>
      <c r="N401" s="23" t="b">
        <f>VLOOKUP($A401,[1]TargetPriceData!$A$2:$AB$4993,3,FALSE)</f>
        <v>1</v>
      </c>
      <c r="O401" s="24">
        <f>VLOOKUP($A401,[1]TargetPriceData!$A$2:$AB$4993,5,FALSE)</f>
        <v>200</v>
      </c>
      <c r="P401" s="24">
        <f>VLOOKUP($A401,[1]TargetPriceData!$A$2:$AB$1048576,7,FALSE)</f>
        <v>246</v>
      </c>
      <c r="Q401" s="24">
        <f>VLOOKUP($A401,[1]TargetPriceData!$A$2:$AB$4993,6,FALSE)</f>
        <v>241.52</v>
      </c>
      <c r="R401" s="34">
        <f t="shared" ca="1" si="12"/>
        <v>3.487873853800675E-2</v>
      </c>
      <c r="S401" s="24">
        <f>VLOOKUP($A401,[1]TargetPriceData!$A$2:$AB$4993,8,FALSE)</f>
        <v>300</v>
      </c>
      <c r="T401" s="26">
        <f>VLOOKUP($A401,[1]TargetPriceData!$A$2:$AB$4993,10,FALSE)</f>
        <v>2.7</v>
      </c>
      <c r="U401" s="42">
        <f>VLOOKUP($A401,[1]TargetPriceData!$A$2:$P$4996,16,FALSE)</f>
        <v>0.67</v>
      </c>
      <c r="V401" s="42">
        <f>VLOOKUP($A401,[1]TargetPriceData!$A$2:$Q$4996,17,FALSE)</f>
        <v>1.06</v>
      </c>
      <c r="W401" s="27" t="str">
        <f>VLOOKUP($A401,[1]TargetPriceData!$A$2:$O$4996,15,FALSE)</f>
        <v>2022-08-12</v>
      </c>
      <c r="X401" s="28">
        <f>VLOOKUP($A401,[1]TargetPriceData!$A$2:$N$4996,14,FALSE)</f>
        <v>4.4800000000000004</v>
      </c>
      <c r="Y401" s="29">
        <f t="shared" si="13"/>
        <v>1.9892544736024156E-2</v>
      </c>
      <c r="Z401" s="11" t="str" cm="1">
        <f t="array" ref="Z401">_FV(B401,"Exchange abbreviation",TRUE)</f>
        <v>XNYS</v>
      </c>
      <c r="AA401" s="44" t="s">
        <v>589</v>
      </c>
      <c r="AB401" s="44" t="s">
        <v>711</v>
      </c>
      <c r="AC401" s="45" t="s">
        <v>39</v>
      </c>
      <c r="AD401" s="31" t="s">
        <v>337</v>
      </c>
      <c r="AE401" s="46" t="s">
        <v>616</v>
      </c>
      <c r="AF401" s="32" t="s">
        <v>33</v>
      </c>
      <c r="AG401" s="33" cm="1">
        <f t="array" ref="AG401">IF(AH401=0,0,IF(ISERR(AH401),0,ROUNDDOWN(C401/_FV(B401,"P/E",TRUE),2)))</f>
        <v>5.73</v>
      </c>
      <c r="AH401" s="30" cm="1">
        <f t="array" ref="AH401">IFERROR(_FV(B401,"P/E",TRUE),0)</f>
        <v>39.2956</v>
      </c>
    </row>
    <row r="402" spans="1:34" x14ac:dyDescent="0.25">
      <c r="A402" s="38" t="s">
        <v>482</v>
      </c>
      <c r="B402" t="e" vm="399">
        <v>#VALUE!</v>
      </c>
      <c r="C402" s="10" cm="1">
        <f t="array" ref="C402">_FV(B402,"Previous close",TRUE)</f>
        <v>35.99</v>
      </c>
      <c r="D402" s="10" cm="1">
        <f t="array" aca="1" ref="D402" ca="1">IF(OR(ISERROR(_FV($B402,"Price (Extended hours)",TRUE))=TRUE,$D$2="MKT CLOSED"),_FV($B402,"Price"),_FV($B402,"Price (Extended hours)",TRUE))</f>
        <v>36.43</v>
      </c>
      <c r="E402" s="17" cm="1">
        <f t="array" ref="E402">_FV(B402,"Low")</f>
        <v>35.659999999999997</v>
      </c>
      <c r="F402" s="17" cm="1">
        <f t="array" ref="F402">_FV(B402,"High")</f>
        <v>36.54</v>
      </c>
      <c r="G402" s="18" cm="1">
        <f t="array" ref="G402">_FV(B402,"Change")</f>
        <v>0.44</v>
      </c>
      <c r="H402" s="19" cm="1">
        <f t="array" ref="H402">_FV(B402,"Change (%)",TRUE)</f>
        <v>1.2225999999999999E-2</v>
      </c>
      <c r="I402" s="37" t="str" cm="1">
        <f t="array" ref="I402">_FV(B402,"Name")</f>
        <v>ROLLINS, INC.</v>
      </c>
      <c r="J402" s="20" cm="1">
        <f t="array" ref="J402">_FV(B402,"Shares outstanding",TRUE)</f>
        <v>492417300</v>
      </c>
      <c r="K402" s="21" cm="1">
        <f t="array" ref="K402">IFERROR(_FV(B402,"Market cap",TRUE),0)</f>
        <v>17938760000</v>
      </c>
      <c r="L402" s="22">
        <f>VLOOKUP($A402,[1]TargetPriceData!$A$2:$AB$4993,11,FALSE)</f>
        <v>0.57999999999999996</v>
      </c>
      <c r="M402" s="23">
        <f>VLOOKUP($A402,[1]TargetPriceData!$A$2:$AB$4993,4,FALSE)</f>
        <v>4</v>
      </c>
      <c r="N402" s="23" t="b">
        <f>VLOOKUP($A402,[1]TargetPriceData!$A$2:$AB$4993,3,FALSE)</f>
        <v>1</v>
      </c>
      <c r="O402" s="24">
        <f>VLOOKUP($A402,[1]TargetPriceData!$A$2:$AB$4993,5,FALSE)</f>
        <v>30</v>
      </c>
      <c r="P402" s="24">
        <f>VLOOKUP($A402,[1]TargetPriceData!$A$2:$AB$1048576,7,FALSE)</f>
        <v>37.5</v>
      </c>
      <c r="Q402" s="24">
        <f>VLOOKUP($A402,[1]TargetPriceData!$A$2:$AB$4993,6,FALSE)</f>
        <v>36.25</v>
      </c>
      <c r="R402" s="34">
        <f t="shared" ca="1" si="12"/>
        <v>-4.9409827065605193E-3</v>
      </c>
      <c r="S402" s="24">
        <f>VLOOKUP($A402,[1]TargetPriceData!$A$2:$AB$4993,8,FALSE)</f>
        <v>40</v>
      </c>
      <c r="T402" s="26">
        <f>VLOOKUP($A402,[1]TargetPriceData!$A$2:$AB$4993,10,FALSE)</f>
        <v>2.5</v>
      </c>
      <c r="U402" s="42">
        <f>VLOOKUP($A402,[1]TargetPriceData!$A$2:$P$4996,16,FALSE)</f>
        <v>0.8</v>
      </c>
      <c r="V402" s="42">
        <f>VLOOKUP($A402,[1]TargetPriceData!$A$2:$Q$4996,17,FALSE)</f>
        <v>0.98</v>
      </c>
      <c r="W402" s="27" t="str">
        <f>VLOOKUP($A402,[1]TargetPriceData!$A$2:$O$4996,15,FALSE)</f>
        <v>2022-08-09</v>
      </c>
      <c r="X402" s="28">
        <f>VLOOKUP($A402,[1]TargetPriceData!$A$2:$N$4996,14,FALSE)</f>
        <v>0.4</v>
      </c>
      <c r="Y402" s="29">
        <f t="shared" si="13"/>
        <v>1.1114198388441235E-2</v>
      </c>
      <c r="Z402" s="11" t="str" cm="1">
        <f t="array" ref="Z402">_FV(B402,"Exchange abbreviation",TRUE)</f>
        <v>XNYS</v>
      </c>
      <c r="AA402" s="44" t="s">
        <v>589</v>
      </c>
      <c r="AB402" s="44" t="s">
        <v>711</v>
      </c>
      <c r="AC402" s="45" t="s">
        <v>50</v>
      </c>
      <c r="AD402" s="31" t="s">
        <v>337</v>
      </c>
      <c r="AE402" s="46" t="s">
        <v>699</v>
      </c>
      <c r="AF402" s="32" t="s">
        <v>33</v>
      </c>
      <c r="AG402" s="33" cm="1">
        <f t="array" ref="AG402">IF(AH402=0,0,IF(ISERR(AH402),0,ROUNDDOWN(C402/_FV(B402,"P/E",TRUE),2)))</f>
        <v>0.67</v>
      </c>
      <c r="AH402" s="30" cm="1">
        <f t="array" ref="AH402">IFERROR(_FV(B402,"P/E",TRUE),0)</f>
        <v>53.369900000000001</v>
      </c>
    </row>
    <row r="403" spans="1:34" x14ac:dyDescent="0.25">
      <c r="A403" s="38" t="s">
        <v>483</v>
      </c>
      <c r="B403" t="e" vm="400">
        <v>#VALUE!</v>
      </c>
      <c r="C403" s="10" cm="1">
        <f t="array" ref="C403">_FV(B403,"Previous close",TRUE)</f>
        <v>367.41</v>
      </c>
      <c r="D403" s="10" cm="1">
        <f t="array" aca="1" ref="D403" ca="1">IF(OR(ISERROR(_FV($B403,"Price (Extended hours)",TRUE))=TRUE,$D$2="MKT CLOSED"),_FV($B403,"Price"),_FV($B403,"Price (Extended hours)",TRUE))</f>
        <v>370.73</v>
      </c>
      <c r="E403" s="17" cm="1">
        <f t="array" ref="E403">_FV(B403,"Low")</f>
        <v>365.10500000000002</v>
      </c>
      <c r="F403" s="17" cm="1">
        <f t="array" ref="F403">_FV(B403,"High")</f>
        <v>372.58</v>
      </c>
      <c r="G403" s="18" cm="1">
        <f t="array" ref="G403">_FV(B403,"Change")</f>
        <v>3.32</v>
      </c>
      <c r="H403" s="19" cm="1">
        <f t="array" ref="H403">_FV(B403,"Change (%)",TRUE)</f>
        <v>9.0359999999999989E-3</v>
      </c>
      <c r="I403" s="37" t="str" cm="1">
        <f t="array" ref="I403">_FV(B403,"Name")</f>
        <v>ROPER TECHNOLOGIES, INC.</v>
      </c>
      <c r="J403" s="20" cm="1">
        <f t="array" ref="J403">_FV(B403,"Shares outstanding",TRUE)</f>
        <v>106009600</v>
      </c>
      <c r="K403" s="21" cm="1">
        <f t="array" ref="K403">IFERROR(_FV(B403,"Market cap",TRUE),0)</f>
        <v>39300950000</v>
      </c>
      <c r="L403" s="22">
        <f>VLOOKUP($A403,[1]TargetPriceData!$A$2:$AB$4993,11,FALSE)</f>
        <v>1.05</v>
      </c>
      <c r="M403" s="23">
        <f>VLOOKUP($A403,[1]TargetPriceData!$A$2:$AB$4993,4,FALSE)</f>
        <v>9</v>
      </c>
      <c r="N403" s="23" t="b">
        <f>VLOOKUP($A403,[1]TargetPriceData!$A$2:$AB$4993,3,FALSE)</f>
        <v>1</v>
      </c>
      <c r="O403" s="24">
        <f>VLOOKUP($A403,[1]TargetPriceData!$A$2:$AB$4993,5,FALSE)</f>
        <v>414</v>
      </c>
      <c r="P403" s="24">
        <f>VLOOKUP($A403,[1]TargetPriceData!$A$2:$AB$1048576,7,FALSE)</f>
        <v>500</v>
      </c>
      <c r="Q403" s="24">
        <f>VLOOKUP($A403,[1]TargetPriceData!$A$2:$AB$4993,6,FALSE)</f>
        <v>484.89</v>
      </c>
      <c r="R403" s="34">
        <f t="shared" ca="1" si="12"/>
        <v>0.30793299705985477</v>
      </c>
      <c r="S403" s="24">
        <f>VLOOKUP($A403,[1]TargetPriceData!$A$2:$AB$4993,8,FALSE)</f>
        <v>550</v>
      </c>
      <c r="T403" s="26">
        <f>VLOOKUP($A403,[1]TargetPriceData!$A$2:$AB$4993,10,FALSE)</f>
        <v>2.2999999999999998</v>
      </c>
      <c r="U403" s="42">
        <f>VLOOKUP($A403,[1]TargetPriceData!$A$2:$P$4996,16,FALSE)</f>
        <v>1.1499999999999999</v>
      </c>
      <c r="V403" s="42">
        <f>VLOOKUP($A403,[1]TargetPriceData!$A$2:$Q$4996,17,FALSE)</f>
        <v>1.58</v>
      </c>
      <c r="W403" s="27" t="str">
        <f>VLOOKUP($A403,[1]TargetPriceData!$A$2:$O$4996,15,FALSE)</f>
        <v>2022-10-05</v>
      </c>
      <c r="X403" s="28">
        <f>VLOOKUP($A403,[1]TargetPriceData!$A$2:$N$4996,14,FALSE)</f>
        <v>2.48</v>
      </c>
      <c r="Y403" s="29">
        <f t="shared" si="13"/>
        <v>6.7499523692877159E-3</v>
      </c>
      <c r="Z403" s="11" t="str" cm="1">
        <f t="array" ref="Z403">_FV(B403,"Exchange abbreviation",TRUE)</f>
        <v>XNYS</v>
      </c>
      <c r="AA403" s="44" t="s">
        <v>589</v>
      </c>
      <c r="AB403" s="44" t="s">
        <v>711</v>
      </c>
      <c r="AC403" s="45" t="s">
        <v>52</v>
      </c>
      <c r="AD403" s="31" t="s">
        <v>592</v>
      </c>
      <c r="AE403" s="46" t="s">
        <v>682</v>
      </c>
      <c r="AF403" s="32" t="s">
        <v>33</v>
      </c>
      <c r="AG403" s="33" cm="1">
        <f t="array" ref="AG403">IF(AH403=0,0,IF(ISERR(AH403),0,ROUNDDOWN(C403/_FV(B403,"P/E",TRUE),2)))</f>
        <v>8.6199999999999992</v>
      </c>
      <c r="AH403" s="30" cm="1">
        <f t="array" ref="AH403">IFERROR(_FV(B403,"P/E",TRUE),0)</f>
        <v>42.589399999999998</v>
      </c>
    </row>
    <row r="404" spans="1:34" x14ac:dyDescent="0.25">
      <c r="A404" s="38" t="s">
        <v>484</v>
      </c>
      <c r="B404" t="e" vm="401">
        <v>#VALUE!</v>
      </c>
      <c r="C404" s="10" cm="1">
        <f t="array" ref="C404">_FV(B404,"Previous close",TRUE)</f>
        <v>82.49</v>
      </c>
      <c r="D404" s="10" cm="1">
        <f t="array" aca="1" ref="D404" ca="1">IF(OR(ISERROR(_FV($B404,"Price (Extended hours)",TRUE))=TRUE,$D$2="MKT CLOSED"),_FV($B404,"Price"),_FV($B404,"Price (Extended hours)",TRUE))</f>
        <v>83.54</v>
      </c>
      <c r="E404" s="17" cm="1">
        <f t="array" ref="E404">_FV(B404,"Low")</f>
        <v>82.14</v>
      </c>
      <c r="F404" s="17" cm="1">
        <f t="array" ref="F404">_FV(B404,"High")</f>
        <v>85.34</v>
      </c>
      <c r="G404" s="18" cm="1">
        <f t="array" ref="G404">_FV(B404,"Change")</f>
        <v>2.58</v>
      </c>
      <c r="H404" s="19" cm="1">
        <f t="array" ref="H404">_FV(B404,"Change (%)",TRUE)</f>
        <v>3.1276999999999999E-2</v>
      </c>
      <c r="I404" s="37" t="str" cm="1">
        <f t="array" ref="I404">_FV(B404,"Name")</f>
        <v>ROSS STORES, INC.</v>
      </c>
      <c r="J404" s="20" cm="1">
        <f t="array" ref="J404">_FV(B404,"Shares outstanding",TRUE)</f>
        <v>347062800</v>
      </c>
      <c r="K404" s="21" cm="1">
        <f t="array" ref="K404">IFERROR(_FV(B404,"Market cap",TRUE),0)</f>
        <v>29524630000</v>
      </c>
      <c r="L404" s="22">
        <f>VLOOKUP($A404,[1]TargetPriceData!$A$2:$AB$4993,11,FALSE)</f>
        <v>0.95</v>
      </c>
      <c r="M404" s="23">
        <f>VLOOKUP($A404,[1]TargetPriceData!$A$2:$AB$4993,4,FALSE)</f>
        <v>22</v>
      </c>
      <c r="N404" s="23" t="b">
        <f>VLOOKUP($A404,[1]TargetPriceData!$A$2:$AB$4993,3,FALSE)</f>
        <v>1</v>
      </c>
      <c r="O404" s="24">
        <f>VLOOKUP($A404,[1]TargetPriceData!$A$2:$AB$4993,5,FALSE)</f>
        <v>80</v>
      </c>
      <c r="P404" s="24">
        <f>VLOOKUP($A404,[1]TargetPriceData!$A$2:$AB$1048576,7,FALSE)</f>
        <v>99.05</v>
      </c>
      <c r="Q404" s="24">
        <f>VLOOKUP($A404,[1]TargetPriceData!$A$2:$AB$4993,6,FALSE)</f>
        <v>99.69</v>
      </c>
      <c r="R404" s="34">
        <f t="shared" ca="1" si="12"/>
        <v>0.19332056499880285</v>
      </c>
      <c r="S404" s="24">
        <f>VLOOKUP($A404,[1]TargetPriceData!$A$2:$AB$4993,8,FALSE)</f>
        <v>135</v>
      </c>
      <c r="T404" s="26">
        <f>VLOOKUP($A404,[1]TargetPriceData!$A$2:$AB$4993,10,FALSE)</f>
        <v>2.2000000000000002</v>
      </c>
      <c r="U404" s="42">
        <f>VLOOKUP($A404,[1]TargetPriceData!$A$2:$P$4996,16,FALSE)</f>
        <v>1.1200000000000001</v>
      </c>
      <c r="V404" s="42">
        <f>VLOOKUP($A404,[1]TargetPriceData!$A$2:$Q$4996,17,FALSE)</f>
        <v>1.92</v>
      </c>
      <c r="W404" s="27" t="str">
        <f>VLOOKUP($A404,[1]TargetPriceData!$A$2:$O$4996,15,FALSE)</f>
        <v>2022-09-02</v>
      </c>
      <c r="X404" s="28">
        <f>VLOOKUP($A404,[1]TargetPriceData!$A$2:$N$4996,14,FALSE)</f>
        <v>1.24</v>
      </c>
      <c r="Y404" s="29">
        <f t="shared" si="13"/>
        <v>1.5032125106073465E-2</v>
      </c>
      <c r="Z404" s="11" t="str" cm="1">
        <f t="array" ref="Z404">_FV(B404,"Exchange abbreviation",TRUE)</f>
        <v>XNAS</v>
      </c>
      <c r="AA404" s="44" t="s">
        <v>712</v>
      </c>
      <c r="AB404" s="44" t="s">
        <v>711</v>
      </c>
      <c r="AC404" s="45" t="s">
        <v>41</v>
      </c>
      <c r="AD404" s="31" t="s">
        <v>278</v>
      </c>
      <c r="AE404" s="46" t="s">
        <v>700</v>
      </c>
      <c r="AF404" s="32" t="s">
        <v>33</v>
      </c>
      <c r="AG404" s="33" cm="1">
        <f t="array" ref="AG404">IF(AH404=0,0,IF(ISERR(AH404),0,ROUNDDOWN(C404/_FV(B404,"P/E",TRUE),2)))</f>
        <v>4.21</v>
      </c>
      <c r="AH404" s="30" cm="1">
        <f t="array" ref="AH404">IFERROR(_FV(B404,"P/E",TRUE),0)</f>
        <v>19.569099999999999</v>
      </c>
    </row>
    <row r="405" spans="1:34" x14ac:dyDescent="0.25">
      <c r="A405" s="38" t="s">
        <v>485</v>
      </c>
      <c r="B405" t="e" vm="402">
        <v>#VALUE!</v>
      </c>
      <c r="C405" s="10" cm="1">
        <f t="array" ref="C405">_FV(B405,"Previous close",TRUE)</f>
        <v>132.29</v>
      </c>
      <c r="D405" s="10" cm="1">
        <f t="array" aca="1" ref="D405" ca="1">IF(OR(ISERROR(_FV($B405,"Price (Extended hours)",TRUE))=TRUE,$D$2="MKT CLOSED"),_FV($B405,"Price"),_FV($B405,"Price (Extended hours)",TRUE))</f>
        <v>133.41</v>
      </c>
      <c r="E405" s="17" cm="1">
        <f t="array" ref="E405">_FV(B405,"Low")</f>
        <v>130.80500000000001</v>
      </c>
      <c r="F405" s="17" cm="1">
        <f t="array" ref="F405">_FV(B405,"High")</f>
        <v>133.82499999999999</v>
      </c>
      <c r="G405" s="18" cm="1">
        <f t="array" ref="G405">_FV(B405,"Change")</f>
        <v>1.25</v>
      </c>
      <c r="H405" s="19" cm="1">
        <f t="array" ref="H405">_FV(B405,"Change (%)",TRUE)</f>
        <v>9.4489999999999991E-3</v>
      </c>
      <c r="I405" s="37" t="str" cm="1">
        <f t="array" ref="I405">_FV(B405,"Name")</f>
        <v>REPUBLIC SERVICES, INC.</v>
      </c>
      <c r="J405" s="20" cm="1">
        <f t="array" ref="J405">_FV(B405,"Shares outstanding",TRUE)</f>
        <v>315933300</v>
      </c>
      <c r="K405" s="21" cm="1">
        <f t="array" ref="K405">IFERROR(_FV(B405,"Market cap",TRUE),0)</f>
        <v>42189730000</v>
      </c>
      <c r="L405" s="22">
        <f>VLOOKUP($A405,[1]TargetPriceData!$A$2:$AB$4993,11,FALSE)</f>
        <v>0.71</v>
      </c>
      <c r="M405" s="23">
        <f>VLOOKUP($A405,[1]TargetPriceData!$A$2:$AB$4993,4,FALSE)</f>
        <v>15</v>
      </c>
      <c r="N405" s="23" t="b">
        <f>VLOOKUP($A405,[1]TargetPriceData!$A$2:$AB$4993,3,FALSE)</f>
        <v>1</v>
      </c>
      <c r="O405" s="24">
        <f>VLOOKUP($A405,[1]TargetPriceData!$A$2:$AB$4993,5,FALSE)</f>
        <v>140</v>
      </c>
      <c r="P405" s="24">
        <f>VLOOKUP($A405,[1]TargetPriceData!$A$2:$AB$1048576,7,FALSE)</f>
        <v>156</v>
      </c>
      <c r="Q405" s="24">
        <f>VLOOKUP($A405,[1]TargetPriceData!$A$2:$AB$4993,6,FALSE)</f>
        <v>156.07</v>
      </c>
      <c r="R405" s="34">
        <f t="shared" ca="1" si="12"/>
        <v>0.16985233490742821</v>
      </c>
      <c r="S405" s="24">
        <f>VLOOKUP($A405,[1]TargetPriceData!$A$2:$AB$4993,8,FALSE)</f>
        <v>167</v>
      </c>
      <c r="T405" s="26">
        <f>VLOOKUP($A405,[1]TargetPriceData!$A$2:$AB$4993,10,FALSE)</f>
        <v>2.1</v>
      </c>
      <c r="U405" s="42">
        <f>VLOOKUP($A405,[1]TargetPriceData!$A$2:$P$4996,16,FALSE)</f>
        <v>0.66</v>
      </c>
      <c r="V405" s="42">
        <f>VLOOKUP($A405,[1]TargetPriceData!$A$2:$Q$4996,17,FALSE)</f>
        <v>0.73</v>
      </c>
      <c r="W405" s="27" t="str">
        <f>VLOOKUP($A405,[1]TargetPriceData!$A$2:$O$4996,15,FALSE)</f>
        <v>2022-09-30</v>
      </c>
      <c r="X405" s="28">
        <f>VLOOKUP($A405,[1]TargetPriceData!$A$2:$N$4996,14,FALSE)</f>
        <v>1.98</v>
      </c>
      <c r="Y405" s="29">
        <f t="shared" si="13"/>
        <v>1.4967117695970974E-2</v>
      </c>
      <c r="Z405" s="11" t="str" cm="1">
        <f t="array" ref="Z405">_FV(B405,"Exchange abbreviation",TRUE)</f>
        <v>XNYS</v>
      </c>
      <c r="AA405" s="44" t="s">
        <v>589</v>
      </c>
      <c r="AB405" s="44" t="s">
        <v>711</v>
      </c>
      <c r="AC405" s="45" t="s">
        <v>50</v>
      </c>
      <c r="AD405" s="31" t="s">
        <v>337</v>
      </c>
      <c r="AE405" s="46" t="s">
        <v>699</v>
      </c>
      <c r="AF405" s="32" t="s">
        <v>33</v>
      </c>
      <c r="AG405" s="33" cm="1">
        <f t="array" ref="AG405">IF(AH405=0,0,IF(ISERR(AH405),0,ROUNDDOWN(C405/_FV(B405,"P/E",TRUE),2)))</f>
        <v>4.3600000000000003</v>
      </c>
      <c r="AH405" s="30" cm="1">
        <f t="array" ref="AH405">IFERROR(_FV(B405,"P/E",TRUE),0)</f>
        <v>30.323</v>
      </c>
    </row>
    <row r="406" spans="1:34" x14ac:dyDescent="0.25">
      <c r="A406" s="38" t="s">
        <v>486</v>
      </c>
      <c r="B406" t="e" vm="403">
        <v>#VALUE!</v>
      </c>
      <c r="C406" s="10" cm="1">
        <f t="array" ref="C406">_FV(B406,"Previous close",TRUE)</f>
        <v>87.24</v>
      </c>
      <c r="D406" s="10" cm="1">
        <f t="array" aca="1" ref="D406" ca="1">IF(OR(ISERROR(_FV($B406,"Price (Extended hours)",TRUE))=TRUE,$D$2="MKT CLOSED"),_FV($B406,"Price"),_FV($B406,"Price (Extended hours)",TRUE))</f>
        <v>89.58</v>
      </c>
      <c r="E406" s="17" cm="1">
        <f t="array" ref="E406">_FV(B406,"Low")</f>
        <v>86.47</v>
      </c>
      <c r="F406" s="17" cm="1">
        <f t="array" ref="F406">_FV(B406,"High")</f>
        <v>88.901600000000002</v>
      </c>
      <c r="G406" s="18" cm="1">
        <f t="array" ref="G406">_FV(B406,"Change")</f>
        <v>1.3</v>
      </c>
      <c r="H406" s="19" cm="1">
        <f t="array" ref="H406">_FV(B406,"Change (%)",TRUE)</f>
        <v>1.4900999999999999E-2</v>
      </c>
      <c r="I406" s="37" t="str" cm="1">
        <f t="array" ref="I406">_FV(B406,"Name")</f>
        <v>RAYTHEON TECHNOLOGIES CORPORATION</v>
      </c>
      <c r="J406" s="20" cm="1">
        <f t="array" ref="J406">_FV(B406,"Shares outstanding",TRUE)</f>
        <v>1476514000</v>
      </c>
      <c r="K406" s="21" cm="1">
        <f t="array" ref="K406">IFERROR(_FV(B406,"Market cap",TRUE),0)</f>
        <v>130730600000</v>
      </c>
      <c r="L406" s="22">
        <f>VLOOKUP($A406,[1]TargetPriceData!$A$2:$AB$4993,11,FALSE)</f>
        <v>0.75</v>
      </c>
      <c r="M406" s="23">
        <f>VLOOKUP($A406,[1]TargetPriceData!$A$2:$AB$4993,4,FALSE)</f>
        <v>19</v>
      </c>
      <c r="N406" s="23" t="b">
        <f>VLOOKUP($A406,[1]TargetPriceData!$A$2:$AB$4993,3,FALSE)</f>
        <v>1</v>
      </c>
      <c r="O406" s="24">
        <f>VLOOKUP($A406,[1]TargetPriceData!$A$2:$AB$4993,5,FALSE)</f>
        <v>85</v>
      </c>
      <c r="P406" s="24">
        <f>VLOOKUP($A406,[1]TargetPriceData!$A$2:$AB$1048576,7,FALSE)</f>
        <v>109</v>
      </c>
      <c r="Q406" s="24">
        <f>VLOOKUP($A406,[1]TargetPriceData!$A$2:$AB$4993,6,FALSE)</f>
        <v>107.16</v>
      </c>
      <c r="R406" s="34">
        <f t="shared" ca="1" si="12"/>
        <v>0.19624916275954452</v>
      </c>
      <c r="S406" s="24">
        <f>VLOOKUP($A406,[1]TargetPriceData!$A$2:$AB$4993,8,FALSE)</f>
        <v>124</v>
      </c>
      <c r="T406" s="26">
        <f>VLOOKUP($A406,[1]TargetPriceData!$A$2:$AB$4993,10,FALSE)</f>
        <v>2</v>
      </c>
      <c r="U406" s="42">
        <f>VLOOKUP($A406,[1]TargetPriceData!$A$2:$P$4996,16,FALSE)</f>
        <v>0.71</v>
      </c>
      <c r="V406" s="42">
        <f>VLOOKUP($A406,[1]TargetPriceData!$A$2:$Q$4996,17,FALSE)</f>
        <v>1.1000000000000001</v>
      </c>
      <c r="W406" s="27" t="str">
        <f>VLOOKUP($A406,[1]TargetPriceData!$A$2:$O$4996,15,FALSE)</f>
        <v>2022-11-17</v>
      </c>
      <c r="X406" s="28">
        <f>VLOOKUP($A406,[1]TargetPriceData!$A$2:$N$4996,14,FALSE)</f>
        <v>2.2000000000000002</v>
      </c>
      <c r="Y406" s="29">
        <f t="shared" si="13"/>
        <v>2.5217790004585055E-2</v>
      </c>
      <c r="Z406" s="11" t="str" cm="1">
        <f t="array" ref="Z406">_FV(B406,"Exchange abbreviation",TRUE)</f>
        <v>XNYS</v>
      </c>
      <c r="AA406" s="44" t="s">
        <v>589</v>
      </c>
      <c r="AB406" s="44" t="s">
        <v>711</v>
      </c>
      <c r="AC406" s="45" t="s">
        <v>84</v>
      </c>
      <c r="AD406" s="31" t="s">
        <v>337</v>
      </c>
      <c r="AE406" s="46" t="s">
        <v>84</v>
      </c>
      <c r="AF406" s="32" t="s">
        <v>33</v>
      </c>
      <c r="AG406" s="33" cm="1">
        <f t="array" ref="AG406">IF(AH406=0,0,IF(ISERR(AH406),0,ROUNDDOWN(C406/_FV(B406,"P/E",TRUE),2)))</f>
        <v>2.99</v>
      </c>
      <c r="AH406" s="30" cm="1">
        <f t="array" ref="AH406">IFERROR(_FV(B406,"P/E",TRUE),0)</f>
        <v>29.169599999999999</v>
      </c>
    </row>
    <row r="407" spans="1:34" x14ac:dyDescent="0.25">
      <c r="A407" s="38" t="s">
        <v>487</v>
      </c>
      <c r="B407" t="e" vm="404">
        <v>#VALUE!</v>
      </c>
      <c r="C407" s="10" cm="1">
        <f t="array" ref="C407">_FV(B407,"Previous close",TRUE)</f>
        <v>247.96</v>
      </c>
      <c r="D407" s="10" cm="1">
        <f t="array" aca="1" ref="D407" ca="1">IF(OR(ISERROR(_FV($B407,"Price (Extended hours)",TRUE))=TRUE,$D$2="MKT CLOSED"),_FV($B407,"Price"),_FV($B407,"Price (Extended hours)",TRUE))</f>
        <v>248.2</v>
      </c>
      <c r="E407" s="17" cm="1">
        <f t="array" ref="E407">_FV(B407,"Low")</f>
        <v>240.6</v>
      </c>
      <c r="F407" s="17" cm="1">
        <f t="array" ref="F407">_FV(B407,"High")</f>
        <v>249.61</v>
      </c>
      <c r="G407" s="18" cm="1">
        <f t="array" ref="G407">_FV(B407,"Change")</f>
        <v>0.24</v>
      </c>
      <c r="H407" s="19" cm="1">
        <f t="array" ref="H407">_FV(B407,"Change (%)",TRUE)</f>
        <v>9.6790000000000005E-4</v>
      </c>
      <c r="I407" s="37" t="str" cm="1">
        <f t="array" ref="I407">_FV(B407,"Name")</f>
        <v>SBA Communications Corporation</v>
      </c>
      <c r="J407" s="20" cm="1">
        <f t="array" ref="J407">_FV(B407,"Shares outstanding",TRUE)</f>
        <v>107878300</v>
      </c>
      <c r="K407" s="21" cm="1">
        <f t="array" ref="K407">IFERROR(_FV(B407,"Market cap",TRUE),0)</f>
        <v>26775400000</v>
      </c>
      <c r="L407" s="22">
        <f>VLOOKUP($A407,[1]TargetPriceData!$A$2:$AB$4993,11,FALSE)</f>
        <v>0.5</v>
      </c>
      <c r="M407" s="23">
        <f>VLOOKUP($A407,[1]TargetPriceData!$A$2:$AB$4993,4,FALSE)</f>
        <v>18</v>
      </c>
      <c r="N407" s="23" t="b">
        <f>VLOOKUP($A407,[1]TargetPriceData!$A$2:$AB$4993,3,FALSE)</f>
        <v>1</v>
      </c>
      <c r="O407" s="24">
        <f>VLOOKUP($A407,[1]TargetPriceData!$A$2:$AB$4993,5,FALSE)</f>
        <v>269</v>
      </c>
      <c r="P407" s="24">
        <f>VLOOKUP($A407,[1]TargetPriceData!$A$2:$AB$1048576,7,FALSE)</f>
        <v>350</v>
      </c>
      <c r="Q407" s="24">
        <f>VLOOKUP($A407,[1]TargetPriceData!$A$2:$AB$4993,6,FALSE)</f>
        <v>349.72</v>
      </c>
      <c r="R407" s="34">
        <f t="shared" ca="1" si="12"/>
        <v>0.40902497985495584</v>
      </c>
      <c r="S407" s="24">
        <f>VLOOKUP($A407,[1]TargetPriceData!$A$2:$AB$4993,8,FALSE)</f>
        <v>425</v>
      </c>
      <c r="T407" s="26">
        <f>VLOOKUP($A407,[1]TargetPriceData!$A$2:$AB$4993,10,FALSE)</f>
        <v>2.2000000000000002</v>
      </c>
      <c r="U407" s="42">
        <f>VLOOKUP($A407,[1]TargetPriceData!$A$2:$P$4996,16,FALSE)</f>
        <v>0.27</v>
      </c>
      <c r="V407" s="42">
        <f>VLOOKUP($A407,[1]TargetPriceData!$A$2:$Q$4996,17,FALSE)</f>
        <v>0.34</v>
      </c>
      <c r="W407" s="27" t="str">
        <f>VLOOKUP($A407,[1]TargetPriceData!$A$2:$O$4996,15,FALSE)</f>
        <v>2022-08-24</v>
      </c>
      <c r="X407" s="28">
        <f>VLOOKUP($A407,[1]TargetPriceData!$A$2:$N$4996,14,FALSE)</f>
        <v>2.84</v>
      </c>
      <c r="Y407" s="29">
        <f t="shared" si="13"/>
        <v>1.1453460235521858E-2</v>
      </c>
      <c r="Z407" s="11" t="str" cm="1">
        <f t="array" ref="Z407">_FV(B407,"Exchange abbreviation",TRUE)</f>
        <v>XNAS</v>
      </c>
      <c r="AA407" s="44" t="s">
        <v>589</v>
      </c>
      <c r="AB407" s="44" t="s">
        <v>711</v>
      </c>
      <c r="AC407" s="45" t="s">
        <v>44</v>
      </c>
      <c r="AD407" s="31" t="s">
        <v>619</v>
      </c>
      <c r="AE407" s="46" t="s">
        <v>620</v>
      </c>
      <c r="AF407" s="32" t="s">
        <v>33</v>
      </c>
      <c r="AG407" s="33" cm="1">
        <f t="array" ref="AG407">IF(AH407=0,0,IF(ISERR(AH407),0,ROUNDDOWN(C407/_FV(B407,"P/E",TRUE),2)))</f>
        <v>3.22</v>
      </c>
      <c r="AH407" s="30" cm="1">
        <f t="array" ref="AH407">IFERROR(_FV(B407,"P/E",TRUE),0)</f>
        <v>76.821299999999994</v>
      </c>
    </row>
    <row r="408" spans="1:34" x14ac:dyDescent="0.25">
      <c r="A408" s="38" t="s">
        <v>488</v>
      </c>
      <c r="B408" t="e" vm="405">
        <v>#VALUE!</v>
      </c>
      <c r="C408" s="10" cm="1">
        <f t="array" ref="C408">_FV(B408,"Previous close",TRUE)</f>
        <v>142.66</v>
      </c>
      <c r="D408" s="10" cm="1">
        <f t="array" aca="1" ref="D408" ca="1">IF(OR(ISERROR(_FV($B408,"Price (Extended hours)",TRUE))=TRUE,$D$2="MKT CLOSED"),_FV($B408,"Price"),_FV($B408,"Price (Extended hours)",TRUE))</f>
        <v>143</v>
      </c>
      <c r="E408" s="17" cm="1">
        <f t="array" ref="E408">_FV(B408,"Low")</f>
        <v>135.1</v>
      </c>
      <c r="F408" s="17" cm="1">
        <f t="array" ref="F408">_FV(B408,"High")</f>
        <v>143.9299</v>
      </c>
      <c r="G408" s="18" cm="1">
        <f t="array" ref="G408">_FV(B408,"Change")</f>
        <v>-0.35</v>
      </c>
      <c r="H408" s="19" cm="1">
        <f t="array" ref="H408">_FV(B408,"Change (%)",TRUE)</f>
        <v>-2.4529999999999999E-3</v>
      </c>
      <c r="I408" s="37" t="str" cm="1">
        <f t="array" ref="I408">_FV(B408,"Name")</f>
        <v>Signature Bank</v>
      </c>
      <c r="J408" s="20" cm="1">
        <f t="array" ref="J408">_FV(B408,"Shares outstanding",TRUE)</f>
        <v>62928650</v>
      </c>
      <c r="K408" s="21" cm="1">
        <f t="array" ref="K408">IFERROR(_FV(B408,"Market cap",TRUE),0)</f>
        <v>8955376000</v>
      </c>
      <c r="L408" s="22">
        <f>VLOOKUP($A408,[1]TargetPriceData!$A$2:$AB$4993,11,FALSE)</f>
        <v>1.71</v>
      </c>
      <c r="M408" s="23">
        <f>VLOOKUP($A408,[1]TargetPriceData!$A$2:$AB$4993,4,FALSE)</f>
        <v>17</v>
      </c>
      <c r="N408" s="23" t="b">
        <f>VLOOKUP($A408,[1]TargetPriceData!$A$2:$AB$4993,3,FALSE)</f>
        <v>1</v>
      </c>
      <c r="O408" s="24">
        <f>VLOOKUP($A408,[1]TargetPriceData!$A$2:$AB$4993,5,FALSE)</f>
        <v>176</v>
      </c>
      <c r="P408" s="24">
        <f>VLOOKUP($A408,[1]TargetPriceData!$A$2:$AB$1048576,7,FALSE)</f>
        <v>210</v>
      </c>
      <c r="Q408" s="24">
        <f>VLOOKUP($A408,[1]TargetPriceData!$A$2:$AB$4993,6,FALSE)</f>
        <v>219.12</v>
      </c>
      <c r="R408" s="34">
        <f t="shared" ca="1" si="12"/>
        <v>0.53230769230769237</v>
      </c>
      <c r="S408" s="24">
        <f>VLOOKUP($A408,[1]TargetPriceData!$A$2:$AB$4993,8,FALSE)</f>
        <v>350</v>
      </c>
      <c r="T408" s="26">
        <f>VLOOKUP($A408,[1]TargetPriceData!$A$2:$AB$4993,10,FALSE)</f>
        <v>1.7</v>
      </c>
      <c r="U408" s="42">
        <f>VLOOKUP($A408,[1]TargetPriceData!$A$2:$P$4996,16,FALSE)</f>
        <v>0</v>
      </c>
      <c r="V408" s="42">
        <f>VLOOKUP($A408,[1]TargetPriceData!$A$2:$Q$4996,17,FALSE)</f>
        <v>0</v>
      </c>
      <c r="W408" s="27" t="str">
        <f>VLOOKUP($A408,[1]TargetPriceData!$A$2:$O$4996,15,FALSE)</f>
        <v>2022-10-27</v>
      </c>
      <c r="X408" s="28">
        <f>VLOOKUP($A408,[1]TargetPriceData!$A$2:$N$4996,14,FALSE)</f>
        <v>2.2400000000000002</v>
      </c>
      <c r="Y408" s="29">
        <f t="shared" si="13"/>
        <v>1.5701668302257117E-2</v>
      </c>
      <c r="Z408" s="11" t="str" cm="1">
        <f t="array" ref="Z408">_FV(B408,"Exchange abbreviation",TRUE)</f>
        <v>XNAS</v>
      </c>
      <c r="AA408" s="44" t="s">
        <v>589</v>
      </c>
      <c r="AB408" s="44" t="s">
        <v>711</v>
      </c>
      <c r="AC408" s="45" t="s">
        <v>38</v>
      </c>
      <c r="AD408" s="31" t="s">
        <v>604</v>
      </c>
      <c r="AE408" s="46" t="s">
        <v>647</v>
      </c>
      <c r="AF408" s="32" t="s">
        <v>33</v>
      </c>
      <c r="AG408" s="33" cm="1">
        <f t="array" ref="AG408">IF(AH408=0,0,IF(ISERR(AH408),0,ROUNDDOWN(C408/_FV(B408,"P/E",TRUE),2)))</f>
        <v>18.78</v>
      </c>
      <c r="AH408" s="30" cm="1">
        <f t="array" ref="AH408">IFERROR(_FV(B408,"P/E",TRUE),0)</f>
        <v>7.5955000000000004</v>
      </c>
    </row>
    <row r="409" spans="1:34" x14ac:dyDescent="0.25">
      <c r="A409" s="38" t="s">
        <v>489</v>
      </c>
      <c r="B409" t="e" vm="406">
        <v>#VALUE!</v>
      </c>
      <c r="C409" s="10" cm="1">
        <f t="array" ref="C409">_FV(B409,"Previous close",TRUE)</f>
        <v>86.79</v>
      </c>
      <c r="D409" s="10" cm="1">
        <f t="array" aca="1" ref="D409" ca="1">IF(OR(ISERROR(_FV($B409,"Price (Extended hours)",TRUE))=TRUE,$D$2="MKT CLOSED"),_FV($B409,"Price"),_FV($B409,"Price (Extended hours)",TRUE))</f>
        <v>88.8</v>
      </c>
      <c r="E409" s="17" cm="1">
        <f t="array" ref="E409">_FV(B409,"Low")</f>
        <v>86.56</v>
      </c>
      <c r="F409" s="17" cm="1">
        <f t="array" ref="F409">_FV(B409,"High")</f>
        <v>88.969399999999993</v>
      </c>
      <c r="G409" s="18" cm="1">
        <f t="array" ref="G409">_FV(B409,"Change")</f>
        <v>1.82</v>
      </c>
      <c r="H409" s="19" cm="1">
        <f t="array" ref="H409">_FV(B409,"Change (%)",TRUE)</f>
        <v>2.0969999999999999E-2</v>
      </c>
      <c r="I409" s="37" t="str" cm="1">
        <f t="array" ref="I409">_FV(B409,"Name")</f>
        <v>STARBUCKS CORPORATION</v>
      </c>
      <c r="J409" s="20" cm="1">
        <f t="array" ref="J409">_FV(B409,"Shares outstanding",TRUE)</f>
        <v>1147400000</v>
      </c>
      <c r="K409" s="21" cm="1">
        <f t="array" ref="K409">IFERROR(_FV(B409,"Market cap",TRUE),0)</f>
        <v>101671100000</v>
      </c>
      <c r="L409" s="22">
        <f>VLOOKUP($A409,[1]TargetPriceData!$A$2:$AB$4993,11,FALSE)</f>
        <v>0.88</v>
      </c>
      <c r="M409" s="23">
        <f>VLOOKUP($A409,[1]TargetPriceData!$A$2:$AB$4993,4,FALSE)</f>
        <v>31</v>
      </c>
      <c r="N409" s="23" t="b">
        <f>VLOOKUP($A409,[1]TargetPriceData!$A$2:$AB$4993,3,FALSE)</f>
        <v>1</v>
      </c>
      <c r="O409" s="24">
        <f>VLOOKUP($A409,[1]TargetPriceData!$A$2:$AB$4993,5,FALSE)</f>
        <v>64</v>
      </c>
      <c r="P409" s="24">
        <f>VLOOKUP($A409,[1]TargetPriceData!$A$2:$AB$1048576,7,FALSE)</f>
        <v>97</v>
      </c>
      <c r="Q409" s="24">
        <f>VLOOKUP($A409,[1]TargetPriceData!$A$2:$AB$4993,6,FALSE)</f>
        <v>96.67</v>
      </c>
      <c r="R409" s="34">
        <f t="shared" ca="1" si="12"/>
        <v>8.8626126126126178E-2</v>
      </c>
      <c r="S409" s="24">
        <f>VLOOKUP($A409,[1]TargetPriceData!$A$2:$AB$4993,8,FALSE)</f>
        <v>136</v>
      </c>
      <c r="T409" s="26">
        <f>VLOOKUP($A409,[1]TargetPriceData!$A$2:$AB$4993,10,FALSE)</f>
        <v>2.5</v>
      </c>
      <c r="U409" s="42">
        <f>VLOOKUP($A409,[1]TargetPriceData!$A$2:$P$4996,16,FALSE)</f>
        <v>0.54</v>
      </c>
      <c r="V409" s="42">
        <f>VLOOKUP($A409,[1]TargetPriceData!$A$2:$Q$4996,17,FALSE)</f>
        <v>0.84</v>
      </c>
      <c r="W409" s="27" t="str">
        <f>VLOOKUP($A409,[1]TargetPriceData!$A$2:$O$4996,15,FALSE)</f>
        <v>2022-11-09</v>
      </c>
      <c r="X409" s="28">
        <f>VLOOKUP($A409,[1]TargetPriceData!$A$2:$N$4996,14,FALSE)</f>
        <v>2.12</v>
      </c>
      <c r="Y409" s="29">
        <f t="shared" si="13"/>
        <v>2.4426777278488306E-2</v>
      </c>
      <c r="Z409" s="11" t="str" cm="1">
        <f t="array" ref="Z409">_FV(B409,"Exchange abbreviation",TRUE)</f>
        <v>XNAS</v>
      </c>
      <c r="AA409" s="44" t="s">
        <v>712</v>
      </c>
      <c r="AB409" s="44" t="s">
        <v>711</v>
      </c>
      <c r="AC409" s="45" t="s">
        <v>56</v>
      </c>
      <c r="AD409" s="31" t="s">
        <v>278</v>
      </c>
      <c r="AE409" s="46" t="s">
        <v>652</v>
      </c>
      <c r="AF409" s="32" t="s">
        <v>33</v>
      </c>
      <c r="AG409" s="33" cm="1">
        <f t="array" ref="AG409">IF(AH409=0,0,IF(ISERR(AH409),0,ROUNDDOWN(C409/_FV(B409,"P/E",TRUE),2)))</f>
        <v>3.55</v>
      </c>
      <c r="AH409" s="30" cm="1">
        <f t="array" ref="AH409">IFERROR(_FV(B409,"P/E",TRUE),0)</f>
        <v>24.389600000000002</v>
      </c>
    </row>
    <row r="410" spans="1:34" x14ac:dyDescent="0.25">
      <c r="A410" s="38" t="s">
        <v>490</v>
      </c>
      <c r="B410" t="e" vm="407">
        <v>#VALUE!</v>
      </c>
      <c r="C410" s="10" cm="1">
        <f t="array" ref="C410">_FV(B410,"Previous close",TRUE)</f>
        <v>68</v>
      </c>
      <c r="D410" s="10" cm="1">
        <f t="array" aca="1" ref="D410" ca="1">IF(OR(ISERROR(_FV($B410,"Price (Extended hours)",TRUE))=TRUE,$D$2="MKT CLOSED"),_FV($B410,"Price"),_FV($B410,"Price (Extended hours)",TRUE))</f>
        <v>70.33</v>
      </c>
      <c r="E410" s="17" cm="1">
        <f t="array" ref="E410">_FV(B410,"Low")</f>
        <v>67.77</v>
      </c>
      <c r="F410" s="17" cm="1">
        <f t="array" ref="F410">_FV(B410,"High")</f>
        <v>70.349999999999994</v>
      </c>
      <c r="G410" s="18" cm="1">
        <f t="array" ref="G410">_FV(B410,"Change")</f>
        <v>2.3199999999999998</v>
      </c>
      <c r="H410" s="19" cm="1">
        <f t="array" ref="H410">_FV(B410,"Change (%)",TRUE)</f>
        <v>3.4118000000000002E-2</v>
      </c>
      <c r="I410" s="37" t="str" cm="1">
        <f t="array" ref="I410">_FV(B410,"Name")</f>
        <v>THE CHARLES SCHWAB CORPORATION</v>
      </c>
      <c r="J410" s="20" cm="1">
        <f t="array" ref="J410">_FV(B410,"Shares outstanding",TRUE)</f>
        <v>1897088000</v>
      </c>
      <c r="K410" s="21" cm="1">
        <f t="array" ref="K410">IFERROR(_FV(B410,"Market cap",TRUE),0)</f>
        <v>133403200000</v>
      </c>
      <c r="L410" s="22">
        <f>VLOOKUP($A410,[1]TargetPriceData!$A$2:$AB$4993,11,FALSE)</f>
        <v>0</v>
      </c>
      <c r="M410" s="23">
        <f>VLOOKUP($A410,[1]TargetPriceData!$A$2:$AB$4993,4,FALSE)</f>
        <v>14</v>
      </c>
      <c r="N410" s="23" t="b">
        <f>VLOOKUP($A410,[1]TargetPriceData!$A$2:$AB$4993,3,FALSE)</f>
        <v>1</v>
      </c>
      <c r="O410" s="24">
        <f>VLOOKUP($A410,[1]TargetPriceData!$A$2:$AB$4993,5,FALSE)</f>
        <v>73</v>
      </c>
      <c r="P410" s="24">
        <f>VLOOKUP($A410,[1]TargetPriceData!$A$2:$AB$1048576,7,FALSE)</f>
        <v>85.5</v>
      </c>
      <c r="Q410" s="24">
        <f>VLOOKUP($A410,[1]TargetPriceData!$A$2:$AB$4993,6,FALSE)</f>
        <v>87.21</v>
      </c>
      <c r="R410" s="34">
        <f t="shared" ca="1" si="12"/>
        <v>0.24001137494667987</v>
      </c>
      <c r="S410" s="24">
        <f>VLOOKUP($A410,[1]TargetPriceData!$A$2:$AB$4993,8,FALSE)</f>
        <v>100</v>
      </c>
      <c r="T410" s="26">
        <f>VLOOKUP($A410,[1]TargetPriceData!$A$2:$AB$4993,10,FALSE)</f>
        <v>2.1</v>
      </c>
      <c r="U410" s="42">
        <f>VLOOKUP($A410,[1]TargetPriceData!$A$2:$P$4996,16,FALSE)</f>
        <v>0</v>
      </c>
      <c r="V410" s="42">
        <f>VLOOKUP($A410,[1]TargetPriceData!$A$2:$Q$4996,17,FALSE)</f>
        <v>0</v>
      </c>
      <c r="W410" s="27" t="str">
        <f>VLOOKUP($A410,[1]TargetPriceData!$A$2:$O$4996,15,FALSE)</f>
        <v>2022-08-11</v>
      </c>
      <c r="X410" s="28">
        <f>VLOOKUP($A410,[1]TargetPriceData!$A$2:$N$4996,14,FALSE)</f>
        <v>0.88</v>
      </c>
      <c r="Y410" s="29">
        <f t="shared" si="13"/>
        <v>1.2941176470588235E-2</v>
      </c>
      <c r="Z410" s="11" t="str" cm="1">
        <f t="array" ref="Z410">_FV(B410,"Exchange abbreviation",TRUE)</f>
        <v>XNYS</v>
      </c>
      <c r="AA410" s="44" t="s">
        <v>589</v>
      </c>
      <c r="AB410" s="44" t="s">
        <v>711</v>
      </c>
      <c r="AC410" s="45" t="s">
        <v>81</v>
      </c>
      <c r="AD410" s="31" t="s">
        <v>604</v>
      </c>
      <c r="AE410" s="46" t="s">
        <v>676</v>
      </c>
      <c r="AF410" s="32" t="s">
        <v>33</v>
      </c>
      <c r="AG410" s="33" cm="1">
        <f t="array" ref="AG410">IF(AH410=0,0,IF(ISERR(AH410),0,ROUNDDOWN(C410/_FV(B410,"P/E",TRUE),2)))</f>
        <v>3.29</v>
      </c>
      <c r="AH410" s="30" cm="1">
        <f t="array" ref="AH410">IFERROR(_FV(B410,"P/E",TRUE),0)</f>
        <v>20.648099999999999</v>
      </c>
    </row>
    <row r="411" spans="1:34" x14ac:dyDescent="0.25">
      <c r="A411" s="38" t="s">
        <v>491</v>
      </c>
      <c r="B411" t="e" vm="408">
        <v>#VALUE!</v>
      </c>
      <c r="C411" s="10" cm="1">
        <f t="array" ref="C411">_FV(B411,"Previous close",TRUE)</f>
        <v>197.84</v>
      </c>
      <c r="D411" s="10" cm="1">
        <f t="array" aca="1" ref="D411" ca="1">IF(OR(ISERROR(_FV($B411,"Price (Extended hours)",TRUE))=TRUE,$D$2="MKT CLOSED"),_FV($B411,"Price"),_FV($B411,"Price (Extended hours)",TRUE))</f>
        <v>203.99</v>
      </c>
      <c r="E411" s="17" cm="1">
        <f t="array" ref="E411">_FV(B411,"Low")</f>
        <v>194</v>
      </c>
      <c r="F411" s="17" cm="1">
        <f t="array" ref="F411">_FV(B411,"High")</f>
        <v>203.35</v>
      </c>
      <c r="G411" s="18" cm="1">
        <f t="array" ref="G411">_FV(B411,"Change")</f>
        <v>4.82</v>
      </c>
      <c r="H411" s="19" cm="1">
        <f t="array" ref="H411">_FV(B411,"Change (%)",TRUE)</f>
        <v>2.4363000000000003E-2</v>
      </c>
      <c r="I411" s="37" t="str" cm="1">
        <f t="array" ref="I411">_FV(B411,"Name")</f>
        <v>SOLAREDGE TECHNOLOGIES, INC.</v>
      </c>
      <c r="J411" s="20" cm="1">
        <f t="array" ref="J411">_FV(B411,"Shares outstanding",TRUE)</f>
        <v>55635090</v>
      </c>
      <c r="K411" s="21" cm="1">
        <f t="array" ref="K411">IFERROR(_FV(B411,"Market cap",TRUE),0)</f>
        <v>11275010000</v>
      </c>
      <c r="L411" s="22">
        <f>VLOOKUP($A411,[1]TargetPriceData!$A$2:$AB$4993,11,FALSE)</f>
        <v>1.28</v>
      </c>
      <c r="M411" s="23">
        <f>VLOOKUP($A411,[1]TargetPriceData!$A$2:$AB$4993,4,FALSE)</f>
        <v>26</v>
      </c>
      <c r="N411" s="23" t="b">
        <f>VLOOKUP($A411,[1]TargetPriceData!$A$2:$AB$4993,3,FALSE)</f>
        <v>1</v>
      </c>
      <c r="O411" s="24">
        <f>VLOOKUP($A411,[1]TargetPriceData!$A$2:$AB$4993,5,FALSE)</f>
        <v>67</v>
      </c>
      <c r="P411" s="24">
        <f>VLOOKUP($A411,[1]TargetPriceData!$A$2:$AB$1048576,7,FALSE)</f>
        <v>361</v>
      </c>
      <c r="Q411" s="24">
        <f>VLOOKUP($A411,[1]TargetPriceData!$A$2:$AB$4993,6,FALSE)</f>
        <v>342.65</v>
      </c>
      <c r="R411" s="34">
        <f t="shared" ca="1" si="12"/>
        <v>0.67973920290210288</v>
      </c>
      <c r="S411" s="24">
        <f>VLOOKUP($A411,[1]TargetPriceData!$A$2:$AB$4993,8,FALSE)</f>
        <v>420</v>
      </c>
      <c r="T411" s="26">
        <f>VLOOKUP($A411,[1]TargetPriceData!$A$2:$AB$4993,10,FALSE)</f>
        <v>2</v>
      </c>
      <c r="U411" s="42">
        <f>VLOOKUP($A411,[1]TargetPriceData!$A$2:$P$4996,16,FALSE)</f>
        <v>2.56</v>
      </c>
      <c r="V411" s="42">
        <f>VLOOKUP($A411,[1]TargetPriceData!$A$2:$Q$4996,17,FALSE)</f>
        <v>3.73</v>
      </c>
      <c r="W411" s="27" t="str">
        <f>VLOOKUP($A411,[1]TargetPriceData!$A$2:$O$4996,15,FALSE)</f>
        <v/>
      </c>
      <c r="X411" s="28">
        <f>VLOOKUP($A411,[1]TargetPriceData!$A$2:$N$4996,14,FALSE)</f>
        <v>0</v>
      </c>
      <c r="Y411" s="29">
        <f t="shared" si="13"/>
        <v>0</v>
      </c>
      <c r="Z411" s="11" t="str" cm="1">
        <f t="array" ref="Z411">_FV(B411,"Exchange abbreviation",TRUE)</f>
        <v>XNAS</v>
      </c>
      <c r="AA411" s="44" t="s">
        <v>589</v>
      </c>
      <c r="AB411" s="44" t="s">
        <v>711</v>
      </c>
      <c r="AC411" s="45" t="s">
        <v>105</v>
      </c>
      <c r="AD411" s="31" t="s">
        <v>592</v>
      </c>
      <c r="AE411" s="46" t="s">
        <v>614</v>
      </c>
      <c r="AF411" s="32" t="s">
        <v>94</v>
      </c>
      <c r="AG411" s="33" cm="1">
        <f t="array" ref="AG411">IF(AH411=0,0,IF(ISERR(AH411),0,ROUNDDOWN(C411/_FV(B411,"P/E",TRUE),2)))</f>
        <v>2.56</v>
      </c>
      <c r="AH411" s="30" cm="1">
        <f t="array" ref="AH411">IFERROR(_FV(B411,"P/E",TRUE),0)</f>
        <v>77.163399999999996</v>
      </c>
    </row>
    <row r="412" spans="1:34" x14ac:dyDescent="0.25">
      <c r="A412" s="38" t="s">
        <v>492</v>
      </c>
      <c r="B412" t="e" vm="409">
        <v>#VALUE!</v>
      </c>
      <c r="C412" s="10" cm="1">
        <f t="array" ref="C412">_FV(B412,"Previous close",TRUE)</f>
        <v>45.93</v>
      </c>
      <c r="D412" s="10" cm="1">
        <f t="array" aca="1" ref="D412" ca="1">IF(OR(ISERROR(_FV($B412,"Price (Extended hours)",TRUE))=TRUE,$D$2="MKT CLOSED"),_FV($B412,"Price"),_FV($B412,"Price (Extended hours)",TRUE))</f>
        <v>46.86</v>
      </c>
      <c r="E412" s="17" cm="1">
        <f t="array" ref="E412">_FV(B412,"Low")</f>
        <v>45.79</v>
      </c>
      <c r="F412" s="17" cm="1">
        <f t="array" ref="F412">_FV(B412,"High")</f>
        <v>47.204999999999998</v>
      </c>
      <c r="G412" s="18" cm="1">
        <f t="array" ref="G412">_FV(B412,"Change")</f>
        <v>0.93</v>
      </c>
      <c r="H412" s="19" cm="1">
        <f t="array" ref="H412">_FV(B412,"Change (%)",TRUE)</f>
        <v>2.0247999999999999E-2</v>
      </c>
      <c r="I412" s="37" t="str" cm="1">
        <f t="array" ref="I412">_FV(B412,"Name")</f>
        <v>SEALED AIR CORPORATION</v>
      </c>
      <c r="J412" s="20" cm="1">
        <f t="array" ref="J412">_FV(B412,"Shares outstanding",TRUE)</f>
        <v>145227100</v>
      </c>
      <c r="K412" s="21" cm="1">
        <f t="array" ref="K412">IFERROR(_FV(B412,"Market cap",TRUE),0)</f>
        <v>6805343000</v>
      </c>
      <c r="L412" s="22">
        <f>VLOOKUP($A412,[1]TargetPriceData!$A$2:$AB$4993,11,FALSE)</f>
        <v>1.22</v>
      </c>
      <c r="M412" s="23">
        <f>VLOOKUP($A412,[1]TargetPriceData!$A$2:$AB$4993,4,FALSE)</f>
        <v>14</v>
      </c>
      <c r="N412" s="23" t="b">
        <f>VLOOKUP($A412,[1]TargetPriceData!$A$2:$AB$4993,3,FALSE)</f>
        <v>1</v>
      </c>
      <c r="O412" s="24">
        <f>VLOOKUP($A412,[1]TargetPriceData!$A$2:$AB$4993,5,FALSE)</f>
        <v>52</v>
      </c>
      <c r="P412" s="24">
        <f>VLOOKUP($A412,[1]TargetPriceData!$A$2:$AB$1048576,7,FALSE)</f>
        <v>64.5</v>
      </c>
      <c r="Q412" s="24">
        <f>VLOOKUP($A412,[1]TargetPriceData!$A$2:$AB$4993,6,FALSE)</f>
        <v>63.21</v>
      </c>
      <c r="R412" s="34">
        <f t="shared" ca="1" si="12"/>
        <v>0.34891165172855315</v>
      </c>
      <c r="S412" s="24">
        <f>VLOOKUP($A412,[1]TargetPriceData!$A$2:$AB$4993,8,FALSE)</f>
        <v>76</v>
      </c>
      <c r="T412" s="26">
        <f>VLOOKUP($A412,[1]TargetPriceData!$A$2:$AB$4993,10,FALSE)</f>
        <v>2.4</v>
      </c>
      <c r="U412" s="42">
        <f>VLOOKUP($A412,[1]TargetPriceData!$A$2:$P$4996,16,FALSE)</f>
        <v>0.67</v>
      </c>
      <c r="V412" s="42">
        <f>VLOOKUP($A412,[1]TargetPriceData!$A$2:$Q$4996,17,FALSE)</f>
        <v>1.34</v>
      </c>
      <c r="W412" s="27" t="str">
        <f>VLOOKUP($A412,[1]TargetPriceData!$A$2:$O$4996,15,FALSE)</f>
        <v>2022-12-01</v>
      </c>
      <c r="X412" s="28">
        <f>VLOOKUP($A412,[1]TargetPriceData!$A$2:$N$4996,14,FALSE)</f>
        <v>0.8</v>
      </c>
      <c r="Y412" s="29">
        <f t="shared" si="13"/>
        <v>1.7417809710428913E-2</v>
      </c>
      <c r="Z412" s="11" t="str" cm="1">
        <f t="array" ref="Z412">_FV(B412,"Exchange abbreviation",TRUE)</f>
        <v>XNYS</v>
      </c>
      <c r="AA412" s="44" t="s">
        <v>589</v>
      </c>
      <c r="AB412" s="44" t="s">
        <v>711</v>
      </c>
      <c r="AC412" s="45" t="s">
        <v>97</v>
      </c>
      <c r="AD412" s="31" t="s">
        <v>610</v>
      </c>
      <c r="AE412" s="46" t="s">
        <v>615</v>
      </c>
      <c r="AF412" s="32" t="s">
        <v>33</v>
      </c>
      <c r="AG412" s="33" cm="1">
        <f t="array" ref="AG412">IF(AH412=0,0,IF(ISERR(AH412),0,ROUNDDOWN(C412/_FV(B412,"P/E",TRUE),2)))</f>
        <v>3.61</v>
      </c>
      <c r="AH412" s="30" cm="1">
        <f t="array" ref="AH412">IFERROR(_FV(B412,"P/E",TRUE),0)</f>
        <v>12.7056</v>
      </c>
    </row>
    <row r="413" spans="1:34" x14ac:dyDescent="0.25">
      <c r="A413" s="38" t="s">
        <v>493</v>
      </c>
      <c r="B413" t="e" vm="410">
        <v>#VALUE!</v>
      </c>
      <c r="C413" s="10" cm="1">
        <f t="array" ref="C413">_FV(B413,"Previous close",TRUE)</f>
        <v>201.22</v>
      </c>
      <c r="D413" s="10" cm="1">
        <f t="array" aca="1" ref="D413" ca="1">IF(OR(ISERROR(_FV($B413,"Price (Extended hours)",TRUE))=TRUE,$D$2="MKT CLOSED"),_FV($B413,"Price"),_FV($B413,"Price (Extended hours)",TRUE))</f>
        <v>207.5</v>
      </c>
      <c r="E413" s="17" cm="1">
        <f t="array" ref="E413">_FV(B413,"Low")</f>
        <v>199.01</v>
      </c>
      <c r="F413" s="17" cm="1">
        <f t="array" ref="F413">_FV(B413,"High")</f>
        <v>207.93</v>
      </c>
      <c r="G413" s="18" cm="1">
        <f t="array" ref="G413">_FV(B413,"Change")</f>
        <v>6.6</v>
      </c>
      <c r="H413" s="19" cm="1">
        <f t="array" ref="H413">_FV(B413,"Change (%)",TRUE)</f>
        <v>3.2799999999999996E-2</v>
      </c>
      <c r="I413" s="37" t="str" cm="1">
        <f t="array" ref="I413">_FV(B413,"Name")</f>
        <v>THE SHERWIN-WILLIAMS COMPANY</v>
      </c>
      <c r="J413" s="20" cm="1">
        <f t="array" ref="J413">_FV(B413,"Shares outstanding",TRUE)</f>
        <v>259183000</v>
      </c>
      <c r="K413" s="21" cm="1">
        <f t="array" ref="K413">IFERROR(_FV(B413,"Market cap",TRUE),0)</f>
        <v>53863420000</v>
      </c>
      <c r="L413" s="22">
        <f>VLOOKUP($A413,[1]TargetPriceData!$A$2:$AB$4993,11,FALSE)</f>
        <v>1.06</v>
      </c>
      <c r="M413" s="23">
        <f>VLOOKUP($A413,[1]TargetPriceData!$A$2:$AB$4993,4,FALSE)</f>
        <v>25</v>
      </c>
      <c r="N413" s="23" t="b">
        <f>VLOOKUP($A413,[1]TargetPriceData!$A$2:$AB$4993,3,FALSE)</f>
        <v>1</v>
      </c>
      <c r="O413" s="24">
        <f>VLOOKUP($A413,[1]TargetPriceData!$A$2:$AB$4993,5,FALSE)</f>
        <v>215</v>
      </c>
      <c r="P413" s="24">
        <f>VLOOKUP($A413,[1]TargetPriceData!$A$2:$AB$1048576,7,FALSE)</f>
        <v>261</v>
      </c>
      <c r="Q413" s="24">
        <f>VLOOKUP($A413,[1]TargetPriceData!$A$2:$AB$4993,6,FALSE)</f>
        <v>259.92</v>
      </c>
      <c r="R413" s="34">
        <f t="shared" ca="1" si="12"/>
        <v>0.25262650602409648</v>
      </c>
      <c r="S413" s="24">
        <f>VLOOKUP($A413,[1]TargetPriceData!$A$2:$AB$4993,8,FALSE)</f>
        <v>325</v>
      </c>
      <c r="T413" s="26">
        <f>VLOOKUP($A413,[1]TargetPriceData!$A$2:$AB$4993,10,FALSE)</f>
        <v>2.5</v>
      </c>
      <c r="U413" s="42">
        <f>VLOOKUP($A413,[1]TargetPriceData!$A$2:$P$4996,16,FALSE)</f>
        <v>0.47</v>
      </c>
      <c r="V413" s="42">
        <f>VLOOKUP($A413,[1]TargetPriceData!$A$2:$Q$4996,17,FALSE)</f>
        <v>0.87</v>
      </c>
      <c r="W413" s="27" t="str">
        <f>VLOOKUP($A413,[1]TargetPriceData!$A$2:$O$4996,15,FALSE)</f>
        <v>2022-11-17</v>
      </c>
      <c r="X413" s="28">
        <f>VLOOKUP($A413,[1]TargetPriceData!$A$2:$N$4996,14,FALSE)</f>
        <v>2.4</v>
      </c>
      <c r="Y413" s="29">
        <f t="shared" si="13"/>
        <v>1.1927243812742272E-2</v>
      </c>
      <c r="Z413" s="11" t="str" cm="1">
        <f t="array" ref="Z413">_FV(B413,"Exchange abbreviation",TRUE)</f>
        <v>XNYS</v>
      </c>
      <c r="AA413" s="44" t="s">
        <v>589</v>
      </c>
      <c r="AB413" s="44" t="s">
        <v>711</v>
      </c>
      <c r="AC413" s="45" t="s">
        <v>89</v>
      </c>
      <c r="AD413" s="31" t="s">
        <v>610</v>
      </c>
      <c r="AE413" s="46" t="s">
        <v>611</v>
      </c>
      <c r="AF413" s="32" t="s">
        <v>33</v>
      </c>
      <c r="AG413" s="33" cm="1">
        <f t="array" ref="AG413">IF(AH413=0,0,IF(ISERR(AH413),0,ROUNDDOWN(C413/_FV(B413,"P/E",TRUE),2)))</f>
        <v>6.65</v>
      </c>
      <c r="AH413" s="30" cm="1">
        <f t="array" ref="AH413">IFERROR(_FV(B413,"P/E",TRUE),0)</f>
        <v>30.2516</v>
      </c>
    </row>
    <row r="414" spans="1:34" x14ac:dyDescent="0.25">
      <c r="A414" s="38" t="s">
        <v>494</v>
      </c>
      <c r="B414" t="e" vm="411">
        <v>#VALUE!</v>
      </c>
      <c r="C414" s="10" cm="1">
        <f t="array" ref="C414">_FV(B414,"Previous close",TRUE)</f>
        <v>302.45999999999998</v>
      </c>
      <c r="D414" s="10" cm="1">
        <f t="array" aca="1" ref="D414" ca="1">IF(OR(ISERROR(_FV($B414,"Price (Extended hours)",TRUE))=TRUE,$D$2="MKT CLOSED"),_FV($B414,"Price"),_FV($B414,"Price (Extended hours)",TRUE))</f>
        <v>228</v>
      </c>
      <c r="E414" s="17" cm="1">
        <f t="array" ref="E414">_FV(B414,"Low")</f>
        <v>228.52</v>
      </c>
      <c r="F414" s="17" cm="1">
        <f t="array" ref="F414">_FV(B414,"High")</f>
        <v>261.51</v>
      </c>
      <c r="G414" s="18" cm="1">
        <f t="array" ref="G414">_FV(B414,"Change")</f>
        <v>-72.430000000000007</v>
      </c>
      <c r="H414" s="19" cm="1">
        <f t="array" ref="H414">_FV(B414,"Change (%)",TRUE)</f>
        <v>-0.23946999999999999</v>
      </c>
      <c r="I414" s="37" t="str" cm="1">
        <f t="array" ref="I414">_FV(B414,"Name")</f>
        <v>SVB FINANCIAL GROUP</v>
      </c>
      <c r="J414" s="20" cm="1">
        <f t="array" ref="J414">_FV(B414,"Shares outstanding",TRUE)</f>
        <v>59104120</v>
      </c>
      <c r="K414" s="21" cm="1">
        <f t="array" ref="K414">IFERROR(_FV(B414,"Market cap",TRUE),0)</f>
        <v>13595720000</v>
      </c>
      <c r="L414" s="22">
        <f>VLOOKUP($A414,[1]TargetPriceData!$A$2:$AB$4993,11,FALSE)</f>
        <v>0</v>
      </c>
      <c r="M414" s="23">
        <f>VLOOKUP($A414,[1]TargetPriceData!$A$2:$AB$4993,4,FALSE)</f>
        <v>21</v>
      </c>
      <c r="N414" s="23" t="b">
        <f>VLOOKUP($A414,[1]TargetPriceData!$A$2:$AB$4993,3,FALSE)</f>
        <v>1</v>
      </c>
      <c r="O414" s="24">
        <f>VLOOKUP($A414,[1]TargetPriceData!$A$2:$AB$4993,5,FALSE)</f>
        <v>330</v>
      </c>
      <c r="P414" s="24">
        <f>VLOOKUP($A414,[1]TargetPriceData!$A$2:$AB$1048576,7,FALSE)</f>
        <v>430</v>
      </c>
      <c r="Q414" s="24">
        <f>VLOOKUP($A414,[1]TargetPriceData!$A$2:$AB$4993,6,FALSE)</f>
        <v>444.33</v>
      </c>
      <c r="R414" s="34">
        <f t="shared" ca="1" si="12"/>
        <v>0.94881578947368417</v>
      </c>
      <c r="S414" s="24">
        <f>VLOOKUP($A414,[1]TargetPriceData!$A$2:$AB$4993,8,FALSE)</f>
        <v>750</v>
      </c>
      <c r="T414" s="26">
        <f>VLOOKUP($A414,[1]TargetPriceData!$A$2:$AB$4993,10,FALSE)</f>
        <v>2.2000000000000002</v>
      </c>
      <c r="U414" s="42">
        <f>VLOOKUP($A414,[1]TargetPriceData!$A$2:$P$4996,16,FALSE)</f>
        <v>0</v>
      </c>
      <c r="V414" s="42">
        <f>VLOOKUP($A414,[1]TargetPriceData!$A$2:$Q$4996,17,FALSE)</f>
        <v>0</v>
      </c>
      <c r="W414" s="27" t="str">
        <f>VLOOKUP($A414,[1]TargetPriceData!$A$2:$O$4996,15,FALSE)</f>
        <v>1992-02-10</v>
      </c>
      <c r="X414" s="28">
        <f>VLOOKUP($A414,[1]TargetPriceData!$A$2:$N$4996,14,FALSE)</f>
        <v>0</v>
      </c>
      <c r="Y414" s="29">
        <f t="shared" si="13"/>
        <v>0</v>
      </c>
      <c r="Z414" s="11" t="str" cm="1">
        <f t="array" ref="Z414">_FV(B414,"Exchange abbreviation",TRUE)</f>
        <v>XNAS</v>
      </c>
      <c r="AA414" s="44" t="s">
        <v>589</v>
      </c>
      <c r="AB414" s="44" t="s">
        <v>711</v>
      </c>
      <c r="AC414" s="45" t="s">
        <v>38</v>
      </c>
      <c r="AD414" s="31" t="s">
        <v>604</v>
      </c>
      <c r="AE414" s="46" t="s">
        <v>647</v>
      </c>
      <c r="AF414" s="32" t="s">
        <v>33</v>
      </c>
      <c r="AG414" s="33" cm="1">
        <f t="array" ref="AG414">IF(AH414=0,0,IF(ISERR(AH414),0,ROUNDDOWN(C414/_FV(B414,"P/E",TRUE),2)))</f>
        <v>26.93</v>
      </c>
      <c r="AH414" s="30" cm="1">
        <f t="array" ref="AH414">IFERROR(_FV(B414,"P/E",TRUE),0)</f>
        <v>11.227399999999999</v>
      </c>
    </row>
    <row r="415" spans="1:34" x14ac:dyDescent="0.25">
      <c r="A415" s="38" t="s">
        <v>495</v>
      </c>
      <c r="B415" t="e" vm="412">
        <v>#VALUE!</v>
      </c>
      <c r="C415" s="10" cm="1">
        <f t="array" ref="C415">_FV(B415,"Previous close",TRUE)</f>
        <v>141.05000000000001</v>
      </c>
      <c r="D415" s="10" cm="1">
        <f t="array" aca="1" ref="D415" ca="1">IF(OR(ISERROR(_FV($B415,"Price (Extended hours)",TRUE))=TRUE,$D$2="MKT CLOSED"),_FV($B415,"Price"),_FV($B415,"Price (Extended hours)",TRUE))</f>
        <v>142.81</v>
      </c>
      <c r="E415" s="17" cm="1">
        <f t="array" ref="E415">_FV(B415,"Low")</f>
        <v>140.53</v>
      </c>
      <c r="F415" s="17" cm="1">
        <f t="array" ref="F415">_FV(B415,"High")</f>
        <v>143.31</v>
      </c>
      <c r="G415" s="18" cm="1">
        <f t="array" ref="G415">_FV(B415,"Change")</f>
        <v>1.76</v>
      </c>
      <c r="H415" s="19" cm="1">
        <f t="array" ref="H415">_FV(B415,"Change (%)",TRUE)</f>
        <v>1.2478E-2</v>
      </c>
      <c r="I415" s="37" t="str" cm="1">
        <f t="array" ref="I415">_FV(B415,"Name")</f>
        <v>THE J. M. SMUCKER COMPANY</v>
      </c>
      <c r="J415" s="20" cm="1">
        <f t="array" ref="J415">_FV(B415,"Shares outstanding",TRUE)</f>
        <v>106557300</v>
      </c>
      <c r="K415" s="21" cm="1">
        <f t="array" ref="K415">IFERROR(_FV(B415,"Market cap",TRUE),0)</f>
        <v>15217450000</v>
      </c>
      <c r="L415" s="22">
        <f>VLOOKUP($A415,[1]TargetPriceData!$A$2:$AB$4993,11,FALSE)</f>
        <v>0.22</v>
      </c>
      <c r="M415" s="23">
        <f>VLOOKUP($A415,[1]TargetPriceData!$A$2:$AB$4993,4,FALSE)</f>
        <v>13</v>
      </c>
      <c r="N415" s="23" t="b">
        <f>VLOOKUP($A415,[1]TargetPriceData!$A$2:$AB$4993,3,FALSE)</f>
        <v>1</v>
      </c>
      <c r="O415" s="24">
        <f>VLOOKUP($A415,[1]TargetPriceData!$A$2:$AB$4993,5,FALSE)</f>
        <v>124</v>
      </c>
      <c r="P415" s="24">
        <f>VLOOKUP($A415,[1]TargetPriceData!$A$2:$AB$1048576,7,FALSE)</f>
        <v>143</v>
      </c>
      <c r="Q415" s="24">
        <f>VLOOKUP($A415,[1]TargetPriceData!$A$2:$AB$4993,6,FALSE)</f>
        <v>140.69</v>
      </c>
      <c r="R415" s="34">
        <f t="shared" ca="1" si="12"/>
        <v>-1.4844898816609513E-2</v>
      </c>
      <c r="S415" s="24">
        <f>VLOOKUP($A415,[1]TargetPriceData!$A$2:$AB$4993,8,FALSE)</f>
        <v>160</v>
      </c>
      <c r="T415" s="26">
        <f>VLOOKUP($A415,[1]TargetPriceData!$A$2:$AB$4993,10,FALSE)</f>
        <v>3.2</v>
      </c>
      <c r="U415" s="42">
        <f>VLOOKUP($A415,[1]TargetPriceData!$A$2:$P$4996,16,FALSE)</f>
        <v>0.35</v>
      </c>
      <c r="V415" s="42">
        <f>VLOOKUP($A415,[1]TargetPriceData!$A$2:$Q$4996,17,FALSE)</f>
        <v>1.05</v>
      </c>
      <c r="W415" s="27" t="str">
        <f>VLOOKUP($A415,[1]TargetPriceData!$A$2:$O$4996,15,FALSE)</f>
        <v>2022-11-09</v>
      </c>
      <c r="X415" s="28">
        <f>VLOOKUP($A415,[1]TargetPriceData!$A$2:$N$4996,14,FALSE)</f>
        <v>4.08</v>
      </c>
      <c r="Y415" s="29">
        <f t="shared" si="13"/>
        <v>2.8925912796880535E-2</v>
      </c>
      <c r="Z415" s="11" t="str" cm="1">
        <f t="array" ref="Z415">_FV(B415,"Exchange abbreviation",TRUE)</f>
        <v>XNYS</v>
      </c>
      <c r="AA415" s="44" t="s">
        <v>589</v>
      </c>
      <c r="AB415" s="44" t="s">
        <v>711</v>
      </c>
      <c r="AC415" s="45" t="s">
        <v>66</v>
      </c>
      <c r="AD415" s="31" t="s">
        <v>301</v>
      </c>
      <c r="AE415" s="46" t="s">
        <v>640</v>
      </c>
      <c r="AF415" s="32" t="s">
        <v>33</v>
      </c>
      <c r="AG415" s="33" cm="1">
        <f t="array" ref="AG415">IF(AH415=0,0,IF(ISERR(AH415),0,ROUNDDOWN(C415/_FV(B415,"P/E",TRUE),2)))</f>
        <v>5.45</v>
      </c>
      <c r="AH415" s="30" cm="1">
        <f t="array" ref="AH415">IFERROR(_FV(B415,"P/E",TRUE),0)</f>
        <v>25.874400000000001</v>
      </c>
    </row>
    <row r="416" spans="1:34" x14ac:dyDescent="0.25">
      <c r="A416" s="38" t="s">
        <v>496</v>
      </c>
      <c r="B416" t="e" vm="413">
        <v>#VALUE!</v>
      </c>
      <c r="C416" s="10" cm="1">
        <f t="array" ref="C416">_FV(B416,"Previous close",TRUE)</f>
        <v>45.69</v>
      </c>
      <c r="D416" s="10" cm="1">
        <f t="array" aca="1" ref="D416" ca="1">IF(OR(ISERROR(_FV($B416,"Price (Extended hours)",TRUE))=TRUE,$D$2="MKT CLOSED"),_FV($B416,"Price"),_FV($B416,"Price (Extended hours)",TRUE))</f>
        <v>50.6</v>
      </c>
      <c r="E416" s="17" cm="1">
        <f t="array" ref="E416">_FV(B416,"Low")</f>
        <v>46.79</v>
      </c>
      <c r="F416" s="17" cm="1">
        <f t="array" ref="F416">_FV(B416,"High")</f>
        <v>50.54</v>
      </c>
      <c r="G416" s="18" cm="1">
        <f t="array" ref="G416">_FV(B416,"Change")</f>
        <v>4.72</v>
      </c>
      <c r="H416" s="19" cm="1">
        <f t="array" ref="H416">_FV(B416,"Change (%)",TRUE)</f>
        <v>0.10330500000000001</v>
      </c>
      <c r="I416" s="37" t="str" cm="1">
        <f t="array" ref="I416">_FV(B416,"Name")</f>
        <v>Schlumberger N.V.</v>
      </c>
      <c r="J416" s="20" cm="1">
        <f t="array" ref="J416">_FV(B416,"Shares outstanding",TRUE)</f>
        <v>1414388000</v>
      </c>
      <c r="K416" s="21" cm="1">
        <f t="array" ref="K416">IFERROR(_FV(B416,"Market cap",TRUE),0)</f>
        <v>71299310000</v>
      </c>
      <c r="L416" s="22">
        <f>VLOOKUP($A416,[1]TargetPriceData!$A$2:$AB$4993,11,FALSE)</f>
        <v>1.75</v>
      </c>
      <c r="M416" s="23">
        <f>VLOOKUP($A416,[1]TargetPriceData!$A$2:$AB$4993,4,FALSE)</f>
        <v>0</v>
      </c>
      <c r="N416" s="23" t="b">
        <f>VLOOKUP($A416,[1]TargetPriceData!$A$2:$AB$4993,3,FALSE)</f>
        <v>0</v>
      </c>
      <c r="O416" s="24">
        <f>VLOOKUP($A416,[1]TargetPriceData!$A$2:$AB$4993,5,FALSE)</f>
        <v>0</v>
      </c>
      <c r="P416" s="24">
        <f>VLOOKUP($A416,[1]TargetPriceData!$A$2:$AB$1048576,7,FALSE)</f>
        <v>0</v>
      </c>
      <c r="Q416" s="24">
        <f>VLOOKUP($A416,[1]TargetPriceData!$A$2:$AB$4993,6,FALSE)</f>
        <v>0</v>
      </c>
      <c r="R416" s="34">
        <f t="shared" si="12"/>
        <v>0</v>
      </c>
      <c r="S416" s="24">
        <f>VLOOKUP($A416,[1]TargetPriceData!$A$2:$AB$4993,8,FALSE)</f>
        <v>0</v>
      </c>
      <c r="T416" s="26">
        <f>VLOOKUP($A416,[1]TargetPriceData!$A$2:$AB$4993,10,FALSE)</f>
        <v>0</v>
      </c>
      <c r="U416" s="42">
        <f>VLOOKUP($A416,[1]TargetPriceData!$A$2:$P$4996,16,FALSE)</f>
        <v>0.86</v>
      </c>
      <c r="V416" s="42">
        <f>VLOOKUP($A416,[1]TargetPriceData!$A$2:$Q$4996,17,FALSE)</f>
        <v>1.35</v>
      </c>
      <c r="W416" s="27" t="str">
        <f>VLOOKUP($A416,[1]TargetPriceData!$A$2:$O$4996,15,FALSE)</f>
        <v>2022-09-06</v>
      </c>
      <c r="X416" s="28">
        <f>VLOOKUP($A416,[1]TargetPriceData!$A$2:$N$4996,14,FALSE)</f>
        <v>0.7</v>
      </c>
      <c r="Y416" s="29">
        <f t="shared" si="13"/>
        <v>1.5320639089516305E-2</v>
      </c>
      <c r="Z416" s="11" t="str" cm="1">
        <f t="array" ref="Z416">_FV(B416,"Exchange abbreviation",TRUE)</f>
        <v>XNYS</v>
      </c>
      <c r="AA416" s="44" t="s">
        <v>589</v>
      </c>
      <c r="AB416" s="44" t="s">
        <v>711</v>
      </c>
      <c r="AC416" s="45" t="s">
        <v>95</v>
      </c>
      <c r="AD416" s="31" t="s">
        <v>623</v>
      </c>
      <c r="AE416" s="46" t="s">
        <v>639</v>
      </c>
      <c r="AF416" s="32" t="s">
        <v>33</v>
      </c>
      <c r="AG416" s="33" cm="1">
        <f t="array" ref="AG416">IF(AH416=0,0,IF(ISERR(AH416),0,ROUNDDOWN(C416/_FV(B416,"P/E",TRUE),2)))</f>
        <v>2.0699999999999998</v>
      </c>
      <c r="AH416" s="30" cm="1">
        <f t="array" ref="AH416">IFERROR(_FV(B416,"P/E",TRUE),0)</f>
        <v>22.066500000000001</v>
      </c>
    </row>
    <row r="417" spans="1:34" x14ac:dyDescent="0.25">
      <c r="A417" s="38" t="s">
        <v>497</v>
      </c>
      <c r="B417" t="e" vm="414">
        <v>#VALUE!</v>
      </c>
      <c r="C417" s="10" cm="1">
        <f t="array" ref="C417">_FV(B417,"Previous close",TRUE)</f>
        <v>203.14</v>
      </c>
      <c r="D417" s="10" cm="1">
        <f t="array" aca="1" ref="D417" ca="1">IF(OR(ISERROR(_FV($B417,"Price (Extended hours)",TRUE))=TRUE,$D$2="MKT CLOSED"),_FV($B417,"Price"),_FV($B417,"Price (Extended hours)",TRUE))</f>
        <v>213.55</v>
      </c>
      <c r="E417" s="17" cm="1">
        <f t="array" ref="E417">_FV(B417,"Low")</f>
        <v>201.8</v>
      </c>
      <c r="F417" s="17" cm="1">
        <f t="array" ref="F417">_FV(B417,"High")</f>
        <v>208.4</v>
      </c>
      <c r="G417" s="18" cm="1">
        <f t="array" ref="G417">_FV(B417,"Change")</f>
        <v>4.6100000000000003</v>
      </c>
      <c r="H417" s="19" cm="1">
        <f t="array" ref="H417">_FV(B417,"Change (%)",TRUE)</f>
        <v>2.2694000000000002E-2</v>
      </c>
      <c r="I417" s="37" t="str" cm="1">
        <f t="array" ref="I417">_FV(B417,"Name")</f>
        <v>SNAP-ON INCORPORATED</v>
      </c>
      <c r="J417" s="20" cm="1">
        <f t="array" ref="J417">_FV(B417,"Shares outstanding",TRUE)</f>
        <v>53154640</v>
      </c>
      <c r="K417" s="21" cm="1">
        <f t="array" ref="K417">IFERROR(_FV(B417,"Market cap",TRUE),0)</f>
        <v>11042880000</v>
      </c>
      <c r="L417" s="22">
        <f>VLOOKUP($A417,[1]TargetPriceData!$A$2:$AB$4993,11,FALSE)</f>
        <v>1.0900000000000001</v>
      </c>
      <c r="M417" s="23">
        <f>VLOOKUP($A417,[1]TargetPriceData!$A$2:$AB$4993,4,FALSE)</f>
        <v>9</v>
      </c>
      <c r="N417" s="23" t="b">
        <f>VLOOKUP($A417,[1]TargetPriceData!$A$2:$AB$4993,3,FALSE)</f>
        <v>1</v>
      </c>
      <c r="O417" s="24">
        <f>VLOOKUP($A417,[1]TargetPriceData!$A$2:$AB$4993,5,FALSE)</f>
        <v>170</v>
      </c>
      <c r="P417" s="24">
        <f>VLOOKUP($A417,[1]TargetPriceData!$A$2:$AB$1048576,7,FALSE)</f>
        <v>238</v>
      </c>
      <c r="Q417" s="24">
        <f>VLOOKUP($A417,[1]TargetPriceData!$A$2:$AB$4993,6,FALSE)</f>
        <v>232.56</v>
      </c>
      <c r="R417" s="34">
        <f t="shared" ca="1" si="12"/>
        <v>8.9018965113556503E-2</v>
      </c>
      <c r="S417" s="24">
        <f>VLOOKUP($A417,[1]TargetPriceData!$A$2:$AB$4993,8,FALSE)</f>
        <v>298</v>
      </c>
      <c r="T417" s="26">
        <f>VLOOKUP($A417,[1]TargetPriceData!$A$2:$AB$4993,10,FALSE)</f>
        <v>2.7</v>
      </c>
      <c r="U417" s="42">
        <f>VLOOKUP($A417,[1]TargetPriceData!$A$2:$P$4996,16,FALSE)</f>
        <v>2.1800000000000002</v>
      </c>
      <c r="V417" s="42">
        <f>VLOOKUP($A417,[1]TargetPriceData!$A$2:$Q$4996,17,FALSE)</f>
        <v>3.29</v>
      </c>
      <c r="W417" s="27" t="str">
        <f>VLOOKUP($A417,[1]TargetPriceData!$A$2:$O$4996,15,FALSE)</f>
        <v>2022-08-18</v>
      </c>
      <c r="X417" s="28">
        <f>VLOOKUP($A417,[1]TargetPriceData!$A$2:$N$4996,14,FALSE)</f>
        <v>5.68</v>
      </c>
      <c r="Y417" s="29">
        <f t="shared" si="13"/>
        <v>2.7961012109874964E-2</v>
      </c>
      <c r="Z417" s="11" t="str" cm="1">
        <f t="array" ref="Z417">_FV(B417,"Exchange abbreviation",TRUE)</f>
        <v>XNYS</v>
      </c>
      <c r="AA417" s="44" t="s">
        <v>589</v>
      </c>
      <c r="AB417" s="44" t="s">
        <v>711</v>
      </c>
      <c r="AC417" s="45" t="s">
        <v>39</v>
      </c>
      <c r="AD417" s="31" t="s">
        <v>337</v>
      </c>
      <c r="AE417" s="46" t="s">
        <v>653</v>
      </c>
      <c r="AF417" s="32" t="s">
        <v>33</v>
      </c>
      <c r="AG417" s="33" cm="1">
        <f t="array" ref="AG417">IF(AH417=0,0,IF(ISERR(AH417),0,ROUNDDOWN(C417/_FV(B417,"P/E",TRUE),2)))</f>
        <v>16.5</v>
      </c>
      <c r="AH417" s="30" cm="1">
        <f t="array" ref="AH417">IFERROR(_FV(B417,"P/E",TRUE),0)</f>
        <v>12.309100000000001</v>
      </c>
    </row>
    <row r="418" spans="1:34" x14ac:dyDescent="0.25">
      <c r="A418" s="38" t="s">
        <v>498</v>
      </c>
      <c r="B418" t="e" vm="415">
        <v>#VALUE!</v>
      </c>
      <c r="C418" s="10" cm="1">
        <f t="array" ref="C418">_FV(B418,"Previous close",TRUE)</f>
        <v>289.70999999999998</v>
      </c>
      <c r="D418" s="10" cm="1">
        <f t="array" aca="1" ref="D418" ca="1">IF(OR(ISERROR(_FV($B418,"Price (Extended hours)",TRUE))=TRUE,$D$2="MKT CLOSED"),_FV($B418,"Price"),_FV($B418,"Price (Extended hours)",TRUE))</f>
        <v>296.27</v>
      </c>
      <c r="E418" s="17" cm="1">
        <f t="array" ref="E418">_FV(B418,"Low")</f>
        <v>285.18</v>
      </c>
      <c r="F418" s="17" cm="1">
        <f t="array" ref="F418">_FV(B418,"High")</f>
        <v>298.58</v>
      </c>
      <c r="G418" s="18" cm="1">
        <f t="array" ref="G418">_FV(B418,"Change")</f>
        <v>6.79</v>
      </c>
      <c r="H418" s="19" cm="1">
        <f t="array" ref="H418">_FV(B418,"Change (%)",TRUE)</f>
        <v>2.3436999999999999E-2</v>
      </c>
      <c r="I418" s="37" t="str" cm="1">
        <f t="array" ref="I418">_FV(B418,"Name")</f>
        <v>SYNOPSYS, INC.</v>
      </c>
      <c r="J418" s="20" cm="1">
        <f t="array" ref="J418">_FV(B418,"Shares outstanding",TRUE)</f>
        <v>152911300</v>
      </c>
      <c r="K418" s="21" cm="1">
        <f t="array" ref="K418">IFERROR(_FV(B418,"Market cap",TRUE),0)</f>
        <v>45338210000</v>
      </c>
      <c r="L418" s="22">
        <f>VLOOKUP($A418,[1]TargetPriceData!$A$2:$AB$4993,11,FALSE)</f>
        <v>1.24</v>
      </c>
      <c r="M418" s="23">
        <f>VLOOKUP($A418,[1]TargetPriceData!$A$2:$AB$4993,4,FALSE)</f>
        <v>15</v>
      </c>
      <c r="N418" s="23" t="b">
        <f>VLOOKUP($A418,[1]TargetPriceData!$A$2:$AB$4993,3,FALSE)</f>
        <v>1</v>
      </c>
      <c r="O418" s="24">
        <f>VLOOKUP($A418,[1]TargetPriceData!$A$2:$AB$4993,5,FALSE)</f>
        <v>348.5</v>
      </c>
      <c r="P418" s="24">
        <f>VLOOKUP($A418,[1]TargetPriceData!$A$2:$AB$1048576,7,FALSE)</f>
        <v>420</v>
      </c>
      <c r="Q418" s="24">
        <f>VLOOKUP($A418,[1]TargetPriceData!$A$2:$AB$4993,6,FALSE)</f>
        <v>411.23</v>
      </c>
      <c r="R418" s="34">
        <f t="shared" ca="1" si="12"/>
        <v>0.38802443716879886</v>
      </c>
      <c r="S418" s="24">
        <f>VLOOKUP($A418,[1]TargetPriceData!$A$2:$AB$4993,8,FALSE)</f>
        <v>455</v>
      </c>
      <c r="T418" s="26">
        <f>VLOOKUP($A418,[1]TargetPriceData!$A$2:$AB$4993,10,FALSE)</f>
        <v>1.7</v>
      </c>
      <c r="U418" s="42">
        <f>VLOOKUP($A418,[1]TargetPriceData!$A$2:$P$4996,16,FALSE)</f>
        <v>0.98</v>
      </c>
      <c r="V418" s="42">
        <f>VLOOKUP($A418,[1]TargetPriceData!$A$2:$Q$4996,17,FALSE)</f>
        <v>1.1399999999999999</v>
      </c>
      <c r="W418" s="27" t="str">
        <f>VLOOKUP($A418,[1]TargetPriceData!$A$2:$O$4996,15,FALSE)</f>
        <v/>
      </c>
      <c r="X418" s="28">
        <f>VLOOKUP($A418,[1]TargetPriceData!$A$2:$N$4996,14,FALSE)</f>
        <v>0</v>
      </c>
      <c r="Y418" s="29">
        <f t="shared" si="13"/>
        <v>0</v>
      </c>
      <c r="Z418" s="11" t="str" cm="1">
        <f t="array" ref="Z418">_FV(B418,"Exchange abbreviation",TRUE)</f>
        <v>XNAS</v>
      </c>
      <c r="AA418" s="44" t="s">
        <v>712</v>
      </c>
      <c r="AB418" s="44" t="s">
        <v>711</v>
      </c>
      <c r="AC418" s="45" t="s">
        <v>52</v>
      </c>
      <c r="AD418" s="31" t="s">
        <v>592</v>
      </c>
      <c r="AE418" s="46" t="s">
        <v>596</v>
      </c>
      <c r="AF418" s="32" t="s">
        <v>33</v>
      </c>
      <c r="AG418" s="33" cm="1">
        <f t="array" ref="AG418">IF(AH418=0,0,IF(ISERR(AH418),0,ROUNDDOWN(C418/_FV(B418,"P/E",TRUE),2)))</f>
        <v>6.58</v>
      </c>
      <c r="AH418" s="30" cm="1">
        <f t="array" ref="AH418">IFERROR(_FV(B418,"P/E",TRUE),0)</f>
        <v>43.982700000000001</v>
      </c>
    </row>
    <row r="419" spans="1:34" x14ac:dyDescent="0.25">
      <c r="A419" s="38" t="s">
        <v>499</v>
      </c>
      <c r="B419" t="e" vm="416">
        <v>#VALUE!</v>
      </c>
      <c r="C419" s="10" cm="1">
        <f t="array" ref="C419">_FV(B419,"Previous close",TRUE)</f>
        <v>63.5</v>
      </c>
      <c r="D419" s="10" cm="1">
        <f t="array" aca="1" ref="D419" ca="1">IF(OR(ISERROR(_FV($B419,"Price (Extended hours)",TRUE))=TRUE,$D$2="MKT CLOSED"),_FV($B419,"Price"),_FV($B419,"Price (Extended hours)",TRUE))</f>
        <v>64.05</v>
      </c>
      <c r="E419" s="17" cm="1">
        <f t="array" ref="E419">_FV(B419,"Low")</f>
        <v>63.36</v>
      </c>
      <c r="F419" s="17" cm="1">
        <f t="array" ref="F419">_FV(B419,"High")</f>
        <v>64.8</v>
      </c>
      <c r="G419" s="18" cm="1">
        <f t="array" ref="G419">_FV(B419,"Change")</f>
        <v>1</v>
      </c>
      <c r="H419" s="19" cm="1">
        <f t="array" ref="H419">_FV(B419,"Change (%)",TRUE)</f>
        <v>1.5747999999999998E-2</v>
      </c>
      <c r="I419" s="37" t="str" cm="1">
        <f t="array" ref="I419">_FV(B419,"Name")</f>
        <v>THE SOUTHERN COMPANY</v>
      </c>
      <c r="J419" s="20" cm="1">
        <f t="array" ref="J419">_FV(B419,"Shares outstanding",TRUE)</f>
        <v>1063001000</v>
      </c>
      <c r="K419" s="21" cm="1">
        <f t="array" ref="K419">IFERROR(_FV(B419,"Market cap",TRUE),0)</f>
        <v>68563590000</v>
      </c>
      <c r="L419" s="22">
        <f>VLOOKUP($A419,[1]TargetPriceData!$A$2:$AB$4993,11,FALSE)</f>
        <v>0.54</v>
      </c>
      <c r="M419" s="23">
        <f>VLOOKUP($A419,[1]TargetPriceData!$A$2:$AB$4993,4,FALSE)</f>
        <v>16</v>
      </c>
      <c r="N419" s="23" t="b">
        <f>VLOOKUP($A419,[1]TargetPriceData!$A$2:$AB$4993,3,FALSE)</f>
        <v>1</v>
      </c>
      <c r="O419" s="24">
        <f>VLOOKUP($A419,[1]TargetPriceData!$A$2:$AB$4993,5,FALSE)</f>
        <v>55</v>
      </c>
      <c r="P419" s="24">
        <f>VLOOKUP($A419,[1]TargetPriceData!$A$2:$AB$1048576,7,FALSE)</f>
        <v>71</v>
      </c>
      <c r="Q419" s="24">
        <f>VLOOKUP($A419,[1]TargetPriceData!$A$2:$AB$4993,6,FALSE)</f>
        <v>70.94</v>
      </c>
      <c r="R419" s="34">
        <f t="shared" ca="1" si="12"/>
        <v>0.10757220921155349</v>
      </c>
      <c r="S419" s="24">
        <f>VLOOKUP($A419,[1]TargetPriceData!$A$2:$AB$4993,8,FALSE)</f>
        <v>82</v>
      </c>
      <c r="T419" s="26">
        <f>VLOOKUP($A419,[1]TargetPriceData!$A$2:$AB$4993,10,FALSE)</f>
        <v>2.8</v>
      </c>
      <c r="U419" s="42">
        <f>VLOOKUP($A419,[1]TargetPriceData!$A$2:$P$4996,16,FALSE)</f>
        <v>0.46</v>
      </c>
      <c r="V419" s="42">
        <f>VLOOKUP($A419,[1]TargetPriceData!$A$2:$Q$4996,17,FALSE)</f>
        <v>0.85</v>
      </c>
      <c r="W419" s="27" t="str">
        <f>VLOOKUP($A419,[1]TargetPriceData!$A$2:$O$4996,15,FALSE)</f>
        <v>2022-11-18</v>
      </c>
      <c r="X419" s="28">
        <f>VLOOKUP($A419,[1]TargetPriceData!$A$2:$N$4996,14,FALSE)</f>
        <v>2.72</v>
      </c>
      <c r="Y419" s="29">
        <f t="shared" si="13"/>
        <v>4.2834645669291342E-2</v>
      </c>
      <c r="Z419" s="11" t="str" cm="1">
        <f t="array" ref="Z419">_FV(B419,"Exchange abbreviation",TRUE)</f>
        <v>XNYS</v>
      </c>
      <c r="AA419" s="44" t="s">
        <v>589</v>
      </c>
      <c r="AB419" s="44" t="s">
        <v>711</v>
      </c>
      <c r="AC419" s="45" t="s">
        <v>76</v>
      </c>
      <c r="AD419" s="31" t="s">
        <v>600</v>
      </c>
      <c r="AE419" s="46" t="s">
        <v>602</v>
      </c>
      <c r="AF419" s="32" t="s">
        <v>33</v>
      </c>
      <c r="AG419" s="33" cm="1">
        <f t="array" ref="AG419">IF(AH419=0,0,IF(ISERR(AH419),0,ROUNDDOWN(C419/_FV(B419,"P/E",TRUE),2)))</f>
        <v>2.82</v>
      </c>
      <c r="AH419" s="30" cm="1">
        <f t="array" ref="AH419">IFERROR(_FV(B419,"P/E",TRUE),0)</f>
        <v>22.463000000000001</v>
      </c>
    </row>
    <row r="420" spans="1:34" x14ac:dyDescent="0.25">
      <c r="A420" s="38" t="s">
        <v>500</v>
      </c>
      <c r="B420" t="e" vm="417">
        <v>#VALUE!</v>
      </c>
      <c r="C420" s="10" cm="1">
        <f t="array" ref="C420">_FV(B420,"Previous close",TRUE)</f>
        <v>98.31</v>
      </c>
      <c r="D420" s="10" cm="1">
        <f t="array" aca="1" ref="D420" ca="1">IF(OR(ISERROR(_FV($B420,"Price (Extended hours)",TRUE))=TRUE,$D$2="MKT CLOSED"),_FV($B420,"Price"),_FV($B420,"Price (Extended hours)",TRUE))</f>
        <v>101</v>
      </c>
      <c r="E420" s="17" cm="1">
        <f t="array" ref="E420">_FV(B420,"Low")</f>
        <v>97.28</v>
      </c>
      <c r="F420" s="17" cm="1">
        <f t="array" ref="F420">_FV(B420,"High")</f>
        <v>101.07</v>
      </c>
      <c r="G420" s="18" cm="1">
        <f t="array" ref="G420">_FV(B420,"Change")</f>
        <v>2.73</v>
      </c>
      <c r="H420" s="19" cm="1">
        <f t="array" ref="H420">_FV(B420,"Change (%)",TRUE)</f>
        <v>2.7768999999999999E-2</v>
      </c>
      <c r="I420" s="37" t="str" cm="1">
        <f t="array" ref="I420">_FV(B420,"Name")</f>
        <v>SIMON PROPERTY GROUP, INC.</v>
      </c>
      <c r="J420" s="20" cm="1">
        <f t="array" ref="J420">_FV(B420,"Shares outstanding",TRUE)</f>
        <v>327359700</v>
      </c>
      <c r="K420" s="21" cm="1">
        <f t="array" ref="K420">IFERROR(_FV(B420,"Market cap",TRUE),0)</f>
        <v>33076430000</v>
      </c>
      <c r="L420" s="22">
        <f>VLOOKUP($A420,[1]TargetPriceData!$A$2:$AB$4993,11,FALSE)</f>
        <v>1.49</v>
      </c>
      <c r="M420" s="23">
        <f>VLOOKUP($A420,[1]TargetPriceData!$A$2:$AB$4993,4,FALSE)</f>
        <v>16</v>
      </c>
      <c r="N420" s="23" t="b">
        <f>VLOOKUP($A420,[1]TargetPriceData!$A$2:$AB$4993,3,FALSE)</f>
        <v>1</v>
      </c>
      <c r="O420" s="24">
        <f>VLOOKUP($A420,[1]TargetPriceData!$A$2:$AB$4993,5,FALSE)</f>
        <v>98</v>
      </c>
      <c r="P420" s="24">
        <f>VLOOKUP($A420,[1]TargetPriceData!$A$2:$AB$1048576,7,FALSE)</f>
        <v>119</v>
      </c>
      <c r="Q420" s="24">
        <f>VLOOKUP($A420,[1]TargetPriceData!$A$2:$AB$4993,6,FALSE)</f>
        <v>122.56</v>
      </c>
      <c r="R420" s="34">
        <f t="shared" ca="1" si="12"/>
        <v>0.21346534653465349</v>
      </c>
      <c r="S420" s="24">
        <f>VLOOKUP($A420,[1]TargetPriceData!$A$2:$AB$4993,8,FALSE)</f>
        <v>179</v>
      </c>
      <c r="T420" s="26">
        <f>VLOOKUP($A420,[1]TargetPriceData!$A$2:$AB$4993,10,FALSE)</f>
        <v>2.2999999999999998</v>
      </c>
      <c r="U420" s="42">
        <f>VLOOKUP($A420,[1]TargetPriceData!$A$2:$P$4996,16,FALSE)</f>
        <v>0.34</v>
      </c>
      <c r="V420" s="42">
        <f>VLOOKUP($A420,[1]TargetPriceData!$A$2:$Q$4996,17,FALSE)</f>
        <v>0.38</v>
      </c>
      <c r="W420" s="27" t="str">
        <f>VLOOKUP($A420,[1]TargetPriceData!$A$2:$O$4996,15,FALSE)</f>
        <v>2022-09-08</v>
      </c>
      <c r="X420" s="28">
        <f>VLOOKUP($A420,[1]TargetPriceData!$A$2:$N$4996,14,FALSE)</f>
        <v>7</v>
      </c>
      <c r="Y420" s="29">
        <f t="shared" si="13"/>
        <v>7.1203336384904892E-2</v>
      </c>
      <c r="Z420" s="11" t="str" cm="1">
        <f t="array" ref="Z420">_FV(B420,"Exchange abbreviation",TRUE)</f>
        <v>XNYS</v>
      </c>
      <c r="AA420" s="44" t="s">
        <v>589</v>
      </c>
      <c r="AB420" s="44" t="s">
        <v>711</v>
      </c>
      <c r="AC420" s="45" t="s">
        <v>44</v>
      </c>
      <c r="AD420" s="31" t="s">
        <v>619</v>
      </c>
      <c r="AE420" s="46" t="s">
        <v>671</v>
      </c>
      <c r="AF420" s="32" t="s">
        <v>33</v>
      </c>
      <c r="AG420" s="33" cm="1">
        <f t="array" ref="AG420">IF(AH420=0,0,IF(ISERR(AH420),0,ROUNDDOWN(C420/_FV(B420,"P/E",TRUE),2)))</f>
        <v>6.41</v>
      </c>
      <c r="AH420" s="30" cm="1">
        <f t="array" ref="AH420">IFERROR(_FV(B420,"P/E",TRUE),0)</f>
        <v>15.3301</v>
      </c>
    </row>
    <row r="421" spans="1:34" x14ac:dyDescent="0.25">
      <c r="A421" s="38" t="s">
        <v>501</v>
      </c>
      <c r="B421" t="e" vm="418">
        <v>#VALUE!</v>
      </c>
      <c r="C421" s="10" cm="1">
        <f t="array" ref="C421">_FV(B421,"Previous close",TRUE)</f>
        <v>292.02999999999997</v>
      </c>
      <c r="D421" s="10" cm="1">
        <f t="array" aca="1" ref="D421" ca="1">IF(OR(ISERROR(_FV($B421,"Price (Extended hours)",TRUE))=TRUE,$D$2="MKT CLOSED"),_FV($B421,"Price"),_FV($B421,"Price (Extended hours)",TRUE))</f>
        <v>301.45</v>
      </c>
      <c r="E421" s="17" cm="1">
        <f t="array" ref="E421">_FV(B421,"Low")</f>
        <v>287.31</v>
      </c>
      <c r="F421" s="17" cm="1">
        <f t="array" ref="F421">_FV(B421,"High")</f>
        <v>296.36</v>
      </c>
      <c r="G421" s="18" cm="1">
        <f t="array" ref="G421">_FV(B421,"Change")</f>
        <v>3.91</v>
      </c>
      <c r="H421" s="19" cm="1">
        <f t="array" ref="H421">_FV(B421,"Change (%)",TRUE)</f>
        <v>1.3389E-2</v>
      </c>
      <c r="I421" s="37" t="str" cm="1">
        <f t="array" ref="I421">_FV(B421,"Name")</f>
        <v>S&amp;P Global Inc.</v>
      </c>
      <c r="J421" s="20" cm="1">
        <f t="array" ref="J421">_FV(B421,"Shares outstanding",TRUE)</f>
        <v>333500000</v>
      </c>
      <c r="K421" s="21" cm="1">
        <f t="array" ref="K421">IFERROR(_FV(B421,"Market cap",TRUE),0)</f>
        <v>98695990000</v>
      </c>
      <c r="L421" s="22">
        <f>VLOOKUP($A421,[1]TargetPriceData!$A$2:$AB$4993,11,FALSE)</f>
        <v>1.08</v>
      </c>
      <c r="M421" s="23">
        <f>VLOOKUP($A421,[1]TargetPriceData!$A$2:$AB$4993,4,FALSE)</f>
        <v>17</v>
      </c>
      <c r="N421" s="23" t="b">
        <f>VLOOKUP($A421,[1]TargetPriceData!$A$2:$AB$4993,3,FALSE)</f>
        <v>1</v>
      </c>
      <c r="O421" s="24">
        <f>VLOOKUP($A421,[1]TargetPriceData!$A$2:$AB$4993,5,FALSE)</f>
        <v>349</v>
      </c>
      <c r="P421" s="24">
        <f>VLOOKUP($A421,[1]TargetPriceData!$A$2:$AB$1048576,7,FALSE)</f>
        <v>386</v>
      </c>
      <c r="Q421" s="24">
        <f>VLOOKUP($A421,[1]TargetPriceData!$A$2:$AB$4993,6,FALSE)</f>
        <v>391.53</v>
      </c>
      <c r="R421" s="34">
        <f t="shared" ca="1" si="12"/>
        <v>0.29882235860009948</v>
      </c>
      <c r="S421" s="24">
        <f>VLOOKUP($A421,[1]TargetPriceData!$A$2:$AB$4993,8,FALSE)</f>
        <v>434</v>
      </c>
      <c r="T421" s="26">
        <f>VLOOKUP($A421,[1]TargetPriceData!$A$2:$AB$4993,10,FALSE)</f>
        <v>1.8</v>
      </c>
      <c r="U421" s="42">
        <f>VLOOKUP($A421,[1]TargetPriceData!$A$2:$P$4996,16,FALSE)</f>
        <v>1.1499999999999999</v>
      </c>
      <c r="V421" s="42">
        <f>VLOOKUP($A421,[1]TargetPriceData!$A$2:$Q$4996,17,FALSE)</f>
        <v>1.26</v>
      </c>
      <c r="W421" s="27" t="str">
        <f>VLOOKUP($A421,[1]TargetPriceData!$A$2:$O$4996,15,FALSE)</f>
        <v>2022-11-25</v>
      </c>
      <c r="X421" s="28">
        <f>VLOOKUP($A421,[1]TargetPriceData!$A$2:$N$4996,14,FALSE)</f>
        <v>3.4</v>
      </c>
      <c r="Y421" s="29">
        <f t="shared" si="13"/>
        <v>1.164263945485053E-2</v>
      </c>
      <c r="Z421" s="11" t="str" cm="1">
        <f t="array" ref="Z421">_FV(B421,"Exchange abbreviation",TRUE)</f>
        <v>XNYS</v>
      </c>
      <c r="AA421" s="44" t="s">
        <v>589</v>
      </c>
      <c r="AB421" s="44" t="s">
        <v>711</v>
      </c>
      <c r="AC421" s="45" t="s">
        <v>50</v>
      </c>
      <c r="AD421" s="31" t="s">
        <v>604</v>
      </c>
      <c r="AE421" s="46" t="s">
        <v>642</v>
      </c>
      <c r="AF421" s="32" t="s">
        <v>33</v>
      </c>
      <c r="AG421" s="33" cm="1">
        <f t="array" ref="AG421">IF(AH421=0,0,IF(ISERR(AH421),0,ROUNDDOWN(C421/_FV(B421,"P/E",TRUE),2)))</f>
        <v>13.42</v>
      </c>
      <c r="AH421" s="30" cm="1">
        <f t="array" ref="AH421">IFERROR(_FV(B421,"P/E",TRUE),0)</f>
        <v>21.7607</v>
      </c>
    </row>
    <row r="422" spans="1:34" x14ac:dyDescent="0.25">
      <c r="A422" s="38" t="s">
        <v>502</v>
      </c>
      <c r="B422" t="e" vm="419">
        <v>#VALUE!</v>
      </c>
      <c r="C422" s="10" cm="1">
        <f t="array" ref="C422">_FV(B422,"Previous close",TRUE)</f>
        <v>139.74</v>
      </c>
      <c r="D422" s="10" cm="1">
        <f t="array" aca="1" ref="D422" ca="1">IF(OR(ISERROR(_FV($B422,"Price (Extended hours)",TRUE))=TRUE,$D$2="MKT CLOSED"),_FV($B422,"Price"),_FV($B422,"Price (Extended hours)",TRUE))</f>
        <v>143.38</v>
      </c>
      <c r="E422" s="17" cm="1">
        <f t="array" ref="E422">_FV(B422,"Low")</f>
        <v>139.46</v>
      </c>
      <c r="F422" s="17" cm="1">
        <f t="array" ref="F422">_FV(B422,"High")</f>
        <v>143.55000000000001</v>
      </c>
      <c r="G422" s="18" cm="1">
        <f t="array" ref="G422">_FV(B422,"Change")</f>
        <v>2.54</v>
      </c>
      <c r="H422" s="19" cm="1">
        <f t="array" ref="H422">_FV(B422,"Change (%)",TRUE)</f>
        <v>1.8177000000000002E-2</v>
      </c>
      <c r="I422" s="37" t="str" cm="1">
        <f t="array" ref="I422">_FV(B422,"Name")</f>
        <v>SEMPRA ENERGY</v>
      </c>
      <c r="J422" s="20" cm="1">
        <f t="array" ref="J422">_FV(B422,"Shares outstanding",TRUE)</f>
        <v>314310300</v>
      </c>
      <c r="K422" s="21" cm="1">
        <f t="array" ref="K422">IFERROR(_FV(B422,"Market cap",TRUE),0)</f>
        <v>44720070000</v>
      </c>
      <c r="L422" s="22">
        <f>VLOOKUP($A422,[1]TargetPriceData!$A$2:$AB$4993,11,FALSE)</f>
        <v>0.69</v>
      </c>
      <c r="M422" s="23">
        <f>VLOOKUP($A422,[1]TargetPriceData!$A$2:$AB$4993,4,FALSE)</f>
        <v>15</v>
      </c>
      <c r="N422" s="23" t="b">
        <f>VLOOKUP($A422,[1]TargetPriceData!$A$2:$AB$4993,3,FALSE)</f>
        <v>1</v>
      </c>
      <c r="O422" s="24">
        <f>VLOOKUP($A422,[1]TargetPriceData!$A$2:$AB$4993,5,FALSE)</f>
        <v>144</v>
      </c>
      <c r="P422" s="24">
        <f>VLOOKUP($A422,[1]TargetPriceData!$A$2:$AB$1048576,7,FALSE)</f>
        <v>169</v>
      </c>
      <c r="Q422" s="24">
        <f>VLOOKUP($A422,[1]TargetPriceData!$A$2:$AB$4993,6,FALSE)</f>
        <v>167</v>
      </c>
      <c r="R422" s="34">
        <f t="shared" ca="1" si="12"/>
        <v>0.16473706235179247</v>
      </c>
      <c r="S422" s="24">
        <f>VLOOKUP($A422,[1]TargetPriceData!$A$2:$AB$4993,8,FALSE)</f>
        <v>178</v>
      </c>
      <c r="T422" s="26">
        <f>VLOOKUP($A422,[1]TargetPriceData!$A$2:$AB$4993,10,FALSE)</f>
        <v>2.2000000000000002</v>
      </c>
      <c r="U422" s="42">
        <f>VLOOKUP($A422,[1]TargetPriceData!$A$2:$P$4996,16,FALSE)</f>
        <v>0.64</v>
      </c>
      <c r="V422" s="42">
        <f>VLOOKUP($A422,[1]TargetPriceData!$A$2:$Q$4996,17,FALSE)</f>
        <v>0.78</v>
      </c>
      <c r="W422" s="27" t="str">
        <f>VLOOKUP($A422,[1]TargetPriceData!$A$2:$O$4996,15,FALSE)</f>
        <v>2022-09-22</v>
      </c>
      <c r="X422" s="28">
        <f>VLOOKUP($A422,[1]TargetPriceData!$A$2:$N$4996,14,FALSE)</f>
        <v>4.58</v>
      </c>
      <c r="Y422" s="29">
        <f t="shared" si="13"/>
        <v>3.27751538571633E-2</v>
      </c>
      <c r="Z422" s="11" t="str" cm="1">
        <f t="array" ref="Z422">_FV(B422,"Exchange abbreviation",TRUE)</f>
        <v>XNYS</v>
      </c>
      <c r="AA422" s="44" t="s">
        <v>589</v>
      </c>
      <c r="AB422" s="44" t="s">
        <v>711</v>
      </c>
      <c r="AC422" s="45" t="s">
        <v>73</v>
      </c>
      <c r="AD422" s="31" t="s">
        <v>600</v>
      </c>
      <c r="AE422" s="46" t="s">
        <v>601</v>
      </c>
      <c r="AF422" s="32" t="s">
        <v>33</v>
      </c>
      <c r="AG422" s="33" cm="1">
        <f t="array" ref="AG422">IF(AH422=0,0,IF(ISERR(AH422),0,ROUNDDOWN(C422/_FV(B422,"P/E",TRUE),2)))</f>
        <v>3.55</v>
      </c>
      <c r="AH422" s="30" cm="1">
        <f t="array" ref="AH422">IFERROR(_FV(B422,"P/E",TRUE),0)</f>
        <v>39.2562</v>
      </c>
    </row>
    <row r="423" spans="1:34" x14ac:dyDescent="0.25">
      <c r="A423" s="38" t="s">
        <v>503</v>
      </c>
      <c r="B423" t="e" vm="420">
        <v>#VALUE!</v>
      </c>
      <c r="C423" s="10" cm="1">
        <f t="array" ref="C423">_FV(B423,"Previous close",TRUE)</f>
        <v>165.85</v>
      </c>
      <c r="D423" s="10" cm="1">
        <f t="array" aca="1" ref="D423" ca="1">IF(OR(ISERROR(_FV($B423,"Price (Extended hours)",TRUE))=TRUE,$D$2="MKT CLOSED"),_FV($B423,"Price"),_FV($B423,"Price (Extended hours)",TRUE))</f>
        <v>168.45</v>
      </c>
      <c r="E423" s="17" cm="1">
        <f t="array" ref="E423">_FV(B423,"Low")</f>
        <v>163.37</v>
      </c>
      <c r="F423" s="17" cm="1">
        <f t="array" ref="F423">_FV(B423,"High")</f>
        <v>167.82</v>
      </c>
      <c r="G423" s="18" cm="1">
        <f t="array" ref="G423">_FV(B423,"Change")</f>
        <v>1.37</v>
      </c>
      <c r="H423" s="19" cm="1">
        <f t="array" ref="H423">_FV(B423,"Change (%)",TRUE)</f>
        <v>8.26E-3</v>
      </c>
      <c r="I423" s="37" t="str" cm="1">
        <f t="array" ref="I423">_FV(B423,"Name")</f>
        <v>STERIS PUBLIC LIMITED COMPANY</v>
      </c>
      <c r="J423" s="20" cm="1">
        <f t="array" ref="J423">_FV(B423,"Shares outstanding",TRUE)</f>
        <v>100014600</v>
      </c>
      <c r="K423" s="21" cm="1">
        <f t="array" ref="K423">IFERROR(_FV(B423,"Market cap",TRUE),0)</f>
        <v>16724450000</v>
      </c>
      <c r="L423" s="22">
        <f>VLOOKUP($A423,[1]TargetPriceData!$A$2:$AB$4993,11,FALSE)</f>
        <v>0.82</v>
      </c>
      <c r="M423" s="23">
        <f>VLOOKUP($A423,[1]TargetPriceData!$A$2:$AB$4993,4,FALSE)</f>
        <v>4</v>
      </c>
      <c r="N423" s="23" t="b">
        <f>VLOOKUP($A423,[1]TargetPriceData!$A$2:$AB$4993,3,FALSE)</f>
        <v>1</v>
      </c>
      <c r="O423" s="24">
        <f>VLOOKUP($A423,[1]TargetPriceData!$A$2:$AB$4993,5,FALSE)</f>
        <v>225</v>
      </c>
      <c r="P423" s="24">
        <f>VLOOKUP($A423,[1]TargetPriceData!$A$2:$AB$1048576,7,FALSE)</f>
        <v>237.5</v>
      </c>
      <c r="Q423" s="24">
        <f>VLOOKUP($A423,[1]TargetPriceData!$A$2:$AB$4993,6,FALSE)</f>
        <v>237.5</v>
      </c>
      <c r="R423" s="34">
        <f t="shared" ca="1" si="12"/>
        <v>0.4099139210448205</v>
      </c>
      <c r="S423" s="24">
        <f>VLOOKUP($A423,[1]TargetPriceData!$A$2:$AB$4993,8,FALSE)</f>
        <v>250</v>
      </c>
      <c r="T423" s="26">
        <f>VLOOKUP($A423,[1]TargetPriceData!$A$2:$AB$4993,10,FALSE)</f>
        <v>2</v>
      </c>
      <c r="U423" s="42">
        <f>VLOOKUP($A423,[1]TargetPriceData!$A$2:$P$4996,16,FALSE)</f>
        <v>1.19</v>
      </c>
      <c r="V423" s="42">
        <f>VLOOKUP($A423,[1]TargetPriceData!$A$2:$Q$4996,17,FALSE)</f>
        <v>2.0299999999999998</v>
      </c>
      <c r="W423" s="27" t="str">
        <f>VLOOKUP($A423,[1]TargetPriceData!$A$2:$O$4996,15,FALSE)</f>
        <v>2022-09-06</v>
      </c>
      <c r="X423" s="28">
        <f>VLOOKUP($A423,[1]TargetPriceData!$A$2:$N$4996,14,FALSE)</f>
        <v>1.88</v>
      </c>
      <c r="Y423" s="29">
        <f t="shared" si="13"/>
        <v>1.1335544166415435E-2</v>
      </c>
      <c r="Z423" s="11" t="str" cm="1">
        <f t="array" ref="Z423">_FV(B423,"Exchange abbreviation",TRUE)</f>
        <v>XNYS</v>
      </c>
      <c r="AA423" s="44" t="s">
        <v>589</v>
      </c>
      <c r="AB423" s="44" t="s">
        <v>711</v>
      </c>
      <c r="AC423" s="45" t="s">
        <v>32</v>
      </c>
      <c r="AD423" s="31" t="s">
        <v>587</v>
      </c>
      <c r="AE423" s="46" t="s">
        <v>588</v>
      </c>
      <c r="AF423" s="32" t="s">
        <v>62</v>
      </c>
      <c r="AG423" s="33" cm="1">
        <f t="array" ref="AG423">IF(AH423=0,0,IF(ISERR(AH423),0,ROUNDDOWN(C423/_FV(B423,"P/E",TRUE),2)))</f>
        <v>3.74</v>
      </c>
      <c r="AH423" s="30" cm="1">
        <f t="array" ref="AH423">IFERROR(_FV(B423,"P/E",TRUE),0)</f>
        <v>44.334299999999999</v>
      </c>
    </row>
    <row r="424" spans="1:34" x14ac:dyDescent="0.25">
      <c r="A424" s="38" t="s">
        <v>504</v>
      </c>
      <c r="B424" t="e" vm="421">
        <v>#VALUE!</v>
      </c>
      <c r="C424" s="10" cm="1">
        <f t="array" ref="C424">_FV(B424,"Previous close",TRUE)</f>
        <v>64.86</v>
      </c>
      <c r="D424" s="10" cm="1">
        <f t="array" aca="1" ref="D424" ca="1">IF(OR(ISERROR(_FV($B424,"Price (Extended hours)",TRUE))=TRUE,$D$2="MKT CLOSED"),_FV($B424,"Price"),_FV($B424,"Price (Extended hours)",TRUE))</f>
        <v>69.5</v>
      </c>
      <c r="E424" s="17" cm="1">
        <f t="array" ref="E424">_FV(B424,"Low")</f>
        <v>64.48</v>
      </c>
      <c r="F424" s="17" cm="1">
        <f t="array" ref="F424">_FV(B424,"High")</f>
        <v>69.31</v>
      </c>
      <c r="G424" s="18" cm="1">
        <f t="array" ref="G424">_FV(B424,"Change")</f>
        <v>4.26</v>
      </c>
      <c r="H424" s="19" cm="1">
        <f t="array" ref="H424">_FV(B424,"Change (%)",TRUE)</f>
        <v>6.5680000000000002E-2</v>
      </c>
      <c r="I424" s="37" t="str" cm="1">
        <f t="array" ref="I424">_FV(B424,"Name")</f>
        <v>STATE STREET CORPORATION</v>
      </c>
      <c r="J424" s="20" cm="1">
        <f t="array" ref="J424">_FV(B424,"Shares outstanding",TRUE)</f>
        <v>367967500</v>
      </c>
      <c r="K424" s="21" cm="1">
        <f t="array" ref="K424">IFERROR(_FV(B424,"Market cap",TRUE),0)</f>
        <v>25433910000</v>
      </c>
      <c r="L424" s="22">
        <f>VLOOKUP($A424,[1]TargetPriceData!$A$2:$AB$4993,11,FALSE)</f>
        <v>1.58</v>
      </c>
      <c r="M424" s="23">
        <f>VLOOKUP($A424,[1]TargetPriceData!$A$2:$AB$4993,4,FALSE)</f>
        <v>14</v>
      </c>
      <c r="N424" s="23" t="b">
        <f>VLOOKUP($A424,[1]TargetPriceData!$A$2:$AB$4993,3,FALSE)</f>
        <v>1</v>
      </c>
      <c r="O424" s="24">
        <f>VLOOKUP($A424,[1]TargetPriceData!$A$2:$AB$4993,5,FALSE)</f>
        <v>66</v>
      </c>
      <c r="P424" s="24">
        <f>VLOOKUP($A424,[1]TargetPriceData!$A$2:$AB$1048576,7,FALSE)</f>
        <v>75.5</v>
      </c>
      <c r="Q424" s="24">
        <f>VLOOKUP($A424,[1]TargetPriceData!$A$2:$AB$4993,6,FALSE)</f>
        <v>77</v>
      </c>
      <c r="R424" s="34">
        <f t="shared" ca="1" si="12"/>
        <v>0.1079136690647482</v>
      </c>
      <c r="S424" s="24">
        <f>VLOOKUP($A424,[1]TargetPriceData!$A$2:$AB$4993,8,FALSE)</f>
        <v>95</v>
      </c>
      <c r="T424" s="26">
        <f>VLOOKUP($A424,[1]TargetPriceData!$A$2:$AB$4993,10,FALSE)</f>
        <v>2.4</v>
      </c>
      <c r="U424" s="42">
        <f>VLOOKUP($A424,[1]TargetPriceData!$A$2:$P$4996,16,FALSE)</f>
        <v>0</v>
      </c>
      <c r="V424" s="42">
        <f>VLOOKUP($A424,[1]TargetPriceData!$A$2:$Q$4996,17,FALSE)</f>
        <v>0</v>
      </c>
      <c r="W424" s="27" t="str">
        <f>VLOOKUP($A424,[1]TargetPriceData!$A$2:$O$4996,15,FALSE)</f>
        <v>2022-09-30</v>
      </c>
      <c r="X424" s="28">
        <f>VLOOKUP($A424,[1]TargetPriceData!$A$2:$N$4996,14,FALSE)</f>
        <v>2.52</v>
      </c>
      <c r="Y424" s="29">
        <f t="shared" si="13"/>
        <v>3.8852913968547641E-2</v>
      </c>
      <c r="Z424" s="11" t="str" cm="1">
        <f t="array" ref="Z424">_FV(B424,"Exchange abbreviation",TRUE)</f>
        <v>XNYS</v>
      </c>
      <c r="AA424" s="44" t="s">
        <v>589</v>
      </c>
      <c r="AB424" s="44" t="s">
        <v>711</v>
      </c>
      <c r="AC424" s="45" t="s">
        <v>81</v>
      </c>
      <c r="AD424" s="31" t="s">
        <v>604</v>
      </c>
      <c r="AE424" s="46" t="s">
        <v>618</v>
      </c>
      <c r="AF424" s="32" t="s">
        <v>33</v>
      </c>
      <c r="AG424" s="33" cm="1">
        <f t="array" ref="AG424">IF(AH424=0,0,IF(ISERR(AH424),0,ROUNDDOWN(C424/_FV(B424,"P/E",TRUE),2)))</f>
        <v>7.06</v>
      </c>
      <c r="AH424" s="30" cm="1">
        <f t="array" ref="AH424">IFERROR(_FV(B424,"P/E",TRUE),0)</f>
        <v>9.1860999999999997</v>
      </c>
    </row>
    <row r="425" spans="1:34" x14ac:dyDescent="0.25">
      <c r="A425" s="38" t="s">
        <v>505</v>
      </c>
      <c r="B425" t="e" vm="422">
        <v>#VALUE!</v>
      </c>
      <c r="C425" s="10" cm="1">
        <f t="array" ref="C425">_FV(B425,"Previous close",TRUE)</f>
        <v>53.03</v>
      </c>
      <c r="D425" s="10" cm="1">
        <f t="array" aca="1" ref="D425" ca="1">IF(OR(ISERROR(_FV($B425,"Price (Extended hours)",TRUE))=TRUE,$D$2="MKT CLOSED"),_FV($B425,"Price"),_FV($B425,"Price (Extended hours)",TRUE))</f>
        <v>55.7</v>
      </c>
      <c r="E425" s="17" cm="1">
        <f t="array" ref="E425">_FV(B425,"Low")</f>
        <v>52.82</v>
      </c>
      <c r="F425" s="17" cm="1">
        <f t="array" ref="F425">_FV(B425,"High")</f>
        <v>55.77</v>
      </c>
      <c r="G425" s="18" cm="1">
        <f t="array" ref="G425">_FV(B425,"Change")</f>
        <v>2.68</v>
      </c>
      <c r="H425" s="19" cm="1">
        <f t="array" ref="H425">_FV(B425,"Change (%)",TRUE)</f>
        <v>5.0536999999999999E-2</v>
      </c>
      <c r="I425" s="37" t="str" cm="1">
        <f t="array" ref="I425">_FV(B425,"Name")</f>
        <v>SEAGATE TECHNOLOGY HOLDINGS PUBLIC LIMITED COMPANY</v>
      </c>
      <c r="J425" s="20" cm="1">
        <f t="array" ref="J425">_FV(B425,"Shares outstanding",TRUE)</f>
        <v>206824900</v>
      </c>
      <c r="K425" s="21" cm="1">
        <f t="array" ref="K425">IFERROR(_FV(B425,"Market cap",TRUE),0)</f>
        <v>11522210000</v>
      </c>
      <c r="L425" s="22">
        <f>VLOOKUP($A425,[1]TargetPriceData!$A$2:$AB$4993,11,FALSE)</f>
        <v>1.19</v>
      </c>
      <c r="M425" s="23">
        <f>VLOOKUP($A425,[1]TargetPriceData!$A$2:$AB$4993,4,FALSE)</f>
        <v>0</v>
      </c>
      <c r="N425" s="23" t="b">
        <f>VLOOKUP($A425,[1]TargetPriceData!$A$2:$AB$4993,3,FALSE)</f>
        <v>0</v>
      </c>
      <c r="O425" s="24">
        <f>VLOOKUP($A425,[1]TargetPriceData!$A$2:$AB$4993,5,FALSE)</f>
        <v>0</v>
      </c>
      <c r="P425" s="24">
        <f>VLOOKUP($A425,[1]TargetPriceData!$A$2:$AB$1048576,7,FALSE)</f>
        <v>0</v>
      </c>
      <c r="Q425" s="24">
        <f>VLOOKUP($A425,[1]TargetPriceData!$A$2:$AB$4993,6,FALSE)</f>
        <v>0</v>
      </c>
      <c r="R425" s="34">
        <f t="shared" si="12"/>
        <v>0</v>
      </c>
      <c r="S425" s="24">
        <f>VLOOKUP($A425,[1]TargetPriceData!$A$2:$AB$4993,8,FALSE)</f>
        <v>0</v>
      </c>
      <c r="T425" s="26">
        <f>VLOOKUP($A425,[1]TargetPriceData!$A$2:$AB$4993,10,FALSE)</f>
        <v>0</v>
      </c>
      <c r="U425" s="42">
        <f>VLOOKUP($A425,[1]TargetPriceData!$A$2:$P$4996,16,FALSE)</f>
        <v>0.69</v>
      </c>
      <c r="V425" s="42">
        <f>VLOOKUP($A425,[1]TargetPriceData!$A$2:$Q$4996,17,FALSE)</f>
        <v>1.1599999999999999</v>
      </c>
      <c r="W425" s="27" t="str">
        <f>VLOOKUP($A425,[1]TargetPriceData!$A$2:$O$4996,15,FALSE)</f>
        <v>2022-09-20</v>
      </c>
      <c r="X425" s="28">
        <f>VLOOKUP($A425,[1]TargetPriceData!$A$2:$N$4996,14,FALSE)</f>
        <v>2.8</v>
      </c>
      <c r="Y425" s="29">
        <f t="shared" si="13"/>
        <v>5.2800301716009801E-2</v>
      </c>
      <c r="Z425" s="11" t="str" cm="1">
        <f t="array" ref="Z425">_FV(B425,"Exchange abbreviation",TRUE)</f>
        <v>XNAS</v>
      </c>
      <c r="AA425" s="44" t="s">
        <v>589</v>
      </c>
      <c r="AB425" s="44" t="s">
        <v>711</v>
      </c>
      <c r="AC425" s="45" t="s">
        <v>43</v>
      </c>
      <c r="AD425" s="31" t="s">
        <v>592</v>
      </c>
      <c r="AE425" s="46" t="s">
        <v>593</v>
      </c>
      <c r="AF425" s="32" t="s">
        <v>62</v>
      </c>
      <c r="AG425" s="33" cm="1">
        <f t="array" ref="AG425">IF(AH425=0,0,IF(ISERR(AH425),0,ROUNDDOWN(C425/_FV(B425,"P/E",TRUE),2)))</f>
        <v>7.32</v>
      </c>
      <c r="AH425" s="30" cm="1">
        <f t="array" ref="AH425">IFERROR(_FV(B425,"P/E",TRUE),0)</f>
        <v>7.2363</v>
      </c>
    </row>
    <row r="426" spans="1:34" x14ac:dyDescent="0.25">
      <c r="A426" s="38" t="s">
        <v>506</v>
      </c>
      <c r="B426" t="e" vm="423">
        <v>#VALUE!</v>
      </c>
      <c r="C426" s="10" cm="1">
        <f t="array" ref="C426">_FV(B426,"Previous close",TRUE)</f>
        <v>222.53</v>
      </c>
      <c r="D426" s="10" cm="1">
        <f t="array" aca="1" ref="D426" ca="1">IF(OR(ISERROR(_FV($B426,"Price (Extended hours)",TRUE))=TRUE,$D$2="MKT CLOSED"),_FV($B426,"Price"),_FV($B426,"Price (Extended hours)",TRUE))</f>
        <v>223</v>
      </c>
      <c r="E426" s="17" cm="1">
        <f t="array" ref="E426">_FV(B426,"Low")</f>
        <v>221.19839999999999</v>
      </c>
      <c r="F426" s="17" cm="1">
        <f t="array" ref="F426">_FV(B426,"High")</f>
        <v>225.41</v>
      </c>
      <c r="G426" s="18" cm="1">
        <f t="array" ref="G426">_FV(B426,"Change")</f>
        <v>2.62</v>
      </c>
      <c r="H426" s="19" cm="1">
        <f t="array" ref="H426">_FV(B426,"Change (%)",TRUE)</f>
        <v>1.1774E-2</v>
      </c>
      <c r="I426" s="37" t="str" cm="1">
        <f t="array" ref="I426">_FV(B426,"Name")</f>
        <v>CONSTELLATION BRANDS, INC.</v>
      </c>
      <c r="J426" s="20" cm="1">
        <f t="array" ref="J426">_FV(B426,"Shares outstanding",TRUE)</f>
        <v>184430400</v>
      </c>
      <c r="K426" s="21" cm="1">
        <f t="array" ref="K426">IFERROR(_FV(B426,"Market cap",TRUE),0)</f>
        <v>42911290000</v>
      </c>
      <c r="L426" s="22">
        <f>VLOOKUP($A426,[1]TargetPriceData!$A$2:$AB$4993,11,FALSE)</f>
        <v>0.98</v>
      </c>
      <c r="M426" s="23">
        <f>VLOOKUP($A426,[1]TargetPriceData!$A$2:$AB$4993,4,FALSE)</f>
        <v>22</v>
      </c>
      <c r="N426" s="23" t="b">
        <f>VLOOKUP($A426,[1]TargetPriceData!$A$2:$AB$4993,3,FALSE)</f>
        <v>1</v>
      </c>
      <c r="O426" s="24">
        <f>VLOOKUP($A426,[1]TargetPriceData!$A$2:$AB$4993,5,FALSE)</f>
        <v>238</v>
      </c>
      <c r="P426" s="24">
        <f>VLOOKUP($A426,[1]TargetPriceData!$A$2:$AB$1048576,7,FALSE)</f>
        <v>275.5</v>
      </c>
      <c r="Q426" s="24">
        <f>VLOOKUP($A426,[1]TargetPriceData!$A$2:$AB$4993,6,FALSE)</f>
        <v>274.77</v>
      </c>
      <c r="R426" s="34">
        <f t="shared" ca="1" si="12"/>
        <v>0.23215246636771292</v>
      </c>
      <c r="S426" s="24">
        <f>VLOOKUP($A426,[1]TargetPriceData!$A$2:$AB$4993,8,FALSE)</f>
        <v>310</v>
      </c>
      <c r="T426" s="26">
        <f>VLOOKUP($A426,[1]TargetPriceData!$A$2:$AB$4993,10,FALSE)</f>
        <v>2</v>
      </c>
      <c r="U426" s="42">
        <f>VLOOKUP($A426,[1]TargetPriceData!$A$2:$P$4996,16,FALSE)</f>
        <v>0.46</v>
      </c>
      <c r="V426" s="42">
        <f>VLOOKUP($A426,[1]TargetPriceData!$A$2:$Q$4996,17,FALSE)</f>
        <v>1.4</v>
      </c>
      <c r="W426" s="27" t="str">
        <f>VLOOKUP($A426,[1]TargetPriceData!$A$2:$O$4996,15,FALSE)</f>
        <v>2022-11-03</v>
      </c>
      <c r="X426" s="28">
        <f>VLOOKUP($A426,[1]TargetPriceData!$A$2:$N$4996,14,FALSE)</f>
        <v>3.2</v>
      </c>
      <c r="Y426" s="29">
        <f t="shared" si="13"/>
        <v>1.4380083584235833E-2</v>
      </c>
      <c r="Z426" s="11" t="str" cm="1">
        <f t="array" ref="Z426">_FV(B426,"Exchange abbreviation",TRUE)</f>
        <v>XNYS</v>
      </c>
      <c r="AA426" s="44" t="s">
        <v>589</v>
      </c>
      <c r="AB426" s="44" t="s">
        <v>711</v>
      </c>
      <c r="AC426" s="45" t="s">
        <v>86</v>
      </c>
      <c r="AD426" s="31" t="s">
        <v>301</v>
      </c>
      <c r="AE426" s="46" t="s">
        <v>701</v>
      </c>
      <c r="AF426" s="32" t="s">
        <v>33</v>
      </c>
      <c r="AG426" s="33" cm="1">
        <f t="array" ref="AG426">IF(AH426=0,0,IF(ISERR(AH426),0,ROUNDDOWN(C426/_FV(B426,"P/E",TRUE),2)))</f>
        <v>0.32</v>
      </c>
      <c r="AH426" s="30" cm="1">
        <f t="array" ref="AH426">IFERROR(_FV(B426,"P/E",TRUE),0)</f>
        <v>686.7998</v>
      </c>
    </row>
    <row r="427" spans="1:34" x14ac:dyDescent="0.25">
      <c r="A427" s="38" t="s">
        <v>507</v>
      </c>
      <c r="B427" t="e" vm="424">
        <v>#VALUE!</v>
      </c>
      <c r="C427" s="10" cm="1">
        <f t="array" ref="C427">_FV(B427,"Previous close",TRUE)</f>
        <v>72.150000000000006</v>
      </c>
      <c r="D427" s="10" cm="1">
        <f t="array" aca="1" ref="D427" ca="1">IF(OR(ISERROR(_FV($B427,"Price (Extended hours)",TRUE))=TRUE,$D$2="MKT CLOSED"),_FV($B427,"Price"),_FV($B427,"Price (Extended hours)",TRUE))</f>
        <v>74</v>
      </c>
      <c r="E427" s="17" cm="1">
        <f t="array" ref="E427">_FV(B427,"Low")</f>
        <v>71.594999999999999</v>
      </c>
      <c r="F427" s="17" cm="1">
        <f t="array" ref="F427">_FV(B427,"High")</f>
        <v>74.12</v>
      </c>
      <c r="G427" s="18" cm="1">
        <f t="array" ref="G427">_FV(B427,"Change")</f>
        <v>1.8</v>
      </c>
      <c r="H427" s="19" cm="1">
        <f t="array" ref="H427">_FV(B427,"Change (%)",TRUE)</f>
        <v>2.4948000000000001E-2</v>
      </c>
      <c r="I427" s="37" t="str" cm="1">
        <f t="array" ref="I427">_FV(B427,"Name")</f>
        <v>STANLEY BLACK &amp; DECKER, INC.</v>
      </c>
      <c r="J427" s="20" cm="1">
        <f t="array" ref="J427">_FV(B427,"Shares outstanding",TRUE)</f>
        <v>147815800</v>
      </c>
      <c r="K427" s="21" cm="1">
        <f t="array" ref="K427">IFERROR(_FV(B427,"Market cap",TRUE),0)</f>
        <v>10930980000</v>
      </c>
      <c r="L427" s="22">
        <f>VLOOKUP($A427,[1]TargetPriceData!$A$2:$AB$4993,11,FALSE)</f>
        <v>1.28</v>
      </c>
      <c r="M427" s="23">
        <f>VLOOKUP($A427,[1]TargetPriceData!$A$2:$AB$4993,4,FALSE)</f>
        <v>13</v>
      </c>
      <c r="N427" s="23" t="b">
        <f>VLOOKUP($A427,[1]TargetPriceData!$A$2:$AB$4993,3,FALSE)</f>
        <v>1</v>
      </c>
      <c r="O427" s="24">
        <f>VLOOKUP($A427,[1]TargetPriceData!$A$2:$AB$4993,5,FALSE)</f>
        <v>79</v>
      </c>
      <c r="P427" s="24">
        <f>VLOOKUP($A427,[1]TargetPriceData!$A$2:$AB$1048576,7,FALSE)</f>
        <v>95</v>
      </c>
      <c r="Q427" s="24">
        <f>VLOOKUP($A427,[1]TargetPriceData!$A$2:$AB$4993,6,FALSE)</f>
        <v>104.54</v>
      </c>
      <c r="R427" s="34">
        <f t="shared" ca="1" si="12"/>
        <v>0.41270270270270276</v>
      </c>
      <c r="S427" s="24">
        <f>VLOOKUP($A427,[1]TargetPriceData!$A$2:$AB$4993,8,FALSE)</f>
        <v>155</v>
      </c>
      <c r="T427" s="26">
        <f>VLOOKUP($A427,[1]TargetPriceData!$A$2:$AB$4993,10,FALSE)</f>
        <v>2.7</v>
      </c>
      <c r="U427" s="42">
        <f>VLOOKUP($A427,[1]TargetPriceData!$A$2:$P$4996,16,FALSE)</f>
        <v>0.16</v>
      </c>
      <c r="V427" s="42">
        <f>VLOOKUP($A427,[1]TargetPriceData!$A$2:$Q$4996,17,FALSE)</f>
        <v>0.85</v>
      </c>
      <c r="W427" s="27" t="str">
        <f>VLOOKUP($A427,[1]TargetPriceData!$A$2:$O$4996,15,FALSE)</f>
        <v>2022-09-02</v>
      </c>
      <c r="X427" s="28">
        <f>VLOOKUP($A427,[1]TargetPriceData!$A$2:$N$4996,14,FALSE)</f>
        <v>3.2</v>
      </c>
      <c r="Y427" s="29">
        <f t="shared" si="13"/>
        <v>4.4352044352044352E-2</v>
      </c>
      <c r="Z427" s="11" t="str" cm="1">
        <f t="array" ref="Z427">_FV(B427,"Exchange abbreviation",TRUE)</f>
        <v>XNYS</v>
      </c>
      <c r="AA427" s="44" t="s">
        <v>589</v>
      </c>
      <c r="AB427" s="44" t="s">
        <v>711</v>
      </c>
      <c r="AC427" s="45" t="s">
        <v>39</v>
      </c>
      <c r="AD427" s="31" t="s">
        <v>337</v>
      </c>
      <c r="AE427" s="46" t="s">
        <v>653</v>
      </c>
      <c r="AF427" s="32" t="s">
        <v>33</v>
      </c>
      <c r="AG427" s="33" cm="1">
        <f t="array" ref="AG427">IF(AH427=0,0,IF(ISERR(AH427),0,ROUNDDOWN(C427/_FV(B427,"P/E",TRUE),2)))</f>
        <v>5.72</v>
      </c>
      <c r="AH427" s="30" cm="1">
        <f t="array" ref="AH427">IFERROR(_FV(B427,"P/E",TRUE),0)</f>
        <v>12.6031</v>
      </c>
    </row>
    <row r="428" spans="1:34" x14ac:dyDescent="0.25">
      <c r="A428" s="38" t="s">
        <v>508</v>
      </c>
      <c r="B428" t="e" vm="425">
        <v>#VALUE!</v>
      </c>
      <c r="C428" s="10" cm="1">
        <f t="array" ref="C428">_FV(B428,"Previous close",TRUE)</f>
        <v>81.44</v>
      </c>
      <c r="D428" s="10" cm="1">
        <f t="array" aca="1" ref="D428" ca="1">IF(OR(ISERROR(_FV($B428,"Price (Extended hours)",TRUE))=TRUE,$D$2="MKT CLOSED"),_FV($B428,"Price"),_FV($B428,"Price (Extended hours)",TRUE))</f>
        <v>83.81</v>
      </c>
      <c r="E428" s="17" cm="1">
        <f t="array" ref="E428">_FV(B428,"Low")</f>
        <v>80.87</v>
      </c>
      <c r="F428" s="17" cm="1">
        <f t="array" ref="F428">_FV(B428,"High")</f>
        <v>84.59</v>
      </c>
      <c r="G428" s="18" cm="1">
        <f t="array" ref="G428">_FV(B428,"Change")</f>
        <v>2.7</v>
      </c>
      <c r="H428" s="19" cm="1">
        <f t="array" ref="H428">_FV(B428,"Change (%)",TRUE)</f>
        <v>3.3153000000000002E-2</v>
      </c>
      <c r="I428" s="37" t="str" cm="1">
        <f t="array" ref="I428">_FV(B428,"Name")</f>
        <v>SKYWORKS SOLUTIONS, INC.</v>
      </c>
      <c r="J428" s="20" cm="1">
        <f t="array" ref="J428">_FV(B428,"Shares outstanding",TRUE)</f>
        <v>160445600</v>
      </c>
      <c r="K428" s="21" cm="1">
        <f t="array" ref="K428">IFERROR(_FV(B428,"Market cap",TRUE),0)</f>
        <v>13499890000</v>
      </c>
      <c r="L428" s="22">
        <f>VLOOKUP($A428,[1]TargetPriceData!$A$2:$AB$4993,11,FALSE)</f>
        <v>1.22</v>
      </c>
      <c r="M428" s="23">
        <f>VLOOKUP($A428,[1]TargetPriceData!$A$2:$AB$4993,4,FALSE)</f>
        <v>25</v>
      </c>
      <c r="N428" s="23" t="b">
        <f>VLOOKUP($A428,[1]TargetPriceData!$A$2:$AB$4993,3,FALSE)</f>
        <v>1</v>
      </c>
      <c r="O428" s="24">
        <f>VLOOKUP($A428,[1]TargetPriceData!$A$2:$AB$4993,5,FALSE)</f>
        <v>90</v>
      </c>
      <c r="P428" s="24">
        <f>VLOOKUP($A428,[1]TargetPriceData!$A$2:$AB$1048576,7,FALSE)</f>
        <v>125</v>
      </c>
      <c r="Q428" s="24">
        <f>VLOOKUP($A428,[1]TargetPriceData!$A$2:$AB$4993,6,FALSE)</f>
        <v>126.96</v>
      </c>
      <c r="R428" s="34">
        <f t="shared" ca="1" si="12"/>
        <v>0.51485502923278836</v>
      </c>
      <c r="S428" s="24">
        <f>VLOOKUP($A428,[1]TargetPriceData!$A$2:$AB$4993,8,FALSE)</f>
        <v>190</v>
      </c>
      <c r="T428" s="26">
        <f>VLOOKUP($A428,[1]TargetPriceData!$A$2:$AB$4993,10,FALSE)</f>
        <v>2.5</v>
      </c>
      <c r="U428" s="42">
        <f>VLOOKUP($A428,[1]TargetPriceData!$A$2:$P$4996,16,FALSE)</f>
        <v>1.18</v>
      </c>
      <c r="V428" s="42">
        <f>VLOOKUP($A428,[1]TargetPriceData!$A$2:$Q$4996,17,FALSE)</f>
        <v>2.37</v>
      </c>
      <c r="W428" s="27" t="str">
        <f>VLOOKUP($A428,[1]TargetPriceData!$A$2:$O$4996,15,FALSE)</f>
        <v>2022-08-24</v>
      </c>
      <c r="X428" s="28">
        <f>VLOOKUP($A428,[1]TargetPriceData!$A$2:$N$4996,14,FALSE)</f>
        <v>2.48</v>
      </c>
      <c r="Y428" s="29">
        <f t="shared" si="13"/>
        <v>3.0451866404715127E-2</v>
      </c>
      <c r="Z428" s="11" t="str" cm="1">
        <f t="array" ref="Z428">_FV(B428,"Exchange abbreviation",TRUE)</f>
        <v>XNAS</v>
      </c>
      <c r="AA428" s="44" t="s">
        <v>712</v>
      </c>
      <c r="AB428" s="44" t="s">
        <v>711</v>
      </c>
      <c r="AC428" s="45" t="s">
        <v>60</v>
      </c>
      <c r="AD428" s="31" t="s">
        <v>592</v>
      </c>
      <c r="AE428" s="46" t="s">
        <v>597</v>
      </c>
      <c r="AF428" s="32" t="s">
        <v>33</v>
      </c>
      <c r="AG428" s="33" cm="1">
        <f t="array" ref="AG428">IF(AH428=0,0,IF(ISERR(AH428),0,ROUNDDOWN(C428/_FV(B428,"P/E",TRUE),2)))</f>
        <v>7.86</v>
      </c>
      <c r="AH428" s="30" cm="1">
        <f t="array" ref="AH428">IFERROR(_FV(B428,"P/E",TRUE),0)</f>
        <v>10.3497</v>
      </c>
    </row>
    <row r="429" spans="1:34" x14ac:dyDescent="0.25">
      <c r="A429" s="38" t="s">
        <v>509</v>
      </c>
      <c r="B429" t="e" vm="426">
        <v>#VALUE!</v>
      </c>
      <c r="C429" s="10" cm="1">
        <f t="array" ref="C429">_FV(B429,"Previous close",TRUE)</f>
        <v>31.56</v>
      </c>
      <c r="D429" s="10" cm="1">
        <f t="array" aca="1" ref="D429" ca="1">IF(OR(ISERROR(_FV($B429,"Price (Extended hours)",TRUE))=TRUE,$D$2="MKT CLOSED"),_FV($B429,"Price"),_FV($B429,"Price (Extended hours)",TRUE))</f>
        <v>32.409999999999997</v>
      </c>
      <c r="E429" s="17" cm="1">
        <f t="array" ref="E429">_FV(B429,"Low")</f>
        <v>31.03</v>
      </c>
      <c r="F429" s="17" cm="1">
        <f t="array" ref="F429">_FV(B429,"High")</f>
        <v>32.44</v>
      </c>
      <c r="G429" s="18" cm="1">
        <f t="array" ref="G429">_FV(B429,"Change")</f>
        <v>0.85</v>
      </c>
      <c r="H429" s="19" cm="1">
        <f t="array" ref="H429">_FV(B429,"Change (%)",TRUE)</f>
        <v>2.6932999999999999E-2</v>
      </c>
      <c r="I429" s="37" t="str" cm="1">
        <f t="array" ref="I429">_FV(B429,"Name")</f>
        <v>SYNCHRONY FINANCIAL</v>
      </c>
      <c r="J429" s="20" cm="1">
        <f t="array" ref="J429">_FV(B429,"Shares outstanding",TRUE)</f>
        <v>481759000</v>
      </c>
      <c r="K429" s="21" cm="1">
        <f t="array" ref="K429">IFERROR(_FV(B429,"Market cap",TRUE),0)</f>
        <v>15613810000</v>
      </c>
      <c r="L429" s="22">
        <f>VLOOKUP($A429,[1]TargetPriceData!$A$2:$AB$4993,11,FALSE)</f>
        <v>1.55</v>
      </c>
      <c r="M429" s="23">
        <f>VLOOKUP($A429,[1]TargetPriceData!$A$2:$AB$4993,4,FALSE)</f>
        <v>18</v>
      </c>
      <c r="N429" s="23" t="b">
        <f>VLOOKUP($A429,[1]TargetPriceData!$A$2:$AB$4993,3,FALSE)</f>
        <v>1</v>
      </c>
      <c r="O429" s="24">
        <f>VLOOKUP($A429,[1]TargetPriceData!$A$2:$AB$4993,5,FALSE)</f>
        <v>22</v>
      </c>
      <c r="P429" s="24">
        <f>VLOOKUP($A429,[1]TargetPriceData!$A$2:$AB$1048576,7,FALSE)</f>
        <v>39.5</v>
      </c>
      <c r="Q429" s="24">
        <f>VLOOKUP($A429,[1]TargetPriceData!$A$2:$AB$4993,6,FALSE)</f>
        <v>38.22</v>
      </c>
      <c r="R429" s="34">
        <f t="shared" ca="1" si="12"/>
        <v>0.1792656587473003</v>
      </c>
      <c r="S429" s="24">
        <f>VLOOKUP($A429,[1]TargetPriceData!$A$2:$AB$4993,8,FALSE)</f>
        <v>48</v>
      </c>
      <c r="T429" s="26">
        <f>VLOOKUP($A429,[1]TargetPriceData!$A$2:$AB$4993,10,FALSE)</f>
        <v>2.2999999999999998</v>
      </c>
      <c r="U429" s="42">
        <f>VLOOKUP($A429,[1]TargetPriceData!$A$2:$P$4996,16,FALSE)</f>
        <v>0</v>
      </c>
      <c r="V429" s="42">
        <f>VLOOKUP($A429,[1]TargetPriceData!$A$2:$Q$4996,17,FALSE)</f>
        <v>0</v>
      </c>
      <c r="W429" s="27" t="str">
        <f>VLOOKUP($A429,[1]TargetPriceData!$A$2:$O$4996,15,FALSE)</f>
        <v>2022-07-29</v>
      </c>
      <c r="X429" s="28">
        <f>VLOOKUP($A429,[1]TargetPriceData!$A$2:$N$4996,14,FALSE)</f>
        <v>0.92</v>
      </c>
      <c r="Y429" s="29">
        <f t="shared" si="13"/>
        <v>2.9150823827629915E-2</v>
      </c>
      <c r="Z429" s="11" t="str" cm="1">
        <f t="array" ref="Z429">_FV(B429,"Exchange abbreviation",TRUE)</f>
        <v>XNYS</v>
      </c>
      <c r="AA429" s="44" t="s">
        <v>589</v>
      </c>
      <c r="AB429" s="44" t="s">
        <v>711</v>
      </c>
      <c r="AC429" s="45" t="s">
        <v>38</v>
      </c>
      <c r="AD429" s="31" t="s">
        <v>604</v>
      </c>
      <c r="AE429" s="46" t="s">
        <v>633</v>
      </c>
      <c r="AF429" s="32" t="s">
        <v>33</v>
      </c>
      <c r="AG429" s="33" cm="1">
        <f t="array" ref="AG429">IF(AH429=0,0,IF(ISERR(AH429),0,ROUNDDOWN(C429/_FV(B429,"P/E",TRUE),2)))</f>
        <v>6.84</v>
      </c>
      <c r="AH429" s="30" cm="1">
        <f t="array" ref="AH429">IFERROR(_FV(B429,"P/E",TRUE),0)</f>
        <v>4.6081000000000003</v>
      </c>
    </row>
    <row r="430" spans="1:34" x14ac:dyDescent="0.25">
      <c r="A430" s="38" t="s">
        <v>510</v>
      </c>
      <c r="B430" t="e" vm="427">
        <v>#VALUE!</v>
      </c>
      <c r="C430" s="10" cm="1">
        <f t="array" ref="C430">_FV(B430,"Previous close",TRUE)</f>
        <v>214.44</v>
      </c>
      <c r="D430" s="10" cm="1">
        <f t="array" aca="1" ref="D430" ca="1">IF(OR(ISERROR(_FV($B430,"Price (Extended hours)",TRUE))=TRUE,$D$2="MKT CLOSED"),_FV($B430,"Price"),_FV($B430,"Price (Extended hours)",TRUE))</f>
        <v>218.33</v>
      </c>
      <c r="E430" s="17" cm="1">
        <f t="array" ref="E430">_FV(B430,"Low")</f>
        <v>210.31</v>
      </c>
      <c r="F430" s="17" cm="1">
        <f t="array" ref="F430">_FV(B430,"High")</f>
        <v>218.6</v>
      </c>
      <c r="G430" s="18" cm="1">
        <f t="array" ref="G430">_FV(B430,"Change")</f>
        <v>3.87</v>
      </c>
      <c r="H430" s="19" cm="1">
        <f t="array" ref="H430">_FV(B430,"Change (%)",TRUE)</f>
        <v>1.8047000000000001E-2</v>
      </c>
      <c r="I430" s="37" t="str" cm="1">
        <f t="array" ref="I430">_FV(B430,"Name")</f>
        <v>STRYKER CORPORATION</v>
      </c>
      <c r="J430" s="20" cm="1">
        <f t="array" ref="J430">_FV(B430,"Shares outstanding",TRUE)</f>
        <v>378320700</v>
      </c>
      <c r="K430" s="21" cm="1">
        <f t="array" ref="K430">IFERROR(_FV(B430,"Market cap",TRUE),0)</f>
        <v>82591200000</v>
      </c>
      <c r="L430" s="22">
        <f>VLOOKUP($A430,[1]TargetPriceData!$A$2:$AB$4993,11,FALSE)</f>
        <v>0.97</v>
      </c>
      <c r="M430" s="23">
        <f>VLOOKUP($A430,[1]TargetPriceData!$A$2:$AB$4993,4,FALSE)</f>
        <v>23</v>
      </c>
      <c r="N430" s="23" t="b">
        <f>VLOOKUP($A430,[1]TargetPriceData!$A$2:$AB$4993,3,FALSE)</f>
        <v>1</v>
      </c>
      <c r="O430" s="24">
        <f>VLOOKUP($A430,[1]TargetPriceData!$A$2:$AB$4993,5,FALSE)</f>
        <v>205</v>
      </c>
      <c r="P430" s="24">
        <f>VLOOKUP($A430,[1]TargetPriceData!$A$2:$AB$1048576,7,FALSE)</f>
        <v>237</v>
      </c>
      <c r="Q430" s="24">
        <f>VLOOKUP($A430,[1]TargetPriceData!$A$2:$AB$4993,6,FALSE)</f>
        <v>238.48</v>
      </c>
      <c r="R430" s="34">
        <f t="shared" ca="1" si="12"/>
        <v>9.2291485366188683E-2</v>
      </c>
      <c r="S430" s="24">
        <f>VLOOKUP($A430,[1]TargetPriceData!$A$2:$AB$4993,8,FALSE)</f>
        <v>290</v>
      </c>
      <c r="T430" s="26">
        <f>VLOOKUP($A430,[1]TargetPriceData!$A$2:$AB$4993,10,FALSE)</f>
        <v>2.2000000000000002</v>
      </c>
      <c r="U430" s="42">
        <f>VLOOKUP($A430,[1]TargetPriceData!$A$2:$P$4996,16,FALSE)</f>
        <v>0.97</v>
      </c>
      <c r="V430" s="42">
        <f>VLOOKUP($A430,[1]TargetPriceData!$A$2:$Q$4996,17,FALSE)</f>
        <v>2</v>
      </c>
      <c r="W430" s="27" t="str">
        <f>VLOOKUP($A430,[1]TargetPriceData!$A$2:$O$4996,15,FALSE)</f>
        <v>2022-09-29</v>
      </c>
      <c r="X430" s="28">
        <f>VLOOKUP($A430,[1]TargetPriceData!$A$2:$N$4996,14,FALSE)</f>
        <v>2.78</v>
      </c>
      <c r="Y430" s="29">
        <f t="shared" si="13"/>
        <v>1.2963999253870546E-2</v>
      </c>
      <c r="Z430" s="11" t="str" cm="1">
        <f t="array" ref="Z430">_FV(B430,"Exchange abbreviation",TRUE)</f>
        <v>XNYS</v>
      </c>
      <c r="AA430" s="44" t="s">
        <v>589</v>
      </c>
      <c r="AB430" s="44" t="s">
        <v>711</v>
      </c>
      <c r="AC430" s="45" t="s">
        <v>32</v>
      </c>
      <c r="AD430" s="31" t="s">
        <v>587</v>
      </c>
      <c r="AE430" s="46" t="s">
        <v>588</v>
      </c>
      <c r="AF430" s="32" t="s">
        <v>33</v>
      </c>
      <c r="AG430" s="33" cm="1">
        <f t="array" ref="AG430">IF(AH430=0,0,IF(ISERR(AH430),0,ROUNDDOWN(C430/_FV(B430,"P/E",TRUE),2)))</f>
        <v>5.43</v>
      </c>
      <c r="AH430" s="30" cm="1">
        <f t="array" ref="AH430">IFERROR(_FV(B430,"P/E",TRUE),0)</f>
        <v>39.444499999999998</v>
      </c>
    </row>
    <row r="431" spans="1:34" x14ac:dyDescent="0.25">
      <c r="A431" s="38" t="s">
        <v>511</v>
      </c>
      <c r="B431" t="e" vm="428">
        <v>#VALUE!</v>
      </c>
      <c r="C431" s="10" cm="1">
        <f t="array" ref="C431">_FV(B431,"Previous close",TRUE)</f>
        <v>77.2</v>
      </c>
      <c r="D431" s="10" cm="1">
        <f t="array" aca="1" ref="D431" ca="1">IF(OR(ISERROR(_FV($B431,"Price (Extended hours)",TRUE))=TRUE,$D$2="MKT CLOSED"),_FV($B431,"Price"),_FV($B431,"Price (Extended hours)",TRUE))</f>
        <v>80.73</v>
      </c>
      <c r="E431" s="17" cm="1">
        <f t="array" ref="E431">_FV(B431,"Low")</f>
        <v>76.930000000000007</v>
      </c>
      <c r="F431" s="17" cm="1">
        <f t="array" ref="F431">_FV(B431,"High")</f>
        <v>80.28</v>
      </c>
      <c r="G431" s="18" cm="1">
        <f t="array" ref="G431">_FV(B431,"Change")</f>
        <v>2.85</v>
      </c>
      <c r="H431" s="19" cm="1">
        <f t="array" ref="H431">_FV(B431,"Change (%)",TRUE)</f>
        <v>3.6916999999999998E-2</v>
      </c>
      <c r="I431" s="37" t="str" cm="1">
        <f t="array" ref="I431">_FV(B431,"Name")</f>
        <v>SYSCO CORPORATION</v>
      </c>
      <c r="J431" s="20" cm="1">
        <f t="array" ref="J431">_FV(B431,"Shares outstanding",TRUE)</f>
        <v>506757900</v>
      </c>
      <c r="K431" s="21" cm="1">
        <f t="array" ref="K431">IFERROR(_FV(B431,"Market cap",TRUE),0)</f>
        <v>40565970000</v>
      </c>
      <c r="L431" s="22">
        <f>VLOOKUP($A431,[1]TargetPriceData!$A$2:$AB$4993,11,FALSE)</f>
        <v>1.04</v>
      </c>
      <c r="M431" s="23">
        <f>VLOOKUP($A431,[1]TargetPriceData!$A$2:$AB$4993,4,FALSE)</f>
        <v>13</v>
      </c>
      <c r="N431" s="23" t="b">
        <f>VLOOKUP($A431,[1]TargetPriceData!$A$2:$AB$4993,3,FALSE)</f>
        <v>1</v>
      </c>
      <c r="O431" s="24">
        <f>VLOOKUP($A431,[1]TargetPriceData!$A$2:$AB$4993,5,FALSE)</f>
        <v>80</v>
      </c>
      <c r="P431" s="24">
        <f>VLOOKUP($A431,[1]TargetPriceData!$A$2:$AB$1048576,7,FALSE)</f>
        <v>92</v>
      </c>
      <c r="Q431" s="24">
        <f>VLOOKUP($A431,[1]TargetPriceData!$A$2:$AB$4993,6,FALSE)</f>
        <v>91.38</v>
      </c>
      <c r="R431" s="34">
        <f t="shared" ca="1" si="12"/>
        <v>0.1319212188777405</v>
      </c>
      <c r="S431" s="24">
        <f>VLOOKUP($A431,[1]TargetPriceData!$A$2:$AB$4993,8,FALSE)</f>
        <v>100</v>
      </c>
      <c r="T431" s="26">
        <f>VLOOKUP($A431,[1]TargetPriceData!$A$2:$AB$4993,10,FALSE)</f>
        <v>2.2999999999999998</v>
      </c>
      <c r="U431" s="42">
        <f>VLOOKUP($A431,[1]TargetPriceData!$A$2:$P$4996,16,FALSE)</f>
        <v>0.66</v>
      </c>
      <c r="V431" s="42">
        <f>VLOOKUP($A431,[1]TargetPriceData!$A$2:$Q$4996,17,FALSE)</f>
        <v>1.2</v>
      </c>
      <c r="W431" s="27" t="str">
        <f>VLOOKUP($A431,[1]TargetPriceData!$A$2:$O$4996,15,FALSE)</f>
        <v>2022-10-06</v>
      </c>
      <c r="X431" s="28">
        <f>VLOOKUP($A431,[1]TargetPriceData!$A$2:$N$4996,14,FALSE)</f>
        <v>1.96</v>
      </c>
      <c r="Y431" s="29">
        <f t="shared" si="13"/>
        <v>2.5388601036269429E-2</v>
      </c>
      <c r="Z431" s="11" t="str" cm="1">
        <f t="array" ref="Z431">_FV(B431,"Exchange abbreviation",TRUE)</f>
        <v>XNYS</v>
      </c>
      <c r="AA431" s="44" t="s">
        <v>589</v>
      </c>
      <c r="AB431" s="44" t="s">
        <v>711</v>
      </c>
      <c r="AC431" s="45" t="s">
        <v>59</v>
      </c>
      <c r="AD431" s="31" t="s">
        <v>301</v>
      </c>
      <c r="AE431" s="46" t="s">
        <v>702</v>
      </c>
      <c r="AF431" s="32" t="s">
        <v>33</v>
      </c>
      <c r="AG431" s="33" cm="1">
        <f t="array" ref="AG431">IF(AH431=0,0,IF(ISERR(AH431),0,ROUNDDOWN(C431/_FV(B431,"P/E",TRUE),2)))</f>
        <v>2.64</v>
      </c>
      <c r="AH431" s="30" cm="1">
        <f t="array" ref="AH431">IFERROR(_FV(B431,"P/E",TRUE),0)</f>
        <v>29.203800000000001</v>
      </c>
    </row>
    <row r="432" spans="1:34" x14ac:dyDescent="0.25">
      <c r="A432" s="38" t="s">
        <v>512</v>
      </c>
      <c r="B432" t="e" vm="429">
        <v>#VALUE!</v>
      </c>
      <c r="C432" s="10" cm="1">
        <f t="array" ref="C432">_FV(B432,"Previous close",TRUE)</f>
        <v>16.739999999999998</v>
      </c>
      <c r="D432" s="10" cm="1">
        <f t="array" aca="1" ref="D432" ca="1">IF(OR(ISERROR(_FV($B432,"Price (Extended hours)",TRUE))=TRUE,$D$2="MKT CLOSED"),_FV($B432,"Price"),_FV($B432,"Price (Extended hours)",TRUE))</f>
        <v>17.11</v>
      </c>
      <c r="E432" s="17" cm="1">
        <f t="array" ref="E432">_FV(B432,"Low")</f>
        <v>16.77</v>
      </c>
      <c r="F432" s="17" cm="1">
        <f t="array" ref="F432">_FV(B432,"High")</f>
        <v>17.399999999999999</v>
      </c>
      <c r="G432" s="18" cm="1">
        <f t="array" ref="G432">_FV(B432,"Change")</f>
        <v>0.36</v>
      </c>
      <c r="H432" s="19" cm="1">
        <f t="array" ref="H432">_FV(B432,"Change (%)",TRUE)</f>
        <v>2.1505E-2</v>
      </c>
      <c r="I432" s="37" t="str" cm="1">
        <f t="array" ref="I432">_FV(B432,"Name")</f>
        <v>AT&amp;T INC.</v>
      </c>
      <c r="J432" s="20" cm="1">
        <f t="array" ref="J432">_FV(B432,"Shares outstanding",TRUE)</f>
        <v>7126000000</v>
      </c>
      <c r="K432" s="21" cm="1">
        <f t="array" ref="K432">IFERROR(_FV(B432,"Market cap",TRUE),0)</f>
        <v>121854600000</v>
      </c>
      <c r="L432" s="22">
        <f>VLOOKUP($A432,[1]TargetPriceData!$A$2:$AB$4993,11,FALSE)</f>
        <v>0.65</v>
      </c>
      <c r="M432" s="23">
        <f>VLOOKUP($A432,[1]TargetPriceData!$A$2:$AB$4993,4,FALSE)</f>
        <v>22</v>
      </c>
      <c r="N432" s="23" t="b">
        <f>VLOOKUP($A432,[1]TargetPriceData!$A$2:$AB$4993,3,FALSE)</f>
        <v>1</v>
      </c>
      <c r="O432" s="24">
        <f>VLOOKUP($A432,[1]TargetPriceData!$A$2:$AB$4993,5,FALSE)</f>
        <v>9</v>
      </c>
      <c r="P432" s="24">
        <f>VLOOKUP($A432,[1]TargetPriceData!$A$2:$AB$1048576,7,FALSE)</f>
        <v>20.5</v>
      </c>
      <c r="Q432" s="24">
        <f>VLOOKUP($A432,[1]TargetPriceData!$A$2:$AB$4993,6,FALSE)</f>
        <v>20.5</v>
      </c>
      <c r="R432" s="34">
        <f t="shared" ca="1" si="12"/>
        <v>0.1981297486849796</v>
      </c>
      <c r="S432" s="24">
        <f>VLOOKUP($A432,[1]TargetPriceData!$A$2:$AB$4993,8,FALSE)</f>
        <v>28</v>
      </c>
      <c r="T432" s="26">
        <f>VLOOKUP($A432,[1]TargetPriceData!$A$2:$AB$4993,10,FALSE)</f>
        <v>2.7</v>
      </c>
      <c r="U432" s="42">
        <f>VLOOKUP($A432,[1]TargetPriceData!$A$2:$P$4996,16,FALSE)</f>
        <v>0.26</v>
      </c>
      <c r="V432" s="42">
        <f>VLOOKUP($A432,[1]TargetPriceData!$A$2:$Q$4996,17,FALSE)</f>
        <v>0.62</v>
      </c>
      <c r="W432" s="27" t="str">
        <f>VLOOKUP($A432,[1]TargetPriceData!$A$2:$O$4996,15,FALSE)</f>
        <v>2022-10-06</v>
      </c>
      <c r="X432" s="28">
        <f>VLOOKUP($A432,[1]TargetPriceData!$A$2:$N$4996,14,FALSE)</f>
        <v>1.1100000000000001</v>
      </c>
      <c r="Y432" s="29">
        <f t="shared" si="13"/>
        <v>6.6308243727598581E-2</v>
      </c>
      <c r="Z432" s="11" t="str" cm="1">
        <f t="array" ref="Z432">_FV(B432,"Exchange abbreviation",TRUE)</f>
        <v>XNYS</v>
      </c>
      <c r="AA432" s="44" t="s">
        <v>589</v>
      </c>
      <c r="AB432" s="44" t="s">
        <v>711</v>
      </c>
      <c r="AC432" s="45" t="s">
        <v>108</v>
      </c>
      <c r="AD432" s="31" t="s">
        <v>630</v>
      </c>
      <c r="AE432" s="46" t="s">
        <v>703</v>
      </c>
      <c r="AF432" s="32" t="s">
        <v>33</v>
      </c>
      <c r="AG432" s="33" cm="1">
        <f t="array" ref="AG432">IF(AH432=0,0,IF(ISERR(AH432),0,ROUNDDOWN(C432/_FV(B432,"P/E",TRUE),2)))</f>
        <v>2.69</v>
      </c>
      <c r="AH432" s="30" cm="1">
        <f t="array" ref="AH432">IFERROR(_FV(B432,"P/E",TRUE),0)</f>
        <v>6.2034000000000002</v>
      </c>
    </row>
    <row r="433" spans="1:34" x14ac:dyDescent="0.25">
      <c r="A433" s="38" t="s">
        <v>513</v>
      </c>
      <c r="B433" t="e" vm="430">
        <v>#VALUE!</v>
      </c>
      <c r="C433" s="10" cm="1">
        <f t="array" ref="C433">_FV(B433,"Previous close",TRUE)</f>
        <v>48.24</v>
      </c>
      <c r="D433" s="10" cm="1">
        <f t="array" aca="1" ref="D433" ca="1">IF(OR(ISERROR(_FV($B433,"Price (Extended hours)",TRUE))=TRUE,$D$2="MKT CLOSED"),_FV($B433,"Price"),_FV($B433,"Price (Extended hours)",TRUE))</f>
        <v>48.1</v>
      </c>
      <c r="E433" s="17" cm="1">
        <f t="array" ref="E433">_FV(B433,"Low")</f>
        <v>48.2</v>
      </c>
      <c r="F433" s="17" cm="1">
        <f t="array" ref="F433">_FV(B433,"High")</f>
        <v>49.34</v>
      </c>
      <c r="G433" s="18" cm="1">
        <f t="array" ref="G433">_FV(B433,"Change")</f>
        <v>0.92</v>
      </c>
      <c r="H433" s="19" cm="1">
        <f t="array" ref="H433">_FV(B433,"Change (%)",TRUE)</f>
        <v>1.9071000000000001E-2</v>
      </c>
      <c r="I433" s="37" t="str" cm="1">
        <f t="array" ref="I433">_FV(B433,"Name")</f>
        <v>MOLSON COORS BEVERAGE COMPANY</v>
      </c>
      <c r="J433" s="20" cm="1">
        <f t="array" ref="J433">_FV(B433,"Shares outstanding",TRUE)</f>
        <v>216734400</v>
      </c>
      <c r="K433" s="21" cm="1">
        <f t="array" ref="K433">IFERROR(_FV(B433,"Market cap",TRUE),0)</f>
        <v>10665500000</v>
      </c>
      <c r="L433" s="22">
        <f>VLOOKUP($A433,[1]TargetPriceData!$A$2:$AB$4993,11,FALSE)</f>
        <v>0.86</v>
      </c>
      <c r="M433" s="23">
        <f>VLOOKUP($A433,[1]TargetPriceData!$A$2:$AB$4993,4,FALSE)</f>
        <v>16</v>
      </c>
      <c r="N433" s="23" t="b">
        <f>VLOOKUP($A433,[1]TargetPriceData!$A$2:$AB$4993,3,FALSE)</f>
        <v>1</v>
      </c>
      <c r="O433" s="24">
        <f>VLOOKUP($A433,[1]TargetPriceData!$A$2:$AB$4993,5,FALSE)</f>
        <v>49</v>
      </c>
      <c r="P433" s="24">
        <f>VLOOKUP($A433,[1]TargetPriceData!$A$2:$AB$1048576,7,FALSE)</f>
        <v>53</v>
      </c>
      <c r="Q433" s="24">
        <f>VLOOKUP($A433,[1]TargetPriceData!$A$2:$AB$4993,6,FALSE)</f>
        <v>54.63</v>
      </c>
      <c r="R433" s="34">
        <f t="shared" ca="1" si="12"/>
        <v>0.13575883575883577</v>
      </c>
      <c r="S433" s="24">
        <f>VLOOKUP($A433,[1]TargetPriceData!$A$2:$AB$4993,8,FALSE)</f>
        <v>65</v>
      </c>
      <c r="T433" s="26">
        <f>VLOOKUP($A433,[1]TargetPriceData!$A$2:$AB$4993,10,FALSE)</f>
        <v>3</v>
      </c>
      <c r="U433" s="42">
        <f>VLOOKUP($A433,[1]TargetPriceData!$A$2:$P$4996,16,FALSE)</f>
        <v>0.44</v>
      </c>
      <c r="V433" s="42">
        <f>VLOOKUP($A433,[1]TargetPriceData!$A$2:$Q$4996,17,FALSE)</f>
        <v>0.82</v>
      </c>
      <c r="W433" s="27" t="str">
        <f>VLOOKUP($A433,[1]TargetPriceData!$A$2:$O$4996,15,FALSE)</f>
        <v>2022-09-01</v>
      </c>
      <c r="X433" s="28">
        <f>VLOOKUP($A433,[1]TargetPriceData!$A$2:$N$4996,14,FALSE)</f>
        <v>1.52</v>
      </c>
      <c r="Y433" s="29">
        <f t="shared" si="13"/>
        <v>3.150912106135987E-2</v>
      </c>
      <c r="Z433" s="11" t="str" cm="1">
        <f t="array" ref="Z433">_FV(B433,"Exchange abbreviation",TRUE)</f>
        <v>XNYS</v>
      </c>
      <c r="AA433" s="44" t="s">
        <v>589</v>
      </c>
      <c r="AB433" s="44" t="s">
        <v>711</v>
      </c>
      <c r="AC433" s="45" t="s">
        <v>86</v>
      </c>
      <c r="AD433" s="31" t="s">
        <v>301</v>
      </c>
      <c r="AE433" s="46" t="s">
        <v>704</v>
      </c>
      <c r="AF433" s="32" t="s">
        <v>33</v>
      </c>
      <c r="AG433" s="33" cm="1">
        <f t="array" ref="AG433">IF(AH433=0,0,IF(ISERR(AH433),0,ROUNDDOWN(C433/_FV(B433,"P/E",TRUE),2)))</f>
        <v>3.36</v>
      </c>
      <c r="AH433" s="30" cm="1">
        <f t="array" ref="AH433">IFERROR(_FV(B433,"P/E",TRUE),0)</f>
        <v>14.326000000000001</v>
      </c>
    </row>
    <row r="434" spans="1:34" x14ac:dyDescent="0.25">
      <c r="A434" s="38" t="s">
        <v>514</v>
      </c>
      <c r="B434" t="e" vm="431">
        <v>#VALUE!</v>
      </c>
      <c r="C434" s="10" cm="1">
        <f t="array" ref="C434">_FV(B434,"Previous close",TRUE)</f>
        <v>531.02</v>
      </c>
      <c r="D434" s="10" cm="1">
        <f t="array" aca="1" ref="D434" ca="1">IF(OR(ISERROR(_FV($B434,"Price (Extended hours)",TRUE))=TRUE,$D$2="MKT CLOSED"),_FV($B434,"Price"),_FV($B434,"Price (Extended hours)",TRUE))</f>
        <v>537.88</v>
      </c>
      <c r="E434" s="17" cm="1">
        <f t="array" ref="E434">_FV(B434,"Low")</f>
        <v>521.42999999999995</v>
      </c>
      <c r="F434" s="17" cm="1">
        <f t="array" ref="F434">_FV(B434,"High")</f>
        <v>539.55999999999995</v>
      </c>
      <c r="G434" s="18" cm="1">
        <f t="array" ref="G434">_FV(B434,"Change")</f>
        <v>6.86</v>
      </c>
      <c r="H434" s="19" cm="1">
        <f t="array" ref="H434">_FV(B434,"Change (%)",TRUE)</f>
        <v>1.2919E-2</v>
      </c>
      <c r="I434" s="37" t="str" cm="1">
        <f t="array" ref="I434">_FV(B434,"Name")</f>
        <v>TRANSDIGM GROUP INCORPORATED</v>
      </c>
      <c r="J434" s="20" cm="1">
        <f t="array" ref="J434">_FV(B434,"Shares outstanding",TRUE)</f>
        <v>54234660</v>
      </c>
      <c r="K434" s="21" cm="1">
        <f t="array" ref="K434">IFERROR(_FV(B434,"Market cap",TRUE),0)</f>
        <v>29171740000</v>
      </c>
      <c r="L434" s="22">
        <f>VLOOKUP($A434,[1]TargetPriceData!$A$2:$AB$4993,11,FALSE)</f>
        <v>1.43</v>
      </c>
      <c r="M434" s="23">
        <f>VLOOKUP($A434,[1]TargetPriceData!$A$2:$AB$4993,4,FALSE)</f>
        <v>19</v>
      </c>
      <c r="N434" s="23" t="b">
        <f>VLOOKUP($A434,[1]TargetPriceData!$A$2:$AB$4993,3,FALSE)</f>
        <v>1</v>
      </c>
      <c r="O434" s="24">
        <f>VLOOKUP($A434,[1]TargetPriceData!$A$2:$AB$4993,5,FALSE)</f>
        <v>610</v>
      </c>
      <c r="P434" s="24">
        <f>VLOOKUP($A434,[1]TargetPriceData!$A$2:$AB$1048576,7,FALSE)</f>
        <v>710</v>
      </c>
      <c r="Q434" s="24">
        <f>VLOOKUP($A434,[1]TargetPriceData!$A$2:$AB$4993,6,FALSE)</f>
        <v>714.9</v>
      </c>
      <c r="R434" s="34">
        <f t="shared" ca="1" si="12"/>
        <v>0.32910686398453182</v>
      </c>
      <c r="S434" s="24">
        <f>VLOOKUP($A434,[1]TargetPriceData!$A$2:$AB$4993,8,FALSE)</f>
        <v>801</v>
      </c>
      <c r="T434" s="26">
        <f>VLOOKUP($A434,[1]TargetPriceData!$A$2:$AB$4993,10,FALSE)</f>
        <v>2</v>
      </c>
      <c r="U434" s="42">
        <f>VLOOKUP($A434,[1]TargetPriceData!$A$2:$P$4996,16,FALSE)</f>
        <v>3.57</v>
      </c>
      <c r="V434" s="42">
        <f>VLOOKUP($A434,[1]TargetPriceData!$A$2:$Q$4996,17,FALSE)</f>
        <v>4.6900000000000004</v>
      </c>
      <c r="W434" s="27" t="str">
        <f>VLOOKUP($A434,[1]TargetPriceData!$A$2:$O$4996,15,FALSE)</f>
        <v>2022-08-18</v>
      </c>
      <c r="X434" s="28">
        <f>VLOOKUP($A434,[1]TargetPriceData!$A$2:$N$4996,14,FALSE)</f>
        <v>0</v>
      </c>
      <c r="Y434" s="29">
        <f t="shared" si="13"/>
        <v>0</v>
      </c>
      <c r="Z434" s="11" t="str" cm="1">
        <f t="array" ref="Z434">_FV(B434,"Exchange abbreviation",TRUE)</f>
        <v>XNYS</v>
      </c>
      <c r="AA434" s="44" t="s">
        <v>589</v>
      </c>
      <c r="AB434" s="44" t="s">
        <v>711</v>
      </c>
      <c r="AC434" s="45" t="s">
        <v>84</v>
      </c>
      <c r="AD434" s="31" t="s">
        <v>337</v>
      </c>
      <c r="AE434" s="46" t="s">
        <v>84</v>
      </c>
      <c r="AF434" s="32" t="s">
        <v>33</v>
      </c>
      <c r="AG434" s="33" cm="1">
        <f t="array" ref="AG434">IF(AH434=0,0,IF(ISERR(AH434),0,ROUNDDOWN(C434/_FV(B434,"P/E",TRUE),2)))</f>
        <v>13.04</v>
      </c>
      <c r="AH434" s="30" cm="1">
        <f t="array" ref="AH434">IFERROR(_FV(B434,"P/E",TRUE),0)</f>
        <v>40.700699999999998</v>
      </c>
    </row>
    <row r="435" spans="1:34" x14ac:dyDescent="0.25">
      <c r="A435" s="38" t="s">
        <v>515</v>
      </c>
      <c r="B435" t="e" vm="432">
        <v>#VALUE!</v>
      </c>
      <c r="C435" s="10" cm="1">
        <f t="array" ref="C435">_FV(B435,"Previous close",TRUE)</f>
        <v>340.49</v>
      </c>
      <c r="D435" s="10" cm="1">
        <f t="array" aca="1" ref="D435" ca="1">IF(OR(ISERROR(_FV($B435,"Price (Extended hours)",TRUE))=TRUE,$D$2="MKT CLOSED"),_FV($B435,"Price"),_FV($B435,"Price (Extended hours)",TRUE))</f>
        <v>350.48</v>
      </c>
      <c r="E435" s="17" cm="1">
        <f t="array" ref="E435">_FV(B435,"Low")</f>
        <v>340.82</v>
      </c>
      <c r="F435" s="17" cm="1">
        <f t="array" ref="F435">_FV(B435,"High")</f>
        <v>352</v>
      </c>
      <c r="G435" s="18" cm="1">
        <f t="array" ref="G435">_FV(B435,"Change")</f>
        <v>9.99</v>
      </c>
      <c r="H435" s="19" cm="1">
        <f t="array" ref="H435">_FV(B435,"Change (%)",TRUE)</f>
        <v>2.9340000000000001E-2</v>
      </c>
      <c r="I435" s="37" t="str" cm="1">
        <f t="array" ref="I435">_FV(B435,"Name")</f>
        <v>TELEDYNE TECHNOLOGIES INCORPORATED</v>
      </c>
      <c r="J435" s="20" cm="1">
        <f t="array" ref="J435">_FV(B435,"Shares outstanding",TRUE)</f>
        <v>46864640</v>
      </c>
      <c r="K435" s="21" cm="1">
        <f t="array" ref="K435">IFERROR(_FV(B435,"Market cap",TRUE),0)</f>
        <v>16425120000</v>
      </c>
      <c r="L435" s="22">
        <f>VLOOKUP($A435,[1]TargetPriceData!$A$2:$AB$4993,11,FALSE)</f>
        <v>1.06</v>
      </c>
      <c r="M435" s="23">
        <f>VLOOKUP($A435,[1]TargetPriceData!$A$2:$AB$4993,4,FALSE)</f>
        <v>7</v>
      </c>
      <c r="N435" s="23" t="b">
        <f>VLOOKUP($A435,[1]TargetPriceData!$A$2:$AB$4993,3,FALSE)</f>
        <v>1</v>
      </c>
      <c r="O435" s="24">
        <f>VLOOKUP($A435,[1]TargetPriceData!$A$2:$AB$4993,5,FALSE)</f>
        <v>444</v>
      </c>
      <c r="P435" s="24">
        <f>VLOOKUP($A435,[1]TargetPriceData!$A$2:$AB$1048576,7,FALSE)</f>
        <v>500</v>
      </c>
      <c r="Q435" s="24">
        <f>VLOOKUP($A435,[1]TargetPriceData!$A$2:$AB$4993,6,FALSE)</f>
        <v>483.57</v>
      </c>
      <c r="R435" s="34">
        <f t="shared" ca="1" si="12"/>
        <v>0.37973636156128726</v>
      </c>
      <c r="S435" s="24">
        <f>VLOOKUP($A435,[1]TargetPriceData!$A$2:$AB$4993,8,FALSE)</f>
        <v>515</v>
      </c>
      <c r="T435" s="26">
        <f>VLOOKUP($A435,[1]TargetPriceData!$A$2:$AB$4993,10,FALSE)</f>
        <v>2.1</v>
      </c>
      <c r="U435" s="42">
        <f>VLOOKUP($A435,[1]TargetPriceData!$A$2:$P$4996,16,FALSE)</f>
        <v>1</v>
      </c>
      <c r="V435" s="42">
        <f>VLOOKUP($A435,[1]TargetPriceData!$A$2:$Q$4996,17,FALSE)</f>
        <v>1.67</v>
      </c>
      <c r="W435" s="27" t="str">
        <f>VLOOKUP($A435,[1]TargetPriceData!$A$2:$O$4996,15,FALSE)</f>
        <v/>
      </c>
      <c r="X435" s="28">
        <f>VLOOKUP($A435,[1]TargetPriceData!$A$2:$N$4996,14,FALSE)</f>
        <v>0</v>
      </c>
      <c r="Y435" s="29">
        <f t="shared" si="13"/>
        <v>0</v>
      </c>
      <c r="Z435" s="11" t="str" cm="1">
        <f t="array" ref="Z435">_FV(B435,"Exchange abbreviation",TRUE)</f>
        <v>XNYS</v>
      </c>
      <c r="AA435" s="44" t="s">
        <v>589</v>
      </c>
      <c r="AB435" s="44" t="s">
        <v>711</v>
      </c>
      <c r="AC435" s="45" t="s">
        <v>119</v>
      </c>
      <c r="AD435" s="31" t="s">
        <v>592</v>
      </c>
      <c r="AE435" s="46" t="s">
        <v>682</v>
      </c>
      <c r="AF435" s="32" t="s">
        <v>33</v>
      </c>
      <c r="AG435" s="33" cm="1">
        <f t="array" ref="AG435">IF(AH435=0,0,IF(ISERR(AH435),0,ROUNDDOWN(C435/_FV(B435,"P/E",TRUE),2)))</f>
        <v>14.23</v>
      </c>
      <c r="AH435" s="30" cm="1">
        <f t="array" ref="AH435">IFERROR(_FV(B435,"P/E",TRUE),0)</f>
        <v>23.915199999999999</v>
      </c>
    </row>
    <row r="436" spans="1:34" x14ac:dyDescent="0.25">
      <c r="A436" s="38" t="s">
        <v>516</v>
      </c>
      <c r="B436" t="e" vm="433">
        <v>#VALUE!</v>
      </c>
      <c r="C436" s="10" cm="1">
        <f t="array" ref="C436">_FV(B436,"Previous close",TRUE)</f>
        <v>282.13</v>
      </c>
      <c r="D436" s="10" cm="1">
        <f t="array" aca="1" ref="D436" ca="1">IF(OR(ISERROR(_FV($B436,"Price (Extended hours)",TRUE))=TRUE,$D$2="MKT CLOSED"),_FV($B436,"Price"),_FV($B436,"Price (Extended hours)",TRUE))</f>
        <v>283.29000000000002</v>
      </c>
      <c r="E436" s="17" cm="1">
        <f t="array" ref="E436">_FV(B436,"Low")</f>
        <v>276.39</v>
      </c>
      <c r="F436" s="17" cm="1">
        <f t="array" ref="F436">_FV(B436,"High")</f>
        <v>284.56</v>
      </c>
      <c r="G436" s="18" cm="1">
        <f t="array" ref="G436">_FV(B436,"Change")</f>
        <v>1.1599999999999999</v>
      </c>
      <c r="H436" s="19" cm="1">
        <f t="array" ref="H436">_FV(B436,"Change (%)",TRUE)</f>
        <v>4.1120000000000002E-3</v>
      </c>
      <c r="I436" s="37" t="str" cm="1">
        <f t="array" ref="I436">_FV(B436,"Name")</f>
        <v>BIO-TECHNE CORPORATION</v>
      </c>
      <c r="J436" s="20" cm="1">
        <f t="array" ref="J436">_FV(B436,"Shares outstanding",TRUE)</f>
        <v>39222640</v>
      </c>
      <c r="K436" s="21" cm="1">
        <f t="array" ref="K436">IFERROR(_FV(B436,"Market cap",TRUE),0)</f>
        <v>11111380000</v>
      </c>
      <c r="L436" s="22">
        <f>VLOOKUP($A436,[1]TargetPriceData!$A$2:$AB$4993,11,FALSE)</f>
        <v>1.28</v>
      </c>
      <c r="M436" s="23">
        <f>VLOOKUP($A436,[1]TargetPriceData!$A$2:$AB$4993,4,FALSE)</f>
        <v>11</v>
      </c>
      <c r="N436" s="23" t="b">
        <f>VLOOKUP($A436,[1]TargetPriceData!$A$2:$AB$4993,3,FALSE)</f>
        <v>1</v>
      </c>
      <c r="O436" s="24">
        <f>VLOOKUP($A436,[1]TargetPriceData!$A$2:$AB$4993,5,FALSE)</f>
        <v>360</v>
      </c>
      <c r="P436" s="24">
        <f>VLOOKUP($A436,[1]TargetPriceData!$A$2:$AB$1048576,7,FALSE)</f>
        <v>480</v>
      </c>
      <c r="Q436" s="24">
        <f>VLOOKUP($A436,[1]TargetPriceData!$A$2:$AB$4993,6,FALSE)</f>
        <v>470.72</v>
      </c>
      <c r="R436" s="34">
        <f t="shared" ca="1" si="12"/>
        <v>0.66161883582194925</v>
      </c>
      <c r="S436" s="24">
        <f>VLOOKUP($A436,[1]TargetPriceData!$A$2:$AB$4993,8,FALSE)</f>
        <v>550</v>
      </c>
      <c r="T436" s="26">
        <f>VLOOKUP($A436,[1]TargetPriceData!$A$2:$AB$4993,10,FALSE)</f>
        <v>1.9</v>
      </c>
      <c r="U436" s="42">
        <f>VLOOKUP($A436,[1]TargetPriceData!$A$2:$P$4996,16,FALSE)</f>
        <v>2.5099999999999998</v>
      </c>
      <c r="V436" s="42">
        <f>VLOOKUP($A436,[1]TargetPriceData!$A$2:$Q$4996,17,FALSE)</f>
        <v>3.44</v>
      </c>
      <c r="W436" s="27" t="str">
        <f>VLOOKUP($A436,[1]TargetPriceData!$A$2:$O$4996,15,FALSE)</f>
        <v>2022-08-12</v>
      </c>
      <c r="X436" s="28">
        <f>VLOOKUP($A436,[1]TargetPriceData!$A$2:$N$4996,14,FALSE)</f>
        <v>1.28</v>
      </c>
      <c r="Y436" s="29">
        <f t="shared" si="13"/>
        <v>4.5369156062807928E-3</v>
      </c>
      <c r="Z436" s="11" t="str" cm="1">
        <f t="array" ref="Z436">_FV(B436,"Exchange abbreviation",TRUE)</f>
        <v>XNAS</v>
      </c>
      <c r="AA436" s="44" t="s">
        <v>589</v>
      </c>
      <c r="AB436" s="44" t="s">
        <v>711</v>
      </c>
      <c r="AC436" s="45" t="s">
        <v>49</v>
      </c>
      <c r="AD436" s="31" t="s">
        <v>587</v>
      </c>
      <c r="AE436" s="46" t="s">
        <v>638</v>
      </c>
      <c r="AF436" s="32" t="s">
        <v>33</v>
      </c>
      <c r="AG436" s="33" cm="1">
        <f t="array" ref="AG436">IF(AH436=0,0,IF(ISERR(AH436),0,ROUNDDOWN(C436/_FV(B436,"P/E",TRUE),2)))</f>
        <v>6.62</v>
      </c>
      <c r="AH436" s="30" cm="1">
        <f t="array" ref="AH436">IFERROR(_FV(B436,"P/E",TRUE),0)</f>
        <v>42.611400000000003</v>
      </c>
    </row>
    <row r="437" spans="1:34" x14ac:dyDescent="0.25">
      <c r="A437" s="38" t="s">
        <v>517</v>
      </c>
      <c r="B437" t="e" vm="434">
        <v>#VALUE!</v>
      </c>
      <c r="C437" s="10" cm="1">
        <f t="array" ref="C437">_FV(B437,"Previous close",TRUE)</f>
        <v>110.91</v>
      </c>
      <c r="D437" s="10" cm="1">
        <f t="array" aca="1" ref="D437" ca="1">IF(OR(ISERROR(_FV($B437,"Price (Extended hours)",TRUE))=TRUE,$D$2="MKT CLOSED"),_FV($B437,"Price"),_FV($B437,"Price (Extended hours)",TRUE))</f>
        <v>114.89</v>
      </c>
      <c r="E437" s="17" cm="1">
        <f t="array" ref="E437">_FV(B437,"Low")</f>
        <v>110.41</v>
      </c>
      <c r="F437" s="17" cm="1">
        <f t="array" ref="F437">_FV(B437,"High")</f>
        <v>115.185</v>
      </c>
      <c r="G437" s="18" cm="1">
        <f t="array" ref="G437">_FV(B437,"Change")</f>
        <v>3.98</v>
      </c>
      <c r="H437" s="19" cm="1">
        <f t="array" ref="H437">_FV(B437,"Change (%)",TRUE)</f>
        <v>3.5885E-2</v>
      </c>
      <c r="I437" s="37" t="str" cm="1">
        <f t="array" ref="I437">_FV(B437,"Name")</f>
        <v>TE Connectivity Ltd</v>
      </c>
      <c r="J437" s="20" cm="1">
        <f t="array" ref="J437">_FV(B437,"Shares outstanding",TRUE)</f>
        <v>319839000</v>
      </c>
      <c r="K437" s="21" cm="1">
        <f t="array" ref="K437">IFERROR(_FV(B437,"Market cap",TRUE),0)</f>
        <v>36746300000</v>
      </c>
      <c r="L437" s="22">
        <f>VLOOKUP($A437,[1]TargetPriceData!$A$2:$AB$4993,11,FALSE)</f>
        <v>1.31</v>
      </c>
      <c r="M437" s="23">
        <f>VLOOKUP($A437,[1]TargetPriceData!$A$2:$AB$4993,4,FALSE)</f>
        <v>0</v>
      </c>
      <c r="N437" s="23" t="b">
        <f>VLOOKUP($A437,[1]TargetPriceData!$A$2:$AB$4993,3,FALSE)</f>
        <v>0</v>
      </c>
      <c r="O437" s="24">
        <f>VLOOKUP($A437,[1]TargetPriceData!$A$2:$AB$4993,5,FALSE)</f>
        <v>0</v>
      </c>
      <c r="P437" s="24">
        <f>VLOOKUP($A437,[1]TargetPriceData!$A$2:$AB$1048576,7,FALSE)</f>
        <v>0</v>
      </c>
      <c r="Q437" s="24">
        <f>VLOOKUP($A437,[1]TargetPriceData!$A$2:$AB$4993,6,FALSE)</f>
        <v>0</v>
      </c>
      <c r="R437" s="34">
        <f t="shared" si="12"/>
        <v>0</v>
      </c>
      <c r="S437" s="24">
        <f>VLOOKUP($A437,[1]TargetPriceData!$A$2:$AB$4993,8,FALSE)</f>
        <v>0</v>
      </c>
      <c r="T437" s="26">
        <f>VLOOKUP($A437,[1]TargetPriceData!$A$2:$AB$4993,10,FALSE)</f>
        <v>0</v>
      </c>
      <c r="U437" s="42">
        <f>VLOOKUP($A437,[1]TargetPriceData!$A$2:$P$4996,16,FALSE)</f>
        <v>0.78</v>
      </c>
      <c r="V437" s="42">
        <f>VLOOKUP($A437,[1]TargetPriceData!$A$2:$Q$4996,17,FALSE)</f>
        <v>1.5</v>
      </c>
      <c r="W437" s="27" t="str">
        <f>VLOOKUP($A437,[1]TargetPriceData!$A$2:$O$4996,15,FALSE)</f>
        <v>2022-11-17</v>
      </c>
      <c r="X437" s="28">
        <f>VLOOKUP($A437,[1]TargetPriceData!$A$2:$N$4996,14,FALSE)</f>
        <v>2.2400000000000002</v>
      </c>
      <c r="Y437" s="29">
        <f t="shared" si="13"/>
        <v>2.0196555765936347E-2</v>
      </c>
      <c r="Z437" s="11" t="str" cm="1">
        <f t="array" ref="Z437">_FV(B437,"Exchange abbreviation",TRUE)</f>
        <v>XNYS</v>
      </c>
      <c r="AA437" s="44" t="s">
        <v>589</v>
      </c>
      <c r="AB437" s="44" t="s">
        <v>711</v>
      </c>
      <c r="AC437" s="45" t="s">
        <v>39</v>
      </c>
      <c r="AD437" s="31" t="s">
        <v>592</v>
      </c>
      <c r="AE437" s="46" t="s">
        <v>705</v>
      </c>
      <c r="AF437" s="32" t="s">
        <v>46</v>
      </c>
      <c r="AG437" s="33" cm="1">
        <f t="array" ref="AG437">IF(AH437=0,0,IF(ISERR(AH437),0,ROUNDDOWN(C437/_FV(B437,"P/E",TRUE),2)))</f>
        <v>7.64</v>
      </c>
      <c r="AH437" s="30" cm="1">
        <f t="array" ref="AH437">IFERROR(_FV(B437,"P/E",TRUE),0)</f>
        <v>14.512700000000001</v>
      </c>
    </row>
    <row r="438" spans="1:34" x14ac:dyDescent="0.25">
      <c r="A438" s="38" t="s">
        <v>518</v>
      </c>
      <c r="B438" t="e" vm="435">
        <v>#VALUE!</v>
      </c>
      <c r="C438" s="10" cm="1">
        <f t="array" ref="C438">_FV(B438,"Previous close",TRUE)</f>
        <v>73.95</v>
      </c>
      <c r="D438" s="10" cm="1">
        <f t="array" aca="1" ref="D438" ca="1">IF(OR(ISERROR(_FV($B438,"Price (Extended hours)",TRUE))=TRUE,$D$2="MKT CLOSED"),_FV($B438,"Price"),_FV($B438,"Price (Extended hours)",TRUE))</f>
        <v>76.5</v>
      </c>
      <c r="E438" s="17" cm="1">
        <f t="array" ref="E438">_FV(B438,"Low")</f>
        <v>73.73</v>
      </c>
      <c r="F438" s="17" cm="1">
        <f t="array" ref="F438">_FV(B438,"High")</f>
        <v>77.44</v>
      </c>
      <c r="G438" s="18" cm="1">
        <f t="array" ref="G438">_FV(B438,"Change")</f>
        <v>3.32</v>
      </c>
      <c r="H438" s="19" cm="1">
        <f t="array" ref="H438">_FV(B438,"Change (%)",TRUE)</f>
        <v>4.4894999999999997E-2</v>
      </c>
      <c r="I438" s="37" t="str" cm="1">
        <f t="array" ref="I438">_FV(B438,"Name")</f>
        <v>TERADYNE, INC.</v>
      </c>
      <c r="J438" s="20" cm="1">
        <f t="array" ref="J438">_FV(B438,"Shares outstanding",TRUE)</f>
        <v>156781700</v>
      </c>
      <c r="K438" s="21" cm="1">
        <f t="array" ref="K438">IFERROR(_FV(B438,"Market cap",TRUE),0)</f>
        <v>12114520000</v>
      </c>
      <c r="L438" s="22">
        <f>VLOOKUP($A438,[1]TargetPriceData!$A$2:$AB$4993,11,FALSE)</f>
        <v>1.52</v>
      </c>
      <c r="M438" s="23">
        <f>VLOOKUP($A438,[1]TargetPriceData!$A$2:$AB$4993,4,FALSE)</f>
        <v>21</v>
      </c>
      <c r="N438" s="23" t="b">
        <f>VLOOKUP($A438,[1]TargetPriceData!$A$2:$AB$4993,3,FALSE)</f>
        <v>1</v>
      </c>
      <c r="O438" s="24">
        <f>VLOOKUP($A438,[1]TargetPriceData!$A$2:$AB$4993,5,FALSE)</f>
        <v>74</v>
      </c>
      <c r="P438" s="24">
        <f>VLOOKUP($A438,[1]TargetPriceData!$A$2:$AB$1048576,7,FALSE)</f>
        <v>112</v>
      </c>
      <c r="Q438" s="24">
        <f>VLOOKUP($A438,[1]TargetPriceData!$A$2:$AB$4993,6,FALSE)</f>
        <v>107.41</v>
      </c>
      <c r="R438" s="34">
        <f t="shared" ca="1" si="12"/>
        <v>0.40405228758169931</v>
      </c>
      <c r="S438" s="24">
        <f>VLOOKUP($A438,[1]TargetPriceData!$A$2:$AB$4993,8,FALSE)</f>
        <v>127</v>
      </c>
      <c r="T438" s="26">
        <f>VLOOKUP($A438,[1]TargetPriceData!$A$2:$AB$4993,10,FALSE)</f>
        <v>2.4</v>
      </c>
      <c r="U438" s="42">
        <f>VLOOKUP($A438,[1]TargetPriceData!$A$2:$P$4996,16,FALSE)</f>
        <v>1.84</v>
      </c>
      <c r="V438" s="42">
        <f>VLOOKUP($A438,[1]TargetPriceData!$A$2:$Q$4996,17,FALSE)</f>
        <v>2.85</v>
      </c>
      <c r="W438" s="27" t="str">
        <f>VLOOKUP($A438,[1]TargetPriceData!$A$2:$O$4996,15,FALSE)</f>
        <v>2022-08-30</v>
      </c>
      <c r="X438" s="28">
        <f>VLOOKUP($A438,[1]TargetPriceData!$A$2:$N$4996,14,FALSE)</f>
        <v>0.44</v>
      </c>
      <c r="Y438" s="29">
        <f t="shared" si="13"/>
        <v>5.9499661933739012E-3</v>
      </c>
      <c r="Z438" s="11" t="str" cm="1">
        <f t="array" ref="Z438">_FV(B438,"Exchange abbreviation",TRUE)</f>
        <v>XNAS</v>
      </c>
      <c r="AA438" s="44" t="s">
        <v>589</v>
      </c>
      <c r="AB438" s="44" t="s">
        <v>711</v>
      </c>
      <c r="AC438" s="45" t="s">
        <v>60</v>
      </c>
      <c r="AD438" s="31" t="s">
        <v>592</v>
      </c>
      <c r="AE438" s="46" t="s">
        <v>614</v>
      </c>
      <c r="AF438" s="32" t="s">
        <v>33</v>
      </c>
      <c r="AG438" s="33" cm="1">
        <f t="array" ref="AG438">IF(AH438=0,0,IF(ISERR(AH438),0,ROUNDDOWN(C438/_FV(B438,"P/E",TRUE),2)))</f>
        <v>4.74</v>
      </c>
      <c r="AH438" s="30" cm="1">
        <f t="array" ref="AH438">IFERROR(_FV(B438,"P/E",TRUE),0)</f>
        <v>15.5784</v>
      </c>
    </row>
    <row r="439" spans="1:34" x14ac:dyDescent="0.25">
      <c r="A439" s="38" t="s">
        <v>519</v>
      </c>
      <c r="B439" t="e" vm="436">
        <v>#VALUE!</v>
      </c>
      <c r="C439" s="10" cm="1">
        <f t="array" ref="C439">_FV(B439,"Previous close",TRUE)</f>
        <v>40.42</v>
      </c>
      <c r="D439" s="10" cm="1">
        <f t="array" aca="1" ref="D439" ca="1">IF(OR(ISERROR(_FV($B439,"Price (Extended hours)",TRUE))=TRUE,$D$2="MKT CLOSED"),_FV($B439,"Price"),_FV($B439,"Price (Extended hours)",TRUE))</f>
        <v>41.51</v>
      </c>
      <c r="E439" s="17" cm="1">
        <f t="array" ref="E439">_FV(B439,"Low")</f>
        <v>40.005000000000003</v>
      </c>
      <c r="F439" s="17" cm="1">
        <f t="array" ref="F439">_FV(B439,"High")</f>
        <v>41.66</v>
      </c>
      <c r="G439" s="18" cm="1">
        <f t="array" ref="G439">_FV(B439,"Change")</f>
        <v>1.0900000000000001</v>
      </c>
      <c r="H439" s="19" cm="1">
        <f t="array" ref="H439">_FV(B439,"Change (%)",TRUE)</f>
        <v>2.6966999999999998E-2</v>
      </c>
      <c r="I439" s="37" t="str" cm="1">
        <f t="array" ref="I439">_FV(B439,"Name")</f>
        <v>Truist Financial Corporation</v>
      </c>
      <c r="J439" s="20" cm="1">
        <f t="array" ref="J439">_FV(B439,"Shares outstanding",TRUE)</f>
        <v>1326766000</v>
      </c>
      <c r="K439" s="21" cm="1">
        <f t="array" ref="K439">IFERROR(_FV(B439,"Market cap",TRUE),0)</f>
        <v>55074060000</v>
      </c>
      <c r="L439" s="22">
        <f>VLOOKUP($A439,[1]TargetPriceData!$A$2:$AB$4993,11,FALSE)</f>
        <v>1.0900000000000001</v>
      </c>
      <c r="M439" s="23">
        <f>VLOOKUP($A439,[1]TargetPriceData!$A$2:$AB$4993,4,FALSE)</f>
        <v>21</v>
      </c>
      <c r="N439" s="23" t="b">
        <f>VLOOKUP($A439,[1]TargetPriceData!$A$2:$AB$4993,3,FALSE)</f>
        <v>1</v>
      </c>
      <c r="O439" s="24">
        <f>VLOOKUP($A439,[1]TargetPriceData!$A$2:$AB$4993,5,FALSE)</f>
        <v>42</v>
      </c>
      <c r="P439" s="24">
        <f>VLOOKUP($A439,[1]TargetPriceData!$A$2:$AB$1048576,7,FALSE)</f>
        <v>52</v>
      </c>
      <c r="Q439" s="24">
        <f>VLOOKUP($A439,[1]TargetPriceData!$A$2:$AB$4993,6,FALSE)</f>
        <v>51.85</v>
      </c>
      <c r="R439" s="34">
        <f t="shared" ca="1" si="12"/>
        <v>0.2490966032281379</v>
      </c>
      <c r="S439" s="24">
        <f>VLOOKUP($A439,[1]TargetPriceData!$A$2:$AB$4993,8,FALSE)</f>
        <v>61</v>
      </c>
      <c r="T439" s="26">
        <f>VLOOKUP($A439,[1]TargetPriceData!$A$2:$AB$4993,10,FALSE)</f>
        <v>2.7</v>
      </c>
      <c r="U439" s="42">
        <f>VLOOKUP($A439,[1]TargetPriceData!$A$2:$P$4996,16,FALSE)</f>
        <v>0</v>
      </c>
      <c r="V439" s="42">
        <f>VLOOKUP($A439,[1]TargetPriceData!$A$2:$Q$4996,17,FALSE)</f>
        <v>0</v>
      </c>
      <c r="W439" s="27" t="str">
        <f>VLOOKUP($A439,[1]TargetPriceData!$A$2:$O$4996,15,FALSE)</f>
        <v>2022-08-11</v>
      </c>
      <c r="X439" s="28">
        <f>VLOOKUP($A439,[1]TargetPriceData!$A$2:$N$4996,14,FALSE)</f>
        <v>2.08</v>
      </c>
      <c r="Y439" s="29">
        <f t="shared" si="13"/>
        <v>5.1459673428995545E-2</v>
      </c>
      <c r="Z439" s="11" t="str" cm="1">
        <f t="array" ref="Z439">_FV(B439,"Exchange abbreviation",TRUE)</f>
        <v>XNYS</v>
      </c>
      <c r="AA439" s="44" t="s">
        <v>589</v>
      </c>
      <c r="AB439" s="44" t="s">
        <v>711</v>
      </c>
      <c r="AC439" s="45" t="s">
        <v>38</v>
      </c>
      <c r="AD439" s="31" t="s">
        <v>604</v>
      </c>
      <c r="AE439" s="46" t="s">
        <v>647</v>
      </c>
      <c r="AF439" s="32" t="s">
        <v>33</v>
      </c>
      <c r="AG439" s="33" cm="1">
        <f t="array" ref="AG439">IF(AH439=0,0,IF(ISERR(AH439),0,ROUNDDOWN(C439/_FV(B439,"P/E",TRUE),2)))</f>
        <v>4.3600000000000003</v>
      </c>
      <c r="AH439" s="30" cm="1">
        <f t="array" ref="AH439">IFERROR(_FV(B439,"P/E",TRUE),0)</f>
        <v>9.2697000000000003</v>
      </c>
    </row>
    <row r="440" spans="1:34" x14ac:dyDescent="0.25">
      <c r="A440" s="38" t="s">
        <v>520</v>
      </c>
      <c r="B440" t="e" vm="437">
        <v>#VALUE!</v>
      </c>
      <c r="C440" s="10" cm="1">
        <f t="array" ref="C440">_FV(B440,"Previous close",TRUE)</f>
        <v>193.67</v>
      </c>
      <c r="D440" s="10" cm="1">
        <f t="array" aca="1" ref="D440" ca="1">IF(OR(ISERROR(_FV($B440,"Price (Extended hours)",TRUE))=TRUE,$D$2="MKT CLOSED"),_FV($B440,"Price"),_FV($B440,"Price (Extended hours)",TRUE))</f>
        <v>197.67</v>
      </c>
      <c r="E440" s="17" cm="1">
        <f t="array" ref="E440">_FV(B440,"Low")</f>
        <v>190.02</v>
      </c>
      <c r="F440" s="17" cm="1">
        <f t="array" ref="F440">_FV(B440,"High")</f>
        <v>199.47</v>
      </c>
      <c r="G440" s="18" cm="1">
        <f t="array" ref="G440">_FV(B440,"Change")</f>
        <v>4</v>
      </c>
      <c r="H440" s="19" cm="1">
        <f t="array" ref="H440">_FV(B440,"Change (%)",TRUE)</f>
        <v>2.0653999999999999E-2</v>
      </c>
      <c r="I440" s="37" t="str" cm="1">
        <f t="array" ref="I440">_FV(B440,"Name")</f>
        <v>TELEFLEX INCORPORATED</v>
      </c>
      <c r="J440" s="20" cm="1">
        <f t="array" ref="J440">_FV(B440,"Shares outstanding",TRUE)</f>
        <v>46905290</v>
      </c>
      <c r="K440" s="21" cm="1">
        <f t="array" ref="K440">IFERROR(_FV(B440,"Market cap",TRUE),0)</f>
        <v>9271769000</v>
      </c>
      <c r="L440" s="22">
        <f>VLOOKUP($A440,[1]TargetPriceData!$A$2:$AB$4993,11,FALSE)</f>
        <v>1.0900000000000001</v>
      </c>
      <c r="M440" s="23">
        <f>VLOOKUP($A440,[1]TargetPriceData!$A$2:$AB$4993,4,FALSE)</f>
        <v>12</v>
      </c>
      <c r="N440" s="23" t="b">
        <f>VLOOKUP($A440,[1]TargetPriceData!$A$2:$AB$4993,3,FALSE)</f>
        <v>1</v>
      </c>
      <c r="O440" s="24">
        <f>VLOOKUP($A440,[1]TargetPriceData!$A$2:$AB$4993,5,FALSE)</f>
        <v>210</v>
      </c>
      <c r="P440" s="24">
        <f>VLOOKUP($A440,[1]TargetPriceData!$A$2:$AB$1048576,7,FALSE)</f>
        <v>265</v>
      </c>
      <c r="Q440" s="24">
        <f>VLOOKUP($A440,[1]TargetPriceData!$A$2:$AB$4993,6,FALSE)</f>
        <v>272.92</v>
      </c>
      <c r="R440" s="34">
        <f t="shared" ca="1" si="12"/>
        <v>0.38068498001720052</v>
      </c>
      <c r="S440" s="24">
        <f>VLOOKUP($A440,[1]TargetPriceData!$A$2:$AB$4993,8,FALSE)</f>
        <v>370</v>
      </c>
      <c r="T440" s="26">
        <f>VLOOKUP($A440,[1]TargetPriceData!$A$2:$AB$4993,10,FALSE)</f>
        <v>2.4</v>
      </c>
      <c r="U440" s="42">
        <f>VLOOKUP($A440,[1]TargetPriceData!$A$2:$P$4996,16,FALSE)</f>
        <v>1.22</v>
      </c>
      <c r="V440" s="42">
        <f>VLOOKUP($A440,[1]TargetPriceData!$A$2:$Q$4996,17,FALSE)</f>
        <v>2.27</v>
      </c>
      <c r="W440" s="27" t="str">
        <f>VLOOKUP($A440,[1]TargetPriceData!$A$2:$O$4996,15,FALSE)</f>
        <v>2022-08-12</v>
      </c>
      <c r="X440" s="28">
        <f>VLOOKUP($A440,[1]TargetPriceData!$A$2:$N$4996,14,FALSE)</f>
        <v>1.36</v>
      </c>
      <c r="Y440" s="29">
        <f t="shared" si="13"/>
        <v>7.0222543501833028E-3</v>
      </c>
      <c r="Z440" s="11" t="str" cm="1">
        <f t="array" ref="Z440">_FV(B440,"Exchange abbreviation",TRUE)</f>
        <v>XNYS</v>
      </c>
      <c r="AA440" s="44" t="s">
        <v>589</v>
      </c>
      <c r="AB440" s="44" t="s">
        <v>711</v>
      </c>
      <c r="AC440" s="45" t="s">
        <v>32</v>
      </c>
      <c r="AD440" s="31" t="s">
        <v>587</v>
      </c>
      <c r="AE440" s="46" t="s">
        <v>588</v>
      </c>
      <c r="AF440" s="32" t="s">
        <v>33</v>
      </c>
      <c r="AG440" s="33" cm="1">
        <f t="array" ref="AG440">IF(AH440=0,0,IF(ISERR(AH440),0,ROUNDDOWN(C440/_FV(B440,"P/E",TRUE),2)))</f>
        <v>10.75</v>
      </c>
      <c r="AH440" s="30" cm="1">
        <f t="array" ref="AH440">IFERROR(_FV(B440,"P/E",TRUE),0)</f>
        <v>18.008900000000001</v>
      </c>
    </row>
    <row r="441" spans="1:34" x14ac:dyDescent="0.25">
      <c r="A441" s="38" t="s">
        <v>521</v>
      </c>
      <c r="B441" t="e" vm="438">
        <v>#VALUE!</v>
      </c>
      <c r="C441" s="10" cm="1">
        <f t="array" ref="C441">_FV(B441,"Previous close",TRUE)</f>
        <v>154.4</v>
      </c>
      <c r="D441" s="10" cm="1">
        <f t="array" aca="1" ref="D441" ca="1">IF(OR(ISERROR(_FV($B441,"Price (Extended hours)",TRUE))=TRUE,$D$2="MKT CLOSED"),_FV($B441,"Price"),_FV($B441,"Price (Extended hours)",TRUE))</f>
        <v>159.25</v>
      </c>
      <c r="E441" s="17" cm="1">
        <f t="array" ref="E441">_FV(B441,"Low")</f>
        <v>154.30000000000001</v>
      </c>
      <c r="F441" s="17" cm="1">
        <f t="array" ref="F441">_FV(B441,"High")</f>
        <v>159.26</v>
      </c>
      <c r="G441" s="18" cm="1">
        <f t="array" ref="G441">_FV(B441,"Change")</f>
        <v>4.79</v>
      </c>
      <c r="H441" s="19" cm="1">
        <f t="array" ref="H441">_FV(B441,"Change (%)",TRUE)</f>
        <v>3.1023000000000002E-2</v>
      </c>
      <c r="I441" s="37" t="str" cm="1">
        <f t="array" ref="I441">_FV(B441,"Name")</f>
        <v>TARGET CORPORATION</v>
      </c>
      <c r="J441" s="20" cm="1">
        <f t="array" ref="J441">_FV(B441,"Shares outstanding",TRUE)</f>
        <v>460262600</v>
      </c>
      <c r="K441" s="21" cm="1">
        <f t="array" ref="K441">IFERROR(_FV(B441,"Market cap",TRUE),0)</f>
        <v>73269210000</v>
      </c>
      <c r="L441" s="22">
        <f>VLOOKUP($A441,[1]TargetPriceData!$A$2:$AB$4993,11,FALSE)</f>
        <v>1.02</v>
      </c>
      <c r="M441" s="23">
        <f>VLOOKUP($A441,[1]TargetPriceData!$A$2:$AB$4993,4,FALSE)</f>
        <v>29</v>
      </c>
      <c r="N441" s="23" t="b">
        <f>VLOOKUP($A441,[1]TargetPriceData!$A$2:$AB$4993,3,FALSE)</f>
        <v>1</v>
      </c>
      <c r="O441" s="24">
        <f>VLOOKUP($A441,[1]TargetPriceData!$A$2:$AB$4993,5,FALSE)</f>
        <v>161</v>
      </c>
      <c r="P441" s="24">
        <f>VLOOKUP($A441,[1]TargetPriceData!$A$2:$AB$1048576,7,FALSE)</f>
        <v>190</v>
      </c>
      <c r="Q441" s="24">
        <f>VLOOKUP($A441,[1]TargetPriceData!$A$2:$AB$4993,6,FALSE)</f>
        <v>191.89</v>
      </c>
      <c r="R441" s="34">
        <f t="shared" ca="1" si="12"/>
        <v>0.20496075353218202</v>
      </c>
      <c r="S441" s="24">
        <f>VLOOKUP($A441,[1]TargetPriceData!$A$2:$AB$4993,8,FALSE)</f>
        <v>244</v>
      </c>
      <c r="T441" s="26">
        <f>VLOOKUP($A441,[1]TargetPriceData!$A$2:$AB$4993,10,FALSE)</f>
        <v>2.1</v>
      </c>
      <c r="U441" s="42">
        <f>VLOOKUP($A441,[1]TargetPriceData!$A$2:$P$4996,16,FALSE)</f>
        <v>0.05</v>
      </c>
      <c r="V441" s="42">
        <f>VLOOKUP($A441,[1]TargetPriceData!$A$2:$Q$4996,17,FALSE)</f>
        <v>0.82</v>
      </c>
      <c r="W441" s="27" t="str">
        <f>VLOOKUP($A441,[1]TargetPriceData!$A$2:$O$4996,15,FALSE)</f>
        <v>2022-11-15</v>
      </c>
      <c r="X441" s="28">
        <f>VLOOKUP($A441,[1]TargetPriceData!$A$2:$N$4996,14,FALSE)</f>
        <v>4.32</v>
      </c>
      <c r="Y441" s="29">
        <f t="shared" si="13"/>
        <v>2.7979274611398965E-2</v>
      </c>
      <c r="Z441" s="11" t="str" cm="1">
        <f t="array" ref="Z441">_FV(B441,"Exchange abbreviation",TRUE)</f>
        <v>XNYS</v>
      </c>
      <c r="AA441" s="44" t="s">
        <v>589</v>
      </c>
      <c r="AB441" s="44" t="s">
        <v>711</v>
      </c>
      <c r="AC441" s="45" t="s">
        <v>110</v>
      </c>
      <c r="AD441" s="31" t="s">
        <v>278</v>
      </c>
      <c r="AE441" s="46" t="s">
        <v>662</v>
      </c>
      <c r="AF441" s="32" t="s">
        <v>33</v>
      </c>
      <c r="AG441" s="33" cm="1">
        <f t="array" ref="AG441">IF(AH441=0,0,IF(ISERR(AH441),0,ROUNDDOWN(C441/_FV(B441,"P/E",TRUE),2)))</f>
        <v>8.8000000000000007</v>
      </c>
      <c r="AH441" s="30" cm="1">
        <f t="array" ref="AH441">IFERROR(_FV(B441,"P/E",TRUE),0)</f>
        <v>17.533300000000001</v>
      </c>
    </row>
    <row r="442" spans="1:34" x14ac:dyDescent="0.25">
      <c r="A442" s="38" t="s">
        <v>522</v>
      </c>
      <c r="B442" t="e" vm="439">
        <v>#VALUE!</v>
      </c>
      <c r="C442" s="10" cm="1">
        <f t="array" ref="C442">_FV(B442,"Previous close",TRUE)</f>
        <v>65.36</v>
      </c>
      <c r="D442" s="10" cm="1">
        <f t="array" aca="1" ref="D442" ca="1">IF(OR(ISERROR(_FV($B442,"Price (Extended hours)",TRUE))=TRUE,$D$2="MKT CLOSED"),_FV($B442,"Price"),_FV($B442,"Price (Extended hours)",TRUE))</f>
        <v>67.7</v>
      </c>
      <c r="E442" s="17" cm="1">
        <f t="array" ref="E442">_FV(B442,"Low")</f>
        <v>65.27</v>
      </c>
      <c r="F442" s="17" cm="1">
        <f t="array" ref="F442">_FV(B442,"High")</f>
        <v>68.06</v>
      </c>
      <c r="G442" s="18" cm="1">
        <f t="array" ref="G442">_FV(B442,"Change")</f>
        <v>2.25</v>
      </c>
      <c r="H442" s="19" cm="1">
        <f t="array" ref="H442">_FV(B442,"Change (%)",TRUE)</f>
        <v>3.4424999999999997E-2</v>
      </c>
      <c r="I442" s="37" t="str" cm="1">
        <f t="array" ref="I442">_FV(B442,"Name")</f>
        <v>THE TJX COMPANIES, INC.</v>
      </c>
      <c r="J442" s="20" cm="1">
        <f t="array" ref="J442">_FV(B442,"Shares outstanding",TRUE)</f>
        <v>1161053000</v>
      </c>
      <c r="K442" s="21" cm="1">
        <f t="array" ref="K442">IFERROR(_FV(B442,"Market cap",TRUE),0)</f>
        <v>78498790000</v>
      </c>
      <c r="L442" s="22">
        <f>VLOOKUP($A442,[1]TargetPriceData!$A$2:$AB$4993,11,FALSE)</f>
        <v>0.86</v>
      </c>
      <c r="M442" s="23">
        <f>VLOOKUP($A442,[1]TargetPriceData!$A$2:$AB$4993,4,FALSE)</f>
        <v>21</v>
      </c>
      <c r="N442" s="23" t="b">
        <f>VLOOKUP($A442,[1]TargetPriceData!$A$2:$AB$4993,3,FALSE)</f>
        <v>1</v>
      </c>
      <c r="O442" s="24">
        <f>VLOOKUP($A442,[1]TargetPriceData!$A$2:$AB$4993,5,FALSE)</f>
        <v>65</v>
      </c>
      <c r="P442" s="24">
        <f>VLOOKUP($A442,[1]TargetPriceData!$A$2:$AB$1048576,7,FALSE)</f>
        <v>77</v>
      </c>
      <c r="Q442" s="24">
        <f>VLOOKUP($A442,[1]TargetPriceData!$A$2:$AB$4993,6,FALSE)</f>
        <v>76.52</v>
      </c>
      <c r="R442" s="34">
        <f t="shared" ca="1" si="12"/>
        <v>0.13028064992614466</v>
      </c>
      <c r="S442" s="24">
        <f>VLOOKUP($A442,[1]TargetPriceData!$A$2:$AB$4993,8,FALSE)</f>
        <v>90</v>
      </c>
      <c r="T442" s="26">
        <f>VLOOKUP($A442,[1]TargetPriceData!$A$2:$AB$4993,10,FALSE)</f>
        <v>2</v>
      </c>
      <c r="U442" s="42">
        <f>VLOOKUP($A442,[1]TargetPriceData!$A$2:$P$4996,16,FALSE)</f>
        <v>0.41</v>
      </c>
      <c r="V442" s="42">
        <f>VLOOKUP($A442,[1]TargetPriceData!$A$2:$Q$4996,17,FALSE)</f>
        <v>1.17</v>
      </c>
      <c r="W442" s="27" t="str">
        <f>VLOOKUP($A442,[1]TargetPriceData!$A$2:$O$4996,15,FALSE)</f>
        <v>2022-11-09</v>
      </c>
      <c r="X442" s="28">
        <f>VLOOKUP($A442,[1]TargetPriceData!$A$2:$N$4996,14,FALSE)</f>
        <v>1.18</v>
      </c>
      <c r="Y442" s="29">
        <f t="shared" si="13"/>
        <v>1.8053855569155446E-2</v>
      </c>
      <c r="Z442" s="11" t="str" cm="1">
        <f t="array" ref="Z442">_FV(B442,"Exchange abbreviation",TRUE)</f>
        <v>XNYS</v>
      </c>
      <c r="AA442" s="44" t="s">
        <v>589</v>
      </c>
      <c r="AB442" s="44" t="s">
        <v>711</v>
      </c>
      <c r="AC442" s="45" t="s">
        <v>110</v>
      </c>
      <c r="AD442" s="31" t="s">
        <v>278</v>
      </c>
      <c r="AE442" s="46" t="s">
        <v>700</v>
      </c>
      <c r="AF442" s="32" t="s">
        <v>33</v>
      </c>
      <c r="AG442" s="33" cm="1">
        <f t="array" ref="AG442">IF(AH442=0,0,IF(ISERR(AH442),0,ROUNDDOWN(C442/_FV(B442,"P/E",TRUE),2)))</f>
        <v>2.8</v>
      </c>
      <c r="AH442" s="30" cm="1">
        <f t="array" ref="AH442">IFERROR(_FV(B442,"P/E",TRUE),0)</f>
        <v>23.3185</v>
      </c>
    </row>
    <row r="443" spans="1:34" x14ac:dyDescent="0.25">
      <c r="A443" s="38" t="s">
        <v>523</v>
      </c>
      <c r="B443" t="e" vm="440">
        <v>#VALUE!</v>
      </c>
      <c r="C443" s="10" cm="1">
        <f t="array" ref="C443">_FV(B443,"Previous close",TRUE)</f>
        <v>486.86</v>
      </c>
      <c r="D443" s="10" cm="1">
        <f t="array" aca="1" ref="D443" ca="1">IF(OR(ISERROR(_FV($B443,"Price (Extended hours)",TRUE))=TRUE,$D$2="MKT CLOSED"),_FV($B443,"Price"),_FV($B443,"Price (Extended hours)",TRUE))</f>
        <v>494.48</v>
      </c>
      <c r="E443" s="17" cm="1">
        <f t="array" ref="E443">_FV(B443,"Low")</f>
        <v>478.31</v>
      </c>
      <c r="F443" s="17" cm="1">
        <f t="array" ref="F443">_FV(B443,"High")</f>
        <v>496.94</v>
      </c>
      <c r="G443" s="18" cm="1">
        <f t="array" ref="G443">_FV(B443,"Change")</f>
        <v>9.8800000000000008</v>
      </c>
      <c r="H443" s="19" cm="1">
        <f t="array" ref="H443">_FV(B443,"Change (%)",TRUE)</f>
        <v>2.0293000000000002E-2</v>
      </c>
      <c r="I443" s="37" t="str" cm="1">
        <f t="array" ref="I443">_FV(B443,"Name")</f>
        <v>THERMO FISHER SCIENTIFIC INC.</v>
      </c>
      <c r="J443" s="20" cm="1">
        <f t="array" ref="J443">_FV(B443,"Shares outstanding",TRUE)</f>
        <v>391789000</v>
      </c>
      <c r="K443" s="21" cm="1">
        <f t="array" ref="K443">IFERROR(_FV(B443,"Market cap",TRUE),0)</f>
        <v>194617300000</v>
      </c>
      <c r="L443" s="22">
        <f>VLOOKUP($A443,[1]TargetPriceData!$A$2:$AB$4993,11,FALSE)</f>
        <v>0.86</v>
      </c>
      <c r="M443" s="23">
        <f>VLOOKUP($A443,[1]TargetPriceData!$A$2:$AB$4993,4,FALSE)</f>
        <v>22</v>
      </c>
      <c r="N443" s="23" t="b">
        <f>VLOOKUP($A443,[1]TargetPriceData!$A$2:$AB$4993,3,FALSE)</f>
        <v>1</v>
      </c>
      <c r="O443" s="24">
        <f>VLOOKUP($A443,[1]TargetPriceData!$A$2:$AB$4993,5,FALSE)</f>
        <v>525</v>
      </c>
      <c r="P443" s="24">
        <f>VLOOKUP($A443,[1]TargetPriceData!$A$2:$AB$1048576,7,FALSE)</f>
        <v>667.5</v>
      </c>
      <c r="Q443" s="24">
        <f>VLOOKUP($A443,[1]TargetPriceData!$A$2:$AB$4993,6,FALSE)</f>
        <v>649.67999999999995</v>
      </c>
      <c r="R443" s="34">
        <f t="shared" ca="1" si="12"/>
        <v>0.31386507037696149</v>
      </c>
      <c r="S443" s="24">
        <f>VLOOKUP($A443,[1]TargetPriceData!$A$2:$AB$4993,8,FALSE)</f>
        <v>715</v>
      </c>
      <c r="T443" s="26">
        <f>VLOOKUP($A443,[1]TargetPriceData!$A$2:$AB$4993,10,FALSE)</f>
        <v>1.9</v>
      </c>
      <c r="U443" s="42">
        <f>VLOOKUP($A443,[1]TargetPriceData!$A$2:$P$4996,16,FALSE)</f>
        <v>0.98</v>
      </c>
      <c r="V443" s="42">
        <f>VLOOKUP($A443,[1]TargetPriceData!$A$2:$Q$4996,17,FALSE)</f>
        <v>1.65</v>
      </c>
      <c r="W443" s="27" t="str">
        <f>VLOOKUP($A443,[1]TargetPriceData!$A$2:$O$4996,15,FALSE)</f>
        <v>2022-09-14</v>
      </c>
      <c r="X443" s="28">
        <f>VLOOKUP($A443,[1]TargetPriceData!$A$2:$N$4996,14,FALSE)</f>
        <v>1.2</v>
      </c>
      <c r="Y443" s="29">
        <f t="shared" si="13"/>
        <v>2.4647742677566444E-3</v>
      </c>
      <c r="Z443" s="11" t="str" cm="1">
        <f t="array" ref="Z443">_FV(B443,"Exchange abbreviation",TRUE)</f>
        <v>XNYS</v>
      </c>
      <c r="AA443" s="44" t="s">
        <v>589</v>
      </c>
      <c r="AB443" s="44" t="s">
        <v>711</v>
      </c>
      <c r="AC443" s="45" t="s">
        <v>32</v>
      </c>
      <c r="AD443" s="31" t="s">
        <v>587</v>
      </c>
      <c r="AE443" s="46" t="s">
        <v>638</v>
      </c>
      <c r="AF443" s="32" t="s">
        <v>33</v>
      </c>
      <c r="AG443" s="33" cm="1">
        <f t="array" ref="AG443">IF(AH443=0,0,IF(ISERR(AH443),0,ROUNDDOWN(C443/_FV(B443,"P/E",TRUE),2)))</f>
        <v>18.79</v>
      </c>
      <c r="AH443" s="30" cm="1">
        <f t="array" ref="AH443">IFERROR(_FV(B443,"P/E",TRUE),0)</f>
        <v>25.8993</v>
      </c>
    </row>
    <row r="444" spans="1:34" x14ac:dyDescent="0.25">
      <c r="A444" s="38" t="s">
        <v>524</v>
      </c>
      <c r="B444" t="e" vm="441">
        <v>#VALUE!</v>
      </c>
      <c r="C444" s="10" cm="1">
        <f t="array" ref="C444">_FV(B444,"Previous close",TRUE)</f>
        <v>136.02000000000001</v>
      </c>
      <c r="D444" s="10" cm="1">
        <f t="array" aca="1" ref="D444" ca="1">IF(OR(ISERROR(_FV($B444,"Price (Extended hours)",TRUE))=TRUE,$D$2="MKT CLOSED"),_FV($B444,"Price"),_FV($B444,"Price (Extended hours)",TRUE))</f>
        <v>136.69999999999999</v>
      </c>
      <c r="E444" s="17" cm="1">
        <f t="array" ref="E444">_FV(B444,"Low")</f>
        <v>134.88</v>
      </c>
      <c r="F444" s="17" cm="1">
        <f t="array" ref="F444">_FV(B444,"High")</f>
        <v>136.68</v>
      </c>
      <c r="G444" s="18" cm="1">
        <f t="array" ref="G444">_FV(B444,"Change")</f>
        <v>0.44</v>
      </c>
      <c r="H444" s="19" cm="1">
        <f t="array" ref="H444">_FV(B444,"Change (%)",TRUE)</f>
        <v>3.235E-3</v>
      </c>
      <c r="I444" s="37" t="str" cm="1">
        <f t="array" ref="I444">_FV(B444,"Name")</f>
        <v>T-MOBILE US, INC.</v>
      </c>
      <c r="J444" s="20" cm="1">
        <f t="array" ref="J444">_FV(B444,"Shares outstanding",TRUE)</f>
        <v>1254041000</v>
      </c>
      <c r="K444" s="21" cm="1">
        <f t="array" ref="K444">IFERROR(_FV(B444,"Market cap",TRUE),0)</f>
        <v>171126500000</v>
      </c>
      <c r="L444" s="22">
        <f>VLOOKUP($A444,[1]TargetPriceData!$A$2:$AB$4993,11,FALSE)</f>
        <v>0.51</v>
      </c>
      <c r="M444" s="23">
        <f>VLOOKUP($A444,[1]TargetPriceData!$A$2:$AB$4993,4,FALSE)</f>
        <v>30</v>
      </c>
      <c r="N444" s="23" t="b">
        <f>VLOOKUP($A444,[1]TargetPriceData!$A$2:$AB$4993,3,FALSE)</f>
        <v>1</v>
      </c>
      <c r="O444" s="24">
        <f>VLOOKUP($A444,[1]TargetPriceData!$A$2:$AB$4993,5,FALSE)</f>
        <v>128</v>
      </c>
      <c r="P444" s="24">
        <f>VLOOKUP($A444,[1]TargetPriceData!$A$2:$AB$1048576,7,FALSE)</f>
        <v>172</v>
      </c>
      <c r="Q444" s="24">
        <f>VLOOKUP($A444,[1]TargetPriceData!$A$2:$AB$4993,6,FALSE)</f>
        <v>173.73</v>
      </c>
      <c r="R444" s="34">
        <f t="shared" ca="1" si="12"/>
        <v>0.27088514996342361</v>
      </c>
      <c r="S444" s="24">
        <f>VLOOKUP($A444,[1]TargetPriceData!$A$2:$AB$4993,8,FALSE)</f>
        <v>214</v>
      </c>
      <c r="T444" s="26">
        <f>VLOOKUP($A444,[1]TargetPriceData!$A$2:$AB$4993,10,FALSE)</f>
        <v>1.9</v>
      </c>
      <c r="U444" s="42">
        <f>VLOOKUP($A444,[1]TargetPriceData!$A$2:$P$4996,16,FALSE)</f>
        <v>0.63</v>
      </c>
      <c r="V444" s="42">
        <f>VLOOKUP($A444,[1]TargetPriceData!$A$2:$Q$4996,17,FALSE)</f>
        <v>0.85</v>
      </c>
      <c r="W444" s="27" t="str">
        <f>VLOOKUP($A444,[1]TargetPriceData!$A$2:$O$4996,15,FALSE)</f>
        <v>2013-05-01</v>
      </c>
      <c r="X444" s="28">
        <f>VLOOKUP($A444,[1]TargetPriceData!$A$2:$N$4996,14,FALSE)</f>
        <v>0</v>
      </c>
      <c r="Y444" s="29">
        <f t="shared" si="13"/>
        <v>0</v>
      </c>
      <c r="Z444" s="11" t="str" cm="1">
        <f t="array" ref="Z444">_FV(B444,"Exchange abbreviation",TRUE)</f>
        <v>XNAS</v>
      </c>
      <c r="AA444" s="44" t="s">
        <v>712</v>
      </c>
      <c r="AB444" s="44" t="s">
        <v>711</v>
      </c>
      <c r="AC444" s="45" t="s">
        <v>108</v>
      </c>
      <c r="AD444" s="31" t="s">
        <v>630</v>
      </c>
      <c r="AE444" s="46" t="s">
        <v>706</v>
      </c>
      <c r="AF444" s="32" t="s">
        <v>33</v>
      </c>
      <c r="AG444" s="33" cm="1">
        <f t="array" ref="AG444">IF(AH444=0,0,IF(ISERR(AH444),0,ROUNDDOWN(C444/_FV(B444,"P/E",TRUE),2)))</f>
        <v>1.36</v>
      </c>
      <c r="AH444" s="30" cm="1">
        <f t="array" ref="AH444">IFERROR(_FV(B444,"P/E",TRUE),0)</f>
        <v>99.355000000000004</v>
      </c>
    </row>
    <row r="445" spans="1:34" x14ac:dyDescent="0.25">
      <c r="A445" s="38" t="s">
        <v>525</v>
      </c>
      <c r="B445" t="e" vm="442">
        <v>#VALUE!</v>
      </c>
      <c r="C445" s="10" cm="1">
        <f t="array" ref="C445">_FV(B445,"Previous close",TRUE)</f>
        <v>30.48</v>
      </c>
      <c r="D445" s="10" cm="1">
        <f t="array" aca="1" ref="D445" ca="1">IF(OR(ISERROR(_FV($B445,"Price (Extended hours)",TRUE))=TRUE,$D$2="MKT CLOSED"),_FV($B445,"Price"),_FV($B445,"Price (Extended hours)",TRUE))</f>
        <v>30.31</v>
      </c>
      <c r="E445" s="17" cm="1">
        <f t="array" ref="E445">_FV(B445,"Low")</f>
        <v>30.18</v>
      </c>
      <c r="F445" s="17" cm="1">
        <f t="array" ref="F445">_FV(B445,"High")</f>
        <v>31.4</v>
      </c>
      <c r="G445" s="18" cm="1">
        <f t="array" ref="G445">_FV(B445,"Change")</f>
        <v>0.79</v>
      </c>
      <c r="H445" s="19" cm="1">
        <f t="array" ref="H445">_FV(B445,"Change (%)",TRUE)</f>
        <v>2.5918999999999998E-2</v>
      </c>
      <c r="I445" s="37" t="str" cm="1">
        <f t="array" ref="I445">_FV(B445,"Name")</f>
        <v>TAPESTRY, INC.</v>
      </c>
      <c r="J445" s="20" cm="1">
        <f t="array" ref="J445">_FV(B445,"Shares outstanding",TRUE)</f>
        <v>242049700</v>
      </c>
      <c r="K445" s="21" cm="1">
        <f t="array" ref="K445">IFERROR(_FV(B445,"Market cap",TRUE),0)</f>
        <v>7568895000</v>
      </c>
      <c r="L445" s="22">
        <f>VLOOKUP($A445,[1]TargetPriceData!$A$2:$AB$4993,11,FALSE)</f>
        <v>1.38</v>
      </c>
      <c r="M445" s="23">
        <f>VLOOKUP($A445,[1]TargetPriceData!$A$2:$AB$4993,4,FALSE)</f>
        <v>19</v>
      </c>
      <c r="N445" s="23" t="b">
        <f>VLOOKUP($A445,[1]TargetPriceData!$A$2:$AB$4993,3,FALSE)</f>
        <v>1</v>
      </c>
      <c r="O445" s="24">
        <f>VLOOKUP($A445,[1]TargetPriceData!$A$2:$AB$4993,5,FALSE)</f>
        <v>36</v>
      </c>
      <c r="P445" s="24">
        <f>VLOOKUP($A445,[1]TargetPriceData!$A$2:$AB$1048576,7,FALSE)</f>
        <v>46</v>
      </c>
      <c r="Q445" s="24">
        <f>VLOOKUP($A445,[1]TargetPriceData!$A$2:$AB$4993,6,FALSE)</f>
        <v>45.26</v>
      </c>
      <c r="R445" s="34">
        <f t="shared" ca="1" si="12"/>
        <v>0.4932365555922138</v>
      </c>
      <c r="S445" s="24">
        <f>VLOOKUP($A445,[1]TargetPriceData!$A$2:$AB$4993,8,FALSE)</f>
        <v>60</v>
      </c>
      <c r="T445" s="26">
        <f>VLOOKUP($A445,[1]TargetPriceData!$A$2:$AB$4993,10,FALSE)</f>
        <v>2</v>
      </c>
      <c r="U445" s="42">
        <f>VLOOKUP($A445,[1]TargetPriceData!$A$2:$P$4996,16,FALSE)</f>
        <v>0.97</v>
      </c>
      <c r="V445" s="42">
        <f>VLOOKUP($A445,[1]TargetPriceData!$A$2:$Q$4996,17,FALSE)</f>
        <v>1.75</v>
      </c>
      <c r="W445" s="27" t="str">
        <f>VLOOKUP($A445,[1]TargetPriceData!$A$2:$O$4996,15,FALSE)</f>
        <v>2022-09-08</v>
      </c>
      <c r="X445" s="28">
        <f>VLOOKUP($A445,[1]TargetPriceData!$A$2:$N$4996,14,FALSE)</f>
        <v>1.2</v>
      </c>
      <c r="Y445" s="29">
        <f t="shared" si="13"/>
        <v>3.937007874015748E-2</v>
      </c>
      <c r="Z445" s="11" t="str" cm="1">
        <f t="array" ref="Z445">_FV(B445,"Exchange abbreviation",TRUE)</f>
        <v>XNYS</v>
      </c>
      <c r="AA445" s="44" t="s">
        <v>589</v>
      </c>
      <c r="AB445" s="44" t="s">
        <v>711</v>
      </c>
      <c r="AC445" s="45" t="s">
        <v>41</v>
      </c>
      <c r="AD445" s="31" t="s">
        <v>278</v>
      </c>
      <c r="AE445" s="46" t="s">
        <v>691</v>
      </c>
      <c r="AF445" s="32" t="s">
        <v>33</v>
      </c>
      <c r="AG445" s="33" cm="1">
        <f t="array" ref="AG445">IF(AH445=0,0,IF(ISERR(AH445),0,ROUNDDOWN(C445/_FV(B445,"P/E",TRUE),2)))</f>
        <v>3.15</v>
      </c>
      <c r="AH445" s="30" cm="1">
        <f t="array" ref="AH445">IFERROR(_FV(B445,"P/E",TRUE),0)</f>
        <v>9.6709999999999994</v>
      </c>
    </row>
    <row r="446" spans="1:34" x14ac:dyDescent="0.25">
      <c r="A446" s="38" t="s">
        <v>526</v>
      </c>
      <c r="B446" t="e" vm="443">
        <v>#VALUE!</v>
      </c>
      <c r="C446" s="10" cm="1">
        <f t="array" ref="C446">_FV(B446,"Previous close",TRUE)</f>
        <v>53.49</v>
      </c>
      <c r="D446" s="10" cm="1">
        <f t="array" aca="1" ref="D446" ca="1">IF(OR(ISERROR(_FV($B446,"Price (Extended hours)",TRUE))=TRUE,$D$2="MKT CLOSED"),_FV($B446,"Price"),_FV($B446,"Price (Extended hours)",TRUE))</f>
        <v>55.88</v>
      </c>
      <c r="E446" s="17" cm="1">
        <f t="array" ref="E446">_FV(B446,"Low")</f>
        <v>53.38</v>
      </c>
      <c r="F446" s="17" cm="1">
        <f t="array" ref="F446">_FV(B446,"High")</f>
        <v>55.98</v>
      </c>
      <c r="G446" s="18" cm="1">
        <f t="array" ref="G446">_FV(B446,"Change")</f>
        <v>2.39</v>
      </c>
      <c r="H446" s="19" cm="1">
        <f t="array" ref="H446">_FV(B446,"Change (%)",TRUE)</f>
        <v>4.4680999999999998E-2</v>
      </c>
      <c r="I446" s="37" t="str" cm="1">
        <f t="array" ref="I446">_FV(B446,"Name")</f>
        <v>TRIMBLE INC.</v>
      </c>
      <c r="J446" s="20" cm="1">
        <f t="array" ref="J446">_FV(B446,"Shares outstanding",TRUE)</f>
        <v>247657400</v>
      </c>
      <c r="K446" s="21" cm="1">
        <f t="array" ref="K446">IFERROR(_FV(B446,"Market cap",TRUE),0)</f>
        <v>13839100000</v>
      </c>
      <c r="L446" s="22">
        <f>VLOOKUP($A446,[1]TargetPriceData!$A$2:$AB$4993,11,FALSE)</f>
        <v>1.57</v>
      </c>
      <c r="M446" s="23">
        <f>VLOOKUP($A446,[1]TargetPriceData!$A$2:$AB$4993,4,FALSE)</f>
        <v>9</v>
      </c>
      <c r="N446" s="23" t="b">
        <f>VLOOKUP($A446,[1]TargetPriceData!$A$2:$AB$4993,3,FALSE)</f>
        <v>1</v>
      </c>
      <c r="O446" s="24">
        <f>VLOOKUP($A446,[1]TargetPriceData!$A$2:$AB$4993,5,FALSE)</f>
        <v>64</v>
      </c>
      <c r="P446" s="24">
        <f>VLOOKUP($A446,[1]TargetPriceData!$A$2:$AB$1048576,7,FALSE)</f>
        <v>75</v>
      </c>
      <c r="Q446" s="24">
        <f>VLOOKUP($A446,[1]TargetPriceData!$A$2:$AB$4993,6,FALSE)</f>
        <v>76.33</v>
      </c>
      <c r="R446" s="34">
        <f t="shared" ca="1" si="12"/>
        <v>0.36596277738010013</v>
      </c>
      <c r="S446" s="24">
        <f>VLOOKUP($A446,[1]TargetPriceData!$A$2:$AB$4993,8,FALSE)</f>
        <v>89</v>
      </c>
      <c r="T446" s="26">
        <f>VLOOKUP($A446,[1]TargetPriceData!$A$2:$AB$4993,10,FALSE)</f>
        <v>2.1</v>
      </c>
      <c r="U446" s="42">
        <f>VLOOKUP($A446,[1]TargetPriceData!$A$2:$P$4996,16,FALSE)</f>
        <v>0.65</v>
      </c>
      <c r="V446" s="42">
        <f>VLOOKUP($A446,[1]TargetPriceData!$A$2:$Q$4996,17,FALSE)</f>
        <v>1.02</v>
      </c>
      <c r="W446" s="27" t="str">
        <f>VLOOKUP($A446,[1]TargetPriceData!$A$2:$O$4996,15,FALSE)</f>
        <v/>
      </c>
      <c r="X446" s="28">
        <f>VLOOKUP($A446,[1]TargetPriceData!$A$2:$N$4996,14,FALSE)</f>
        <v>0</v>
      </c>
      <c r="Y446" s="29">
        <f t="shared" si="13"/>
        <v>0</v>
      </c>
      <c r="Z446" s="11" t="str" cm="1">
        <f t="array" ref="Z446">_FV(B446,"Exchange abbreviation",TRUE)</f>
        <v>XNAS</v>
      </c>
      <c r="AA446" s="44" t="s">
        <v>589</v>
      </c>
      <c r="AB446" s="44" t="s">
        <v>711</v>
      </c>
      <c r="AC446" s="45" t="s">
        <v>52</v>
      </c>
      <c r="AD446" s="31" t="s">
        <v>592</v>
      </c>
      <c r="AE446" s="46" t="s">
        <v>682</v>
      </c>
      <c r="AF446" s="32" t="s">
        <v>33</v>
      </c>
      <c r="AG446" s="33" cm="1">
        <f t="array" ref="AG446">IF(AH446=0,0,IF(ISERR(AH446),0,ROUNDDOWN(C446/_FV(B446,"P/E",TRUE),2)))</f>
        <v>2.04</v>
      </c>
      <c r="AH446" s="30" cm="1">
        <f t="array" ref="AH446">IFERROR(_FV(B446,"P/E",TRUE),0)</f>
        <v>26.130199999999999</v>
      </c>
    </row>
    <row r="447" spans="1:34" x14ac:dyDescent="0.25">
      <c r="A447" s="38" t="s">
        <v>527</v>
      </c>
      <c r="B447" t="e" vm="444">
        <v>#VALUE!</v>
      </c>
      <c r="C447" s="10" cm="1">
        <f t="array" ref="C447">_FV(B447,"Previous close",TRUE)</f>
        <v>99.72</v>
      </c>
      <c r="D447" s="10" cm="1">
        <f t="array" aca="1" ref="D447" ca="1">IF(OR(ISERROR(_FV($B447,"Price (Extended hours)",TRUE))=TRUE,$D$2="MKT CLOSED"),_FV($B447,"Price"),_FV($B447,"Price (Extended hours)",TRUE))</f>
        <v>103.03</v>
      </c>
      <c r="E447" s="17" cm="1">
        <f t="array" ref="E447">_FV(B447,"Low")</f>
        <v>99.424999999999997</v>
      </c>
      <c r="F447" s="17" cm="1">
        <f t="array" ref="F447">_FV(B447,"High")</f>
        <v>103.13</v>
      </c>
      <c r="G447" s="18" cm="1">
        <f t="array" ref="G447">_FV(B447,"Change")</f>
        <v>2.8</v>
      </c>
      <c r="H447" s="19" cm="1">
        <f t="array" ref="H447">_FV(B447,"Change (%)",TRUE)</f>
        <v>2.8079E-2</v>
      </c>
      <c r="I447" s="37" t="str" cm="1">
        <f t="array" ref="I447">_FV(B447,"Name")</f>
        <v>T. ROWE PRICE GROUP, INC.</v>
      </c>
      <c r="J447" s="20" cm="1">
        <f t="array" ref="J447">_FV(B447,"Shares outstanding",TRUE)</f>
        <v>225691600</v>
      </c>
      <c r="K447" s="21" cm="1">
        <f t="array" ref="K447">IFERROR(_FV(B447,"Market cap",TRUE),0)</f>
        <v>23137910000</v>
      </c>
      <c r="L447" s="22">
        <f>VLOOKUP($A447,[1]TargetPriceData!$A$2:$AB$4993,11,FALSE)</f>
        <v>1.3</v>
      </c>
      <c r="M447" s="23">
        <f>VLOOKUP($A447,[1]TargetPriceData!$A$2:$AB$4993,4,FALSE)</f>
        <v>11</v>
      </c>
      <c r="N447" s="23" t="b">
        <f>VLOOKUP($A447,[1]TargetPriceData!$A$2:$AB$4993,3,FALSE)</f>
        <v>1</v>
      </c>
      <c r="O447" s="24">
        <f>VLOOKUP($A447,[1]TargetPriceData!$A$2:$AB$4993,5,FALSE)</f>
        <v>70</v>
      </c>
      <c r="P447" s="24">
        <f>VLOOKUP($A447,[1]TargetPriceData!$A$2:$AB$1048576,7,FALSE)</f>
        <v>98</v>
      </c>
      <c r="Q447" s="24">
        <f>VLOOKUP($A447,[1]TargetPriceData!$A$2:$AB$4993,6,FALSE)</f>
        <v>92.45</v>
      </c>
      <c r="R447" s="34">
        <f t="shared" ca="1" si="12"/>
        <v>-0.10268853731922739</v>
      </c>
      <c r="S447" s="24">
        <f>VLOOKUP($A447,[1]TargetPriceData!$A$2:$AB$4993,8,FALSE)</f>
        <v>105</v>
      </c>
      <c r="T447" s="26">
        <f>VLOOKUP($A447,[1]TargetPriceData!$A$2:$AB$4993,10,FALSE)</f>
        <v>3.5</v>
      </c>
      <c r="U447" s="42">
        <f>VLOOKUP($A447,[1]TargetPriceData!$A$2:$P$4996,16,FALSE)</f>
        <v>1.82</v>
      </c>
      <c r="V447" s="42">
        <f>VLOOKUP($A447,[1]TargetPriceData!$A$2:$Q$4996,17,FALSE)</f>
        <v>1.82</v>
      </c>
      <c r="W447" s="27" t="str">
        <f>VLOOKUP($A447,[1]TargetPriceData!$A$2:$O$4996,15,FALSE)</f>
        <v>2022-09-14</v>
      </c>
      <c r="X447" s="28">
        <f>VLOOKUP($A447,[1]TargetPriceData!$A$2:$N$4996,14,FALSE)</f>
        <v>4.8</v>
      </c>
      <c r="Y447" s="29">
        <f t="shared" si="13"/>
        <v>4.8134777376654635E-2</v>
      </c>
      <c r="Z447" s="11" t="str" cm="1">
        <f t="array" ref="Z447">_FV(B447,"Exchange abbreviation",TRUE)</f>
        <v>XNAS</v>
      </c>
      <c r="AA447" s="44" t="s">
        <v>589</v>
      </c>
      <c r="AB447" s="44" t="s">
        <v>711</v>
      </c>
      <c r="AC447" s="45" t="s">
        <v>81</v>
      </c>
      <c r="AD447" s="31" t="s">
        <v>604</v>
      </c>
      <c r="AE447" s="46" t="s">
        <v>618</v>
      </c>
      <c r="AF447" s="32" t="s">
        <v>33</v>
      </c>
      <c r="AG447" s="33" cm="1">
        <f t="array" ref="AG447">IF(AH447=0,0,IF(ISERR(AH447),0,ROUNDDOWN(C447/_FV(B447,"P/E",TRUE),2)))</f>
        <v>10.35</v>
      </c>
      <c r="AH447" s="30" cm="1">
        <f t="array" ref="AH447">IFERROR(_FV(B447,"P/E",TRUE),0)</f>
        <v>9.6264000000000003</v>
      </c>
    </row>
    <row r="448" spans="1:34" x14ac:dyDescent="0.25">
      <c r="A448" s="38" t="s">
        <v>528</v>
      </c>
      <c r="B448" t="e" vm="445">
        <v>#VALUE!</v>
      </c>
      <c r="C448" s="10" cm="1">
        <f t="array" ref="C448">_FV(B448,"Previous close",TRUE)</f>
        <v>170.87</v>
      </c>
      <c r="D448" s="10" cm="1">
        <f t="array" aca="1" ref="D448" ca="1">IF(OR(ISERROR(_FV($B448,"Price (Extended hours)",TRUE))=TRUE,$D$2="MKT CLOSED"),_FV($B448,"Price"),_FV($B448,"Price (Extended hours)",TRUE))</f>
        <v>173.46</v>
      </c>
      <c r="E448" s="17" cm="1">
        <f t="array" ref="E448">_FV(B448,"Low")</f>
        <v>171.1</v>
      </c>
      <c r="F448" s="17" cm="1">
        <f t="array" ref="F448">_FV(B448,"High")</f>
        <v>176.38</v>
      </c>
      <c r="G448" s="18" cm="1">
        <f t="array" ref="G448">_FV(B448,"Change")</f>
        <v>5.36</v>
      </c>
      <c r="H448" s="19" cm="1">
        <f t="array" ref="H448">_FV(B448,"Change (%)",TRUE)</f>
        <v>3.1369000000000001E-2</v>
      </c>
      <c r="I448" s="37" t="str" cm="1">
        <f t="array" ref="I448">_FV(B448,"Name")</f>
        <v>The Travelers Companies, Inc.</v>
      </c>
      <c r="J448" s="20" cm="1">
        <f t="array" ref="J448">_FV(B448,"Shares outstanding",TRUE)</f>
        <v>234347500</v>
      </c>
      <c r="K448" s="21" cm="1">
        <f t="array" ref="K448">IFERROR(_FV(B448,"Market cap",TRUE),0)</f>
        <v>41299060000</v>
      </c>
      <c r="L448" s="22">
        <f>VLOOKUP($A448,[1]TargetPriceData!$A$2:$AB$4993,11,FALSE)</f>
        <v>0.61</v>
      </c>
      <c r="M448" s="23">
        <f>VLOOKUP($A448,[1]TargetPriceData!$A$2:$AB$4993,4,FALSE)</f>
        <v>17</v>
      </c>
      <c r="N448" s="23" t="b">
        <f>VLOOKUP($A448,[1]TargetPriceData!$A$2:$AB$4993,3,FALSE)</f>
        <v>1</v>
      </c>
      <c r="O448" s="24">
        <f>VLOOKUP($A448,[1]TargetPriceData!$A$2:$AB$4993,5,FALSE)</f>
        <v>155</v>
      </c>
      <c r="P448" s="24">
        <f>VLOOKUP($A448,[1]TargetPriceData!$A$2:$AB$1048576,7,FALSE)</f>
        <v>180</v>
      </c>
      <c r="Q448" s="24">
        <f>VLOOKUP($A448,[1]TargetPriceData!$A$2:$AB$4993,6,FALSE)</f>
        <v>178.24</v>
      </c>
      <c r="R448" s="34">
        <f t="shared" ca="1" si="12"/>
        <v>2.7556785426034826E-2</v>
      </c>
      <c r="S448" s="24">
        <f>VLOOKUP($A448,[1]TargetPriceData!$A$2:$AB$4993,8,FALSE)</f>
        <v>200</v>
      </c>
      <c r="T448" s="26">
        <f>VLOOKUP($A448,[1]TargetPriceData!$A$2:$AB$4993,10,FALSE)</f>
        <v>2.8</v>
      </c>
      <c r="U448" s="42">
        <f>VLOOKUP($A448,[1]TargetPriceData!$A$2:$P$4996,16,FALSE)</f>
        <v>0.18</v>
      </c>
      <c r="V448" s="42">
        <f>VLOOKUP($A448,[1]TargetPriceData!$A$2:$Q$4996,17,FALSE)</f>
        <v>0.34</v>
      </c>
      <c r="W448" s="27" t="str">
        <f>VLOOKUP($A448,[1]TargetPriceData!$A$2:$O$4996,15,FALSE)</f>
        <v>2022-12-08</v>
      </c>
      <c r="X448" s="28">
        <f>VLOOKUP($A448,[1]TargetPriceData!$A$2:$N$4996,14,FALSE)</f>
        <v>3.72</v>
      </c>
      <c r="Y448" s="29">
        <f t="shared" si="13"/>
        <v>2.1770936969626033E-2</v>
      </c>
      <c r="Z448" s="11" t="str" cm="1">
        <f t="array" ref="Z448">_FV(B448,"Exchange abbreviation",TRUE)</f>
        <v>XNYS</v>
      </c>
      <c r="AA448" s="44" t="s">
        <v>589</v>
      </c>
      <c r="AB448" s="44" t="s">
        <v>711</v>
      </c>
      <c r="AC448" s="45" t="s">
        <v>57</v>
      </c>
      <c r="AD448" s="31" t="s">
        <v>604</v>
      </c>
      <c r="AE448" s="46" t="s">
        <v>606</v>
      </c>
      <c r="AF448" s="32" t="s">
        <v>33</v>
      </c>
      <c r="AG448" s="33" cm="1">
        <f t="array" ref="AG448">IF(AH448=0,0,IF(ISERR(AH448),0,ROUNDDOWN(C448/_FV(B448,"P/E",TRUE),2)))</f>
        <v>13.68</v>
      </c>
      <c r="AH448" s="30" cm="1">
        <f t="array" ref="AH448">IFERROR(_FV(B448,"P/E",TRUE),0)</f>
        <v>12.4842</v>
      </c>
    </row>
    <row r="449" spans="1:34" x14ac:dyDescent="0.25">
      <c r="A449" s="38" t="s">
        <v>529</v>
      </c>
      <c r="B449" t="e" vm="446">
        <v>#VALUE!</v>
      </c>
      <c r="C449" s="10" cm="1">
        <f t="array" ref="C449">_FV(B449,"Previous close",TRUE)</f>
        <v>189.53</v>
      </c>
      <c r="D449" s="10" cm="1">
        <f t="array" aca="1" ref="D449" ca="1">IF(OR(ISERROR(_FV($B449,"Price (Extended hours)",TRUE))=TRUE,$D$2="MKT CLOSED"),_FV($B449,"Price"),_FV($B449,"Price (Extended hours)",TRUE))</f>
        <v>197.8</v>
      </c>
      <c r="E449" s="17" cm="1">
        <f t="array" ref="E449">_FV(B449,"Low")</f>
        <v>187.55</v>
      </c>
      <c r="F449" s="17" cm="1">
        <f t="array" ref="F449">_FV(B449,"High")</f>
        <v>199.46</v>
      </c>
      <c r="G449" s="18" cm="1">
        <f t="array" ref="G449">_FV(B449,"Change")</f>
        <v>7.84</v>
      </c>
      <c r="H449" s="19" cm="1">
        <f t="array" ref="H449">_FV(B449,"Change (%)",TRUE)</f>
        <v>4.1364999999999999E-2</v>
      </c>
      <c r="I449" s="37" t="str" cm="1">
        <f t="array" ref="I449">_FV(B449,"Name")</f>
        <v>TRACTOR SUPPLY COMPANY</v>
      </c>
      <c r="J449" s="20" cm="1">
        <f t="array" ref="J449">_FV(B449,"Shares outstanding",TRUE)</f>
        <v>110861000</v>
      </c>
      <c r="K449" s="21" cm="1">
        <f t="array" ref="K449">IFERROR(_FV(B449,"Market cap",TRUE),0)</f>
        <v>21880630000</v>
      </c>
      <c r="L449" s="22">
        <f>VLOOKUP($A449,[1]TargetPriceData!$A$2:$AB$4993,11,FALSE)</f>
        <v>0.86</v>
      </c>
      <c r="M449" s="23">
        <f>VLOOKUP($A449,[1]TargetPriceData!$A$2:$AB$4993,4,FALSE)</f>
        <v>27</v>
      </c>
      <c r="N449" s="23" t="b">
        <f>VLOOKUP($A449,[1]TargetPriceData!$A$2:$AB$4993,3,FALSE)</f>
        <v>1</v>
      </c>
      <c r="O449" s="24">
        <f>VLOOKUP($A449,[1]TargetPriceData!$A$2:$AB$4993,5,FALSE)</f>
        <v>198</v>
      </c>
      <c r="P449" s="24">
        <f>VLOOKUP($A449,[1]TargetPriceData!$A$2:$AB$1048576,7,FALSE)</f>
        <v>230</v>
      </c>
      <c r="Q449" s="24">
        <f>VLOOKUP($A449,[1]TargetPriceData!$A$2:$AB$4993,6,FALSE)</f>
        <v>232.33</v>
      </c>
      <c r="R449" s="34">
        <f t="shared" ca="1" si="12"/>
        <v>0.17457027300303335</v>
      </c>
      <c r="S449" s="24">
        <f>VLOOKUP($A449,[1]TargetPriceData!$A$2:$AB$4993,8,FALSE)</f>
        <v>270</v>
      </c>
      <c r="T449" s="26">
        <f>VLOOKUP($A449,[1]TargetPriceData!$A$2:$AB$4993,10,FALSE)</f>
        <v>2.1</v>
      </c>
      <c r="U449" s="42">
        <f>VLOOKUP($A449,[1]TargetPriceData!$A$2:$P$4996,16,FALSE)</f>
        <v>0.1</v>
      </c>
      <c r="V449" s="42">
        <f>VLOOKUP($A449,[1]TargetPriceData!$A$2:$Q$4996,17,FALSE)</f>
        <v>1.48</v>
      </c>
      <c r="W449" s="27" t="str">
        <f>VLOOKUP($A449,[1]TargetPriceData!$A$2:$O$4996,15,FALSE)</f>
        <v>2022-08-19</v>
      </c>
      <c r="X449" s="28">
        <f>VLOOKUP($A449,[1]TargetPriceData!$A$2:$N$4996,14,FALSE)</f>
        <v>3.68</v>
      </c>
      <c r="Y449" s="29">
        <f t="shared" si="13"/>
        <v>1.9416451221442515E-2</v>
      </c>
      <c r="Z449" s="11" t="str" cm="1">
        <f t="array" ref="Z449">_FV(B449,"Exchange abbreviation",TRUE)</f>
        <v>XNAS</v>
      </c>
      <c r="AA449" s="44" t="s">
        <v>589</v>
      </c>
      <c r="AB449" s="44" t="s">
        <v>711</v>
      </c>
      <c r="AC449" s="45" t="s">
        <v>41</v>
      </c>
      <c r="AD449" s="31" t="s">
        <v>278</v>
      </c>
      <c r="AE449" s="46" t="s">
        <v>634</v>
      </c>
      <c r="AF449" s="32" t="s">
        <v>33</v>
      </c>
      <c r="AG449" s="33" cm="1">
        <f t="array" ref="AG449">IF(AH449=0,0,IF(ISERR(AH449),0,ROUNDDOWN(C449/_FV(B449,"P/E",TRUE),2)))</f>
        <v>9.1999999999999993</v>
      </c>
      <c r="AH449" s="30" cm="1">
        <f t="array" ref="AH449">IFERROR(_FV(B449,"P/E",TRUE),0)</f>
        <v>20.586500000000001</v>
      </c>
    </row>
    <row r="450" spans="1:34" x14ac:dyDescent="0.25">
      <c r="A450" s="38" t="s">
        <v>530</v>
      </c>
      <c r="B450" t="e" vm="447">
        <v>#VALUE!</v>
      </c>
      <c r="C450" s="10" cm="1">
        <f t="array" ref="C450">_FV(B450,"Previous close",TRUE)</f>
        <v>207.28</v>
      </c>
      <c r="D450" s="10" cm="1">
        <f t="array" aca="1" ref="D450" ca="1">IF(OR(ISERROR(_FV($B450,"Price (Extended hours)",TRUE))=TRUE,$D$2="MKT CLOSED"),_FV($B450,"Price"),_FV($B450,"Price (Extended hours)",TRUE))</f>
        <v>214.55</v>
      </c>
      <c r="E450" s="17" cm="1">
        <f t="array" ref="E450">_FV(B450,"Low")</f>
        <v>203.8</v>
      </c>
      <c r="F450" s="17" cm="1">
        <f t="array" ref="F450">_FV(B450,"High")</f>
        <v>214.66</v>
      </c>
      <c r="G450" s="18" cm="1">
        <f t="array" ref="G450">_FV(B450,"Change")</f>
        <v>7.16</v>
      </c>
      <c r="H450" s="19" cm="1">
        <f t="array" ref="H450">_FV(B450,"Change (%)",TRUE)</f>
        <v>3.4542999999999997E-2</v>
      </c>
      <c r="I450" s="37" t="str" cm="1">
        <f t="array" ref="I450">_FV(B450,"Name")</f>
        <v>TESLA, INC.</v>
      </c>
      <c r="J450" s="20" cm="1">
        <f t="array" ref="J450">_FV(B450,"Shares outstanding",TRUE)</f>
        <v>3133470000</v>
      </c>
      <c r="K450" s="21" cm="1">
        <f t="array" ref="K450">IFERROR(_FV(B450,"Market cap",TRUE),0)</f>
        <v>671941300000</v>
      </c>
      <c r="L450" s="22">
        <f>VLOOKUP($A450,[1]TargetPriceData!$A$2:$AB$4993,11,FALSE)</f>
        <v>2.13</v>
      </c>
      <c r="M450" s="23">
        <f>VLOOKUP($A450,[1]TargetPriceData!$A$2:$AB$4993,4,FALSE)</f>
        <v>37</v>
      </c>
      <c r="N450" s="23" t="b">
        <f>VLOOKUP($A450,[1]TargetPriceData!$A$2:$AB$4993,3,FALSE)</f>
        <v>1</v>
      </c>
      <c r="O450" s="24">
        <f>VLOOKUP($A450,[1]TargetPriceData!$A$2:$AB$4993,5,FALSE)</f>
        <v>24.33</v>
      </c>
      <c r="P450" s="24">
        <f>VLOOKUP($A450,[1]TargetPriceData!$A$2:$AB$1048576,7,FALSE)</f>
        <v>316.67</v>
      </c>
      <c r="Q450" s="24">
        <f>VLOOKUP($A450,[1]TargetPriceData!$A$2:$AB$4993,6,FALSE)</f>
        <v>284.26</v>
      </c>
      <c r="R450" s="34">
        <f t="shared" ca="1" si="12"/>
        <v>0.32491260778373326</v>
      </c>
      <c r="S450" s="24">
        <f>VLOOKUP($A450,[1]TargetPriceData!$A$2:$AB$4993,8,FALSE)</f>
        <v>461</v>
      </c>
      <c r="T450" s="26">
        <f>VLOOKUP($A450,[1]TargetPriceData!$A$2:$AB$4993,10,FALSE)</f>
        <v>2.2999999999999998</v>
      </c>
      <c r="U450" s="42">
        <f>VLOOKUP($A450,[1]TargetPriceData!$A$2:$P$4996,16,FALSE)</f>
        <v>0.97</v>
      </c>
      <c r="V450" s="42">
        <f>VLOOKUP($A450,[1]TargetPriceData!$A$2:$Q$4996,17,FALSE)</f>
        <v>1.43</v>
      </c>
      <c r="W450" s="27" t="str">
        <f>VLOOKUP($A450,[1]TargetPriceData!$A$2:$O$4996,15,FALSE)</f>
        <v/>
      </c>
      <c r="X450" s="28">
        <f>VLOOKUP($A450,[1]TargetPriceData!$A$2:$N$4996,14,FALSE)</f>
        <v>0</v>
      </c>
      <c r="Y450" s="29">
        <f t="shared" si="13"/>
        <v>0</v>
      </c>
      <c r="Z450" s="11" t="str" cm="1">
        <f t="array" ref="Z450">_FV(B450,"Exchange abbreviation",TRUE)</f>
        <v>XNAS</v>
      </c>
      <c r="AA450" s="44" t="s">
        <v>712</v>
      </c>
      <c r="AB450" s="44" t="s">
        <v>711</v>
      </c>
      <c r="AC450" s="45" t="s">
        <v>67</v>
      </c>
      <c r="AD450" s="31" t="s">
        <v>278</v>
      </c>
      <c r="AE450" s="46" t="s">
        <v>669</v>
      </c>
      <c r="AF450" s="32" t="s">
        <v>33</v>
      </c>
      <c r="AG450" s="33" cm="1">
        <f t="array" ref="AG450">IF(AH450=0,0,IF(ISERR(AH450),0,ROUNDDOWN(C450/_FV(B450,"P/E",TRUE),2)))</f>
        <v>3.24</v>
      </c>
      <c r="AH450" s="30" cm="1">
        <f t="array" ref="AH450">IFERROR(_FV(B450,"P/E",TRUE),0)</f>
        <v>63.856099999999998</v>
      </c>
    </row>
    <row r="451" spans="1:34" x14ac:dyDescent="0.25">
      <c r="A451" s="38" t="s">
        <v>531</v>
      </c>
      <c r="B451" t="e" vm="448">
        <v>#VALUE!</v>
      </c>
      <c r="C451" s="10" cm="1">
        <f t="array" ref="C451">_FV(B451,"Previous close",TRUE)</f>
        <v>64.599999999999994</v>
      </c>
      <c r="D451" s="10" cm="1">
        <f t="array" aca="1" ref="D451" ca="1">IF(OR(ISERROR(_FV($B451,"Price (Extended hours)",TRUE))=TRUE,$D$2="MKT CLOSED"),_FV($B451,"Price"),_FV($B451,"Price (Extended hours)",TRUE))</f>
        <v>65.099999999999994</v>
      </c>
      <c r="E451" s="17" cm="1">
        <f t="array" ref="E451">_FV(B451,"Low")</f>
        <v>64.16</v>
      </c>
      <c r="F451" s="17" cm="1">
        <f t="array" ref="F451">_FV(B451,"High")</f>
        <v>65.290000000000006</v>
      </c>
      <c r="G451" s="18" cm="1">
        <f t="array" ref="G451">_FV(B451,"Change")</f>
        <v>0.52</v>
      </c>
      <c r="H451" s="19" cm="1">
        <f t="array" ref="H451">_FV(B451,"Change (%)",TRUE)</f>
        <v>8.0499999999999999E-3</v>
      </c>
      <c r="I451" s="37" t="str" cm="1">
        <f t="array" ref="I451">_FV(B451,"Name")</f>
        <v>TYSON FOODS, INC.</v>
      </c>
      <c r="J451" s="20" cm="1">
        <f t="array" ref="J451">_FV(B451,"Shares outstanding",TRUE)</f>
        <v>359627300</v>
      </c>
      <c r="K451" s="21" cm="1">
        <f t="array" ref="K451">IFERROR(_FV(B451,"Market cap",TRUE),0)</f>
        <v>23418930000</v>
      </c>
      <c r="L451" s="22">
        <f>VLOOKUP($A451,[1]TargetPriceData!$A$2:$AB$4993,11,FALSE)</f>
        <v>0.73</v>
      </c>
      <c r="M451" s="23">
        <f>VLOOKUP($A451,[1]TargetPriceData!$A$2:$AB$4993,4,FALSE)</f>
        <v>11</v>
      </c>
      <c r="N451" s="23" t="b">
        <f>VLOOKUP($A451,[1]TargetPriceData!$A$2:$AB$4993,3,FALSE)</f>
        <v>1</v>
      </c>
      <c r="O451" s="24">
        <f>VLOOKUP($A451,[1]TargetPriceData!$A$2:$AB$4993,5,FALSE)</f>
        <v>73</v>
      </c>
      <c r="P451" s="24">
        <f>VLOOKUP($A451,[1]TargetPriceData!$A$2:$AB$1048576,7,FALSE)</f>
        <v>89</v>
      </c>
      <c r="Q451" s="24">
        <f>VLOOKUP($A451,[1]TargetPriceData!$A$2:$AB$4993,6,FALSE)</f>
        <v>89.35</v>
      </c>
      <c r="R451" s="34">
        <f t="shared" ca="1" si="12"/>
        <v>0.37250384024577576</v>
      </c>
      <c r="S451" s="24">
        <f>VLOOKUP($A451,[1]TargetPriceData!$A$2:$AB$4993,8,FALSE)</f>
        <v>111</v>
      </c>
      <c r="T451" s="26">
        <f>VLOOKUP($A451,[1]TargetPriceData!$A$2:$AB$4993,10,FALSE)</f>
        <v>2.6</v>
      </c>
      <c r="U451" s="42">
        <f>VLOOKUP($A451,[1]TargetPriceData!$A$2:$P$4996,16,FALSE)</f>
        <v>0.76</v>
      </c>
      <c r="V451" s="42">
        <f>VLOOKUP($A451,[1]TargetPriceData!$A$2:$Q$4996,17,FALSE)</f>
        <v>1.99</v>
      </c>
      <c r="W451" s="27" t="str">
        <f>VLOOKUP($A451,[1]TargetPriceData!$A$2:$O$4996,15,FALSE)</f>
        <v>2022-11-30</v>
      </c>
      <c r="X451" s="28">
        <f>VLOOKUP($A451,[1]TargetPriceData!$A$2:$N$4996,14,FALSE)</f>
        <v>1.84</v>
      </c>
      <c r="Y451" s="29">
        <f t="shared" si="13"/>
        <v>2.8482972136222914E-2</v>
      </c>
      <c r="Z451" s="11" t="str" cm="1">
        <f t="array" ref="Z451">_FV(B451,"Exchange abbreviation",TRUE)</f>
        <v>XNYS</v>
      </c>
      <c r="AA451" s="44" t="s">
        <v>589</v>
      </c>
      <c r="AB451" s="44" t="s">
        <v>711</v>
      </c>
      <c r="AC451" s="45" t="s">
        <v>66</v>
      </c>
      <c r="AD451" s="31" t="s">
        <v>301</v>
      </c>
      <c r="AE451" s="46" t="s">
        <v>640</v>
      </c>
      <c r="AF451" s="32" t="s">
        <v>33</v>
      </c>
      <c r="AG451" s="33" cm="1">
        <f t="array" ref="AG451">IF(AH451=0,0,IF(ISERR(AH451),0,ROUNDDOWN(C451/_FV(B451,"P/E",TRUE),2)))</f>
        <v>11.12</v>
      </c>
      <c r="AH451" s="30" cm="1">
        <f t="array" ref="AH451">IFERROR(_FV(B451,"P/E",TRUE),0)</f>
        <v>5.8075000000000001</v>
      </c>
    </row>
    <row r="452" spans="1:34" x14ac:dyDescent="0.25">
      <c r="A452" s="38" t="s">
        <v>532</v>
      </c>
      <c r="B452" t="e" vm="449">
        <v>#VALUE!</v>
      </c>
      <c r="C452" s="10" cm="1">
        <f t="array" ref="C452">_FV(B452,"Previous close",TRUE)</f>
        <v>140.26</v>
      </c>
      <c r="D452" s="10" cm="1">
        <f t="array" aca="1" ref="D452" ca="1">IF(OR(ISERROR(_FV($B452,"Price (Extended hours)",TRUE))=TRUE,$D$2="MKT CLOSED"),_FV($B452,"Price"),_FV($B452,"Price (Extended hours)",TRUE))</f>
        <v>144.86000000000001</v>
      </c>
      <c r="E452" s="17" cm="1">
        <f t="array" ref="E452">_FV(B452,"Low")</f>
        <v>139.6</v>
      </c>
      <c r="F452" s="17" cm="1">
        <f t="array" ref="F452">_FV(B452,"High")</f>
        <v>145.785</v>
      </c>
      <c r="G452" s="18" cm="1">
        <f t="array" ref="G452">_FV(B452,"Change")</f>
        <v>4.5999999999999996</v>
      </c>
      <c r="H452" s="19" cm="1">
        <f t="array" ref="H452">_FV(B452,"Change (%)",TRUE)</f>
        <v>3.2795999999999999E-2</v>
      </c>
      <c r="I452" s="37" t="str" cm="1">
        <f t="array" ref="I452">_FV(B452,"Name")</f>
        <v>Trane Technologies plc</v>
      </c>
      <c r="J452" s="20" cm="1">
        <f t="array" ref="J452">_FV(B452,"Shares outstanding",TRUE)</f>
        <v>231717400</v>
      </c>
      <c r="K452" s="21" cm="1">
        <f t="array" ref="K452">IFERROR(_FV(B452,"Market cap",TRUE),0)</f>
        <v>33566580000</v>
      </c>
      <c r="L452" s="22">
        <f>VLOOKUP($A452,[1]TargetPriceData!$A$2:$AB$4993,11,FALSE)</f>
        <v>1.19</v>
      </c>
      <c r="M452" s="23">
        <f>VLOOKUP($A452,[1]TargetPriceData!$A$2:$AB$4993,4,FALSE)</f>
        <v>0</v>
      </c>
      <c r="N452" s="23" t="b">
        <f>VLOOKUP($A452,[1]TargetPriceData!$A$2:$AB$4993,3,FALSE)</f>
        <v>0</v>
      </c>
      <c r="O452" s="24">
        <f>VLOOKUP($A452,[1]TargetPriceData!$A$2:$AB$4993,5,FALSE)</f>
        <v>0</v>
      </c>
      <c r="P452" s="24">
        <f>VLOOKUP($A452,[1]TargetPriceData!$A$2:$AB$1048576,7,FALSE)</f>
        <v>0</v>
      </c>
      <c r="Q452" s="24">
        <f>VLOOKUP($A452,[1]TargetPriceData!$A$2:$AB$4993,6,FALSE)</f>
        <v>0</v>
      </c>
      <c r="R452" s="34">
        <f t="shared" ref="R452:R515" si="14">IF(Q452&gt;0,(Q452-D452)/D452,0)</f>
        <v>0</v>
      </c>
      <c r="S452" s="24">
        <f>VLOOKUP($A452,[1]TargetPriceData!$A$2:$AB$4993,8,FALSE)</f>
        <v>0</v>
      </c>
      <c r="T452" s="26">
        <f>VLOOKUP($A452,[1]TargetPriceData!$A$2:$AB$4993,10,FALSE)</f>
        <v>3</v>
      </c>
      <c r="U452" s="42">
        <f>VLOOKUP($A452,[1]TargetPriceData!$A$2:$P$4996,16,FALSE)</f>
        <v>0.72</v>
      </c>
      <c r="V452" s="42">
        <f>VLOOKUP($A452,[1]TargetPriceData!$A$2:$Q$4996,17,FALSE)</f>
        <v>1.0900000000000001</v>
      </c>
      <c r="W452" s="27" t="str">
        <f>VLOOKUP($A452,[1]TargetPriceData!$A$2:$O$4996,15,FALSE)</f>
        <v>2022-12-01</v>
      </c>
      <c r="X452" s="28">
        <f>VLOOKUP($A452,[1]TargetPriceData!$A$2:$N$4996,14,FALSE)</f>
        <v>2.68</v>
      </c>
      <c r="Y452" s="29">
        <f t="shared" ref="Y452:Y515" si="15">X452/C452</f>
        <v>1.9107372023385145E-2</v>
      </c>
      <c r="Z452" s="11" t="str" cm="1">
        <f t="array" ref="Z452">_FV(B452,"Exchange abbreviation",TRUE)</f>
        <v>XNYS</v>
      </c>
      <c r="AA452" s="44" t="s">
        <v>589</v>
      </c>
      <c r="AB452" s="44" t="s">
        <v>711</v>
      </c>
      <c r="AC452" s="45" t="s">
        <v>39</v>
      </c>
      <c r="AD452" s="31" t="s">
        <v>337</v>
      </c>
      <c r="AE452" s="46" t="s">
        <v>613</v>
      </c>
      <c r="AF452" s="32" t="s">
        <v>62</v>
      </c>
      <c r="AG452" s="33" cm="1">
        <f t="array" ref="AG452">IF(AH452=0,0,IF(ISERR(AH452),0,ROUNDDOWN(C452/_FV(B452,"P/E",TRUE),2)))</f>
        <v>6.38</v>
      </c>
      <c r="AH452" s="30" cm="1">
        <f t="array" ref="AH452">IFERROR(_FV(B452,"P/E",TRUE),0)</f>
        <v>21.980599999999999</v>
      </c>
    </row>
    <row r="453" spans="1:34" x14ac:dyDescent="0.25">
      <c r="A453" s="38" t="s">
        <v>533</v>
      </c>
      <c r="B453" t="e" vm="450">
        <v>#VALUE!</v>
      </c>
      <c r="C453" s="10" cm="1">
        <f t="array" ref="C453">_FV(B453,"Previous close",TRUE)</f>
        <v>123.89</v>
      </c>
      <c r="D453" s="10" cm="1">
        <f t="array" aca="1" ref="D453" ca="1">IF(OR(ISERROR(_FV($B453,"Price (Extended hours)",TRUE))=TRUE,$D$2="MKT CLOSED"),_FV($B453,"Price"),_FV($B453,"Price (Extended hours)",TRUE))</f>
        <v>125.6</v>
      </c>
      <c r="E453" s="17" cm="1">
        <f t="array" ref="E453">_FV(B453,"Low")</f>
        <v>121.74</v>
      </c>
      <c r="F453" s="17" cm="1">
        <f t="array" ref="F453">_FV(B453,"High")</f>
        <v>125.81</v>
      </c>
      <c r="G453" s="18" cm="1">
        <f t="array" ref="G453">_FV(B453,"Change")</f>
        <v>1.66</v>
      </c>
      <c r="H453" s="19" cm="1">
        <f t="array" ref="H453">_FV(B453,"Change (%)",TRUE)</f>
        <v>1.3399000000000001E-2</v>
      </c>
      <c r="I453" s="37" t="str" cm="1">
        <f t="array" ref="I453">_FV(B453,"Name")</f>
        <v>TAKE-TWO INTERACTIVE SOFTWARE, INC.</v>
      </c>
      <c r="J453" s="20" cm="1">
        <f t="array" ref="J453">_FV(B453,"Shares outstanding",TRUE)</f>
        <v>166690700</v>
      </c>
      <c r="K453" s="21" cm="1">
        <f t="array" ref="K453">IFERROR(_FV(B453,"Market cap",TRUE),0)</f>
        <v>20928020000</v>
      </c>
      <c r="L453" s="22">
        <f>VLOOKUP($A453,[1]TargetPriceData!$A$2:$AB$4993,11,FALSE)</f>
        <v>0.78</v>
      </c>
      <c r="M453" s="23">
        <f>VLOOKUP($A453,[1]TargetPriceData!$A$2:$AB$4993,4,FALSE)</f>
        <v>27</v>
      </c>
      <c r="N453" s="23" t="b">
        <f>VLOOKUP($A453,[1]TargetPriceData!$A$2:$AB$4993,3,FALSE)</f>
        <v>1</v>
      </c>
      <c r="O453" s="24">
        <f>VLOOKUP($A453,[1]TargetPriceData!$A$2:$AB$4993,5,FALSE)</f>
        <v>126</v>
      </c>
      <c r="P453" s="24">
        <f>VLOOKUP($A453,[1]TargetPriceData!$A$2:$AB$1048576,7,FALSE)</f>
        <v>160</v>
      </c>
      <c r="Q453" s="24">
        <f>VLOOKUP($A453,[1]TargetPriceData!$A$2:$AB$4993,6,FALSE)</f>
        <v>161.93</v>
      </c>
      <c r="R453" s="34">
        <f t="shared" ca="1" si="14"/>
        <v>0.28925159235668801</v>
      </c>
      <c r="S453" s="24">
        <f>VLOOKUP($A453,[1]TargetPriceData!$A$2:$AB$4993,8,FALSE)</f>
        <v>200</v>
      </c>
      <c r="T453" s="26">
        <f>VLOOKUP($A453,[1]TargetPriceData!$A$2:$AB$4993,10,FALSE)</f>
        <v>2</v>
      </c>
      <c r="U453" s="42">
        <f>VLOOKUP($A453,[1]TargetPriceData!$A$2:$P$4996,16,FALSE)</f>
        <v>0.69</v>
      </c>
      <c r="V453" s="42">
        <f>VLOOKUP($A453,[1]TargetPriceData!$A$2:$Q$4996,17,FALSE)</f>
        <v>0.92</v>
      </c>
      <c r="W453" s="27" t="str">
        <f>VLOOKUP($A453,[1]TargetPriceData!$A$2:$O$4996,15,FALSE)</f>
        <v/>
      </c>
      <c r="X453" s="28">
        <f>VLOOKUP($A453,[1]TargetPriceData!$A$2:$N$4996,14,FALSE)</f>
        <v>0</v>
      </c>
      <c r="Y453" s="29">
        <f t="shared" si="15"/>
        <v>0</v>
      </c>
      <c r="Z453" s="11" t="str" cm="1">
        <f t="array" ref="Z453">_FV(B453,"Exchange abbreviation",TRUE)</f>
        <v>XNAS</v>
      </c>
      <c r="AA453" s="44" t="s">
        <v>589</v>
      </c>
      <c r="AB453" s="44" t="s">
        <v>711</v>
      </c>
      <c r="AC453" s="45" t="s">
        <v>115</v>
      </c>
      <c r="AD453" s="31" t="s">
        <v>630</v>
      </c>
      <c r="AE453" s="46" t="s">
        <v>631</v>
      </c>
      <c r="AF453" s="32" t="s">
        <v>33</v>
      </c>
      <c r="AG453" s="33" cm="1">
        <f t="array" ref="AG453">IF(AH453=0,0,IF(ISERR(AH453),0,ROUNDDOWN(C453/_FV(B453,"P/E",TRUE),2)))</f>
        <v>1.51</v>
      </c>
      <c r="AH453" s="30" cm="1">
        <f t="array" ref="AH453">IFERROR(_FV(B453,"P/E",TRUE),0)</f>
        <v>81.747</v>
      </c>
    </row>
    <row r="454" spans="1:34" x14ac:dyDescent="0.25">
      <c r="A454" s="38" t="s">
        <v>534</v>
      </c>
      <c r="B454" t="e" vm="451">
        <v>#VALUE!</v>
      </c>
      <c r="C454" s="10" cm="1">
        <f t="array" ref="C454">_FV(B454,"Previous close",TRUE)</f>
        <v>52.44</v>
      </c>
      <c r="D454" s="10" cm="1">
        <f t="array" aca="1" ref="D454" ca="1">IF(OR(ISERROR(_FV($B454,"Price (Extended hours)",TRUE))=TRUE,$D$2="MKT CLOSED"),_FV($B454,"Price"),_FV($B454,"Price (Extended hours)",TRUE))</f>
        <v>49.95</v>
      </c>
      <c r="E454" s="17" cm="1">
        <f t="array" ref="E454">_FV(B454,"Low")</f>
        <v>49.55</v>
      </c>
      <c r="F454" s="17" cm="1">
        <f t="array" ref="F454">_FV(B454,"High")</f>
        <v>50.75</v>
      </c>
      <c r="G454" s="18" cm="1">
        <f t="array" ref="G454">_FV(B454,"Change")</f>
        <v>-2.5499999999999998</v>
      </c>
      <c r="H454" s="19" cm="1">
        <f t="array" ref="H454">_FV(B454,"Change (%)",TRUE)</f>
        <v>-4.8627000000000004E-2</v>
      </c>
      <c r="I454" s="37" t="str" cm="1">
        <f t="array" ref="I454">_FV(B454,"Name")</f>
        <v>TWITTER, INC.</v>
      </c>
      <c r="J454" s="20" cm="1">
        <f t="array" ref="J454">_FV(B454,"Shares outstanding",TRUE)</f>
        <v>765246200</v>
      </c>
      <c r="K454" s="21" cm="1">
        <f t="array" ref="K454">IFERROR(_FV(B454,"Market cap",TRUE),0)</f>
        <v>38178130000</v>
      </c>
      <c r="L454" s="22">
        <f>VLOOKUP($A454,[1]TargetPriceData!$A$2:$AB$4993,11,FALSE)</f>
        <v>0.53</v>
      </c>
      <c r="M454" s="23">
        <f>VLOOKUP($A454,[1]TargetPriceData!$A$2:$AB$4993,4,FALSE)</f>
        <v>28</v>
      </c>
      <c r="N454" s="23" t="b">
        <f>VLOOKUP($A454,[1]TargetPriceData!$A$2:$AB$4993,3,FALSE)</f>
        <v>1</v>
      </c>
      <c r="O454" s="24">
        <f>VLOOKUP($A454,[1]TargetPriceData!$A$2:$AB$4993,5,FALSE)</f>
        <v>22</v>
      </c>
      <c r="P454" s="24">
        <f>VLOOKUP($A454,[1]TargetPriceData!$A$2:$AB$1048576,7,FALSE)</f>
        <v>45</v>
      </c>
      <c r="Q454" s="24">
        <f>VLOOKUP($A454,[1]TargetPriceData!$A$2:$AB$4993,6,FALSE)</f>
        <v>44.08</v>
      </c>
      <c r="R454" s="34">
        <f t="shared" ca="1" si="14"/>
        <v>-0.1175175175175176</v>
      </c>
      <c r="S454" s="24">
        <f>VLOOKUP($A454,[1]TargetPriceData!$A$2:$AB$4993,8,FALSE)</f>
        <v>55</v>
      </c>
      <c r="T454" s="26">
        <f>VLOOKUP($A454,[1]TargetPriceData!$A$2:$AB$4993,10,FALSE)</f>
        <v>3</v>
      </c>
      <c r="U454" s="42">
        <f>VLOOKUP($A454,[1]TargetPriceData!$A$2:$P$4996,16,FALSE)</f>
        <v>6.97</v>
      </c>
      <c r="V454" s="42">
        <f>VLOOKUP($A454,[1]TargetPriceData!$A$2:$Q$4996,17,FALSE)</f>
        <v>7.15</v>
      </c>
      <c r="W454" s="27" t="str">
        <f>VLOOKUP($A454,[1]TargetPriceData!$A$2:$O$4996,15,FALSE)</f>
        <v/>
      </c>
      <c r="X454" s="28">
        <f>VLOOKUP($A454,[1]TargetPriceData!$A$2:$N$4996,14,FALSE)</f>
        <v>0</v>
      </c>
      <c r="Y454" s="29">
        <f t="shared" si="15"/>
        <v>0</v>
      </c>
      <c r="Z454" s="11" t="str" cm="1">
        <f t="array" ref="Z454">_FV(B454,"Exchange abbreviation",TRUE)</f>
        <v>XNYS</v>
      </c>
      <c r="AA454" s="44" t="s">
        <v>589</v>
      </c>
      <c r="AB454" s="44" t="s">
        <v>711</v>
      </c>
      <c r="AC454" s="45" t="s">
        <v>52</v>
      </c>
      <c r="AD454" s="31" t="s">
        <v>630</v>
      </c>
      <c r="AE454" s="46" t="s">
        <v>674</v>
      </c>
      <c r="AF454" s="32" t="s">
        <v>33</v>
      </c>
      <c r="AG454" s="33" cm="1">
        <f t="array" ref="AG454">IF(AH454=0,0,IF(ISERR(AH454),0,ROUNDDOWN(C454/_FV(B454,"P/E",TRUE),2)))</f>
        <v>0.32</v>
      </c>
      <c r="AH454" s="30" cm="1">
        <f t="array" ref="AH454">IFERROR(_FV(B454,"P/E",TRUE),0)</f>
        <v>163.23830000000001</v>
      </c>
    </row>
    <row r="455" spans="1:34" x14ac:dyDescent="0.25">
      <c r="A455" s="38" t="s">
        <v>535</v>
      </c>
      <c r="B455" t="e" vm="452">
        <v>#VALUE!</v>
      </c>
      <c r="C455" s="10" cm="1">
        <f t="array" ref="C455">_FV(B455,"Previous close",TRUE)</f>
        <v>153.72</v>
      </c>
      <c r="D455" s="10" cm="1">
        <f t="array" aca="1" ref="D455" ca="1">IF(OR(ISERROR(_FV($B455,"Price (Extended hours)",TRUE))=TRUE,$D$2="MKT CLOSED"),_FV($B455,"Price"),_FV($B455,"Price (Extended hours)",TRUE))</f>
        <v>160.05000000000001</v>
      </c>
      <c r="E455" s="17" cm="1">
        <f t="array" ref="E455">_FV(B455,"Low")</f>
        <v>153.94</v>
      </c>
      <c r="F455" s="17" cm="1">
        <f t="array" ref="F455">_FV(B455,"High")</f>
        <v>160.03</v>
      </c>
      <c r="G455" s="18" cm="1">
        <f t="array" ref="G455">_FV(B455,"Change")</f>
        <v>6</v>
      </c>
      <c r="H455" s="19" cm="1">
        <f t="array" ref="H455">_FV(B455,"Change (%)",TRUE)</f>
        <v>3.9031999999999997E-2</v>
      </c>
      <c r="I455" s="37" t="str" cm="1">
        <f t="array" ref="I455">_FV(B455,"Name")</f>
        <v>TEXAS INSTRUMENTS INCORPORATED</v>
      </c>
      <c r="J455" s="20" cm="1">
        <f t="array" ref="J455">_FV(B455,"Shares outstanding",TRUE)</f>
        <v>913707300</v>
      </c>
      <c r="K455" s="21" cm="1">
        <f t="array" ref="K455">IFERROR(_FV(B455,"Market cap",TRUE),0)</f>
        <v>145937300000</v>
      </c>
      <c r="L455" s="22">
        <f>VLOOKUP($A455,[1]TargetPriceData!$A$2:$AB$4993,11,FALSE)</f>
        <v>1</v>
      </c>
      <c r="M455" s="23">
        <f>VLOOKUP($A455,[1]TargetPriceData!$A$2:$AB$4993,4,FALSE)</f>
        <v>30</v>
      </c>
      <c r="N455" s="23" t="b">
        <f>VLOOKUP($A455,[1]TargetPriceData!$A$2:$AB$4993,3,FALSE)</f>
        <v>1</v>
      </c>
      <c r="O455" s="24">
        <f>VLOOKUP($A455,[1]TargetPriceData!$A$2:$AB$4993,5,FALSE)</f>
        <v>143</v>
      </c>
      <c r="P455" s="24">
        <f>VLOOKUP($A455,[1]TargetPriceData!$A$2:$AB$1048576,7,FALSE)</f>
        <v>175</v>
      </c>
      <c r="Q455" s="24">
        <f>VLOOKUP($A455,[1]TargetPriceData!$A$2:$AB$4993,6,FALSE)</f>
        <v>182.5</v>
      </c>
      <c r="R455" s="34">
        <f t="shared" ca="1" si="14"/>
        <v>0.14026866604186183</v>
      </c>
      <c r="S455" s="24">
        <f>VLOOKUP($A455,[1]TargetPriceData!$A$2:$AB$4993,8,FALSE)</f>
        <v>297</v>
      </c>
      <c r="T455" s="26">
        <f>VLOOKUP($A455,[1]TargetPriceData!$A$2:$AB$4993,10,FALSE)</f>
        <v>2.7</v>
      </c>
      <c r="U455" s="42">
        <f>VLOOKUP($A455,[1]TargetPriceData!$A$2:$P$4996,16,FALSE)</f>
        <v>4.13</v>
      </c>
      <c r="V455" s="42">
        <f>VLOOKUP($A455,[1]TargetPriceData!$A$2:$Q$4996,17,FALSE)</f>
        <v>5.09</v>
      </c>
      <c r="W455" s="27" t="str">
        <f>VLOOKUP($A455,[1]TargetPriceData!$A$2:$O$4996,15,FALSE)</f>
        <v>2022-10-28</v>
      </c>
      <c r="X455" s="28">
        <f>VLOOKUP($A455,[1]TargetPriceData!$A$2:$N$4996,14,FALSE)</f>
        <v>4.96</v>
      </c>
      <c r="Y455" s="29">
        <f t="shared" si="15"/>
        <v>3.2266458495966696E-2</v>
      </c>
      <c r="Z455" s="11" t="str" cm="1">
        <f t="array" ref="Z455">_FV(B455,"Exchange abbreviation",TRUE)</f>
        <v>XNAS</v>
      </c>
      <c r="AA455" s="44" t="s">
        <v>712</v>
      </c>
      <c r="AB455" s="44" t="s">
        <v>711</v>
      </c>
      <c r="AC455" s="45" t="s">
        <v>60</v>
      </c>
      <c r="AD455" s="31" t="s">
        <v>592</v>
      </c>
      <c r="AE455" s="46" t="s">
        <v>597</v>
      </c>
      <c r="AF455" s="32" t="s">
        <v>33</v>
      </c>
      <c r="AG455" s="33" cm="1">
        <f t="array" ref="AG455">IF(AH455=0,0,IF(ISERR(AH455),0,ROUNDDOWN(C455/_FV(B455,"P/E",TRUE),2)))</f>
        <v>9.14</v>
      </c>
      <c r="AH455" s="30" cm="1">
        <f t="array" ref="AH455">IFERROR(_FV(B455,"P/E",TRUE),0)</f>
        <v>16.809799999999999</v>
      </c>
    </row>
    <row r="456" spans="1:34" x14ac:dyDescent="0.25">
      <c r="A456" s="38" t="s">
        <v>536</v>
      </c>
      <c r="B456" t="e" vm="453">
        <v>#VALUE!</v>
      </c>
      <c r="C456" s="10" cm="1">
        <f t="array" ref="C456">_FV(B456,"Previous close",TRUE)</f>
        <v>60.94</v>
      </c>
      <c r="D456" s="10" cm="1">
        <f t="array" aca="1" ref="D456" ca="1">IF(OR(ISERROR(_FV($B456,"Price (Extended hours)",TRUE))=TRUE,$D$2="MKT CLOSED"),_FV($B456,"Price"),_FV($B456,"Price (Extended hours)",TRUE))</f>
        <v>63.41</v>
      </c>
      <c r="E456" s="17" cm="1">
        <f t="array" ref="E456">_FV(B456,"Low")</f>
        <v>60.54</v>
      </c>
      <c r="F456" s="17" cm="1">
        <f t="array" ref="F456">_FV(B456,"High")</f>
        <v>63.109900000000003</v>
      </c>
      <c r="G456" s="18" cm="1">
        <f t="array" ref="G456">_FV(B456,"Change")</f>
        <v>2</v>
      </c>
      <c r="H456" s="19" cm="1">
        <f t="array" ref="H456">_FV(B456,"Change (%)",TRUE)</f>
        <v>3.2819000000000001E-2</v>
      </c>
      <c r="I456" s="37" t="str" cm="1">
        <f t="array" ref="I456">_FV(B456,"Name")</f>
        <v>TEXTRON INC.</v>
      </c>
      <c r="J456" s="20" cm="1">
        <f t="array" ref="J456">_FV(B456,"Shares outstanding",TRUE)</f>
        <v>211531600</v>
      </c>
      <c r="K456" s="21" cm="1">
        <f t="array" ref="K456">IFERROR(_FV(B456,"Market cap",TRUE),0)</f>
        <v>13313800000</v>
      </c>
      <c r="L456" s="22">
        <f>VLOOKUP($A456,[1]TargetPriceData!$A$2:$AB$4993,11,FALSE)</f>
        <v>1.5</v>
      </c>
      <c r="M456" s="23">
        <f>VLOOKUP($A456,[1]TargetPriceData!$A$2:$AB$4993,4,FALSE)</f>
        <v>0</v>
      </c>
      <c r="N456" s="23" t="b">
        <f>VLOOKUP($A456,[1]TargetPriceData!$A$2:$AB$4993,3,FALSE)</f>
        <v>0</v>
      </c>
      <c r="O456" s="24">
        <f>VLOOKUP($A456,[1]TargetPriceData!$A$2:$AB$4993,5,FALSE)</f>
        <v>0</v>
      </c>
      <c r="P456" s="24">
        <f>VLOOKUP($A456,[1]TargetPriceData!$A$2:$AB$1048576,7,FALSE)</f>
        <v>0</v>
      </c>
      <c r="Q456" s="24">
        <f>VLOOKUP($A456,[1]TargetPriceData!$A$2:$AB$4993,6,FALSE)</f>
        <v>0</v>
      </c>
      <c r="R456" s="34">
        <f t="shared" si="14"/>
        <v>0</v>
      </c>
      <c r="S456" s="24">
        <f>VLOOKUP($A456,[1]TargetPriceData!$A$2:$AB$4993,8,FALSE)</f>
        <v>0</v>
      </c>
      <c r="T456" s="26">
        <f>VLOOKUP($A456,[1]TargetPriceData!$A$2:$AB$4993,10,FALSE)</f>
        <v>0</v>
      </c>
      <c r="U456" s="42">
        <f>VLOOKUP($A456,[1]TargetPriceData!$A$2:$P$4996,16,FALSE)</f>
        <v>1.1299999999999999</v>
      </c>
      <c r="V456" s="42">
        <f>VLOOKUP($A456,[1]TargetPriceData!$A$2:$Q$4996,17,FALSE)</f>
        <v>2.2999999999999998</v>
      </c>
      <c r="W456" s="27" t="str">
        <f>VLOOKUP($A456,[1]TargetPriceData!$A$2:$O$4996,15,FALSE)</f>
        <v>2022-09-08</v>
      </c>
      <c r="X456" s="28">
        <f>VLOOKUP($A456,[1]TargetPriceData!$A$2:$N$4996,14,FALSE)</f>
        <v>0.08</v>
      </c>
      <c r="Y456" s="29">
        <f t="shared" si="15"/>
        <v>1.3127666557269447E-3</v>
      </c>
      <c r="Z456" s="11" t="str" cm="1">
        <f t="array" ref="Z456">_FV(B456,"Exchange abbreviation",TRUE)</f>
        <v>XNYS</v>
      </c>
      <c r="AA456" s="44" t="s">
        <v>589</v>
      </c>
      <c r="AB456" s="44" t="s">
        <v>711</v>
      </c>
      <c r="AC456" s="45" t="s">
        <v>84</v>
      </c>
      <c r="AD456" s="31" t="s">
        <v>337</v>
      </c>
      <c r="AE456" s="46" t="s">
        <v>84</v>
      </c>
      <c r="AF456" s="32" t="s">
        <v>33</v>
      </c>
      <c r="AG456" s="33" cm="1">
        <f t="array" ref="AG456">IF(AH456=0,0,IF(ISERR(AH456),0,ROUNDDOWN(C456/_FV(B456,"P/E",TRUE),2)))</f>
        <v>3.63</v>
      </c>
      <c r="AH456" s="30" cm="1">
        <f t="array" ref="AH456">IFERROR(_FV(B456,"P/E",TRUE),0)</f>
        <v>16.781600000000001</v>
      </c>
    </row>
    <row r="457" spans="1:34" x14ac:dyDescent="0.25">
      <c r="A457" s="38" t="s">
        <v>537</v>
      </c>
      <c r="B457" t="e" vm="454">
        <v>#VALUE!</v>
      </c>
      <c r="C457" s="10" cm="1">
        <f t="array" ref="C457">_FV(B457,"Previous close",TRUE)</f>
        <v>334.56</v>
      </c>
      <c r="D457" s="10" cm="1">
        <f t="array" aca="1" ref="D457" ca="1">IF(OR(ISERROR(_FV($B457,"Price (Extended hours)",TRUE))=TRUE,$D$2="MKT CLOSED"),_FV($B457,"Price"),_FV($B457,"Price (Extended hours)",TRUE))</f>
        <v>335.95</v>
      </c>
      <c r="E457" s="17" cm="1">
        <f t="array" ref="E457">_FV(B457,"Low")</f>
        <v>328.79</v>
      </c>
      <c r="F457" s="17" cm="1">
        <f t="array" ref="F457">_FV(B457,"High")</f>
        <v>336.44</v>
      </c>
      <c r="G457" s="18" cm="1">
        <f t="array" ref="G457">_FV(B457,"Change")</f>
        <v>1.39</v>
      </c>
      <c r="H457" s="19" cm="1">
        <f t="array" ref="H457">_FV(B457,"Change (%)",TRUE)</f>
        <v>4.1549999999999998E-3</v>
      </c>
      <c r="I457" s="37" t="str" cm="1">
        <f t="array" ref="I457">_FV(B457,"Name")</f>
        <v>TYLER TECHNOLOGIES, INC.</v>
      </c>
      <c r="J457" s="20" cm="1">
        <f t="array" ref="J457">_FV(B457,"Shares outstanding",TRUE)</f>
        <v>41581470</v>
      </c>
      <c r="K457" s="21" cm="1">
        <f t="array" ref="K457">IFERROR(_FV(B457,"Market cap",TRUE),0)</f>
        <v>13969300000</v>
      </c>
      <c r="L457" s="22">
        <f>VLOOKUP($A457,[1]TargetPriceData!$A$2:$AB$4993,11,FALSE)</f>
        <v>0.9</v>
      </c>
      <c r="M457" s="23">
        <f>VLOOKUP($A457,[1]TargetPriceData!$A$2:$AB$4993,4,FALSE)</f>
        <v>16</v>
      </c>
      <c r="N457" s="23" t="b">
        <f>VLOOKUP($A457,[1]TargetPriceData!$A$2:$AB$4993,3,FALSE)</f>
        <v>1</v>
      </c>
      <c r="O457" s="24">
        <f>VLOOKUP($A457,[1]TargetPriceData!$A$2:$AB$4993,5,FALSE)</f>
        <v>400</v>
      </c>
      <c r="P457" s="24">
        <f>VLOOKUP($A457,[1]TargetPriceData!$A$2:$AB$1048576,7,FALSE)</f>
        <v>455</v>
      </c>
      <c r="Q457" s="24">
        <f>VLOOKUP($A457,[1]TargetPriceData!$A$2:$AB$4993,6,FALSE)</f>
        <v>452.39</v>
      </c>
      <c r="R457" s="34">
        <f t="shared" ca="1" si="14"/>
        <v>0.34659919630897457</v>
      </c>
      <c r="S457" s="24">
        <f>VLOOKUP($A457,[1]TargetPriceData!$A$2:$AB$4993,8,FALSE)</f>
        <v>520</v>
      </c>
      <c r="T457" s="26">
        <f>VLOOKUP($A457,[1]TargetPriceData!$A$2:$AB$4993,10,FALSE)</f>
        <v>2</v>
      </c>
      <c r="U457" s="42">
        <f>VLOOKUP($A457,[1]TargetPriceData!$A$2:$P$4996,16,FALSE)</f>
        <v>1.06</v>
      </c>
      <c r="V457" s="42">
        <f>VLOOKUP($A457,[1]TargetPriceData!$A$2:$Q$4996,17,FALSE)</f>
        <v>1.1499999999999999</v>
      </c>
      <c r="W457" s="27" t="str">
        <f>VLOOKUP($A457,[1]TargetPriceData!$A$2:$O$4996,15,FALSE)</f>
        <v>1990-01-31</v>
      </c>
      <c r="X457" s="28">
        <f>VLOOKUP($A457,[1]TargetPriceData!$A$2:$N$4996,14,FALSE)</f>
        <v>0</v>
      </c>
      <c r="Y457" s="29">
        <f t="shared" si="15"/>
        <v>0</v>
      </c>
      <c r="Z457" s="11" t="str" cm="1">
        <f t="array" ref="Z457">_FV(B457,"Exchange abbreviation",TRUE)</f>
        <v>XNYS</v>
      </c>
      <c r="AA457" s="44" t="s">
        <v>589</v>
      </c>
      <c r="AB457" s="44" t="s">
        <v>711</v>
      </c>
      <c r="AC457" s="45" t="s">
        <v>52</v>
      </c>
      <c r="AD457" s="31" t="s">
        <v>592</v>
      </c>
      <c r="AE457" s="46" t="s">
        <v>596</v>
      </c>
      <c r="AF457" s="32" t="s">
        <v>33</v>
      </c>
      <c r="AG457" s="33" cm="1">
        <f t="array" ref="AG457">IF(AH457=0,0,IF(ISERR(AH457),0,ROUNDDOWN(C457/_FV(B457,"P/E",TRUE),2)))</f>
        <v>4.21</v>
      </c>
      <c r="AH457" s="30" cm="1">
        <f t="array" ref="AH457">IFERROR(_FV(B457,"P/E",TRUE),0)</f>
        <v>79.309899999999999</v>
      </c>
    </row>
    <row r="458" spans="1:34" x14ac:dyDescent="0.25">
      <c r="A458" s="38" t="s">
        <v>538</v>
      </c>
      <c r="B458" t="e" vm="455">
        <v>#VALUE!</v>
      </c>
      <c r="C458" s="10" cm="1">
        <f t="array" ref="C458">_FV(B458,"Previous close",TRUE)</f>
        <v>39.049999999999997</v>
      </c>
      <c r="D458" s="10" cm="1">
        <f t="array" aca="1" ref="D458" ca="1">IF(OR(ISERROR(_FV($B458,"Price (Extended hours)",TRUE))=TRUE,$D$2="MKT CLOSED"),_FV($B458,"Price"),_FV($B458,"Price (Extended hours)",TRUE))</f>
        <v>40.549999999999997</v>
      </c>
      <c r="E458" s="17" cm="1">
        <f t="array" ref="E458">_FV(B458,"Low")</f>
        <v>38.6</v>
      </c>
      <c r="F458" s="17" cm="1">
        <f t="array" ref="F458">_FV(B458,"High")</f>
        <v>40.97</v>
      </c>
      <c r="G458" s="18" cm="1">
        <f t="array" ref="G458">_FV(B458,"Change")</f>
        <v>1.39</v>
      </c>
      <c r="H458" s="19" cm="1">
        <f t="array" ref="H458">_FV(B458,"Change (%)",TRUE)</f>
        <v>3.5595000000000002E-2</v>
      </c>
      <c r="I458" s="37" t="str" cm="1">
        <f t="array" ref="I458">_FV(B458,"Name")</f>
        <v>UNITED AIRLINES HOLDINGS, INC.</v>
      </c>
      <c r="J458" s="20" cm="1">
        <f t="array" ref="J458">_FV(B458,"Shares outstanding",TRUE)</f>
        <v>326927800</v>
      </c>
      <c r="K458" s="21" cm="1">
        <f t="array" ref="K458">IFERROR(_FV(B458,"Market cap",TRUE),0)</f>
        <v>13220960000</v>
      </c>
      <c r="L458" s="22">
        <f>VLOOKUP($A458,[1]TargetPriceData!$A$2:$AB$4993,11,FALSE)</f>
        <v>1.24</v>
      </c>
      <c r="M458" s="23">
        <f>VLOOKUP($A458,[1]TargetPriceData!$A$2:$AB$4993,4,FALSE)</f>
        <v>15</v>
      </c>
      <c r="N458" s="23" t="b">
        <f>VLOOKUP($A458,[1]TargetPriceData!$A$2:$AB$4993,3,FALSE)</f>
        <v>1</v>
      </c>
      <c r="O458" s="24">
        <f>VLOOKUP($A458,[1]TargetPriceData!$A$2:$AB$4993,5,FALSE)</f>
        <v>31</v>
      </c>
      <c r="P458" s="24">
        <f>VLOOKUP($A458,[1]TargetPriceData!$A$2:$AB$1048576,7,FALSE)</f>
        <v>51</v>
      </c>
      <c r="Q458" s="24">
        <f>VLOOKUP($A458,[1]TargetPriceData!$A$2:$AB$4993,6,FALSE)</f>
        <v>51.41</v>
      </c>
      <c r="R458" s="34">
        <f t="shared" ca="1" si="14"/>
        <v>0.2678175092478422</v>
      </c>
      <c r="S458" s="24">
        <f>VLOOKUP($A458,[1]TargetPriceData!$A$2:$AB$4993,8,FALSE)</f>
        <v>81</v>
      </c>
      <c r="T458" s="26">
        <f>VLOOKUP($A458,[1]TargetPriceData!$A$2:$AB$4993,10,FALSE)</f>
        <v>2.5</v>
      </c>
      <c r="U458" s="42">
        <f>VLOOKUP($A458,[1]TargetPriceData!$A$2:$P$4996,16,FALSE)</f>
        <v>0.94</v>
      </c>
      <c r="V458" s="42">
        <f>VLOOKUP($A458,[1]TargetPriceData!$A$2:$Q$4996,17,FALSE)</f>
        <v>1.03</v>
      </c>
      <c r="W458" s="27" t="str">
        <f>VLOOKUP($A458,[1]TargetPriceData!$A$2:$O$4996,15,FALSE)</f>
        <v>2008-01-07</v>
      </c>
      <c r="X458" s="28">
        <f>VLOOKUP($A458,[1]TargetPriceData!$A$2:$N$4996,14,FALSE)</f>
        <v>0</v>
      </c>
      <c r="Y458" s="29">
        <f t="shared" si="15"/>
        <v>0</v>
      </c>
      <c r="Z458" s="11" t="str" cm="1">
        <f t="array" ref="Z458">_FV(B458,"Exchange abbreviation",TRUE)</f>
        <v>XNAS</v>
      </c>
      <c r="AA458" s="44" t="s">
        <v>589</v>
      </c>
      <c r="AB458" s="44" t="s">
        <v>711</v>
      </c>
      <c r="AC458" s="45" t="s">
        <v>37</v>
      </c>
      <c r="AD458" s="31" t="s">
        <v>337</v>
      </c>
      <c r="AE458" s="46" t="s">
        <v>590</v>
      </c>
      <c r="AF458" s="32" t="s">
        <v>33</v>
      </c>
      <c r="AG458" s="33" cm="1">
        <f t="array" ref="AG458">IF(AH458=0,0,IF(ISERR(AH458),0,ROUNDDOWN(C458/_FV(B458,"P/E",TRUE),2)))</f>
        <v>4.45</v>
      </c>
      <c r="AH458" s="30" cm="1">
        <f t="array" ref="AH458">IFERROR(_FV(B458,"P/E",TRUE),0)</f>
        <v>8.7719000000000005</v>
      </c>
    </row>
    <row r="459" spans="1:34" x14ac:dyDescent="0.25">
      <c r="A459" s="38" t="s">
        <v>539</v>
      </c>
      <c r="B459" t="e" vm="456">
        <v>#VALUE!</v>
      </c>
      <c r="C459" s="10" cm="1">
        <f t="array" ref="C459">_FV(B459,"Previous close",TRUE)</f>
        <v>38.89</v>
      </c>
      <c r="D459" s="10" cm="1">
        <f t="array" aca="1" ref="D459" ca="1">IF(OR(ISERROR(_FV($B459,"Price (Extended hours)",TRUE))=TRUE,$D$2="MKT CLOSED"),_FV($B459,"Price"),_FV($B459,"Price (Extended hours)",TRUE))</f>
        <v>39.200000000000003</v>
      </c>
      <c r="E459" s="17" cm="1">
        <f t="array" ref="E459">_FV(B459,"Low")</f>
        <v>38.44</v>
      </c>
      <c r="F459" s="17" cm="1">
        <f t="array" ref="F459">_FV(B459,"High")</f>
        <v>39.424999999999997</v>
      </c>
      <c r="G459" s="18" cm="1">
        <f t="array" ref="G459">_FV(B459,"Change")</f>
        <v>0.31</v>
      </c>
      <c r="H459" s="19" cm="1">
        <f t="array" ref="H459">_FV(B459,"Change (%)",TRUE)</f>
        <v>7.9710000000000007E-3</v>
      </c>
      <c r="I459" s="37" t="str" cm="1">
        <f t="array" ref="I459">_FV(B459,"Name")</f>
        <v>UDR, INC.</v>
      </c>
      <c r="J459" s="20" cm="1">
        <f t="array" ref="J459">_FV(B459,"Shares outstanding",TRUE)</f>
        <v>324923300</v>
      </c>
      <c r="K459" s="21" cm="1">
        <f t="array" ref="K459">IFERROR(_FV(B459,"Market cap",TRUE),0)</f>
        <v>12736990000</v>
      </c>
      <c r="L459" s="22">
        <f>VLOOKUP($A459,[1]TargetPriceData!$A$2:$AB$4993,11,FALSE)</f>
        <v>0.75</v>
      </c>
      <c r="M459" s="23">
        <f>VLOOKUP($A459,[1]TargetPriceData!$A$2:$AB$4993,4,FALSE)</f>
        <v>20</v>
      </c>
      <c r="N459" s="23" t="b">
        <f>VLOOKUP($A459,[1]TargetPriceData!$A$2:$AB$4993,3,FALSE)</f>
        <v>1</v>
      </c>
      <c r="O459" s="24">
        <f>VLOOKUP($A459,[1]TargetPriceData!$A$2:$AB$4993,5,FALSE)</f>
        <v>41</v>
      </c>
      <c r="P459" s="24">
        <f>VLOOKUP($A459,[1]TargetPriceData!$A$2:$AB$1048576,7,FALSE)</f>
        <v>52</v>
      </c>
      <c r="Q459" s="24">
        <f>VLOOKUP($A459,[1]TargetPriceData!$A$2:$AB$4993,6,FALSE)</f>
        <v>51.6</v>
      </c>
      <c r="R459" s="34">
        <f t="shared" ca="1" si="14"/>
        <v>0.31632653061224486</v>
      </c>
      <c r="S459" s="24">
        <f>VLOOKUP($A459,[1]TargetPriceData!$A$2:$AB$4993,8,FALSE)</f>
        <v>71</v>
      </c>
      <c r="T459" s="26">
        <f>VLOOKUP($A459,[1]TargetPriceData!$A$2:$AB$4993,10,FALSE)</f>
        <v>2.2999999999999998</v>
      </c>
      <c r="U459" s="42">
        <f>VLOOKUP($A459,[1]TargetPriceData!$A$2:$P$4996,16,FALSE)</f>
        <v>0.02</v>
      </c>
      <c r="V459" s="42">
        <f>VLOOKUP($A459,[1]TargetPriceData!$A$2:$Q$4996,17,FALSE)</f>
        <v>0.12</v>
      </c>
      <c r="W459" s="27" t="str">
        <f>VLOOKUP($A459,[1]TargetPriceData!$A$2:$O$4996,15,FALSE)</f>
        <v>2022-10-07</v>
      </c>
      <c r="X459" s="28">
        <f>VLOOKUP($A459,[1]TargetPriceData!$A$2:$N$4996,14,FALSE)</f>
        <v>1.52</v>
      </c>
      <c r="Y459" s="29">
        <f t="shared" si="15"/>
        <v>3.9084597582926199E-2</v>
      </c>
      <c r="Z459" s="11" t="str" cm="1">
        <f t="array" ref="Z459">_FV(B459,"Exchange abbreviation",TRUE)</f>
        <v>XNYS</v>
      </c>
      <c r="AA459" s="44" t="s">
        <v>589</v>
      </c>
      <c r="AB459" s="44" t="s">
        <v>711</v>
      </c>
      <c r="AC459" s="45" t="s">
        <v>44</v>
      </c>
      <c r="AD459" s="31" t="s">
        <v>619</v>
      </c>
      <c r="AE459" s="46" t="s">
        <v>632</v>
      </c>
      <c r="AF459" s="32" t="s">
        <v>33</v>
      </c>
      <c r="AG459" s="33" cm="1">
        <f t="array" ref="AG459">IF(AH459=0,0,IF(ISERR(AH459),0,ROUNDDOWN(C459/_FV(B459,"P/E",TRUE),2)))</f>
        <v>0.48</v>
      </c>
      <c r="AH459" s="30" cm="1">
        <f t="array" ref="AH459">IFERROR(_FV(B459,"P/E",TRUE),0)</f>
        <v>81.007300000000001</v>
      </c>
    </row>
    <row r="460" spans="1:34" x14ac:dyDescent="0.25">
      <c r="A460" s="38" t="s">
        <v>540</v>
      </c>
      <c r="B460" t="e" vm="457">
        <v>#VALUE!</v>
      </c>
      <c r="C460" s="10" cm="1">
        <f t="array" ref="C460">_FV(B460,"Previous close",TRUE)</f>
        <v>94.05</v>
      </c>
      <c r="D460" s="10" cm="1">
        <f t="array" aca="1" ref="D460" ca="1">IF(OR(ISERROR(_FV($B460,"Price (Extended hours)",TRUE))=TRUE,$D$2="MKT CLOSED"),_FV($B460,"Price"),_FV($B460,"Price (Extended hours)",TRUE))</f>
        <v>87.5</v>
      </c>
      <c r="E460" s="17" cm="1">
        <f t="array" ref="E460">_FV(B460,"Low")</f>
        <v>82.5</v>
      </c>
      <c r="F460" s="17" cm="1">
        <f t="array" ref="F460">_FV(B460,"High")</f>
        <v>90.21</v>
      </c>
      <c r="G460" s="18" cm="1">
        <f t="array" ref="G460">_FV(B460,"Change")</f>
        <v>-4.05</v>
      </c>
      <c r="H460" s="19" cm="1">
        <f t="array" ref="H460">_FV(B460,"Change (%)",TRUE)</f>
        <v>-4.3061999999999996E-2</v>
      </c>
      <c r="I460" s="37" t="str" cm="1">
        <f t="array" ref="I460">_FV(B460,"Name")</f>
        <v>UNIVERSAL HEALTH SERVICES, INC.</v>
      </c>
      <c r="J460" s="20" cm="1">
        <f t="array" ref="J460">_FV(B460,"Shares outstanding",TRUE)</f>
        <v>72984540</v>
      </c>
      <c r="K460" s="21" cm="1">
        <f t="array" ref="K460">IFERROR(_FV(B460,"Market cap",TRUE),0)</f>
        <v>6568751000</v>
      </c>
      <c r="L460" s="22">
        <f>VLOOKUP($A460,[1]TargetPriceData!$A$2:$AB$4993,11,FALSE)</f>
        <v>1.2</v>
      </c>
      <c r="M460" s="23">
        <f>VLOOKUP($A460,[1]TargetPriceData!$A$2:$AB$4993,4,FALSE)</f>
        <v>17</v>
      </c>
      <c r="N460" s="23" t="b">
        <f>VLOOKUP($A460,[1]TargetPriceData!$A$2:$AB$4993,3,FALSE)</f>
        <v>1</v>
      </c>
      <c r="O460" s="24">
        <f>VLOOKUP($A460,[1]TargetPriceData!$A$2:$AB$4993,5,FALSE)</f>
        <v>98</v>
      </c>
      <c r="P460" s="24">
        <f>VLOOKUP($A460,[1]TargetPriceData!$A$2:$AB$1048576,7,FALSE)</f>
        <v>115</v>
      </c>
      <c r="Q460" s="24">
        <f>VLOOKUP($A460,[1]TargetPriceData!$A$2:$AB$4993,6,FALSE)</f>
        <v>115.41</v>
      </c>
      <c r="R460" s="34">
        <f t="shared" ca="1" si="14"/>
        <v>0.31897142857142852</v>
      </c>
      <c r="S460" s="24">
        <f>VLOOKUP($A460,[1]TargetPriceData!$A$2:$AB$4993,8,FALSE)</f>
        <v>141</v>
      </c>
      <c r="T460" s="26">
        <f>VLOOKUP($A460,[1]TargetPriceData!$A$2:$AB$4993,10,FALSE)</f>
        <v>2.9</v>
      </c>
      <c r="U460" s="42">
        <f>VLOOKUP($A460,[1]TargetPriceData!$A$2:$P$4996,16,FALSE)</f>
        <v>0.99</v>
      </c>
      <c r="V460" s="42">
        <f>VLOOKUP($A460,[1]TargetPriceData!$A$2:$Q$4996,17,FALSE)</f>
        <v>1.22</v>
      </c>
      <c r="W460" s="27" t="str">
        <f>VLOOKUP($A460,[1]TargetPriceData!$A$2:$O$4996,15,FALSE)</f>
        <v>2022-08-31</v>
      </c>
      <c r="X460" s="28">
        <f>VLOOKUP($A460,[1]TargetPriceData!$A$2:$N$4996,14,FALSE)</f>
        <v>0.8</v>
      </c>
      <c r="Y460" s="29">
        <f t="shared" si="15"/>
        <v>8.5061137692716646E-3</v>
      </c>
      <c r="Z460" s="11" t="str" cm="1">
        <f t="array" ref="Z460">_FV(B460,"Exchange abbreviation",TRUE)</f>
        <v>XNYS</v>
      </c>
      <c r="AA460" s="44" t="s">
        <v>589</v>
      </c>
      <c r="AB460" s="44" t="s">
        <v>711</v>
      </c>
      <c r="AC460" s="45" t="s">
        <v>55</v>
      </c>
      <c r="AD460" s="31" t="s">
        <v>587</v>
      </c>
      <c r="AE460" s="46" t="s">
        <v>666</v>
      </c>
      <c r="AF460" s="32" t="s">
        <v>33</v>
      </c>
      <c r="AG460" s="33" cm="1">
        <f t="array" ref="AG460">IF(AH460=0,0,IF(ISERR(AH460),0,ROUNDDOWN(C460/_FV(B460,"P/E",TRUE),2)))</f>
        <v>9.82</v>
      </c>
      <c r="AH460" s="30" cm="1">
        <f t="array" ref="AH460">IFERROR(_FV(B460,"P/E",TRUE),0)</f>
        <v>9.5751000000000008</v>
      </c>
    </row>
    <row r="461" spans="1:34" x14ac:dyDescent="0.25">
      <c r="A461" s="38" t="s">
        <v>541</v>
      </c>
      <c r="B461" t="e" vm="458">
        <v>#VALUE!</v>
      </c>
      <c r="C461" s="10" cm="1">
        <f t="array" ref="C461">_FV(B461,"Previous close",TRUE)</f>
        <v>381.59</v>
      </c>
      <c r="D461" s="10" cm="1">
        <f t="array" aca="1" ref="D461" ca="1">IF(OR(ISERROR(_FV($B461,"Price (Extended hours)",TRUE))=TRUE,$D$2="MKT CLOSED"),_FV($B461,"Price"),_FV($B461,"Price (Extended hours)",TRUE))</f>
        <v>383.6</v>
      </c>
      <c r="E461" s="17" cm="1">
        <f t="array" ref="E461">_FV(B461,"Low")</f>
        <v>374.08499999999998</v>
      </c>
      <c r="F461" s="17" cm="1">
        <f t="array" ref="F461">_FV(B461,"High")</f>
        <v>385.96</v>
      </c>
      <c r="G461" s="18" cm="1">
        <f t="array" ref="G461">_FV(B461,"Change")</f>
        <v>1.22</v>
      </c>
      <c r="H461" s="19" cm="1">
        <f t="array" ref="H461">_FV(B461,"Change (%)",TRUE)</f>
        <v>3.1969999999999998E-3</v>
      </c>
      <c r="I461" s="37" t="str" cm="1">
        <f t="array" ref="I461">_FV(B461,"Name")</f>
        <v>ULTA BEAUTY, INC.</v>
      </c>
      <c r="J461" s="20" cm="1">
        <f t="array" ref="J461">_FV(B461,"Shares outstanding",TRUE)</f>
        <v>51221500</v>
      </c>
      <c r="K461" s="21" cm="1">
        <f t="array" ref="K461">IFERROR(_FV(B461,"Market cap",TRUE),0)</f>
        <v>19608100000</v>
      </c>
      <c r="L461" s="22">
        <f>VLOOKUP($A461,[1]TargetPriceData!$A$2:$AB$4993,11,FALSE)</f>
        <v>1.35</v>
      </c>
      <c r="M461" s="23">
        <f>VLOOKUP($A461,[1]TargetPriceData!$A$2:$AB$4993,4,FALSE)</f>
        <v>24</v>
      </c>
      <c r="N461" s="23" t="b">
        <f>VLOOKUP($A461,[1]TargetPriceData!$A$2:$AB$4993,3,FALSE)</f>
        <v>1</v>
      </c>
      <c r="O461" s="24">
        <f>VLOOKUP($A461,[1]TargetPriceData!$A$2:$AB$4993,5,FALSE)</f>
        <v>390</v>
      </c>
      <c r="P461" s="24">
        <f>VLOOKUP($A461,[1]TargetPriceData!$A$2:$AB$1048576,7,FALSE)</f>
        <v>487.5</v>
      </c>
      <c r="Q461" s="24">
        <f>VLOOKUP($A461,[1]TargetPriceData!$A$2:$AB$4993,6,FALSE)</f>
        <v>483.54</v>
      </c>
      <c r="R461" s="34">
        <f t="shared" ca="1" si="14"/>
        <v>0.2605318039624609</v>
      </c>
      <c r="S461" s="24">
        <f>VLOOKUP($A461,[1]TargetPriceData!$A$2:$AB$4993,8,FALSE)</f>
        <v>600</v>
      </c>
      <c r="T461" s="26">
        <f>VLOOKUP($A461,[1]TargetPriceData!$A$2:$AB$4993,10,FALSE)</f>
        <v>2.1</v>
      </c>
      <c r="U461" s="42">
        <f>VLOOKUP($A461,[1]TargetPriceData!$A$2:$P$4996,16,FALSE)</f>
        <v>0.41</v>
      </c>
      <c r="V461" s="42">
        <f>VLOOKUP($A461,[1]TargetPriceData!$A$2:$Q$4996,17,FALSE)</f>
        <v>1.63</v>
      </c>
      <c r="W461" s="27" t="str">
        <f>VLOOKUP($A461,[1]TargetPriceData!$A$2:$O$4996,15,FALSE)</f>
        <v>2012-03-16</v>
      </c>
      <c r="X461" s="28">
        <f>VLOOKUP($A461,[1]TargetPriceData!$A$2:$N$4996,14,FALSE)</f>
        <v>0</v>
      </c>
      <c r="Y461" s="29">
        <f t="shared" si="15"/>
        <v>0</v>
      </c>
      <c r="Z461" s="11" t="str" cm="1">
        <f t="array" ref="Z461">_FV(B461,"Exchange abbreviation",TRUE)</f>
        <v>XNAS</v>
      </c>
      <c r="AA461" s="44" t="s">
        <v>589</v>
      </c>
      <c r="AB461" s="44" t="s">
        <v>711</v>
      </c>
      <c r="AC461" s="45" t="s">
        <v>41</v>
      </c>
      <c r="AD461" s="31" t="s">
        <v>278</v>
      </c>
      <c r="AE461" s="46" t="s">
        <v>634</v>
      </c>
      <c r="AF461" s="32" t="s">
        <v>33</v>
      </c>
      <c r="AG461" s="33" cm="1">
        <f t="array" ref="AG461">IF(AH461=0,0,IF(ISERR(AH461),0,ROUNDDOWN(C461/_FV(B461,"P/E",TRUE),2)))</f>
        <v>21.34</v>
      </c>
      <c r="AH461" s="30" cm="1">
        <f t="array" ref="AH461">IFERROR(_FV(B461,"P/E",TRUE),0)</f>
        <v>17.877700000000001</v>
      </c>
    </row>
    <row r="462" spans="1:34" x14ac:dyDescent="0.25">
      <c r="A462" s="38" t="s">
        <v>542</v>
      </c>
      <c r="B462" t="e" vm="459">
        <v>#VALUE!</v>
      </c>
      <c r="C462" s="10" cm="1">
        <f t="array" ref="C462">_FV(B462,"Previous close",TRUE)</f>
        <v>520.88</v>
      </c>
      <c r="D462" s="10" cm="1">
        <f t="array" aca="1" ref="D462" ca="1">IF(OR(ISERROR(_FV($B462,"Price (Extended hours)",TRUE))=TRUE,$D$2="MKT CLOSED"),_FV($B462,"Price"),_FV($B462,"Price (Extended hours)",TRUE))</f>
        <v>535</v>
      </c>
      <c r="E462" s="17" cm="1">
        <f t="array" ref="E462">_FV(B462,"Low")</f>
        <v>518.01</v>
      </c>
      <c r="F462" s="17" cm="1">
        <f t="array" ref="F462">_FV(B462,"High")</f>
        <v>536.53250000000003</v>
      </c>
      <c r="G462" s="18" cm="1">
        <f t="array" ref="G462">_FV(B462,"Change")</f>
        <v>12.85</v>
      </c>
      <c r="H462" s="19" cm="1">
        <f t="array" ref="H462">_FV(B462,"Change (%)",TRUE)</f>
        <v>2.4670000000000001E-2</v>
      </c>
      <c r="I462" s="37" t="str" cm="1">
        <f t="array" ref="I462">_FV(B462,"Name")</f>
        <v>UNITEDHEALTH GROUP INCORPORATED</v>
      </c>
      <c r="J462" s="20" cm="1">
        <f t="array" ref="J462">_FV(B462,"Shares outstanding",TRUE)</f>
        <v>935382700</v>
      </c>
      <c r="K462" s="21" cm="1">
        <f t="array" ref="K462">IFERROR(_FV(B462,"Market cap",TRUE),0)</f>
        <v>499241800000</v>
      </c>
      <c r="L462" s="22">
        <f>VLOOKUP($A462,[1]TargetPriceData!$A$2:$AB$4993,11,FALSE)</f>
        <v>0.75</v>
      </c>
      <c r="M462" s="23">
        <f>VLOOKUP($A462,[1]TargetPriceData!$A$2:$AB$4993,4,FALSE)</f>
        <v>22</v>
      </c>
      <c r="N462" s="23" t="b">
        <f>VLOOKUP($A462,[1]TargetPriceData!$A$2:$AB$4993,3,FALSE)</f>
        <v>1</v>
      </c>
      <c r="O462" s="24">
        <f>VLOOKUP($A462,[1]TargetPriceData!$A$2:$AB$4993,5,FALSE)</f>
        <v>525</v>
      </c>
      <c r="P462" s="24">
        <f>VLOOKUP($A462,[1]TargetPriceData!$A$2:$AB$1048576,7,FALSE)</f>
        <v>597.5</v>
      </c>
      <c r="Q462" s="24">
        <f>VLOOKUP($A462,[1]TargetPriceData!$A$2:$AB$4993,6,FALSE)</f>
        <v>594.64</v>
      </c>
      <c r="R462" s="34">
        <f t="shared" ca="1" si="14"/>
        <v>0.11147663551401867</v>
      </c>
      <c r="S462" s="24">
        <f>VLOOKUP($A462,[1]TargetPriceData!$A$2:$AB$4993,8,FALSE)</f>
        <v>637</v>
      </c>
      <c r="T462" s="26">
        <f>VLOOKUP($A462,[1]TargetPriceData!$A$2:$AB$4993,10,FALSE)</f>
        <v>1.8</v>
      </c>
      <c r="U462" s="42">
        <f>VLOOKUP($A462,[1]TargetPriceData!$A$2:$P$4996,16,FALSE)</f>
        <v>0.59</v>
      </c>
      <c r="V462" s="42">
        <f>VLOOKUP($A462,[1]TargetPriceData!$A$2:$Q$4996,17,FALSE)</f>
        <v>0.82</v>
      </c>
      <c r="W462" s="27" t="str">
        <f>VLOOKUP($A462,[1]TargetPriceData!$A$2:$O$4996,15,FALSE)</f>
        <v>2022-09-09</v>
      </c>
      <c r="X462" s="28">
        <f>VLOOKUP($A462,[1]TargetPriceData!$A$2:$N$4996,14,FALSE)</f>
        <v>6.6</v>
      </c>
      <c r="Y462" s="29">
        <f t="shared" si="15"/>
        <v>1.2670864690523729E-2</v>
      </c>
      <c r="Z462" s="11" t="str" cm="1">
        <f t="array" ref="Z462">_FV(B462,"Exchange abbreviation",TRUE)</f>
        <v>XNYS</v>
      </c>
      <c r="AA462" s="44" t="s">
        <v>589</v>
      </c>
      <c r="AB462" s="44" t="s">
        <v>711</v>
      </c>
      <c r="AC462" s="45" t="s">
        <v>55</v>
      </c>
      <c r="AD462" s="31" t="s">
        <v>587</v>
      </c>
      <c r="AE462" s="46" t="s">
        <v>651</v>
      </c>
      <c r="AF462" s="32" t="s">
        <v>33</v>
      </c>
      <c r="AG462" s="33" cm="1">
        <f t="array" ref="AG462">IF(AH462=0,0,IF(ISERR(AH462),0,ROUNDDOWN(C462/_FV(B462,"P/E",TRUE),2)))</f>
        <v>20.41</v>
      </c>
      <c r="AH462" s="30" cm="1">
        <f t="array" ref="AH462">IFERROR(_FV(B462,"P/E",TRUE),0)</f>
        <v>25.514299999999999</v>
      </c>
    </row>
    <row r="463" spans="1:34" x14ac:dyDescent="0.25">
      <c r="A463" s="38" t="s">
        <v>543</v>
      </c>
      <c r="B463" t="e" vm="460">
        <v>#VALUE!</v>
      </c>
      <c r="C463" s="10" cm="1">
        <f t="array" ref="C463">_FV(B463,"Previous close",TRUE)</f>
        <v>186.45</v>
      </c>
      <c r="D463" s="10" cm="1">
        <f t="array" aca="1" ref="D463" ca="1">IF(OR(ISERROR(_FV($B463,"Price (Extended hours)",TRUE))=TRUE,$D$2="MKT CLOSED"),_FV($B463,"Price"),_FV($B463,"Price (Extended hours)",TRUE))</f>
        <v>191.2</v>
      </c>
      <c r="E463" s="17" cm="1">
        <f t="array" ref="E463">_FV(B463,"Low")</f>
        <v>183.7</v>
      </c>
      <c r="F463" s="17" cm="1">
        <f t="array" ref="F463">_FV(B463,"High")</f>
        <v>191.18</v>
      </c>
      <c r="G463" s="18" cm="1">
        <f t="array" ref="G463">_FV(B463,"Change")</f>
        <v>4.08</v>
      </c>
      <c r="H463" s="19" cm="1">
        <f t="array" ref="H463">_FV(B463,"Change (%)",TRUE)</f>
        <v>2.1883E-2</v>
      </c>
      <c r="I463" s="37" t="str" cm="1">
        <f t="array" ref="I463">_FV(B463,"Name")</f>
        <v>UNION PACIFIC CORPORATION</v>
      </c>
      <c r="J463" s="20" cm="1">
        <f t="array" ref="J463">_FV(B463,"Shares outstanding",TRUE)</f>
        <v>614800800</v>
      </c>
      <c r="K463" s="21" cm="1">
        <f t="array" ref="K463">IFERROR(_FV(B463,"Market cap",TRUE),0)</f>
        <v>117138000000</v>
      </c>
      <c r="L463" s="22">
        <f>VLOOKUP($A463,[1]TargetPriceData!$A$2:$AB$4993,11,FALSE)</f>
        <v>1.1499999999999999</v>
      </c>
      <c r="M463" s="23">
        <f>VLOOKUP($A463,[1]TargetPriceData!$A$2:$AB$4993,4,FALSE)</f>
        <v>28</v>
      </c>
      <c r="N463" s="23" t="b">
        <f>VLOOKUP($A463,[1]TargetPriceData!$A$2:$AB$4993,3,FALSE)</f>
        <v>1</v>
      </c>
      <c r="O463" s="24">
        <f>VLOOKUP($A463,[1]TargetPriceData!$A$2:$AB$4993,5,FALSE)</f>
        <v>187</v>
      </c>
      <c r="P463" s="24">
        <f>VLOOKUP($A463,[1]TargetPriceData!$A$2:$AB$1048576,7,FALSE)</f>
        <v>222.5</v>
      </c>
      <c r="Q463" s="24">
        <f>VLOOKUP($A463,[1]TargetPriceData!$A$2:$AB$4993,6,FALSE)</f>
        <v>222.32</v>
      </c>
      <c r="R463" s="34">
        <f t="shared" ca="1" si="14"/>
        <v>0.16276150627615066</v>
      </c>
      <c r="S463" s="24">
        <f>VLOOKUP($A463,[1]TargetPriceData!$A$2:$AB$4993,8,FALSE)</f>
        <v>250</v>
      </c>
      <c r="T463" s="26">
        <f>VLOOKUP($A463,[1]TargetPriceData!$A$2:$AB$4993,10,FALSE)</f>
        <v>2.2999999999999998</v>
      </c>
      <c r="U463" s="42">
        <f>VLOOKUP($A463,[1]TargetPriceData!$A$2:$P$4996,16,FALSE)</f>
        <v>0.23</v>
      </c>
      <c r="V463" s="42">
        <f>VLOOKUP($A463,[1]TargetPriceData!$A$2:$Q$4996,17,FALSE)</f>
        <v>0.77</v>
      </c>
      <c r="W463" s="27" t="str">
        <f>VLOOKUP($A463,[1]TargetPriceData!$A$2:$O$4996,15,FALSE)</f>
        <v>2022-08-30</v>
      </c>
      <c r="X463" s="28">
        <f>VLOOKUP($A463,[1]TargetPriceData!$A$2:$N$4996,14,FALSE)</f>
        <v>5.2</v>
      </c>
      <c r="Y463" s="29">
        <f t="shared" si="15"/>
        <v>2.7889514615178336E-2</v>
      </c>
      <c r="Z463" s="11" t="str" cm="1">
        <f t="array" ref="Z463">_FV(B463,"Exchange abbreviation",TRUE)</f>
        <v>XNYS</v>
      </c>
      <c r="AA463" s="44" t="s">
        <v>589</v>
      </c>
      <c r="AB463" s="44" t="s">
        <v>711</v>
      </c>
      <c r="AC463" s="45" t="s">
        <v>45</v>
      </c>
      <c r="AD463" s="31" t="s">
        <v>337</v>
      </c>
      <c r="AE463" s="46" t="s">
        <v>657</v>
      </c>
      <c r="AF463" s="32" t="s">
        <v>33</v>
      </c>
      <c r="AG463" s="33" cm="1">
        <f t="array" ref="AG463">IF(AH463=0,0,IF(ISERR(AH463),0,ROUNDDOWN(C463/_FV(B463,"P/E",TRUE),2)))</f>
        <v>11.21</v>
      </c>
      <c r="AH463" s="30" cm="1">
        <f t="array" ref="AH463">IFERROR(_FV(B463,"P/E",TRUE),0)</f>
        <v>16.625399999999999</v>
      </c>
    </row>
    <row r="464" spans="1:34" x14ac:dyDescent="0.25">
      <c r="A464" s="38" t="s">
        <v>544</v>
      </c>
      <c r="B464" t="e" vm="461">
        <v>#VALUE!</v>
      </c>
      <c r="C464" s="10" cm="1">
        <f t="array" ref="C464">_FV(B464,"Previous close",TRUE)</f>
        <v>160.97999999999999</v>
      </c>
      <c r="D464" s="10" cm="1">
        <f t="array" aca="1" ref="D464" ca="1">IF(OR(ISERROR(_FV($B464,"Price (Extended hours)",TRUE))=TRUE,$D$2="MKT CLOSED"),_FV($B464,"Price"),_FV($B464,"Price (Extended hours)",TRUE))</f>
        <v>165.55</v>
      </c>
      <c r="E464" s="17" cm="1">
        <f t="array" ref="E464">_FV(B464,"Low")</f>
        <v>161.03</v>
      </c>
      <c r="F464" s="17" cm="1">
        <f t="array" ref="F464">_FV(B464,"High")</f>
        <v>166.04</v>
      </c>
      <c r="G464" s="18" cm="1">
        <f t="array" ref="G464">_FV(B464,"Change")</f>
        <v>4.57</v>
      </c>
      <c r="H464" s="19" cm="1">
        <f t="array" ref="H464">_FV(B464,"Change (%)",TRUE)</f>
        <v>2.8389000000000001E-2</v>
      </c>
      <c r="I464" s="37" t="str" cm="1">
        <f t="array" ref="I464">_FV(B464,"Name")</f>
        <v>UNITED PARCEL SERVICE, INC.</v>
      </c>
      <c r="J464" s="20" cm="1">
        <f t="array" ref="J464">_FV(B464,"Shares outstanding",TRUE)</f>
        <v>868668000</v>
      </c>
      <c r="K464" s="21" cm="1">
        <f t="array" ref="K464">IFERROR(_FV(B464,"Market cap",TRUE),0)</f>
        <v>143808000000</v>
      </c>
      <c r="L464" s="22">
        <f>VLOOKUP($A464,[1]TargetPriceData!$A$2:$AB$4993,11,FALSE)</f>
        <v>1.1200000000000001</v>
      </c>
      <c r="M464" s="23">
        <f>VLOOKUP($A464,[1]TargetPriceData!$A$2:$AB$4993,4,FALSE)</f>
        <v>29</v>
      </c>
      <c r="N464" s="23" t="b">
        <f>VLOOKUP($A464,[1]TargetPriceData!$A$2:$AB$4993,3,FALSE)</f>
        <v>1</v>
      </c>
      <c r="O464" s="24">
        <f>VLOOKUP($A464,[1]TargetPriceData!$A$2:$AB$4993,5,FALSE)</f>
        <v>100</v>
      </c>
      <c r="P464" s="24">
        <f>VLOOKUP($A464,[1]TargetPriceData!$A$2:$AB$1048576,7,FALSE)</f>
        <v>200</v>
      </c>
      <c r="Q464" s="24">
        <f>VLOOKUP($A464,[1]TargetPriceData!$A$2:$AB$4993,6,FALSE)</f>
        <v>197.28</v>
      </c>
      <c r="R464" s="34">
        <f t="shared" ca="1" si="14"/>
        <v>0.19166414980368462</v>
      </c>
      <c r="S464" s="24">
        <f>VLOOKUP($A464,[1]TargetPriceData!$A$2:$AB$4993,8,FALSE)</f>
        <v>251</v>
      </c>
      <c r="T464" s="26">
        <f>VLOOKUP($A464,[1]TargetPriceData!$A$2:$AB$4993,10,FALSE)</f>
        <v>2.4</v>
      </c>
      <c r="U464" s="42">
        <f>VLOOKUP($A464,[1]TargetPriceData!$A$2:$P$4996,16,FALSE)</f>
        <v>1.37</v>
      </c>
      <c r="V464" s="42">
        <f>VLOOKUP($A464,[1]TargetPriceData!$A$2:$Q$4996,17,FALSE)</f>
        <v>1.48</v>
      </c>
      <c r="W464" s="27" t="str">
        <f>VLOOKUP($A464,[1]TargetPriceData!$A$2:$O$4996,15,FALSE)</f>
        <v>2022-08-12</v>
      </c>
      <c r="X464" s="28">
        <f>VLOOKUP($A464,[1]TargetPriceData!$A$2:$N$4996,14,FALSE)</f>
        <v>6.08</v>
      </c>
      <c r="Y464" s="29">
        <f t="shared" si="15"/>
        <v>3.7768666915144744E-2</v>
      </c>
      <c r="Z464" s="11" t="str" cm="1">
        <f t="array" ref="Z464">_FV(B464,"Exchange abbreviation",TRUE)</f>
        <v>XNYS</v>
      </c>
      <c r="AA464" s="44" t="s">
        <v>589</v>
      </c>
      <c r="AB464" s="44" t="s">
        <v>711</v>
      </c>
      <c r="AC464" s="45" t="s">
        <v>45</v>
      </c>
      <c r="AD464" s="31" t="s">
        <v>337</v>
      </c>
      <c r="AE464" s="46" t="s">
        <v>649</v>
      </c>
      <c r="AF464" s="32" t="s">
        <v>33</v>
      </c>
      <c r="AG464" s="33" cm="1">
        <f t="array" ref="AG464">IF(AH464=0,0,IF(ISERR(AH464),0,ROUNDDOWN(C464/_FV(B464,"P/E",TRUE),2)))</f>
        <v>12.46</v>
      </c>
      <c r="AH464" s="30" cm="1">
        <f t="array" ref="AH464">IFERROR(_FV(B464,"P/E",TRUE),0)</f>
        <v>12.912699999999999</v>
      </c>
    </row>
    <row r="465" spans="1:34" x14ac:dyDescent="0.25">
      <c r="A465" s="38" t="s">
        <v>545</v>
      </c>
      <c r="B465" t="e" vm="462">
        <v>#VALUE!</v>
      </c>
      <c r="C465" s="10" cm="1">
        <f t="array" ref="C465">_FV(B465,"Previous close",TRUE)</f>
        <v>275.38</v>
      </c>
      <c r="D465" s="10" cm="1">
        <f t="array" aca="1" ref="D465" ca="1">IF(OR(ISERROR(_FV($B465,"Price (Extended hours)",TRUE))=TRUE,$D$2="MKT CLOSED"),_FV($B465,"Price"),_FV($B465,"Price (Extended hours)",TRUE))</f>
        <v>283</v>
      </c>
      <c r="E465" s="17" cm="1">
        <f t="array" ref="E465">_FV(B465,"Low")</f>
        <v>271.05</v>
      </c>
      <c r="F465" s="17" cm="1">
        <f t="array" ref="F465">_FV(B465,"High")</f>
        <v>285.88</v>
      </c>
      <c r="G465" s="18" cm="1">
        <f t="array" ref="G465">_FV(B465,"Change")</f>
        <v>9.3000000000000007</v>
      </c>
      <c r="H465" s="19" cm="1">
        <f t="array" ref="H465">_FV(B465,"Change (%)",TRUE)</f>
        <v>3.3772000000000003E-2</v>
      </c>
      <c r="I465" s="37" t="str" cm="1">
        <f t="array" ref="I465">_FV(B465,"Name")</f>
        <v>UNITED RENTALS, INC.</v>
      </c>
      <c r="J465" s="20" cm="1">
        <f t="array" ref="J465">_FV(B465,"Shares outstanding",TRUE)</f>
        <v>69985370</v>
      </c>
      <c r="K465" s="21" cm="1">
        <f t="array" ref="K465">IFERROR(_FV(B465,"Market cap",TRUE),0)</f>
        <v>19923430000</v>
      </c>
      <c r="L465" s="22">
        <f>VLOOKUP($A465,[1]TargetPriceData!$A$2:$AB$4993,11,FALSE)</f>
        <v>1.85</v>
      </c>
      <c r="M465" s="23">
        <f>VLOOKUP($A465,[1]TargetPriceData!$A$2:$AB$4993,4,FALSE)</f>
        <v>15</v>
      </c>
      <c r="N465" s="23" t="b">
        <f>VLOOKUP($A465,[1]TargetPriceData!$A$2:$AB$4993,3,FALSE)</f>
        <v>1</v>
      </c>
      <c r="O465" s="24">
        <f>VLOOKUP($A465,[1]TargetPriceData!$A$2:$AB$4993,5,FALSE)</f>
        <v>269</v>
      </c>
      <c r="P465" s="24">
        <f>VLOOKUP($A465,[1]TargetPriceData!$A$2:$AB$1048576,7,FALSE)</f>
        <v>365</v>
      </c>
      <c r="Q465" s="24">
        <f>VLOOKUP($A465,[1]TargetPriceData!$A$2:$AB$4993,6,FALSE)</f>
        <v>367</v>
      </c>
      <c r="R465" s="34">
        <f t="shared" ca="1" si="14"/>
        <v>0.29681978798586572</v>
      </c>
      <c r="S465" s="24">
        <f>VLOOKUP($A465,[1]TargetPriceData!$A$2:$AB$4993,8,FALSE)</f>
        <v>490</v>
      </c>
      <c r="T465" s="26">
        <f>VLOOKUP($A465,[1]TargetPriceData!$A$2:$AB$4993,10,FALSE)</f>
        <v>2.2999999999999998</v>
      </c>
      <c r="U465" s="42">
        <f>VLOOKUP($A465,[1]TargetPriceData!$A$2:$P$4996,16,FALSE)</f>
        <v>0.9</v>
      </c>
      <c r="V465" s="42">
        <f>VLOOKUP($A465,[1]TargetPriceData!$A$2:$Q$4996,17,FALSE)</f>
        <v>1.07</v>
      </c>
      <c r="W465" s="27" t="str">
        <f>VLOOKUP($A465,[1]TargetPriceData!$A$2:$O$4996,15,FALSE)</f>
        <v/>
      </c>
      <c r="X465" s="28">
        <f>VLOOKUP($A465,[1]TargetPriceData!$A$2:$N$4996,14,FALSE)</f>
        <v>0</v>
      </c>
      <c r="Y465" s="29">
        <f t="shared" si="15"/>
        <v>0</v>
      </c>
      <c r="Z465" s="11" t="str" cm="1">
        <f t="array" ref="Z465">_FV(B465,"Exchange abbreviation",TRUE)</f>
        <v>XNYS</v>
      </c>
      <c r="AA465" s="44" t="s">
        <v>589</v>
      </c>
      <c r="AB465" s="44" t="s">
        <v>711</v>
      </c>
      <c r="AC465" s="45" t="s">
        <v>50</v>
      </c>
      <c r="AD465" s="31" t="s">
        <v>337</v>
      </c>
      <c r="AE465" s="46" t="s">
        <v>707</v>
      </c>
      <c r="AF465" s="32" t="s">
        <v>33</v>
      </c>
      <c r="AG465" s="33" cm="1">
        <f t="array" ref="AG465">IF(AH465=0,0,IF(ISERR(AH465),0,ROUNDDOWN(C465/_FV(B465,"P/E",TRUE),2)))</f>
        <v>24.15</v>
      </c>
      <c r="AH465" s="30" cm="1">
        <f t="array" ref="AH465">IFERROR(_FV(B465,"P/E",TRUE),0)</f>
        <v>11.402200000000001</v>
      </c>
    </row>
    <row r="466" spans="1:34" x14ac:dyDescent="0.25">
      <c r="A466" s="38" t="s">
        <v>546</v>
      </c>
      <c r="B466" t="e" vm="463">
        <v>#VALUE!</v>
      </c>
      <c r="C466" s="10" cm="1">
        <f t="array" ref="C466">_FV(B466,"Previous close",TRUE)</f>
        <v>40.01</v>
      </c>
      <c r="D466" s="10" cm="1">
        <f t="array" aca="1" ref="D466" ca="1">IF(OR(ISERROR(_FV($B466,"Price (Extended hours)",TRUE))=TRUE,$D$2="MKT CLOSED"),_FV($B466,"Price"),_FV($B466,"Price (Extended hours)",TRUE))</f>
        <v>40.68</v>
      </c>
      <c r="E466" s="17" cm="1">
        <f t="array" ref="E466">_FV(B466,"Low")</f>
        <v>39.57</v>
      </c>
      <c r="F466" s="17" cm="1">
        <f t="array" ref="F466">_FV(B466,"High")</f>
        <v>40.700000000000003</v>
      </c>
      <c r="G466" s="18" cm="1">
        <f t="array" ref="G466">_FV(B466,"Change")</f>
        <v>0.5</v>
      </c>
      <c r="H466" s="19" cm="1">
        <f t="array" ref="H466">_FV(B466,"Change (%)",TRUE)</f>
        <v>1.2497000000000001E-2</v>
      </c>
      <c r="I466" s="37" t="str" cm="1">
        <f t="array" ref="I466">_FV(B466,"Name")</f>
        <v>U.S. BANCORP</v>
      </c>
      <c r="J466" s="20" cm="1">
        <f t="array" ref="J466">_FV(B466,"Shares outstanding",TRUE)</f>
        <v>1485784000</v>
      </c>
      <c r="K466" s="21" cm="1">
        <f t="array" ref="K466">IFERROR(_FV(B466,"Market cap",TRUE),0)</f>
        <v>60189110000</v>
      </c>
      <c r="L466" s="22">
        <f>VLOOKUP($A466,[1]TargetPriceData!$A$2:$AB$4993,11,FALSE)</f>
        <v>0.99</v>
      </c>
      <c r="M466" s="23">
        <f>VLOOKUP($A466,[1]TargetPriceData!$A$2:$AB$4993,4,FALSE)</f>
        <v>21</v>
      </c>
      <c r="N466" s="23" t="b">
        <f>VLOOKUP($A466,[1]TargetPriceData!$A$2:$AB$4993,3,FALSE)</f>
        <v>1</v>
      </c>
      <c r="O466" s="24">
        <f>VLOOKUP($A466,[1]TargetPriceData!$A$2:$AB$4993,5,FALSE)</f>
        <v>43</v>
      </c>
      <c r="P466" s="24">
        <f>VLOOKUP($A466,[1]TargetPriceData!$A$2:$AB$1048576,7,FALSE)</f>
        <v>52</v>
      </c>
      <c r="Q466" s="24">
        <f>VLOOKUP($A466,[1]TargetPriceData!$A$2:$AB$4993,6,FALSE)</f>
        <v>51.58</v>
      </c>
      <c r="R466" s="34">
        <f t="shared" ca="1" si="14"/>
        <v>0.26794493608652897</v>
      </c>
      <c r="S466" s="24">
        <f>VLOOKUP($A466,[1]TargetPriceData!$A$2:$AB$4993,8,FALSE)</f>
        <v>64</v>
      </c>
      <c r="T466" s="26">
        <f>VLOOKUP($A466,[1]TargetPriceData!$A$2:$AB$4993,10,FALSE)</f>
        <v>2.6</v>
      </c>
      <c r="U466" s="42">
        <f>VLOOKUP($A466,[1]TargetPriceData!$A$2:$P$4996,16,FALSE)</f>
        <v>0</v>
      </c>
      <c r="V466" s="42">
        <f>VLOOKUP($A466,[1]TargetPriceData!$A$2:$Q$4996,17,FALSE)</f>
        <v>0</v>
      </c>
      <c r="W466" s="27" t="str">
        <f>VLOOKUP($A466,[1]TargetPriceData!$A$2:$O$4996,15,FALSE)</f>
        <v>2022-09-29</v>
      </c>
      <c r="X466" s="28">
        <f>VLOOKUP($A466,[1]TargetPriceData!$A$2:$N$4996,14,FALSE)</f>
        <v>1.92</v>
      </c>
      <c r="Y466" s="29">
        <f t="shared" si="15"/>
        <v>4.7988002999250191E-2</v>
      </c>
      <c r="Z466" s="11" t="str" cm="1">
        <f t="array" ref="Z466">_FV(B466,"Exchange abbreviation",TRUE)</f>
        <v>XNYS</v>
      </c>
      <c r="AA466" s="44" t="s">
        <v>589</v>
      </c>
      <c r="AB466" s="44" t="s">
        <v>711</v>
      </c>
      <c r="AC466" s="45" t="s">
        <v>38</v>
      </c>
      <c r="AD466" s="31" t="s">
        <v>604</v>
      </c>
      <c r="AE466" s="46" t="s">
        <v>635</v>
      </c>
      <c r="AF466" s="32" t="s">
        <v>33</v>
      </c>
      <c r="AG466" s="33" cm="1">
        <f t="array" ref="AG466">IF(AH466=0,0,IF(ISERR(AH466),0,ROUNDDOWN(C466/_FV(B466,"P/E",TRUE),2)))</f>
        <v>4.1900000000000004</v>
      </c>
      <c r="AH466" s="30" cm="1">
        <f t="array" ref="AH466">IFERROR(_FV(B466,"P/E",TRUE),0)</f>
        <v>9.5336999999999996</v>
      </c>
    </row>
    <row r="467" spans="1:34" x14ac:dyDescent="0.25">
      <c r="A467" s="38" t="s">
        <v>547</v>
      </c>
      <c r="B467" t="e" vm="464">
        <v>#VALUE!</v>
      </c>
      <c r="C467" s="10" cm="1">
        <f t="array" ref="C467">_FV(B467,"Previous close",TRUE)</f>
        <v>187.22</v>
      </c>
      <c r="D467" s="10" cm="1">
        <f t="array" aca="1" ref="D467" ca="1">IF(OR(ISERROR(_FV($B467,"Price (Extended hours)",TRUE))=TRUE,$D$2="MKT CLOSED"),_FV($B467,"Price"),_FV($B467,"Price (Extended hours)",TRUE))</f>
        <v>190.98</v>
      </c>
      <c r="E467" s="17" cm="1">
        <f t="array" ref="E467">_FV(B467,"Low")</f>
        <v>185.05</v>
      </c>
      <c r="F467" s="17" cm="1">
        <f t="array" ref="F467">_FV(B467,"High")</f>
        <v>190.95</v>
      </c>
      <c r="G467" s="18" cm="1">
        <f t="array" ref="G467">_FV(B467,"Change")</f>
        <v>3.15</v>
      </c>
      <c r="H467" s="19" cm="1">
        <f t="array" ref="H467">_FV(B467,"Change (%)",TRUE)</f>
        <v>1.6825E-2</v>
      </c>
      <c r="I467" s="37" t="str" cm="1">
        <f t="array" ref="I467">_FV(B467,"Name")</f>
        <v>VISA INC.</v>
      </c>
      <c r="J467" s="20" cm="1">
        <f t="array" ref="J467">_FV(B467,"Shares outstanding",TRUE)</f>
        <v>2068831000</v>
      </c>
      <c r="K467" s="21" cm="1">
        <f t="array" ref="K467">IFERROR(_FV(B467,"Market cap",TRUE),0)</f>
        <v>393843300000</v>
      </c>
      <c r="L467" s="22">
        <f>VLOOKUP($A467,[1]TargetPriceData!$A$2:$AB$4993,11,FALSE)</f>
        <v>0.92</v>
      </c>
      <c r="M467" s="23">
        <f>VLOOKUP($A467,[1]TargetPriceData!$A$2:$AB$4993,4,FALSE)</f>
        <v>35</v>
      </c>
      <c r="N467" s="23" t="b">
        <f>VLOOKUP($A467,[1]TargetPriceData!$A$2:$AB$4993,3,FALSE)</f>
        <v>1</v>
      </c>
      <c r="O467" s="24">
        <f>VLOOKUP($A467,[1]TargetPriceData!$A$2:$AB$4993,5,FALSE)</f>
        <v>185</v>
      </c>
      <c r="P467" s="24">
        <f>VLOOKUP($A467,[1]TargetPriceData!$A$2:$AB$1048576,7,FALSE)</f>
        <v>255.4</v>
      </c>
      <c r="Q467" s="24">
        <f>VLOOKUP($A467,[1]TargetPriceData!$A$2:$AB$4993,6,FALSE)</f>
        <v>251.81</v>
      </c>
      <c r="R467" s="34">
        <f t="shared" ca="1" si="14"/>
        <v>0.31851502775159712</v>
      </c>
      <c r="S467" s="24">
        <f>VLOOKUP($A467,[1]TargetPriceData!$A$2:$AB$4993,8,FALSE)</f>
        <v>290</v>
      </c>
      <c r="T467" s="26">
        <f>VLOOKUP($A467,[1]TargetPriceData!$A$2:$AB$4993,10,FALSE)</f>
        <v>1.8</v>
      </c>
      <c r="U467" s="42">
        <f>VLOOKUP($A467,[1]TargetPriceData!$A$2:$P$4996,16,FALSE)</f>
        <v>1.05</v>
      </c>
      <c r="V467" s="42">
        <f>VLOOKUP($A467,[1]TargetPriceData!$A$2:$Q$4996,17,FALSE)</f>
        <v>1.43</v>
      </c>
      <c r="W467" s="27" t="str">
        <f>VLOOKUP($A467,[1]TargetPriceData!$A$2:$O$4996,15,FALSE)</f>
        <v>2022-08-11</v>
      </c>
      <c r="X467" s="28">
        <f>VLOOKUP($A467,[1]TargetPriceData!$A$2:$N$4996,14,FALSE)</f>
        <v>1.5</v>
      </c>
      <c r="Y467" s="29">
        <f t="shared" si="15"/>
        <v>8.0119645337036645E-3</v>
      </c>
      <c r="Z467" s="11" t="str" cm="1">
        <f t="array" ref="Z467">_FV(B467,"Exchange abbreviation",TRUE)</f>
        <v>XNYS</v>
      </c>
      <c r="AA467" s="44" t="s">
        <v>589</v>
      </c>
      <c r="AB467" s="44" t="s">
        <v>711</v>
      </c>
      <c r="AC467" s="45" t="s">
        <v>52</v>
      </c>
      <c r="AD467" s="31" t="s">
        <v>592</v>
      </c>
      <c r="AE467" s="46" t="s">
        <v>599</v>
      </c>
      <c r="AF467" s="32" t="s">
        <v>33</v>
      </c>
      <c r="AG467" s="33" cm="1">
        <f t="array" ref="AG467">IF(AH467=0,0,IF(ISERR(AH467),0,ROUNDDOWN(C467/_FV(B467,"P/E",TRUE),2)))</f>
        <v>6.51</v>
      </c>
      <c r="AH467" s="30" cm="1">
        <f t="array" ref="AH467">IFERROR(_FV(B467,"P/E",TRUE),0)</f>
        <v>28.7409</v>
      </c>
    </row>
    <row r="468" spans="1:34" x14ac:dyDescent="0.25">
      <c r="A468" s="38" t="s">
        <v>548</v>
      </c>
      <c r="B468" t="e" vm="465">
        <v>#VALUE!</v>
      </c>
      <c r="C468" s="10" cm="1">
        <f t="array" ref="C468">_FV(B468,"Previous close",TRUE)</f>
        <v>27.58</v>
      </c>
      <c r="D468" s="10" cm="1">
        <f t="array" aca="1" ref="D468" ca="1">IF(OR(ISERROR(_FV($B468,"Price (Extended hours)",TRUE))=TRUE,$D$2="MKT CLOSED"),_FV($B468,"Price"),_FV($B468,"Price (Extended hours)",TRUE))</f>
        <v>28.39</v>
      </c>
      <c r="E468" s="17" cm="1">
        <f t="array" ref="E468">_FV(B468,"Low")</f>
        <v>27.03</v>
      </c>
      <c r="F468" s="17" cm="1">
        <f t="array" ref="F468">_FV(B468,"High")</f>
        <v>27.9</v>
      </c>
      <c r="G468" s="18" cm="1">
        <f t="array" ref="G468">_FV(B468,"Change")</f>
        <v>0.11</v>
      </c>
      <c r="H468" s="19" cm="1">
        <f t="array" ref="H468">_FV(B468,"Change (%)",TRUE)</f>
        <v>3.9880000000000002E-3</v>
      </c>
      <c r="I468" s="37" t="str" cm="1">
        <f t="array" ref="I468">_FV(B468,"Name")</f>
        <v>V.F. CORPORATION</v>
      </c>
      <c r="J468" s="20" cm="1">
        <f t="array" ref="J468">_FV(B468,"Shares outstanding",TRUE)</f>
        <v>388494500</v>
      </c>
      <c r="K468" s="21" cm="1">
        <f t="array" ref="K468">IFERROR(_FV(B468,"Market cap",TRUE),0)</f>
        <v>10757410000</v>
      </c>
      <c r="L468" s="22">
        <f>VLOOKUP($A468,[1]TargetPriceData!$A$2:$AB$4993,11,FALSE)</f>
        <v>1.47</v>
      </c>
      <c r="M468" s="23">
        <f>VLOOKUP($A468,[1]TargetPriceData!$A$2:$AB$4993,4,FALSE)</f>
        <v>20</v>
      </c>
      <c r="N468" s="23" t="b">
        <f>VLOOKUP($A468,[1]TargetPriceData!$A$2:$AB$4993,3,FALSE)</f>
        <v>1</v>
      </c>
      <c r="O468" s="24">
        <f>VLOOKUP($A468,[1]TargetPriceData!$A$2:$AB$4993,5,FALSE)</f>
        <v>29</v>
      </c>
      <c r="P468" s="24">
        <f>VLOOKUP($A468,[1]TargetPriceData!$A$2:$AB$1048576,7,FALSE)</f>
        <v>37.049999999999997</v>
      </c>
      <c r="Q468" s="24">
        <f>VLOOKUP($A468,[1]TargetPriceData!$A$2:$AB$4993,6,FALSE)</f>
        <v>38.299999999999997</v>
      </c>
      <c r="R468" s="34">
        <f t="shared" ca="1" si="14"/>
        <v>0.34906657273687908</v>
      </c>
      <c r="S468" s="24">
        <f>VLOOKUP($A468,[1]TargetPriceData!$A$2:$AB$4993,8,FALSE)</f>
        <v>50</v>
      </c>
      <c r="T468" s="26">
        <f>VLOOKUP($A468,[1]TargetPriceData!$A$2:$AB$4993,10,FALSE)</f>
        <v>2.7</v>
      </c>
      <c r="U468" s="42">
        <f>VLOOKUP($A468,[1]TargetPriceData!$A$2:$P$4996,16,FALSE)</f>
        <v>0.51</v>
      </c>
      <c r="V468" s="42">
        <f>VLOOKUP($A468,[1]TargetPriceData!$A$2:$Q$4996,17,FALSE)</f>
        <v>1.33</v>
      </c>
      <c r="W468" s="27" t="str">
        <f>VLOOKUP($A468,[1]TargetPriceData!$A$2:$O$4996,15,FALSE)</f>
        <v>2022-09-09</v>
      </c>
      <c r="X468" s="28">
        <f>VLOOKUP($A468,[1]TargetPriceData!$A$2:$N$4996,14,FALSE)</f>
        <v>2</v>
      </c>
      <c r="Y468" s="29">
        <f t="shared" si="15"/>
        <v>7.2516316171138517E-2</v>
      </c>
      <c r="Z468" s="11" t="str" cm="1">
        <f t="array" ref="Z468">_FV(B468,"Exchange abbreviation",TRUE)</f>
        <v>XNYS</v>
      </c>
      <c r="AA468" s="44" t="s">
        <v>589</v>
      </c>
      <c r="AB468" s="44" t="s">
        <v>711</v>
      </c>
      <c r="AC468" s="45" t="s">
        <v>188</v>
      </c>
      <c r="AD468" s="31" t="s">
        <v>278</v>
      </c>
      <c r="AE468" s="46" t="s">
        <v>691</v>
      </c>
      <c r="AF468" s="32" t="s">
        <v>33</v>
      </c>
      <c r="AG468" s="33" cm="1">
        <f t="array" ref="AG468">IF(AH468=0,0,IF(ISERR(AH468),0,ROUNDDOWN(C468/_FV(B468,"P/E",TRUE),2)))</f>
        <v>2.5499999999999998</v>
      </c>
      <c r="AH468" s="30" cm="1">
        <f t="array" ref="AH468">IFERROR(_FV(B468,"P/E",TRUE),0)</f>
        <v>10.7759</v>
      </c>
    </row>
    <row r="469" spans="1:34" x14ac:dyDescent="0.25">
      <c r="A469" s="38" t="s">
        <v>549</v>
      </c>
      <c r="B469" t="e" vm="466">
        <v>#VALUE!</v>
      </c>
      <c r="C469" s="10" cm="1">
        <f t="array" ref="C469">_FV(B469,"Previous close",TRUE)</f>
        <v>29.69</v>
      </c>
      <c r="D469" s="10" cm="1">
        <f t="array" aca="1" ref="D469" ca="1">IF(OR(ISERROR(_FV($B469,"Price (Extended hours)",TRUE))=TRUE,$D$2="MKT CLOSED"),_FV($B469,"Price"),_FV($B469,"Price (Extended hours)",TRUE))</f>
        <v>30.03</v>
      </c>
      <c r="E469" s="17" cm="1">
        <f t="array" ref="E469">_FV(B469,"Low")</f>
        <v>29.29</v>
      </c>
      <c r="F469" s="17" cm="1">
        <f t="array" ref="F469">_FV(B469,"High")</f>
        <v>30.085000000000001</v>
      </c>
      <c r="G469" s="18" cm="1">
        <f t="array" ref="G469">_FV(B469,"Change")</f>
        <v>0.36</v>
      </c>
      <c r="H469" s="19" cm="1">
        <f t="array" ref="H469">_FV(B469,"Change (%)",TRUE)</f>
        <v>1.2124999999999999E-2</v>
      </c>
      <c r="I469" s="37" t="str" cm="1">
        <f t="array" ref="I469">_FV(B469,"Name")</f>
        <v>VICI PROPERTIES INC.</v>
      </c>
      <c r="J469" s="20" cm="1">
        <f t="array" ref="J469">_FV(B469,"Shares outstanding",TRUE)</f>
        <v>963093400</v>
      </c>
      <c r="K469" s="21" cm="1">
        <f t="array" ref="K469">IFERROR(_FV(B469,"Market cap",TRUE),0)</f>
        <v>28940960000</v>
      </c>
      <c r="L469" s="22">
        <f>VLOOKUP($A469,[1]TargetPriceData!$A$2:$AB$4993,11,FALSE)</f>
        <v>1.02</v>
      </c>
      <c r="M469" s="23">
        <f>VLOOKUP($A469,[1]TargetPriceData!$A$2:$AB$4993,4,FALSE)</f>
        <v>18</v>
      </c>
      <c r="N469" s="23" t="b">
        <f>VLOOKUP($A469,[1]TargetPriceData!$A$2:$AB$4993,3,FALSE)</f>
        <v>1</v>
      </c>
      <c r="O469" s="24">
        <f>VLOOKUP($A469,[1]TargetPriceData!$A$2:$AB$4993,5,FALSE)</f>
        <v>31</v>
      </c>
      <c r="P469" s="24">
        <f>VLOOKUP($A469,[1]TargetPriceData!$A$2:$AB$1048576,7,FALSE)</f>
        <v>37.5</v>
      </c>
      <c r="Q469" s="24">
        <f>VLOOKUP($A469,[1]TargetPriceData!$A$2:$AB$4993,6,FALSE)</f>
        <v>37.79</v>
      </c>
      <c r="R469" s="34">
        <f t="shared" ca="1" si="14"/>
        <v>0.25840825840825832</v>
      </c>
      <c r="S469" s="24">
        <f>VLOOKUP($A469,[1]TargetPriceData!$A$2:$AB$4993,8,FALSE)</f>
        <v>46</v>
      </c>
      <c r="T469" s="26">
        <f>VLOOKUP($A469,[1]TargetPriceData!$A$2:$AB$4993,10,FALSE)</f>
        <v>1.6</v>
      </c>
      <c r="U469" s="42">
        <f>VLOOKUP($A469,[1]TargetPriceData!$A$2:$P$4996,16,FALSE)</f>
        <v>62.7</v>
      </c>
      <c r="V469" s="42">
        <f>VLOOKUP($A469,[1]TargetPriceData!$A$2:$Q$4996,17,FALSE)</f>
        <v>62.71</v>
      </c>
      <c r="W469" s="27" t="str">
        <f>VLOOKUP($A469,[1]TargetPriceData!$A$2:$O$4996,15,FALSE)</f>
        <v>2022-09-21</v>
      </c>
      <c r="X469" s="28">
        <f>VLOOKUP($A469,[1]TargetPriceData!$A$2:$N$4996,14,FALSE)</f>
        <v>1.56</v>
      </c>
      <c r="Y469" s="29">
        <f t="shared" si="15"/>
        <v>5.2542943752105088E-2</v>
      </c>
      <c r="Z469" s="11" t="str" cm="1">
        <f t="array" ref="Z469">_FV(B469,"Exchange abbreviation",TRUE)</f>
        <v>XNYS</v>
      </c>
      <c r="AA469" s="44" t="s">
        <v>589</v>
      </c>
      <c r="AB469" s="44" t="s">
        <v>711</v>
      </c>
      <c r="AC469" s="45" t="s">
        <v>44</v>
      </c>
      <c r="AD469" s="31" t="s">
        <v>619</v>
      </c>
      <c r="AE469" s="46" t="s">
        <v>678</v>
      </c>
      <c r="AF469" s="32" t="s">
        <v>33</v>
      </c>
      <c r="AG469" s="33" cm="1">
        <f t="array" ref="AG469">IF(AH469=0,0,IF(ISERR(AH469),0,ROUNDDOWN(C469/_FV(B469,"P/E",TRUE),2)))</f>
        <v>1.01</v>
      </c>
      <c r="AH469" s="30" cm="1">
        <f t="array" ref="AH469">IFERROR(_FV(B469,"P/E",TRUE),0)</f>
        <v>29.3949</v>
      </c>
    </row>
    <row r="470" spans="1:34" x14ac:dyDescent="0.25">
      <c r="A470" s="38" t="s">
        <v>550</v>
      </c>
      <c r="B470" t="e" vm="467">
        <v>#VALUE!</v>
      </c>
      <c r="C470" s="10" cm="1">
        <f t="array" ref="C470">_FV(B470,"Previous close",TRUE)</f>
        <v>124.44</v>
      </c>
      <c r="D470" s="10" cm="1">
        <f t="array" aca="1" ref="D470" ca="1">IF(OR(ISERROR(_FV($B470,"Price (Extended hours)",TRUE))=TRUE,$D$2="MKT CLOSED"),_FV($B470,"Price"),_FV($B470,"Price (Extended hours)",TRUE))</f>
        <v>128.19</v>
      </c>
      <c r="E470" s="17" cm="1">
        <f t="array" ref="E470">_FV(B470,"Low")</f>
        <v>124.11</v>
      </c>
      <c r="F470" s="17" cm="1">
        <f t="array" ref="F470">_FV(B470,"High")</f>
        <v>128.30000000000001</v>
      </c>
      <c r="G470" s="18" cm="1">
        <f t="array" ref="G470">_FV(B470,"Change")</f>
        <v>3.3</v>
      </c>
      <c r="H470" s="19" cm="1">
        <f t="array" ref="H470">_FV(B470,"Change (%)",TRUE)</f>
        <v>2.6519000000000001E-2</v>
      </c>
      <c r="I470" s="37" t="str" cm="1">
        <f t="array" ref="I470">_FV(B470,"Name")</f>
        <v>VALERO ENERGY CORPORATION</v>
      </c>
      <c r="J470" s="20" cm="1">
        <f t="array" ref="J470">_FV(B470,"Shares outstanding",TRUE)</f>
        <v>393970300</v>
      </c>
      <c r="K470" s="21" cm="1">
        <f t="array" ref="K470">IFERROR(_FV(B470,"Market cap",TRUE),0)</f>
        <v>50325770000</v>
      </c>
      <c r="L470" s="22">
        <f>VLOOKUP($A470,[1]TargetPriceData!$A$2:$AB$4993,11,FALSE)</f>
        <v>1.63</v>
      </c>
      <c r="M470" s="23">
        <f>VLOOKUP($A470,[1]TargetPriceData!$A$2:$AB$4993,4,FALSE)</f>
        <v>17</v>
      </c>
      <c r="N470" s="23" t="b">
        <f>VLOOKUP($A470,[1]TargetPriceData!$A$2:$AB$4993,3,FALSE)</f>
        <v>1</v>
      </c>
      <c r="O470" s="24">
        <f>VLOOKUP($A470,[1]TargetPriceData!$A$2:$AB$4993,5,FALSE)</f>
        <v>87.16</v>
      </c>
      <c r="P470" s="24">
        <f>VLOOKUP($A470,[1]TargetPriceData!$A$2:$AB$1048576,7,FALSE)</f>
        <v>140</v>
      </c>
      <c r="Q470" s="24">
        <f>VLOOKUP($A470,[1]TargetPriceData!$A$2:$AB$4993,6,FALSE)</f>
        <v>136.19</v>
      </c>
      <c r="R470" s="34">
        <f t="shared" ca="1" si="14"/>
        <v>6.2407364068960136E-2</v>
      </c>
      <c r="S470" s="24">
        <f>VLOOKUP($A470,[1]TargetPriceData!$A$2:$AB$4993,8,FALSE)</f>
        <v>158</v>
      </c>
      <c r="T470" s="26">
        <f>VLOOKUP($A470,[1]TargetPriceData!$A$2:$AB$4993,10,FALSE)</f>
        <v>2</v>
      </c>
      <c r="U470" s="42">
        <f>VLOOKUP($A470,[1]TargetPriceData!$A$2:$P$4996,16,FALSE)</f>
        <v>0.85</v>
      </c>
      <c r="V470" s="42">
        <f>VLOOKUP($A470,[1]TargetPriceData!$A$2:$Q$4996,17,FALSE)</f>
        <v>1.25</v>
      </c>
      <c r="W470" s="27" t="str">
        <f>VLOOKUP($A470,[1]TargetPriceData!$A$2:$O$4996,15,FALSE)</f>
        <v>2022-08-03</v>
      </c>
      <c r="X470" s="28">
        <f>VLOOKUP($A470,[1]TargetPriceData!$A$2:$N$4996,14,FALSE)</f>
        <v>3.92</v>
      </c>
      <c r="Y470" s="29">
        <f t="shared" si="15"/>
        <v>3.1501125040180003E-2</v>
      </c>
      <c r="Z470" s="11" t="str" cm="1">
        <f t="array" ref="Z470">_FV(B470,"Exchange abbreviation",TRUE)</f>
        <v>XNYS</v>
      </c>
      <c r="AA470" s="44" t="s">
        <v>589</v>
      </c>
      <c r="AB470" s="44" t="s">
        <v>711</v>
      </c>
      <c r="AC470" s="45" t="s">
        <v>71</v>
      </c>
      <c r="AD470" s="31" t="s">
        <v>623</v>
      </c>
      <c r="AE470" s="46" t="s">
        <v>689</v>
      </c>
      <c r="AF470" s="32" t="s">
        <v>33</v>
      </c>
      <c r="AG470" s="33" cm="1">
        <f t="array" ref="AG470">IF(AH470=0,0,IF(ISERR(AH470),0,ROUNDDOWN(C470/_FV(B470,"P/E",TRUE),2)))</f>
        <v>17.43</v>
      </c>
      <c r="AH470" s="30" cm="1">
        <f t="array" ref="AH470">IFERROR(_FV(B470,"P/E",TRUE),0)</f>
        <v>7.1379000000000001</v>
      </c>
    </row>
    <row r="471" spans="1:34" x14ac:dyDescent="0.25">
      <c r="A471" s="38" t="s">
        <v>551</v>
      </c>
      <c r="B471" t="e" vm="468">
        <v>#VALUE!</v>
      </c>
      <c r="C471" s="10" cm="1">
        <f t="array" ref="C471">_FV(B471,"Previous close",TRUE)</f>
        <v>149.16</v>
      </c>
      <c r="D471" s="10" cm="1">
        <f t="array" aca="1" ref="D471" ca="1">IF(OR(ISERROR(_FV($B471,"Price (Extended hours)",TRUE))=TRUE,$D$2="MKT CLOSED"),_FV($B471,"Price"),_FV($B471,"Price (Extended hours)",TRUE))</f>
        <v>155.43</v>
      </c>
      <c r="E471" s="17" cm="1">
        <f t="array" ref="E471">_FV(B471,"Low")</f>
        <v>148.51</v>
      </c>
      <c r="F471" s="17" cm="1">
        <f t="array" ref="F471">_FV(B471,"High")</f>
        <v>155.88</v>
      </c>
      <c r="G471" s="18" cm="1">
        <f t="array" ref="G471">_FV(B471,"Change")</f>
        <v>6.27</v>
      </c>
      <c r="H471" s="19" cm="1">
        <f t="array" ref="H471">_FV(B471,"Change (%)",TRUE)</f>
        <v>4.2035000000000003E-2</v>
      </c>
      <c r="I471" s="37" t="str" cm="1">
        <f t="array" ref="I471">_FV(B471,"Name")</f>
        <v>VULCAN MATERIALS COMPANY</v>
      </c>
      <c r="J471" s="20" cm="1">
        <f t="array" ref="J471">_FV(B471,"Shares outstanding",TRUE)</f>
        <v>132901000</v>
      </c>
      <c r="K471" s="21" cm="1">
        <f t="array" ref="K471">IFERROR(_FV(B471,"Market cap",TRUE),0)</f>
        <v>20656800000</v>
      </c>
      <c r="L471" s="22">
        <f>VLOOKUP($A471,[1]TargetPriceData!$A$2:$AB$4993,11,FALSE)</f>
        <v>0.78</v>
      </c>
      <c r="M471" s="23">
        <f>VLOOKUP($A471,[1]TargetPriceData!$A$2:$AB$4993,4,FALSE)</f>
        <v>21</v>
      </c>
      <c r="N471" s="23" t="b">
        <f>VLOOKUP($A471,[1]TargetPriceData!$A$2:$AB$4993,3,FALSE)</f>
        <v>1</v>
      </c>
      <c r="O471" s="24">
        <f>VLOOKUP($A471,[1]TargetPriceData!$A$2:$AB$4993,5,FALSE)</f>
        <v>158</v>
      </c>
      <c r="P471" s="24">
        <f>VLOOKUP($A471,[1]TargetPriceData!$A$2:$AB$1048576,7,FALSE)</f>
        <v>191</v>
      </c>
      <c r="Q471" s="24">
        <f>VLOOKUP($A471,[1]TargetPriceData!$A$2:$AB$4993,6,FALSE)</f>
        <v>196.83</v>
      </c>
      <c r="R471" s="34">
        <f t="shared" ca="1" si="14"/>
        <v>0.26635784597568041</v>
      </c>
      <c r="S471" s="24">
        <f>VLOOKUP($A471,[1]TargetPriceData!$A$2:$AB$4993,8,FALSE)</f>
        <v>250</v>
      </c>
      <c r="T471" s="26">
        <f>VLOOKUP($A471,[1]TargetPriceData!$A$2:$AB$4993,10,FALSE)</f>
        <v>2</v>
      </c>
      <c r="U471" s="42">
        <f>VLOOKUP($A471,[1]TargetPriceData!$A$2:$P$4996,16,FALSE)</f>
        <v>1.2</v>
      </c>
      <c r="V471" s="42">
        <f>VLOOKUP($A471,[1]TargetPriceData!$A$2:$Q$4996,17,FALSE)</f>
        <v>1.85</v>
      </c>
      <c r="W471" s="27" t="str">
        <f>VLOOKUP($A471,[1]TargetPriceData!$A$2:$O$4996,15,FALSE)</f>
        <v>2022-11-14</v>
      </c>
      <c r="X471" s="28">
        <f>VLOOKUP($A471,[1]TargetPriceData!$A$2:$N$4996,14,FALSE)</f>
        <v>1.6</v>
      </c>
      <c r="Y471" s="29">
        <f t="shared" si="15"/>
        <v>1.0726736390453205E-2</v>
      </c>
      <c r="Z471" s="11" t="str" cm="1">
        <f t="array" ref="Z471">_FV(B471,"Exchange abbreviation",TRUE)</f>
        <v>XNYS</v>
      </c>
      <c r="AA471" s="44" t="s">
        <v>589</v>
      </c>
      <c r="AB471" s="44" t="s">
        <v>711</v>
      </c>
      <c r="AC471" s="45" t="s">
        <v>192</v>
      </c>
      <c r="AD471" s="31" t="s">
        <v>610</v>
      </c>
      <c r="AE471" s="46" t="s">
        <v>192</v>
      </c>
      <c r="AF471" s="32" t="s">
        <v>33</v>
      </c>
      <c r="AG471" s="33" cm="1">
        <f t="array" ref="AG471">IF(AH471=0,0,IF(ISERR(AH471),0,ROUNDDOWN(C471/_FV(B471,"P/E",TRUE),2)))</f>
        <v>4.5599999999999996</v>
      </c>
      <c r="AH471" s="30" cm="1">
        <f t="array" ref="AH471">IFERROR(_FV(B471,"P/E",TRUE),0)</f>
        <v>32.673000000000002</v>
      </c>
    </row>
    <row r="472" spans="1:34" x14ac:dyDescent="0.25">
      <c r="A472" s="38" t="s">
        <v>552</v>
      </c>
      <c r="B472" t="e" vm="469">
        <v>#VALUE!</v>
      </c>
      <c r="C472" s="10" cm="1">
        <f t="array" ref="C472">_FV(B472,"Previous close",TRUE)</f>
        <v>21.84</v>
      </c>
      <c r="D472" s="10" cm="1">
        <f t="array" aca="1" ref="D472" ca="1">IF(OR(ISERROR(_FV($B472,"Price (Extended hours)",TRUE))=TRUE,$D$2="MKT CLOSED"),_FV($B472,"Price"),_FV($B472,"Price (Extended hours)",TRUE))</f>
        <v>22.69</v>
      </c>
      <c r="E472" s="17" cm="1">
        <f t="array" ref="E472">_FV(B472,"Low")</f>
        <v>21.62</v>
      </c>
      <c r="F472" s="17" cm="1">
        <f t="array" ref="F472">_FV(B472,"High")</f>
        <v>22.46</v>
      </c>
      <c r="G472" s="18" cm="1">
        <f t="array" ref="G472">_FV(B472,"Change")</f>
        <v>0.55000000000000004</v>
      </c>
      <c r="H472" s="19" cm="1">
        <f t="array" ref="H472">_FV(B472,"Change (%)",TRUE)</f>
        <v>2.5183000000000001E-2</v>
      </c>
      <c r="I472" s="37" t="str" cm="1">
        <f t="array" ref="I472">_FV(B472,"Name")</f>
        <v>VORNADO REALTY TRUST</v>
      </c>
      <c r="J472" s="20" cm="1">
        <f t="array" ref="J472">_FV(B472,"Shares outstanding",TRUE)</f>
        <v>191775100</v>
      </c>
      <c r="K472" s="21" cm="1">
        <f t="array" ref="K472">IFERROR(_FV(B472,"Market cap",TRUE),0)</f>
        <v>4293844000</v>
      </c>
      <c r="L472" s="22">
        <f>VLOOKUP($A472,[1]TargetPriceData!$A$2:$AB$4993,11,FALSE)</f>
        <v>1.25</v>
      </c>
      <c r="M472" s="23">
        <f>VLOOKUP($A472,[1]TargetPriceData!$A$2:$AB$4993,4,FALSE)</f>
        <v>11</v>
      </c>
      <c r="N472" s="23" t="b">
        <f>VLOOKUP($A472,[1]TargetPriceData!$A$2:$AB$4993,3,FALSE)</f>
        <v>1</v>
      </c>
      <c r="O472" s="24">
        <f>VLOOKUP($A472,[1]TargetPriceData!$A$2:$AB$4993,5,FALSE)</f>
        <v>17</v>
      </c>
      <c r="P472" s="24">
        <f>VLOOKUP($A472,[1]TargetPriceData!$A$2:$AB$1048576,7,FALSE)</f>
        <v>25</v>
      </c>
      <c r="Q472" s="24">
        <f>VLOOKUP($A472,[1]TargetPriceData!$A$2:$AB$4993,6,FALSE)</f>
        <v>26.55</v>
      </c>
      <c r="R472" s="34">
        <f t="shared" ca="1" si="14"/>
        <v>0.17011899515204931</v>
      </c>
      <c r="S472" s="24">
        <f>VLOOKUP($A472,[1]TargetPriceData!$A$2:$AB$4993,8,FALSE)</f>
        <v>33</v>
      </c>
      <c r="T472" s="26">
        <f>VLOOKUP($A472,[1]TargetPriceData!$A$2:$AB$4993,10,FALSE)</f>
        <v>3.1</v>
      </c>
      <c r="U472" s="42">
        <f>VLOOKUP($A472,[1]TargetPriceData!$A$2:$P$4996,16,FALSE)</f>
        <v>3.94</v>
      </c>
      <c r="V472" s="42">
        <f>VLOOKUP($A472,[1]TargetPriceData!$A$2:$Q$4996,17,FALSE)</f>
        <v>4.33</v>
      </c>
      <c r="W472" s="27" t="str">
        <f>VLOOKUP($A472,[1]TargetPriceData!$A$2:$O$4996,15,FALSE)</f>
        <v>2022-08-05</v>
      </c>
      <c r="X472" s="28">
        <f>VLOOKUP($A472,[1]TargetPriceData!$A$2:$N$4996,14,FALSE)</f>
        <v>2.12</v>
      </c>
      <c r="Y472" s="29">
        <f t="shared" si="15"/>
        <v>9.7069597069597072E-2</v>
      </c>
      <c r="Z472" s="11" t="str" cm="1">
        <f t="array" ref="Z472">_FV(B472,"Exchange abbreviation",TRUE)</f>
        <v>XNYS</v>
      </c>
      <c r="AA472" s="44" t="s">
        <v>589</v>
      </c>
      <c r="AB472" s="44" t="s">
        <v>711</v>
      </c>
      <c r="AC472" s="45" t="s">
        <v>44</v>
      </c>
      <c r="AD472" s="31" t="s">
        <v>619</v>
      </c>
      <c r="AE472" s="46" t="s">
        <v>628</v>
      </c>
      <c r="AF472" s="32" t="s">
        <v>33</v>
      </c>
      <c r="AG472" s="33" cm="1">
        <f t="array" ref="AG472">IF(AH472=0,0,IF(ISERR(AH472),0,ROUNDDOWN(C472/_FV(B472,"P/E",TRUE),2)))</f>
        <v>0.65</v>
      </c>
      <c r="AH472" s="30" cm="1">
        <f t="array" ref="AH472">IFERROR(_FV(B472,"P/E",TRUE),0)</f>
        <v>33.223799999999997</v>
      </c>
    </row>
    <row r="473" spans="1:34" x14ac:dyDescent="0.25">
      <c r="A473" s="38" t="s">
        <v>553</v>
      </c>
      <c r="B473" t="e" vm="470">
        <v>#VALUE!</v>
      </c>
      <c r="C473" s="10" cm="1">
        <f t="array" ref="C473">_FV(B473,"Previous close",TRUE)</f>
        <v>165.69</v>
      </c>
      <c r="D473" s="10" cm="1">
        <f t="array" aca="1" ref="D473" ca="1">IF(OR(ISERROR(_FV($B473,"Price (Extended hours)",TRUE))=TRUE,$D$2="MKT CLOSED"),_FV($B473,"Price"),_FV($B473,"Price (Extended hours)",TRUE))</f>
        <v>166.99</v>
      </c>
      <c r="E473" s="17" cm="1">
        <f t="array" ref="E473">_FV(B473,"Low")</f>
        <v>163.79</v>
      </c>
      <c r="F473" s="17" cm="1">
        <f t="array" ref="F473">_FV(B473,"High")</f>
        <v>167.75</v>
      </c>
      <c r="G473" s="18" cm="1">
        <f t="array" ref="G473">_FV(B473,"Change")</f>
        <v>1.3</v>
      </c>
      <c r="H473" s="19" cm="1">
        <f t="array" ref="H473">_FV(B473,"Change (%)",TRUE)</f>
        <v>7.8459999999999988E-3</v>
      </c>
      <c r="I473" s="37" t="str" cm="1">
        <f t="array" ref="I473">_FV(B473,"Name")</f>
        <v>VERISK ANALYTICS, INC.</v>
      </c>
      <c r="J473" s="20" cm="1">
        <f t="array" ref="J473">_FV(B473,"Shares outstanding",TRUE)</f>
        <v>156960000</v>
      </c>
      <c r="K473" s="21" cm="1">
        <f t="array" ref="K473">IFERROR(_FV(B473,"Market cap",TRUE),0)</f>
        <v>26210740000</v>
      </c>
      <c r="L473" s="22">
        <f>VLOOKUP($A473,[1]TargetPriceData!$A$2:$AB$4993,11,FALSE)</f>
        <v>0.85</v>
      </c>
      <c r="M473" s="23">
        <f>VLOOKUP($A473,[1]TargetPriceData!$A$2:$AB$4993,4,FALSE)</f>
        <v>14</v>
      </c>
      <c r="N473" s="23" t="b">
        <f>VLOOKUP($A473,[1]TargetPriceData!$A$2:$AB$4993,3,FALSE)</f>
        <v>1</v>
      </c>
      <c r="O473" s="24">
        <f>VLOOKUP($A473,[1]TargetPriceData!$A$2:$AB$4993,5,FALSE)</f>
        <v>165</v>
      </c>
      <c r="P473" s="24">
        <f>VLOOKUP($A473,[1]TargetPriceData!$A$2:$AB$1048576,7,FALSE)</f>
        <v>209.5</v>
      </c>
      <c r="Q473" s="24">
        <f>VLOOKUP($A473,[1]TargetPriceData!$A$2:$AB$4993,6,FALSE)</f>
        <v>203.29</v>
      </c>
      <c r="R473" s="34">
        <f t="shared" ca="1" si="14"/>
        <v>0.21737828612491755</v>
      </c>
      <c r="S473" s="24">
        <f>VLOOKUP($A473,[1]TargetPriceData!$A$2:$AB$4993,8,FALSE)</f>
        <v>230</v>
      </c>
      <c r="T473" s="26">
        <f>VLOOKUP($A473,[1]TargetPriceData!$A$2:$AB$4993,10,FALSE)</f>
        <v>2.2999999999999998</v>
      </c>
      <c r="U473" s="42">
        <f>VLOOKUP($A473,[1]TargetPriceData!$A$2:$P$4996,16,FALSE)</f>
        <v>0.49</v>
      </c>
      <c r="V473" s="42">
        <f>VLOOKUP($A473,[1]TargetPriceData!$A$2:$Q$4996,17,FALSE)</f>
        <v>0.56000000000000005</v>
      </c>
      <c r="W473" s="27" t="str">
        <f>VLOOKUP($A473,[1]TargetPriceData!$A$2:$O$4996,15,FALSE)</f>
        <v>2022-09-14</v>
      </c>
      <c r="X473" s="28">
        <f>VLOOKUP($A473,[1]TargetPriceData!$A$2:$N$4996,14,FALSE)</f>
        <v>1.24</v>
      </c>
      <c r="Y473" s="29">
        <f t="shared" si="15"/>
        <v>7.4838553926006397E-3</v>
      </c>
      <c r="Z473" s="11" t="str" cm="1">
        <f t="array" ref="Z473">_FV(B473,"Exchange abbreviation",TRUE)</f>
        <v>XNAS</v>
      </c>
      <c r="AA473" s="44" t="s">
        <v>712</v>
      </c>
      <c r="AB473" s="44" t="s">
        <v>711</v>
      </c>
      <c r="AC473" s="45" t="s">
        <v>52</v>
      </c>
      <c r="AD473" s="31" t="s">
        <v>337</v>
      </c>
      <c r="AE473" s="46" t="s">
        <v>656</v>
      </c>
      <c r="AF473" s="32" t="s">
        <v>33</v>
      </c>
      <c r="AG473" s="33" cm="1">
        <f t="array" ref="AG473">IF(AH473=0,0,IF(ISERR(AH473),0,ROUNDDOWN(C473/_FV(B473,"P/E",TRUE),2)))</f>
        <v>6.48</v>
      </c>
      <c r="AH473" s="30" cm="1">
        <f t="array" ref="AH473">IFERROR(_FV(B473,"P/E",TRUE),0)</f>
        <v>25.568899999999999</v>
      </c>
    </row>
    <row r="474" spans="1:34" x14ac:dyDescent="0.25">
      <c r="A474" s="38" t="s">
        <v>554</v>
      </c>
      <c r="B474" t="e" vm="471">
        <v>#VALUE!</v>
      </c>
      <c r="C474" s="10" cm="1">
        <f t="array" ref="C474">_FV(B474,"Previous close",TRUE)</f>
        <v>178.67</v>
      </c>
      <c r="D474" s="10" cm="1">
        <f t="array" aca="1" ref="D474" ca="1">IF(OR(ISERROR(_FV($B474,"Price (Extended hours)",TRUE))=TRUE,$D$2="MKT CLOSED"),_FV($B474,"Price"),_FV($B474,"Price (Extended hours)",TRUE))</f>
        <v>179.15</v>
      </c>
      <c r="E474" s="17" cm="1">
        <f t="array" ref="E474">_FV(B474,"Low")</f>
        <v>174.41</v>
      </c>
      <c r="F474" s="17" cm="1">
        <f t="array" ref="F474">_FV(B474,"High")</f>
        <v>179.67</v>
      </c>
      <c r="G474" s="18" cm="1">
        <f t="array" ref="G474">_FV(B474,"Change")</f>
        <v>0.48</v>
      </c>
      <c r="H474" s="19" cm="1">
        <f t="array" ref="H474">_FV(B474,"Change (%)",TRUE)</f>
        <v>2.6870000000000002E-3</v>
      </c>
      <c r="I474" s="37" t="str" cm="1">
        <f t="array" ref="I474">_FV(B474,"Name")</f>
        <v>VERISIGN, INC.</v>
      </c>
      <c r="J474" s="20" cm="1">
        <f t="array" ref="J474">_FV(B474,"Shares outstanding",TRUE)</f>
        <v>107283200</v>
      </c>
      <c r="K474" s="21" cm="1">
        <f t="array" ref="K474">IFERROR(_FV(B474,"Market cap",TRUE),0)</f>
        <v>19219790000</v>
      </c>
      <c r="L474" s="22">
        <f>VLOOKUP($A474,[1]TargetPriceData!$A$2:$AB$4993,11,FALSE)</f>
        <v>0.97</v>
      </c>
      <c r="M474" s="23">
        <f>VLOOKUP($A474,[1]TargetPriceData!$A$2:$AB$4993,4,FALSE)</f>
        <v>2</v>
      </c>
      <c r="N474" s="23" t="b">
        <f>VLOOKUP($A474,[1]TargetPriceData!$A$2:$AB$4993,3,FALSE)</f>
        <v>1</v>
      </c>
      <c r="O474" s="24">
        <f>VLOOKUP($A474,[1]TargetPriceData!$A$2:$AB$4993,5,FALSE)</f>
        <v>201.8</v>
      </c>
      <c r="P474" s="24">
        <f>VLOOKUP($A474,[1]TargetPriceData!$A$2:$AB$1048576,7,FALSE)</f>
        <v>203.4</v>
      </c>
      <c r="Q474" s="24">
        <f>VLOOKUP($A474,[1]TargetPriceData!$A$2:$AB$4993,6,FALSE)</f>
        <v>203.4</v>
      </c>
      <c r="R474" s="34">
        <f t="shared" ca="1" si="14"/>
        <v>0.13536142897013675</v>
      </c>
      <c r="S474" s="24">
        <f>VLOOKUP($A474,[1]TargetPriceData!$A$2:$AB$4993,8,FALSE)</f>
        <v>205</v>
      </c>
      <c r="T474" s="26">
        <f>VLOOKUP($A474,[1]TargetPriceData!$A$2:$AB$4993,10,FALSE)</f>
        <v>2.7</v>
      </c>
      <c r="U474" s="42">
        <f>VLOOKUP($A474,[1]TargetPriceData!$A$2:$P$4996,16,FALSE)</f>
        <v>0.94</v>
      </c>
      <c r="V474" s="42">
        <f>VLOOKUP($A474,[1]TargetPriceData!$A$2:$Q$4996,17,FALSE)</f>
        <v>1</v>
      </c>
      <c r="W474" s="27" t="str">
        <f>VLOOKUP($A474,[1]TargetPriceData!$A$2:$O$4996,15,FALSE)</f>
        <v>2011-05-05</v>
      </c>
      <c r="X474" s="28">
        <f>VLOOKUP($A474,[1]TargetPriceData!$A$2:$N$4996,14,FALSE)</f>
        <v>0</v>
      </c>
      <c r="Y474" s="29">
        <f t="shared" si="15"/>
        <v>0</v>
      </c>
      <c r="Z474" s="11" t="str" cm="1">
        <f t="array" ref="Z474">_FV(B474,"Exchange abbreviation",TRUE)</f>
        <v>XNAS</v>
      </c>
      <c r="AA474" s="44" t="s">
        <v>712</v>
      </c>
      <c r="AB474" s="44" t="s">
        <v>711</v>
      </c>
      <c r="AC474" s="45" t="s">
        <v>52</v>
      </c>
      <c r="AD474" s="31" t="s">
        <v>592</v>
      </c>
      <c r="AE474" s="46" t="s">
        <v>609</v>
      </c>
      <c r="AF474" s="32" t="s">
        <v>33</v>
      </c>
      <c r="AG474" s="33" cm="1">
        <f t="array" ref="AG474">IF(AH474=0,0,IF(ISERR(AH474),0,ROUNDDOWN(C474/_FV(B474,"P/E",TRUE),2)))</f>
        <v>7.33</v>
      </c>
      <c r="AH474" s="30" cm="1">
        <f t="array" ref="AH474">IFERROR(_FV(B474,"P/E",TRUE),0)</f>
        <v>24.3475</v>
      </c>
    </row>
    <row r="475" spans="1:34" x14ac:dyDescent="0.25">
      <c r="A475" s="38" t="s">
        <v>555</v>
      </c>
      <c r="B475" t="e" vm="472">
        <v>#VALUE!</v>
      </c>
      <c r="C475" s="10" cm="1">
        <f t="array" ref="C475">_FV(B475,"Previous close",TRUE)</f>
        <v>290.16000000000003</v>
      </c>
      <c r="D475" s="10" cm="1">
        <f t="array" aca="1" ref="D475" ca="1">IF(OR(ISERROR(_FV($B475,"Price (Extended hours)",TRUE))=TRUE,$D$2="MKT CLOSED"),_FV($B475,"Price"),_FV($B475,"Price (Extended hours)",TRUE))</f>
        <v>300.35000000000002</v>
      </c>
      <c r="E475" s="17" cm="1">
        <f t="array" ref="E475">_FV(B475,"Low")</f>
        <v>287.95999999999998</v>
      </c>
      <c r="F475" s="17" cm="1">
        <f t="array" ref="F475">_FV(B475,"High")</f>
        <v>300.14</v>
      </c>
      <c r="G475" s="18" cm="1">
        <f t="array" ref="G475">_FV(B475,"Change")</f>
        <v>9.84</v>
      </c>
      <c r="H475" s="19" cm="1">
        <f t="array" ref="H475">_FV(B475,"Change (%)",TRUE)</f>
        <v>3.3911999999999998E-2</v>
      </c>
      <c r="I475" s="37" t="str" cm="1">
        <f t="array" ref="I475">_FV(B475,"Name")</f>
        <v>VERTEX PHARMACEUTICALS INCORPORATED</v>
      </c>
      <c r="J475" s="20" cm="1">
        <f t="array" ref="J475">_FV(B475,"Shares outstanding",TRUE)</f>
        <v>256459500</v>
      </c>
      <c r="K475" s="21" cm="1">
        <f t="array" ref="K475">IFERROR(_FV(B475,"Market cap",TRUE),0)</f>
        <v>76937840000</v>
      </c>
      <c r="L475" s="22">
        <f>VLOOKUP($A475,[1]TargetPriceData!$A$2:$AB$4993,11,FALSE)</f>
        <v>0.42</v>
      </c>
      <c r="M475" s="23">
        <f>VLOOKUP($A475,[1]TargetPriceData!$A$2:$AB$4993,4,FALSE)</f>
        <v>24</v>
      </c>
      <c r="N475" s="23" t="b">
        <f>VLOOKUP($A475,[1]TargetPriceData!$A$2:$AB$4993,3,FALSE)</f>
        <v>1</v>
      </c>
      <c r="O475" s="24">
        <f>VLOOKUP($A475,[1]TargetPriceData!$A$2:$AB$4993,5,FALSE)</f>
        <v>250</v>
      </c>
      <c r="P475" s="24">
        <f>VLOOKUP($A475,[1]TargetPriceData!$A$2:$AB$1048576,7,FALSE)</f>
        <v>312.75</v>
      </c>
      <c r="Q475" s="24">
        <f>VLOOKUP($A475,[1]TargetPriceData!$A$2:$AB$4993,6,FALSE)</f>
        <v>311.64999999999998</v>
      </c>
      <c r="R475" s="34">
        <f t="shared" ca="1" si="14"/>
        <v>3.7622773430997014E-2</v>
      </c>
      <c r="S475" s="24">
        <f>VLOOKUP($A475,[1]TargetPriceData!$A$2:$AB$4993,8,FALSE)</f>
        <v>389</v>
      </c>
      <c r="T475" s="26">
        <f>VLOOKUP($A475,[1]TargetPriceData!$A$2:$AB$4993,10,FALSE)</f>
        <v>2.1</v>
      </c>
      <c r="U475" s="42">
        <f>VLOOKUP($A475,[1]TargetPriceData!$A$2:$P$4996,16,FALSE)</f>
        <v>4.1399999999999997</v>
      </c>
      <c r="V475" s="42">
        <f>VLOOKUP($A475,[1]TargetPriceData!$A$2:$Q$4996,17,FALSE)</f>
        <v>4.5</v>
      </c>
      <c r="W475" s="27" t="str">
        <f>VLOOKUP($A475,[1]TargetPriceData!$A$2:$O$4996,15,FALSE)</f>
        <v/>
      </c>
      <c r="X475" s="28">
        <f>VLOOKUP($A475,[1]TargetPriceData!$A$2:$N$4996,14,FALSE)</f>
        <v>0</v>
      </c>
      <c r="Y475" s="29">
        <f t="shared" si="15"/>
        <v>0</v>
      </c>
      <c r="Z475" s="11" t="str" cm="1">
        <f t="array" ref="Z475">_FV(B475,"Exchange abbreviation",TRUE)</f>
        <v>XNAS</v>
      </c>
      <c r="AA475" s="44" t="s">
        <v>712</v>
      </c>
      <c r="AB475" s="44" t="s">
        <v>711</v>
      </c>
      <c r="AC475" s="45" t="s">
        <v>49</v>
      </c>
      <c r="AD475" s="31" t="s">
        <v>587</v>
      </c>
      <c r="AE475" s="46" t="s">
        <v>617</v>
      </c>
      <c r="AF475" s="32" t="s">
        <v>33</v>
      </c>
      <c r="AG475" s="33" cm="1">
        <f t="array" ref="AG475">IF(AH475=0,0,IF(ISERR(AH475),0,ROUNDDOWN(C475/_FV(B475,"P/E",TRUE),2)))</f>
        <v>12.36</v>
      </c>
      <c r="AH475" s="30" cm="1">
        <f t="array" ref="AH475">IFERROR(_FV(B475,"P/E",TRUE),0)</f>
        <v>23.465800000000002</v>
      </c>
    </row>
    <row r="476" spans="1:34" x14ac:dyDescent="0.25">
      <c r="A476" s="38" t="s">
        <v>556</v>
      </c>
      <c r="B476" t="e" vm="473">
        <v>#VALUE!</v>
      </c>
      <c r="C476" s="10" cm="1">
        <f t="array" ref="C476">_FV(B476,"Previous close",TRUE)</f>
        <v>37.44</v>
      </c>
      <c r="D476" s="10" cm="1">
        <f t="array" aca="1" ref="D476" ca="1">IF(OR(ISERROR(_FV($B476,"Price (Extended hours)",TRUE))=TRUE,$D$2="MKT CLOSED"),_FV($B476,"Price"),_FV($B476,"Price (Extended hours)",TRUE))</f>
        <v>37.44</v>
      </c>
      <c r="E476" s="17" cm="1">
        <f t="array" ref="E476">_FV(B476,"Low")</f>
        <v>36.56</v>
      </c>
      <c r="F476" s="17" cm="1">
        <f t="array" ref="F476">_FV(B476,"High")</f>
        <v>37.6</v>
      </c>
      <c r="G476" s="18" cm="1">
        <f t="array" ref="G476">_FV(B476,"Change")</f>
        <v>-0.31</v>
      </c>
      <c r="H476" s="19" cm="1">
        <f t="array" ref="H476">_FV(B476,"Change (%)",TRUE)</f>
        <v>-8.2799999999999992E-3</v>
      </c>
      <c r="I476" s="37" t="str" cm="1">
        <f t="array" ref="I476">_FV(B476,"Name")</f>
        <v>VENTAS, INC.</v>
      </c>
      <c r="J476" s="20" cm="1">
        <f t="array" ref="J476">_FV(B476,"Shares outstanding",TRUE)</f>
        <v>399712800</v>
      </c>
      <c r="K476" s="21" cm="1">
        <f t="array" ref="K476">IFERROR(_FV(B476,"Market cap",TRUE),0)</f>
        <v>14841330000</v>
      </c>
      <c r="L476" s="22">
        <f>VLOOKUP($A476,[1]TargetPriceData!$A$2:$AB$4993,11,FALSE)</f>
        <v>1.2</v>
      </c>
      <c r="M476" s="23">
        <f>VLOOKUP($A476,[1]TargetPriceData!$A$2:$AB$4993,4,FALSE)</f>
        <v>20</v>
      </c>
      <c r="N476" s="23" t="b">
        <f>VLOOKUP($A476,[1]TargetPriceData!$A$2:$AB$4993,3,FALSE)</f>
        <v>1</v>
      </c>
      <c r="O476" s="24">
        <f>VLOOKUP($A476,[1]TargetPriceData!$A$2:$AB$4993,5,FALSE)</f>
        <v>38</v>
      </c>
      <c r="P476" s="24">
        <f>VLOOKUP($A476,[1]TargetPriceData!$A$2:$AB$1048576,7,FALSE)</f>
        <v>56</v>
      </c>
      <c r="Q476" s="24">
        <f>VLOOKUP($A476,[1]TargetPriceData!$A$2:$AB$4993,6,FALSE)</f>
        <v>56.25</v>
      </c>
      <c r="R476" s="34">
        <f t="shared" ca="1" si="14"/>
        <v>0.50240384615384626</v>
      </c>
      <c r="S476" s="24">
        <f>VLOOKUP($A476,[1]TargetPriceData!$A$2:$AB$4993,8,FALSE)</f>
        <v>80</v>
      </c>
      <c r="T476" s="26">
        <f>VLOOKUP($A476,[1]TargetPriceData!$A$2:$AB$4993,10,FALSE)</f>
        <v>2.2000000000000002</v>
      </c>
      <c r="U476" s="42">
        <f>VLOOKUP($A476,[1]TargetPriceData!$A$2:$P$4996,16,FALSE)</f>
        <v>0.28999999999999998</v>
      </c>
      <c r="V476" s="42">
        <f>VLOOKUP($A476,[1]TargetPriceData!$A$2:$Q$4996,17,FALSE)</f>
        <v>0.38</v>
      </c>
      <c r="W476" s="27" t="str">
        <f>VLOOKUP($A476,[1]TargetPriceData!$A$2:$O$4996,15,FALSE)</f>
        <v>2022-09-30</v>
      </c>
      <c r="X476" s="28">
        <f>VLOOKUP($A476,[1]TargetPriceData!$A$2:$N$4996,14,FALSE)</f>
        <v>1.8</v>
      </c>
      <c r="Y476" s="29">
        <f t="shared" si="15"/>
        <v>4.807692307692308E-2</v>
      </c>
      <c r="Z476" s="11" t="str" cm="1">
        <f t="array" ref="Z476">_FV(B476,"Exchange abbreviation",TRUE)</f>
        <v>XNYS</v>
      </c>
      <c r="AA476" s="44" t="s">
        <v>589</v>
      </c>
      <c r="AB476" s="44" t="s">
        <v>711</v>
      </c>
      <c r="AC476" s="45" t="s">
        <v>44</v>
      </c>
      <c r="AD476" s="31" t="s">
        <v>619</v>
      </c>
      <c r="AE476" s="46" t="s">
        <v>695</v>
      </c>
      <c r="AF476" s="32" t="s">
        <v>33</v>
      </c>
      <c r="AG476" s="33" cm="1">
        <f t="array" ref="AG476">IF(AH476=0,0,IF(ISERR(AH476),0,ROUNDDOWN(C476/_FV(B476,"P/E",TRUE),2)))</f>
        <v>0.04</v>
      </c>
      <c r="AH476" s="30" cm="1">
        <f t="array" ref="AH476">IFERROR(_FV(B476,"P/E",TRUE),0)</f>
        <v>832.18489999999997</v>
      </c>
    </row>
    <row r="477" spans="1:34" x14ac:dyDescent="0.25">
      <c r="A477" s="38" t="s">
        <v>557</v>
      </c>
      <c r="B477" t="e" vm="474">
        <v>#VALUE!</v>
      </c>
      <c r="C477" s="10" cm="1">
        <f t="array" ref="C477">_FV(B477,"Previous close",TRUE)</f>
        <v>9.34</v>
      </c>
      <c r="D477" s="10" cm="1">
        <f t="array" aca="1" ref="D477" ca="1">IF(OR(ISERROR(_FV($B477,"Price (Extended hours)",TRUE))=TRUE,$D$2="MKT CLOSED"),_FV($B477,"Price"),_FV($B477,"Price (Extended hours)",TRUE))</f>
        <v>9.2200000000000006</v>
      </c>
      <c r="E477" s="17" cm="1">
        <f t="array" ref="E477">_FV(B477,"Low")</f>
        <v>9.1349999999999998</v>
      </c>
      <c r="F477" s="17" cm="1">
        <f t="array" ref="F477">_FV(B477,"High")</f>
        <v>9.44</v>
      </c>
      <c r="G477" s="18" cm="1">
        <f t="array" ref="G477">_FV(B477,"Change")</f>
        <v>0.04</v>
      </c>
      <c r="H477" s="19" cm="1">
        <f t="array" ref="H477">_FV(B477,"Change (%)",TRUE)</f>
        <v>4.2830000000000003E-3</v>
      </c>
      <c r="I477" s="37" t="str" cm="1">
        <f t="array" ref="I477">_FV(B477,"Name")</f>
        <v>VIATRIS INC.</v>
      </c>
      <c r="J477" s="20" cm="1">
        <f t="array" ref="J477">_FV(B477,"Shares outstanding",TRUE)</f>
        <v>1212581000</v>
      </c>
      <c r="K477" s="21" cm="1">
        <f t="array" ref="K477">IFERROR(_FV(B477,"Market cap",TRUE),0)</f>
        <v>11374010000</v>
      </c>
      <c r="L477" s="22">
        <f>VLOOKUP($A477,[1]TargetPriceData!$A$2:$AB$4993,11,FALSE)</f>
        <v>1.1399999999999999</v>
      </c>
      <c r="M477" s="23">
        <f>VLOOKUP($A477,[1]TargetPriceData!$A$2:$AB$4993,4,FALSE)</f>
        <v>11</v>
      </c>
      <c r="N477" s="23" t="b">
        <f>VLOOKUP($A477,[1]TargetPriceData!$A$2:$AB$4993,3,FALSE)</f>
        <v>1</v>
      </c>
      <c r="O477" s="24">
        <f>VLOOKUP($A477,[1]TargetPriceData!$A$2:$AB$4993,5,FALSE)</f>
        <v>9</v>
      </c>
      <c r="P477" s="24">
        <f>VLOOKUP($A477,[1]TargetPriceData!$A$2:$AB$1048576,7,FALSE)</f>
        <v>13</v>
      </c>
      <c r="Q477" s="24">
        <f>VLOOKUP($A477,[1]TargetPriceData!$A$2:$AB$4993,6,FALSE)</f>
        <v>15.18</v>
      </c>
      <c r="R477" s="34">
        <f t="shared" ca="1" si="14"/>
        <v>0.64642082429501069</v>
      </c>
      <c r="S477" s="24">
        <f>VLOOKUP($A477,[1]TargetPriceData!$A$2:$AB$4993,8,FALSE)</f>
        <v>35</v>
      </c>
      <c r="T477" s="26">
        <f>VLOOKUP($A477,[1]TargetPriceData!$A$2:$AB$4993,10,FALSE)</f>
        <v>2.7</v>
      </c>
      <c r="U477" s="42">
        <f>VLOOKUP($A477,[1]TargetPriceData!$A$2:$P$4996,16,FALSE)</f>
        <v>0.57999999999999996</v>
      </c>
      <c r="V477" s="42">
        <f>VLOOKUP($A477,[1]TargetPriceData!$A$2:$Q$4996,17,FALSE)</f>
        <v>1.46</v>
      </c>
      <c r="W477" s="27" t="str">
        <f>VLOOKUP($A477,[1]TargetPriceData!$A$2:$O$4996,15,FALSE)</f>
        <v>2022-08-23</v>
      </c>
      <c r="X477" s="28">
        <f>VLOOKUP($A477,[1]TargetPriceData!$A$2:$N$4996,14,FALSE)</f>
        <v>0.48</v>
      </c>
      <c r="Y477" s="29">
        <f t="shared" si="15"/>
        <v>5.1391862955032119E-2</v>
      </c>
      <c r="Z477" s="11" t="str" cm="1">
        <f t="array" ref="Z477">_FV(B477,"Exchange abbreviation",TRUE)</f>
        <v>XNAS</v>
      </c>
      <c r="AA477" s="44" t="s">
        <v>589</v>
      </c>
      <c r="AB477" s="44" t="s">
        <v>711</v>
      </c>
      <c r="AC477" s="45" t="s">
        <v>35</v>
      </c>
      <c r="AD477" s="31" t="s">
        <v>587</v>
      </c>
      <c r="AE477" s="46" t="s">
        <v>35</v>
      </c>
      <c r="AF477" s="32" t="s">
        <v>33</v>
      </c>
      <c r="AG477" s="33" cm="1">
        <f t="array" ref="AG477">IF(AH477=0,0,IF(ISERR(AH477),0,ROUNDDOWN(C477/_FV(B477,"P/E",TRUE),2)))</f>
        <v>0.62</v>
      </c>
      <c r="AH477" s="30" cm="1">
        <f t="array" ref="AH477">IFERROR(_FV(B477,"P/E",TRUE),0)</f>
        <v>14.9261</v>
      </c>
    </row>
    <row r="478" spans="1:34" x14ac:dyDescent="0.25">
      <c r="A478" s="38" t="s">
        <v>558</v>
      </c>
      <c r="B478" t="e" vm="475">
        <v>#VALUE!</v>
      </c>
      <c r="C478" s="10" cm="1">
        <f t="array" ref="C478">_FV(B478,"Previous close",TRUE)</f>
        <v>37</v>
      </c>
      <c r="D478" s="10" cm="1">
        <f t="array" aca="1" ref="D478" ca="1">IF(OR(ISERROR(_FV($B478,"Price (Extended hours)",TRUE))=TRUE,$D$2="MKT CLOSED"),_FV($B478,"Price"),_FV($B478,"Price (Extended hours)",TRUE))</f>
        <v>35.4</v>
      </c>
      <c r="E478" s="17" cm="1">
        <f t="array" ref="E478">_FV(B478,"Low")</f>
        <v>34.549999999999997</v>
      </c>
      <c r="F478" s="17" cm="1">
        <f t="array" ref="F478">_FV(B478,"High")</f>
        <v>35.700000000000003</v>
      </c>
      <c r="G478" s="18" cm="1">
        <f t="array" ref="G478">_FV(B478,"Change")</f>
        <v>-1.65</v>
      </c>
      <c r="H478" s="19" cm="1">
        <f t="array" ref="H478">_FV(B478,"Change (%)",TRUE)</f>
        <v>-4.4595000000000003E-2</v>
      </c>
      <c r="I478" s="37" t="str" cm="1">
        <f t="array" ref="I478">_FV(B478,"Name")</f>
        <v>VERIZON COMMUNICATIONS INC.</v>
      </c>
      <c r="J478" s="20" cm="1">
        <f t="array" ref="J478">_FV(B478,"Shares outstanding",TRUE)</f>
        <v>4199715000</v>
      </c>
      <c r="K478" s="21" cm="1">
        <f t="array" ref="K478">IFERROR(_FV(B478,"Market cap",TRUE),0)</f>
        <v>148459900000</v>
      </c>
      <c r="L478" s="22">
        <f>VLOOKUP($A478,[1]TargetPriceData!$A$2:$AB$4993,11,FALSE)</f>
        <v>0.37</v>
      </c>
      <c r="M478" s="23">
        <f>VLOOKUP($A478,[1]TargetPriceData!$A$2:$AB$4993,4,FALSE)</f>
        <v>25</v>
      </c>
      <c r="N478" s="23" t="b">
        <f>VLOOKUP($A478,[1]TargetPriceData!$A$2:$AB$4993,3,FALSE)</f>
        <v>1</v>
      </c>
      <c r="O478" s="24">
        <f>VLOOKUP($A478,[1]TargetPriceData!$A$2:$AB$4993,5,FALSE)</f>
        <v>40</v>
      </c>
      <c r="P478" s="24">
        <f>VLOOKUP($A478,[1]TargetPriceData!$A$2:$AB$1048576,7,FALSE)</f>
        <v>50</v>
      </c>
      <c r="Q478" s="24">
        <f>VLOOKUP($A478,[1]TargetPriceData!$A$2:$AB$4993,6,FALSE)</f>
        <v>50.41</v>
      </c>
      <c r="R478" s="34">
        <f t="shared" ca="1" si="14"/>
        <v>0.42401129943502819</v>
      </c>
      <c r="S478" s="24">
        <f>VLOOKUP($A478,[1]TargetPriceData!$A$2:$AB$4993,8,FALSE)</f>
        <v>69</v>
      </c>
      <c r="T478" s="26">
        <f>VLOOKUP($A478,[1]TargetPriceData!$A$2:$AB$4993,10,FALSE)</f>
        <v>2.9</v>
      </c>
      <c r="U478" s="42">
        <f>VLOOKUP($A478,[1]TargetPriceData!$A$2:$P$4996,16,FALSE)</f>
        <v>0.54</v>
      </c>
      <c r="V478" s="42">
        <f>VLOOKUP($A478,[1]TargetPriceData!$A$2:$Q$4996,17,FALSE)</f>
        <v>0.76</v>
      </c>
      <c r="W478" s="27" t="str">
        <f>VLOOKUP($A478,[1]TargetPriceData!$A$2:$O$4996,15,FALSE)</f>
        <v>2022-10-06</v>
      </c>
      <c r="X478" s="28">
        <f>VLOOKUP($A478,[1]TargetPriceData!$A$2:$N$4996,14,FALSE)</f>
        <v>2.61</v>
      </c>
      <c r="Y478" s="29">
        <f t="shared" si="15"/>
        <v>7.0540540540540542E-2</v>
      </c>
      <c r="Z478" s="11" t="str" cm="1">
        <f t="array" ref="Z478">_FV(B478,"Exchange abbreviation",TRUE)</f>
        <v>XNYS</v>
      </c>
      <c r="AA478" s="44" t="s">
        <v>589</v>
      </c>
      <c r="AB478" s="44" t="s">
        <v>711</v>
      </c>
      <c r="AC478" s="45" t="s">
        <v>108</v>
      </c>
      <c r="AD478" s="31" t="s">
        <v>630</v>
      </c>
      <c r="AE478" s="46" t="s">
        <v>703</v>
      </c>
      <c r="AF478" s="32" t="s">
        <v>33</v>
      </c>
      <c r="AG478" s="33" cm="1">
        <f t="array" ref="AG478">IF(AH478=0,0,IF(ISERR(AH478),0,ROUNDDOWN(C478/_FV(B478,"P/E",TRUE),2)))</f>
        <v>4.59</v>
      </c>
      <c r="AH478" s="30" cm="1">
        <f t="array" ref="AH478">IFERROR(_FV(B478,"P/E",TRUE),0)</f>
        <v>8.0456000000000003</v>
      </c>
    </row>
    <row r="479" spans="1:34" x14ac:dyDescent="0.25">
      <c r="A479" s="38" t="s">
        <v>559</v>
      </c>
      <c r="B479" t="e" vm="476">
        <v>#VALUE!</v>
      </c>
      <c r="C479" s="10" cm="1">
        <f t="array" ref="C479">_FV(B479,"Previous close",TRUE)</f>
        <v>83.98</v>
      </c>
      <c r="D479" s="10" cm="1">
        <f t="array" aca="1" ref="D479" ca="1">IF(OR(ISERROR(_FV($B479,"Price (Extended hours)",TRUE))=TRUE,$D$2="MKT CLOSED"),_FV($B479,"Price"),_FV($B479,"Price (Extended hours)",TRUE))</f>
        <v>88.93</v>
      </c>
      <c r="E479" s="17" cm="1">
        <f t="array" ref="E479">_FV(B479,"Low")</f>
        <v>83.93</v>
      </c>
      <c r="F479" s="17" cm="1">
        <f t="array" ref="F479">_FV(B479,"High")</f>
        <v>86.62</v>
      </c>
      <c r="G479" s="18" cm="1">
        <f t="array" ref="G479">_FV(B479,"Change")</f>
        <v>2.59</v>
      </c>
      <c r="H479" s="19" cm="1">
        <f t="array" ref="H479">_FV(B479,"Change (%)",TRUE)</f>
        <v>3.0840999999999997E-2</v>
      </c>
      <c r="I479" s="37" t="str" cm="1">
        <f t="array" ref="I479">_FV(B479,"Name")</f>
        <v>WESTINGHOUSE AIR BRAKE TECHNOLOGIES CORPORATION</v>
      </c>
      <c r="J479" s="20" cm="1">
        <f t="array" ref="J479">_FV(B479,"Shares outstanding",TRUE)</f>
        <v>181874800</v>
      </c>
      <c r="K479" s="21" cm="1">
        <f t="array" ref="K479">IFERROR(_FV(B479,"Market cap",TRUE),0)</f>
        <v>15744900000</v>
      </c>
      <c r="L479" s="22">
        <f>VLOOKUP($A479,[1]TargetPriceData!$A$2:$AB$4993,11,FALSE)</f>
        <v>1.47</v>
      </c>
      <c r="M479" s="23">
        <f>VLOOKUP($A479,[1]TargetPriceData!$A$2:$AB$4993,4,FALSE)</f>
        <v>11</v>
      </c>
      <c r="N479" s="23" t="b">
        <f>VLOOKUP($A479,[1]TargetPriceData!$A$2:$AB$4993,3,FALSE)</f>
        <v>1</v>
      </c>
      <c r="O479" s="24">
        <f>VLOOKUP($A479,[1]TargetPriceData!$A$2:$AB$4993,5,FALSE)</f>
        <v>87</v>
      </c>
      <c r="P479" s="24">
        <f>VLOOKUP($A479,[1]TargetPriceData!$A$2:$AB$1048576,7,FALSE)</f>
        <v>101</v>
      </c>
      <c r="Q479" s="24">
        <f>VLOOKUP($A479,[1]TargetPriceData!$A$2:$AB$4993,6,FALSE)</f>
        <v>101.27</v>
      </c>
      <c r="R479" s="34">
        <f t="shared" ca="1" si="14"/>
        <v>0.13876082311930718</v>
      </c>
      <c r="S479" s="24">
        <f>VLOOKUP($A479,[1]TargetPriceData!$A$2:$AB$4993,8,FALSE)</f>
        <v>115</v>
      </c>
      <c r="T479" s="26">
        <f>VLOOKUP($A479,[1]TargetPriceData!$A$2:$AB$4993,10,FALSE)</f>
        <v>2.4</v>
      </c>
      <c r="U479" s="42">
        <f>VLOOKUP($A479,[1]TargetPriceData!$A$2:$P$4996,16,FALSE)</f>
        <v>0.6</v>
      </c>
      <c r="V479" s="42">
        <f>VLOOKUP($A479,[1]TargetPriceData!$A$2:$Q$4996,17,FALSE)</f>
        <v>1.27</v>
      </c>
      <c r="W479" s="27" t="str">
        <f>VLOOKUP($A479,[1]TargetPriceData!$A$2:$O$4996,15,FALSE)</f>
        <v>2022-08-12</v>
      </c>
      <c r="X479" s="28">
        <f>VLOOKUP($A479,[1]TargetPriceData!$A$2:$N$4996,14,FALSE)</f>
        <v>0.6</v>
      </c>
      <c r="Y479" s="29">
        <f t="shared" si="15"/>
        <v>7.1445582281495588E-3</v>
      </c>
      <c r="Z479" s="11" t="str" cm="1">
        <f t="array" ref="Z479">_FV(B479,"Exchange abbreviation",TRUE)</f>
        <v>XNYS</v>
      </c>
      <c r="AA479" s="44" t="s">
        <v>589</v>
      </c>
      <c r="AB479" s="44" t="s">
        <v>711</v>
      </c>
      <c r="AC479" s="45" t="s">
        <v>39</v>
      </c>
      <c r="AD479" s="31" t="s">
        <v>337</v>
      </c>
      <c r="AE479" s="46" t="s">
        <v>641</v>
      </c>
      <c r="AF479" s="32" t="s">
        <v>33</v>
      </c>
      <c r="AG479" s="33" cm="1">
        <f t="array" ref="AG479">IF(AH479=0,0,IF(ISERR(AH479),0,ROUNDDOWN(C479/_FV(B479,"P/E",TRUE),2)))</f>
        <v>3.4</v>
      </c>
      <c r="AH479" s="30" cm="1">
        <f t="array" ref="AH479">IFERROR(_FV(B479,"P/E",TRUE),0)</f>
        <v>24.6417</v>
      </c>
    </row>
    <row r="480" spans="1:34" x14ac:dyDescent="0.25">
      <c r="A480" s="38" t="s">
        <v>560</v>
      </c>
      <c r="B480" t="e" vm="477">
        <v>#VALUE!</v>
      </c>
      <c r="C480" s="10" cm="1">
        <f t="array" ref="C480">_FV(B480,"Previous close",TRUE)</f>
        <v>275.01</v>
      </c>
      <c r="D480" s="10" cm="1">
        <f t="array" aca="1" ref="D480" ca="1">IF(OR(ISERROR(_FV($B480,"Price (Extended hours)",TRUE))=TRUE,$D$2="MKT CLOSED"),_FV($B480,"Price"),_FV($B480,"Price (Extended hours)",TRUE))</f>
        <v>282.12</v>
      </c>
      <c r="E480" s="17" cm="1">
        <f t="array" ref="E480">_FV(B480,"Low")</f>
        <v>272.14</v>
      </c>
      <c r="F480" s="17" cm="1">
        <f t="array" ref="F480">_FV(B480,"High")</f>
        <v>282.41000000000003</v>
      </c>
      <c r="G480" s="18" cm="1">
        <f t="array" ref="G480">_FV(B480,"Change")</f>
        <v>7.11</v>
      </c>
      <c r="H480" s="19" cm="1">
        <f t="array" ref="H480">_FV(B480,"Change (%)",TRUE)</f>
        <v>2.5853999999999999E-2</v>
      </c>
      <c r="I480" s="37" t="str" cm="1">
        <f t="array" ref="I480">_FV(B480,"Name")</f>
        <v>WATERS CORPORATION</v>
      </c>
      <c r="J480" s="20" cm="1">
        <f t="array" ref="J480">_FV(B480,"Shares outstanding",TRUE)</f>
        <v>59875920</v>
      </c>
      <c r="K480" s="21" cm="1">
        <f t="array" ref="K480">IFERROR(_FV(B480,"Market cap",TRUE),0)</f>
        <v>16892190000</v>
      </c>
      <c r="L480" s="22">
        <f>VLOOKUP($A480,[1]TargetPriceData!$A$2:$AB$4993,11,FALSE)</f>
        <v>0.88</v>
      </c>
      <c r="M480" s="23">
        <f>VLOOKUP($A480,[1]TargetPriceData!$A$2:$AB$4993,4,FALSE)</f>
        <v>15</v>
      </c>
      <c r="N480" s="23" t="b">
        <f>VLOOKUP($A480,[1]TargetPriceData!$A$2:$AB$4993,3,FALSE)</f>
        <v>1</v>
      </c>
      <c r="O480" s="24">
        <f>VLOOKUP($A480,[1]TargetPriceData!$A$2:$AB$4993,5,FALSE)</f>
        <v>310</v>
      </c>
      <c r="P480" s="24">
        <f>VLOOKUP($A480,[1]TargetPriceData!$A$2:$AB$1048576,7,FALSE)</f>
        <v>345</v>
      </c>
      <c r="Q480" s="24">
        <f>VLOOKUP($A480,[1]TargetPriceData!$A$2:$AB$4993,6,FALSE)</f>
        <v>343.07</v>
      </c>
      <c r="R480" s="34">
        <f t="shared" ca="1" si="14"/>
        <v>0.21604281865872674</v>
      </c>
      <c r="S480" s="24">
        <f>VLOOKUP($A480,[1]TargetPriceData!$A$2:$AB$4993,8,FALSE)</f>
        <v>378</v>
      </c>
      <c r="T480" s="26">
        <f>VLOOKUP($A480,[1]TargetPriceData!$A$2:$AB$4993,10,FALSE)</f>
        <v>2.8</v>
      </c>
      <c r="U480" s="42">
        <f>VLOOKUP($A480,[1]TargetPriceData!$A$2:$P$4996,16,FALSE)</f>
        <v>1.42</v>
      </c>
      <c r="V480" s="42">
        <f>VLOOKUP($A480,[1]TargetPriceData!$A$2:$Q$4996,17,FALSE)</f>
        <v>2.1</v>
      </c>
      <c r="W480" s="27" t="str">
        <f>VLOOKUP($A480,[1]TargetPriceData!$A$2:$O$4996,15,FALSE)</f>
        <v>1996-11-26</v>
      </c>
      <c r="X480" s="28">
        <f>VLOOKUP($A480,[1]TargetPriceData!$A$2:$N$4996,14,FALSE)</f>
        <v>0</v>
      </c>
      <c r="Y480" s="29">
        <f t="shared" si="15"/>
        <v>0</v>
      </c>
      <c r="Z480" s="11" t="str" cm="1">
        <f t="array" ref="Z480">_FV(B480,"Exchange abbreviation",TRUE)</f>
        <v>XNYS</v>
      </c>
      <c r="AA480" s="44" t="s">
        <v>589</v>
      </c>
      <c r="AB480" s="44" t="s">
        <v>711</v>
      </c>
      <c r="AC480" s="45" t="s">
        <v>32</v>
      </c>
      <c r="AD480" s="31" t="s">
        <v>587</v>
      </c>
      <c r="AE480" s="46" t="s">
        <v>594</v>
      </c>
      <c r="AF480" s="32" t="s">
        <v>33</v>
      </c>
      <c r="AG480" s="33" cm="1">
        <f t="array" ref="AG480">IF(AH480=0,0,IF(ISERR(AH480),0,ROUNDDOWN(C480/_FV(B480,"P/E",TRUE),2)))</f>
        <v>11.47</v>
      </c>
      <c r="AH480" s="30" cm="1">
        <f t="array" ref="AH480">IFERROR(_FV(B480,"P/E",TRUE),0)</f>
        <v>23.967600000000001</v>
      </c>
    </row>
    <row r="481" spans="1:34" x14ac:dyDescent="0.25">
      <c r="A481" s="38" t="s">
        <v>561</v>
      </c>
      <c r="B481" t="e" vm="478">
        <v>#VALUE!</v>
      </c>
      <c r="C481" s="10" cm="1">
        <f t="array" ref="C481">_FV(B481,"Previous close",TRUE)</f>
        <v>33.36</v>
      </c>
      <c r="D481" s="10" cm="1">
        <f t="array" aca="1" ref="D481" ca="1">IF(OR(ISERROR(_FV($B481,"Price (Extended hours)",TRUE))=TRUE,$D$2="MKT CLOSED"),_FV($B481,"Price"),_FV($B481,"Price (Extended hours)",TRUE))</f>
        <v>34.299999999999997</v>
      </c>
      <c r="E481" s="17" cm="1">
        <f t="array" ref="E481">_FV(B481,"Low")</f>
        <v>33.21</v>
      </c>
      <c r="F481" s="17" cm="1">
        <f t="array" ref="F481">_FV(B481,"High")</f>
        <v>34.54</v>
      </c>
      <c r="G481" s="18" cm="1">
        <f t="array" ref="G481">_FV(B481,"Change")</f>
        <v>0.94</v>
      </c>
      <c r="H481" s="19" cm="1">
        <f t="array" ref="H481">_FV(B481,"Change (%)",TRUE)</f>
        <v>2.8176999999999997E-2</v>
      </c>
      <c r="I481" s="37" t="str" cm="1">
        <f t="array" ref="I481">_FV(B481,"Name")</f>
        <v>WALGREENS BOOTS ALLIANCE, INC.</v>
      </c>
      <c r="J481" s="20" cm="1">
        <f t="array" ref="J481">_FV(B481,"Shares outstanding",TRUE)</f>
        <v>864813100</v>
      </c>
      <c r="K481" s="21" cm="1">
        <f t="array" ref="K481">IFERROR(_FV(B481,"Market cap",TRUE),0)</f>
        <v>29663090000</v>
      </c>
      <c r="L481" s="22">
        <f>VLOOKUP($A481,[1]TargetPriceData!$A$2:$AB$4993,11,FALSE)</f>
        <v>0.65</v>
      </c>
      <c r="M481" s="23">
        <f>VLOOKUP($A481,[1]TargetPriceData!$A$2:$AB$4993,4,FALSE)</f>
        <v>15</v>
      </c>
      <c r="N481" s="23" t="b">
        <f>VLOOKUP($A481,[1]TargetPriceData!$A$2:$AB$4993,3,FALSE)</f>
        <v>1</v>
      </c>
      <c r="O481" s="24">
        <f>VLOOKUP($A481,[1]TargetPriceData!$A$2:$AB$4993,5,FALSE)</f>
        <v>32</v>
      </c>
      <c r="P481" s="24">
        <f>VLOOKUP($A481,[1]TargetPriceData!$A$2:$AB$1048576,7,FALSE)</f>
        <v>38</v>
      </c>
      <c r="Q481" s="24">
        <f>VLOOKUP($A481,[1]TargetPriceData!$A$2:$AB$4993,6,FALSE)</f>
        <v>38.700000000000003</v>
      </c>
      <c r="R481" s="34">
        <f t="shared" ca="1" si="14"/>
        <v>0.12827988338192436</v>
      </c>
      <c r="S481" s="24">
        <f>VLOOKUP($A481,[1]TargetPriceData!$A$2:$AB$4993,8,FALSE)</f>
        <v>45</v>
      </c>
      <c r="T481" s="26">
        <f>VLOOKUP($A481,[1]TargetPriceData!$A$2:$AB$4993,10,FALSE)</f>
        <v>3.1</v>
      </c>
      <c r="U481" s="42">
        <f>VLOOKUP($A481,[1]TargetPriceData!$A$2:$P$4996,16,FALSE)</f>
        <v>0.33</v>
      </c>
      <c r="V481" s="42">
        <f>VLOOKUP($A481,[1]TargetPriceData!$A$2:$Q$4996,17,FALSE)</f>
        <v>0.75</v>
      </c>
      <c r="W481" s="27" t="str">
        <f>VLOOKUP($A481,[1]TargetPriceData!$A$2:$O$4996,15,FALSE)</f>
        <v>2022-08-18</v>
      </c>
      <c r="X481" s="28">
        <f>VLOOKUP($A481,[1]TargetPriceData!$A$2:$N$4996,14,FALSE)</f>
        <v>1.92</v>
      </c>
      <c r="Y481" s="29">
        <f t="shared" si="15"/>
        <v>5.755395683453237E-2</v>
      </c>
      <c r="Z481" s="11" t="str" cm="1">
        <f t="array" ref="Z481">_FV(B481,"Exchange abbreviation",TRUE)</f>
        <v>XNAS</v>
      </c>
      <c r="AA481" s="44" t="s">
        <v>712</v>
      </c>
      <c r="AB481" s="44" t="s">
        <v>711</v>
      </c>
      <c r="AC481" s="45" t="s">
        <v>59</v>
      </c>
      <c r="AD481" s="31" t="s">
        <v>301</v>
      </c>
      <c r="AE481" s="46" t="s">
        <v>708</v>
      </c>
      <c r="AF481" s="32" t="s">
        <v>33</v>
      </c>
      <c r="AG481" s="33" cm="1">
        <f t="array" ref="AG481">IF(AH481=0,0,IF(ISERR(AH481),0,ROUNDDOWN(C481/_FV(B481,"P/E",TRUE),2)))</f>
        <v>5</v>
      </c>
      <c r="AH481" s="30" cm="1">
        <f t="array" ref="AH481">IFERROR(_FV(B481,"P/E",TRUE),0)</f>
        <v>6.6708999999999996</v>
      </c>
    </row>
    <row r="482" spans="1:34" x14ac:dyDescent="0.25">
      <c r="A482" s="38" t="s">
        <v>562</v>
      </c>
      <c r="B482" t="e" vm="479">
        <v>#VALUE!</v>
      </c>
      <c r="C482" s="10" cm="1">
        <f t="array" ref="C482">_FV(B482,"Previous close",TRUE)</f>
        <v>12.92</v>
      </c>
      <c r="D482" s="10" cm="1">
        <f t="array" aca="1" ref="D482" ca="1">IF(OR(ISERROR(_FV($B482,"Price (Extended hours)",TRUE))=TRUE,$D$2="MKT CLOSED"),_FV($B482,"Price"),_FV($B482,"Price (Extended hours)",TRUE))</f>
        <v>13.479900000000001</v>
      </c>
      <c r="E482" s="17" cm="1">
        <f t="array" ref="E482">_FV(B482,"Low")</f>
        <v>12.835000000000001</v>
      </c>
      <c r="F482" s="17" cm="1">
        <f t="array" ref="F482">_FV(B482,"High")</f>
        <v>13.494999999999999</v>
      </c>
      <c r="G482" s="18" cm="1">
        <f t="array" ref="G482">_FV(B482,"Change")</f>
        <v>0.56999999999999995</v>
      </c>
      <c r="H482" s="19" cm="1">
        <f t="array" ref="H482">_FV(B482,"Change (%)",TRUE)</f>
        <v>4.4118000000000004E-2</v>
      </c>
      <c r="I482" s="37" t="str" cm="1">
        <f t="array" ref="I482">_FV(B482,"Name")</f>
        <v>WARNER BROS. DISCOVERY, INC.</v>
      </c>
      <c r="J482" s="20" cm="1">
        <f t="array" ref="J482">_FV(B482,"Shares outstanding",TRUE)</f>
        <v>2427593000</v>
      </c>
      <c r="K482" s="21" cm="1">
        <f t="array" ref="K482">IFERROR(_FV(B482,"Market cap",TRUE),0)</f>
        <v>32748230000</v>
      </c>
      <c r="L482" s="22">
        <f>VLOOKUP($A482,[1]TargetPriceData!$A$2:$AB$4993,11,FALSE)</f>
        <v>1.38</v>
      </c>
      <c r="M482" s="23">
        <f>VLOOKUP($A482,[1]TargetPriceData!$A$2:$AB$4993,4,FALSE)</f>
        <v>20</v>
      </c>
      <c r="N482" s="23" t="b">
        <f>VLOOKUP($A482,[1]TargetPriceData!$A$2:$AB$4993,3,FALSE)</f>
        <v>1</v>
      </c>
      <c r="O482" s="24">
        <f>VLOOKUP($A482,[1]TargetPriceData!$A$2:$AB$4993,5,FALSE)</f>
        <v>9</v>
      </c>
      <c r="P482" s="24">
        <f>VLOOKUP($A482,[1]TargetPriceData!$A$2:$AB$1048576,7,FALSE)</f>
        <v>21</v>
      </c>
      <c r="Q482" s="24">
        <f>VLOOKUP($A482,[1]TargetPriceData!$A$2:$AB$4993,6,FALSE)</f>
        <v>23.75</v>
      </c>
      <c r="R482" s="34">
        <f t="shared" ca="1" si="14"/>
        <v>0.76188250654678435</v>
      </c>
      <c r="S482" s="24">
        <f>VLOOKUP($A482,[1]TargetPriceData!$A$2:$AB$4993,8,FALSE)</f>
        <v>48</v>
      </c>
      <c r="T482" s="26">
        <f>VLOOKUP($A482,[1]TargetPriceData!$A$2:$AB$4993,10,FALSE)</f>
        <v>2.5</v>
      </c>
      <c r="U482" s="42">
        <f>VLOOKUP($A482,[1]TargetPriceData!$A$2:$P$4996,16,FALSE)</f>
        <v>0.67</v>
      </c>
      <c r="V482" s="42">
        <f>VLOOKUP($A482,[1]TargetPriceData!$A$2:$Q$4996,17,FALSE)</f>
        <v>1.07</v>
      </c>
      <c r="W482" s="27" t="str">
        <f>VLOOKUP($A482,[1]TargetPriceData!$A$2:$O$4996,15,FALSE)</f>
        <v/>
      </c>
      <c r="X482" s="28">
        <f>VLOOKUP($A482,[1]TargetPriceData!$A$2:$N$4996,14,FALSE)</f>
        <v>0</v>
      </c>
      <c r="Y482" s="29">
        <f t="shared" si="15"/>
        <v>0</v>
      </c>
      <c r="Z482" s="11" t="str" cm="1">
        <f t="array" ref="Z482">_FV(B482,"Exchange abbreviation",TRUE)</f>
        <v>XNAS</v>
      </c>
      <c r="AA482" s="44" t="s">
        <v>589</v>
      </c>
      <c r="AB482" s="44" t="s">
        <v>711</v>
      </c>
      <c r="AC482" s="45" t="s">
        <v>100</v>
      </c>
      <c r="AD482" s="31" t="s">
        <v>630</v>
      </c>
      <c r="AE482" s="46" t="s">
        <v>709</v>
      </c>
      <c r="AF482" s="32" t="s">
        <v>33</v>
      </c>
      <c r="AG482" s="33" cm="1">
        <f t="array" ref="AG482">IF(AH482=0,0,IF(ISERR(AH482),0,ROUNDDOWN(C482/_FV(B482,"P/E",TRUE),2)))</f>
        <v>1.78</v>
      </c>
      <c r="AH482" s="30" cm="1">
        <f t="array" ref="AH482">IFERROR(_FV(B482,"P/E",TRUE),0)</f>
        <v>7.2262000000000004</v>
      </c>
    </row>
    <row r="483" spans="1:34" x14ac:dyDescent="0.25">
      <c r="A483" s="38" t="s">
        <v>563</v>
      </c>
      <c r="B483" t="e" vm="480">
        <v>#VALUE!</v>
      </c>
      <c r="C483" s="10" cm="1">
        <f t="array" ref="C483">_FV(B483,"Previous close",TRUE)</f>
        <v>33.47</v>
      </c>
      <c r="D483" s="10" cm="1">
        <f t="array" aca="1" ref="D483" ca="1">IF(OR(ISERROR(_FV($B483,"Price (Extended hours)",TRUE))=TRUE,$D$2="MKT CLOSED"),_FV($B483,"Price"),_FV($B483,"Price (Extended hours)",TRUE))</f>
        <v>34.9</v>
      </c>
      <c r="E483" s="17" cm="1">
        <f t="array" ref="E483">_FV(B483,"Low")</f>
        <v>33.090000000000003</v>
      </c>
      <c r="F483" s="17" cm="1">
        <f t="array" ref="F483">_FV(B483,"High")</f>
        <v>34.89</v>
      </c>
      <c r="G483" s="18" cm="1">
        <f t="array" ref="G483">_FV(B483,"Change")</f>
        <v>1.39</v>
      </c>
      <c r="H483" s="19" cm="1">
        <f t="array" ref="H483">_FV(B483,"Change (%)",TRUE)</f>
        <v>4.1529999999999997E-2</v>
      </c>
      <c r="I483" s="37" t="str" cm="1">
        <f t="array" ref="I483">_FV(B483,"Name")</f>
        <v>WESTERN DIGITAL CORPORATION</v>
      </c>
      <c r="J483" s="20" cm="1">
        <f t="array" ref="J483">_FV(B483,"Shares outstanding",TRUE)</f>
        <v>317554600</v>
      </c>
      <c r="K483" s="21" cm="1">
        <f t="array" ref="K483">IFERROR(_FV(B483,"Market cap",TRUE),0)</f>
        <v>11069950000</v>
      </c>
      <c r="L483" s="22">
        <f>VLOOKUP($A483,[1]TargetPriceData!$A$2:$AB$4993,11,FALSE)</f>
        <v>1.55</v>
      </c>
      <c r="M483" s="23">
        <f>VLOOKUP($A483,[1]TargetPriceData!$A$2:$AB$4993,4,FALSE)</f>
        <v>1</v>
      </c>
      <c r="N483" s="23" t="b">
        <f>VLOOKUP($A483,[1]TargetPriceData!$A$2:$AB$4993,3,FALSE)</f>
        <v>1</v>
      </c>
      <c r="O483" s="24">
        <f>VLOOKUP($A483,[1]TargetPriceData!$A$2:$AB$4993,5,FALSE)</f>
        <v>71.09</v>
      </c>
      <c r="P483" s="24">
        <f>VLOOKUP($A483,[1]TargetPriceData!$A$2:$AB$1048576,7,FALSE)</f>
        <v>71.09</v>
      </c>
      <c r="Q483" s="24">
        <f>VLOOKUP($A483,[1]TargetPriceData!$A$2:$AB$4993,6,FALSE)</f>
        <v>71.09</v>
      </c>
      <c r="R483" s="34">
        <f t="shared" ca="1" si="14"/>
        <v>1.0369627507163326</v>
      </c>
      <c r="S483" s="24">
        <f>VLOOKUP($A483,[1]TargetPriceData!$A$2:$AB$4993,8,FALSE)</f>
        <v>71.09</v>
      </c>
      <c r="T483" s="26">
        <f>VLOOKUP($A483,[1]TargetPriceData!$A$2:$AB$4993,10,FALSE)</f>
        <v>2</v>
      </c>
      <c r="U483" s="42">
        <f>VLOOKUP($A483,[1]TargetPriceData!$A$2:$P$4996,16,FALSE)</f>
        <v>0.98</v>
      </c>
      <c r="V483" s="42">
        <f>VLOOKUP($A483,[1]TargetPriceData!$A$2:$Q$4996,17,FALSE)</f>
        <v>1.8</v>
      </c>
      <c r="W483" s="27" t="str">
        <f>VLOOKUP($A483,[1]TargetPriceData!$A$2:$O$4996,15,FALSE)</f>
        <v>2020-04-02</v>
      </c>
      <c r="X483" s="28">
        <f>VLOOKUP($A483,[1]TargetPriceData!$A$2:$N$4996,14,FALSE)</f>
        <v>0</v>
      </c>
      <c r="Y483" s="29">
        <f t="shared" si="15"/>
        <v>0</v>
      </c>
      <c r="Z483" s="11" t="str" cm="1">
        <f t="array" ref="Z483">_FV(B483,"Exchange abbreviation",TRUE)</f>
        <v>XNAS</v>
      </c>
      <c r="AA483" s="44" t="s">
        <v>589</v>
      </c>
      <c r="AB483" s="44" t="s">
        <v>711</v>
      </c>
      <c r="AC483" s="45" t="s">
        <v>43</v>
      </c>
      <c r="AD483" s="31" t="s">
        <v>592</v>
      </c>
      <c r="AE483" s="46" t="s">
        <v>593</v>
      </c>
      <c r="AF483" s="32" t="s">
        <v>33</v>
      </c>
      <c r="AG483" s="33" cm="1">
        <f t="array" ref="AG483">IF(AH483=0,0,IF(ISERR(AH483),0,ROUNDDOWN(C483/_FV(B483,"P/E",TRUE),2)))</f>
        <v>4.75</v>
      </c>
      <c r="AH483" s="30" cm="1">
        <f t="array" ref="AH483">IFERROR(_FV(B483,"P/E",TRUE),0)</f>
        <v>7.0426000000000002</v>
      </c>
    </row>
    <row r="484" spans="1:34" x14ac:dyDescent="0.25">
      <c r="A484" s="38" t="s">
        <v>564</v>
      </c>
      <c r="B484" t="e" vm="481">
        <v>#VALUE!</v>
      </c>
      <c r="C484" s="10" cm="1">
        <f t="array" ref="C484">_FV(B484,"Previous close",TRUE)</f>
        <v>85.44</v>
      </c>
      <c r="D484" s="10" cm="1">
        <f t="array" aca="1" ref="D484" ca="1">IF(OR(ISERROR(_FV($B484,"Price (Extended hours)",TRUE))=TRUE,$D$2="MKT CLOSED"),_FV($B484,"Price"),_FV($B484,"Price (Extended hours)",TRUE))</f>
        <v>86.4</v>
      </c>
      <c r="E484" s="17" cm="1">
        <f t="array" ref="E484">_FV(B484,"Low")</f>
        <v>85.25</v>
      </c>
      <c r="F484" s="17" cm="1">
        <f t="array" ref="F484">_FV(B484,"High")</f>
        <v>87.33</v>
      </c>
      <c r="G484" s="18" cm="1">
        <f t="array" ref="G484">_FV(B484,"Change")</f>
        <v>1.21</v>
      </c>
      <c r="H484" s="19" cm="1">
        <f t="array" ref="H484">_FV(B484,"Change (%)",TRUE)</f>
        <v>1.4161999999999999E-2</v>
      </c>
      <c r="I484" s="37" t="str" cm="1">
        <f t="array" ref="I484">_FV(B484,"Name")</f>
        <v>WEC ENERGY GROUP, INC.</v>
      </c>
      <c r="J484" s="20" cm="1">
        <f t="array" ref="J484">_FV(B484,"Shares outstanding",TRUE)</f>
        <v>315434500</v>
      </c>
      <c r="K484" s="21" cm="1">
        <f t="array" ref="K484">IFERROR(_FV(B484,"Market cap",TRUE),0)</f>
        <v>27332400000</v>
      </c>
      <c r="L484" s="22">
        <f>VLOOKUP($A484,[1]TargetPriceData!$A$2:$AB$4993,11,FALSE)</f>
        <v>0.35</v>
      </c>
      <c r="M484" s="23">
        <f>VLOOKUP($A484,[1]TargetPriceData!$A$2:$AB$4993,4,FALSE)</f>
        <v>13</v>
      </c>
      <c r="N484" s="23" t="b">
        <f>VLOOKUP($A484,[1]TargetPriceData!$A$2:$AB$4993,3,FALSE)</f>
        <v>1</v>
      </c>
      <c r="O484" s="24">
        <f>VLOOKUP($A484,[1]TargetPriceData!$A$2:$AB$4993,5,FALSE)</f>
        <v>85</v>
      </c>
      <c r="P484" s="24">
        <f>VLOOKUP($A484,[1]TargetPriceData!$A$2:$AB$1048576,7,FALSE)</f>
        <v>98</v>
      </c>
      <c r="Q484" s="24">
        <f>VLOOKUP($A484,[1]TargetPriceData!$A$2:$AB$4993,6,FALSE)</f>
        <v>98.62</v>
      </c>
      <c r="R484" s="34">
        <f t="shared" ca="1" si="14"/>
        <v>0.14143518518518516</v>
      </c>
      <c r="S484" s="24">
        <f>VLOOKUP($A484,[1]TargetPriceData!$A$2:$AB$4993,8,FALSE)</f>
        <v>114</v>
      </c>
      <c r="T484" s="26">
        <f>VLOOKUP($A484,[1]TargetPriceData!$A$2:$AB$4993,10,FALSE)</f>
        <v>2.7</v>
      </c>
      <c r="U484" s="42">
        <f>VLOOKUP($A484,[1]TargetPriceData!$A$2:$P$4996,16,FALSE)</f>
        <v>0.39</v>
      </c>
      <c r="V484" s="42">
        <f>VLOOKUP($A484,[1]TargetPriceData!$A$2:$Q$4996,17,FALSE)</f>
        <v>0.69</v>
      </c>
      <c r="W484" s="27" t="str">
        <f>VLOOKUP($A484,[1]TargetPriceData!$A$2:$O$4996,15,FALSE)</f>
        <v>2022-11-10</v>
      </c>
      <c r="X484" s="28">
        <f>VLOOKUP($A484,[1]TargetPriceData!$A$2:$N$4996,14,FALSE)</f>
        <v>2.91</v>
      </c>
      <c r="Y484" s="29">
        <f t="shared" si="15"/>
        <v>3.4058988764044944E-2</v>
      </c>
      <c r="Z484" s="11" t="str" cm="1">
        <f t="array" ref="Z484">_FV(B484,"Exchange abbreviation",TRUE)</f>
        <v>XNYS</v>
      </c>
      <c r="AA484" s="44" t="s">
        <v>589</v>
      </c>
      <c r="AB484" s="44" t="s">
        <v>711</v>
      </c>
      <c r="AC484" s="45" t="s">
        <v>76</v>
      </c>
      <c r="AD484" s="31" t="s">
        <v>600</v>
      </c>
      <c r="AE484" s="46" t="s">
        <v>602</v>
      </c>
      <c r="AF484" s="32" t="s">
        <v>33</v>
      </c>
      <c r="AG484" s="33" cm="1">
        <f t="array" ref="AG484">IF(AH484=0,0,IF(ISERR(AH484),0,ROUNDDOWN(C484/_FV(B484,"P/E",TRUE),2)))</f>
        <v>4.32</v>
      </c>
      <c r="AH484" s="30" cm="1">
        <f t="array" ref="AH484">IFERROR(_FV(B484,"P/E",TRUE),0)</f>
        <v>19.756799999999998</v>
      </c>
    </row>
    <row r="485" spans="1:34" x14ac:dyDescent="0.25">
      <c r="A485" s="38" t="s">
        <v>565</v>
      </c>
      <c r="B485" t="e" vm="482">
        <v>#VALUE!</v>
      </c>
      <c r="C485" s="10" cm="1">
        <f t="array" ref="C485">_FV(B485,"Previous close",TRUE)</f>
        <v>58.98</v>
      </c>
      <c r="D485" s="10" cm="1">
        <f t="array" aca="1" ref="D485" ca="1">IF(OR(ISERROR(_FV($B485,"Price (Extended hours)",TRUE))=TRUE,$D$2="MKT CLOSED"),_FV($B485,"Price"),_FV($B485,"Price (Extended hours)",TRUE))</f>
        <v>58.3</v>
      </c>
      <c r="E485" s="17" cm="1">
        <f t="array" ref="E485">_FV(B485,"Low")</f>
        <v>57.21</v>
      </c>
      <c r="F485" s="17" cm="1">
        <f t="array" ref="F485">_FV(B485,"High")</f>
        <v>59.064999999999998</v>
      </c>
      <c r="G485" s="18" cm="1">
        <f t="array" ref="G485">_FV(B485,"Change")</f>
        <v>-1.1000000000000001</v>
      </c>
      <c r="H485" s="19" cm="1">
        <f t="array" ref="H485">_FV(B485,"Change (%)",TRUE)</f>
        <v>-1.865E-2</v>
      </c>
      <c r="I485" s="37" t="str" cm="1">
        <f t="array" ref="I485">_FV(B485,"Name")</f>
        <v>WELLTOWER INC.</v>
      </c>
      <c r="J485" s="20" cm="1">
        <f t="array" ref="J485">_FV(B485,"Shares outstanding",TRUE)</f>
        <v>463369600</v>
      </c>
      <c r="K485" s="21" cm="1">
        <f t="array" ref="K485">IFERROR(_FV(B485,"Market cap",TRUE),0)</f>
        <v>26819830000</v>
      </c>
      <c r="L485" s="22">
        <f>VLOOKUP($A485,[1]TargetPriceData!$A$2:$AB$4993,11,FALSE)</f>
        <v>1.03</v>
      </c>
      <c r="M485" s="23">
        <f>VLOOKUP($A485,[1]TargetPriceData!$A$2:$AB$4993,4,FALSE)</f>
        <v>20</v>
      </c>
      <c r="N485" s="23" t="b">
        <f>VLOOKUP($A485,[1]TargetPriceData!$A$2:$AB$4993,3,FALSE)</f>
        <v>1</v>
      </c>
      <c r="O485" s="24">
        <f>VLOOKUP($A485,[1]TargetPriceData!$A$2:$AB$4993,5,FALSE)</f>
        <v>61</v>
      </c>
      <c r="P485" s="24">
        <f>VLOOKUP($A485,[1]TargetPriceData!$A$2:$AB$1048576,7,FALSE)</f>
        <v>82.5</v>
      </c>
      <c r="Q485" s="24">
        <f>VLOOKUP($A485,[1]TargetPriceData!$A$2:$AB$4993,6,FALSE)</f>
        <v>83.55</v>
      </c>
      <c r="R485" s="34">
        <f t="shared" ca="1" si="14"/>
        <v>0.43310463121783876</v>
      </c>
      <c r="S485" s="24">
        <f>VLOOKUP($A485,[1]TargetPriceData!$A$2:$AB$4993,8,FALSE)</f>
        <v>111</v>
      </c>
      <c r="T485" s="26">
        <f>VLOOKUP($A485,[1]TargetPriceData!$A$2:$AB$4993,10,FALSE)</f>
        <v>2.1</v>
      </c>
      <c r="U485" s="42">
        <f>VLOOKUP($A485,[1]TargetPriceData!$A$2:$P$4996,16,FALSE)</f>
        <v>1.1499999999999999</v>
      </c>
      <c r="V485" s="42">
        <f>VLOOKUP($A485,[1]TargetPriceData!$A$2:$Q$4996,17,FALSE)</f>
        <v>1.7</v>
      </c>
      <c r="W485" s="27" t="str">
        <f>VLOOKUP($A485,[1]TargetPriceData!$A$2:$O$4996,15,FALSE)</f>
        <v>2022-08-22</v>
      </c>
      <c r="X485" s="28">
        <f>VLOOKUP($A485,[1]TargetPriceData!$A$2:$N$4996,14,FALSE)</f>
        <v>2.44</v>
      </c>
      <c r="Y485" s="29">
        <f t="shared" si="15"/>
        <v>4.1369955917260087E-2</v>
      </c>
      <c r="Z485" s="11" t="str" cm="1">
        <f t="array" ref="Z485">_FV(B485,"Exchange abbreviation",TRUE)</f>
        <v>XNYS</v>
      </c>
      <c r="AA485" s="44" t="s">
        <v>589</v>
      </c>
      <c r="AB485" s="44" t="s">
        <v>711</v>
      </c>
      <c r="AC485" s="45" t="s">
        <v>44</v>
      </c>
      <c r="AD485" s="31" t="s">
        <v>619</v>
      </c>
      <c r="AE485" s="46" t="s">
        <v>695</v>
      </c>
      <c r="AF485" s="32" t="s">
        <v>33</v>
      </c>
      <c r="AG485" s="33" cm="1">
        <f t="array" ref="AG485">IF(AH485=0,0,IF(ISERR(AH485),0,ROUNDDOWN(C485/_FV(B485,"P/E",TRUE),2)))</f>
        <v>0.53</v>
      </c>
      <c r="AH485" s="30" cm="1">
        <f t="array" ref="AH485">IFERROR(_FV(B485,"P/E",TRUE),0)</f>
        <v>110.4474</v>
      </c>
    </row>
    <row r="486" spans="1:34" x14ac:dyDescent="0.25">
      <c r="A486" s="38" t="s">
        <v>566</v>
      </c>
      <c r="B486" t="e" vm="483">
        <v>#VALUE!</v>
      </c>
      <c r="C486" s="10" cm="1">
        <f t="array" ref="C486">_FV(B486,"Previous close",TRUE)</f>
        <v>43.65</v>
      </c>
      <c r="D486" s="10" cm="1">
        <f t="array" aca="1" ref="D486" ca="1">IF(OR(ISERROR(_FV($B486,"Price (Extended hours)",TRUE))=TRUE,$D$2="MKT CLOSED"),_FV($B486,"Price"),_FV($B486,"Price (Extended hours)",TRUE))</f>
        <v>44.86</v>
      </c>
      <c r="E486" s="17" cm="1">
        <f t="array" ref="E486">_FV(B486,"Low")</f>
        <v>43.57</v>
      </c>
      <c r="F486" s="17" cm="1">
        <f t="array" ref="F486">_FV(B486,"High")</f>
        <v>44.88</v>
      </c>
      <c r="G486" s="18" cm="1">
        <f t="array" ref="G486">_FV(B486,"Change")</f>
        <v>1.18</v>
      </c>
      <c r="H486" s="19" cm="1">
        <f t="array" ref="H486">_FV(B486,"Change (%)",TRUE)</f>
        <v>2.7033000000000001E-2</v>
      </c>
      <c r="I486" s="37" t="str" cm="1">
        <f t="array" ref="I486">_FV(B486,"Name")</f>
        <v>WELLS FARGO &amp; COMPANY</v>
      </c>
      <c r="J486" s="20" cm="1">
        <f t="array" ref="J486">_FV(B486,"Shares outstanding",TRUE)</f>
        <v>3793050000</v>
      </c>
      <c r="K486" s="21" cm="1">
        <f t="array" ref="K486">IFERROR(_FV(B486,"Market cap",TRUE),0)</f>
        <v>170042400000</v>
      </c>
      <c r="L486" s="22">
        <f>VLOOKUP($A486,[1]TargetPriceData!$A$2:$AB$4993,11,FALSE)</f>
        <v>1.1299999999999999</v>
      </c>
      <c r="M486" s="23">
        <f>VLOOKUP($A486,[1]TargetPriceData!$A$2:$AB$4993,4,FALSE)</f>
        <v>25</v>
      </c>
      <c r="N486" s="23" t="b">
        <f>VLOOKUP($A486,[1]TargetPriceData!$A$2:$AB$4993,3,FALSE)</f>
        <v>1</v>
      </c>
      <c r="O486" s="24">
        <f>VLOOKUP($A486,[1]TargetPriceData!$A$2:$AB$4993,5,FALSE)</f>
        <v>44.5</v>
      </c>
      <c r="P486" s="24">
        <f>VLOOKUP($A486,[1]TargetPriceData!$A$2:$AB$1048576,7,FALSE)</f>
        <v>52</v>
      </c>
      <c r="Q486" s="24">
        <f>VLOOKUP($A486,[1]TargetPriceData!$A$2:$AB$4993,6,FALSE)</f>
        <v>52.96</v>
      </c>
      <c r="R486" s="34">
        <f t="shared" ca="1" si="14"/>
        <v>0.18056174765938479</v>
      </c>
      <c r="S486" s="24">
        <f>VLOOKUP($A486,[1]TargetPriceData!$A$2:$AB$4993,8,FALSE)</f>
        <v>65</v>
      </c>
      <c r="T486" s="26">
        <f>VLOOKUP($A486,[1]TargetPriceData!$A$2:$AB$4993,10,FALSE)</f>
        <v>2</v>
      </c>
      <c r="U486" s="42">
        <f>VLOOKUP($A486,[1]TargetPriceData!$A$2:$P$4996,16,FALSE)</f>
        <v>0</v>
      </c>
      <c r="V486" s="42">
        <f>VLOOKUP($A486,[1]TargetPriceData!$A$2:$Q$4996,17,FALSE)</f>
        <v>0</v>
      </c>
      <c r="W486" s="27" t="str">
        <f>VLOOKUP($A486,[1]TargetPriceData!$A$2:$O$4996,15,FALSE)</f>
        <v>2022-08-04</v>
      </c>
      <c r="X486" s="28">
        <f>VLOOKUP($A486,[1]TargetPriceData!$A$2:$N$4996,14,FALSE)</f>
        <v>1.2</v>
      </c>
      <c r="Y486" s="29">
        <f t="shared" si="15"/>
        <v>2.7491408934707903E-2</v>
      </c>
      <c r="Z486" s="11" t="str" cm="1">
        <f t="array" ref="Z486">_FV(B486,"Exchange abbreviation",TRUE)</f>
        <v>XNYS</v>
      </c>
      <c r="AA486" s="44" t="s">
        <v>589</v>
      </c>
      <c r="AB486" s="44" t="s">
        <v>711</v>
      </c>
      <c r="AC486" s="45" t="s">
        <v>38</v>
      </c>
      <c r="AD486" s="31" t="s">
        <v>604</v>
      </c>
      <c r="AE486" s="46" t="s">
        <v>635</v>
      </c>
      <c r="AF486" s="32" t="s">
        <v>33</v>
      </c>
      <c r="AG486" s="33" cm="1">
        <f t="array" ref="AG486">IF(AH486=0,0,IF(ISERR(AH486),0,ROUNDDOWN(C486/_FV(B486,"P/E",TRUE),2)))</f>
        <v>3.84</v>
      </c>
      <c r="AH486" s="30" cm="1">
        <f t="array" ref="AH486">IFERROR(_FV(B486,"P/E",TRUE),0)</f>
        <v>11.3377</v>
      </c>
    </row>
    <row r="487" spans="1:34" x14ac:dyDescent="0.25">
      <c r="A487" s="38" t="s">
        <v>567</v>
      </c>
      <c r="B487" t="e" vm="484">
        <v>#VALUE!</v>
      </c>
      <c r="C487" s="10" cm="1">
        <f t="array" ref="C487">_FV(B487,"Previous close",TRUE)</f>
        <v>131.33000000000001</v>
      </c>
      <c r="D487" s="10" cm="1">
        <f t="array" aca="1" ref="D487" ca="1">IF(OR(ISERROR(_FV($B487,"Price (Extended hours)",TRUE))=TRUE,$D$2="MKT CLOSED"),_FV($B487,"Price"),_FV($B487,"Price (Extended hours)",TRUE))</f>
        <v>131.5</v>
      </c>
      <c r="E487" s="17" cm="1">
        <f t="array" ref="E487">_FV(B487,"Low")</f>
        <v>124.43</v>
      </c>
      <c r="F487" s="17" cm="1">
        <f t="array" ref="F487">_FV(B487,"High")</f>
        <v>134.35</v>
      </c>
      <c r="G487" s="18" cm="1">
        <f t="array" ref="G487">_FV(B487,"Change")</f>
        <v>-0.11</v>
      </c>
      <c r="H487" s="19" cm="1">
        <f t="array" ref="H487">_FV(B487,"Change (%)",TRUE)</f>
        <v>-8.3759999999999998E-4</v>
      </c>
      <c r="I487" s="37" t="str" cm="1">
        <f t="array" ref="I487">_FV(B487,"Name")</f>
        <v>WHIRLPOOL CORPORATION</v>
      </c>
      <c r="J487" s="20" cm="1">
        <f t="array" ref="J487">_FV(B487,"Shares outstanding",TRUE)</f>
        <v>54000000</v>
      </c>
      <c r="K487" s="21" cm="1">
        <f t="array" ref="K487">IFERROR(_FV(B487,"Market cap",TRUE),0)</f>
        <v>7085880000</v>
      </c>
      <c r="L487" s="22">
        <f>VLOOKUP($A487,[1]TargetPriceData!$A$2:$AB$4993,11,FALSE)</f>
        <v>0</v>
      </c>
      <c r="M487" s="23">
        <f>VLOOKUP($A487,[1]TargetPriceData!$A$2:$AB$4993,4,FALSE)</f>
        <v>5</v>
      </c>
      <c r="N487" s="23" t="b">
        <f>VLOOKUP($A487,[1]TargetPriceData!$A$2:$AB$4993,3,FALSE)</f>
        <v>1</v>
      </c>
      <c r="O487" s="24">
        <f>VLOOKUP($A487,[1]TargetPriceData!$A$2:$AB$4993,5,FALSE)</f>
        <v>137</v>
      </c>
      <c r="P487" s="24">
        <f>VLOOKUP($A487,[1]TargetPriceData!$A$2:$AB$1048576,7,FALSE)</f>
        <v>157</v>
      </c>
      <c r="Q487" s="24">
        <f>VLOOKUP($A487,[1]TargetPriceData!$A$2:$AB$4993,6,FALSE)</f>
        <v>167.8</v>
      </c>
      <c r="R487" s="34">
        <f t="shared" ca="1" si="14"/>
        <v>0.27604562737642596</v>
      </c>
      <c r="S487" s="24">
        <f>VLOOKUP($A487,[1]TargetPriceData!$A$2:$AB$4993,8,FALSE)</f>
        <v>220</v>
      </c>
      <c r="T487" s="26">
        <f>VLOOKUP($A487,[1]TargetPriceData!$A$2:$AB$4993,10,FALSE)</f>
        <v>3</v>
      </c>
      <c r="U487" s="42">
        <f>VLOOKUP($A487,[1]TargetPriceData!$A$2:$P$4996,16,FALSE)</f>
        <v>0.62</v>
      </c>
      <c r="V487" s="42">
        <f>VLOOKUP($A487,[1]TargetPriceData!$A$2:$Q$4996,17,FALSE)</f>
        <v>1.1599999999999999</v>
      </c>
      <c r="W487" s="27" t="str">
        <f>VLOOKUP($A487,[1]TargetPriceData!$A$2:$O$4996,15,FALSE)</f>
        <v>2022-11-17</v>
      </c>
      <c r="X487" s="28">
        <f>VLOOKUP($A487,[1]TargetPriceData!$A$2:$N$4996,14,FALSE)</f>
        <v>7</v>
      </c>
      <c r="Y487" s="29">
        <f t="shared" si="15"/>
        <v>5.3300845199116723E-2</v>
      </c>
      <c r="Z487" s="11" t="str" cm="1">
        <f t="array" ref="Z487">_FV(B487,"Exchange abbreviation",TRUE)</f>
        <v>XNYS</v>
      </c>
      <c r="AA487" s="44" t="s">
        <v>589</v>
      </c>
      <c r="AB487" s="44" t="s">
        <v>711</v>
      </c>
      <c r="AC487" s="45" t="s">
        <v>122</v>
      </c>
      <c r="AD487" s="31" t="s">
        <v>278</v>
      </c>
      <c r="AE487" s="46" t="s">
        <v>710</v>
      </c>
      <c r="AF487" s="32" t="s">
        <v>33</v>
      </c>
      <c r="AG487" s="33" cm="1">
        <f t="array" ref="AG487">IF(AH487=0,0,IF(ISERR(AH487),0,ROUNDDOWN(C487/_FV(B487,"P/E",TRUE),2)))</f>
        <v>5.88</v>
      </c>
      <c r="AH487" s="30" cm="1">
        <f t="array" ref="AH487">IFERROR(_FV(B487,"P/E",TRUE),0)</f>
        <v>22.305299999999999</v>
      </c>
    </row>
    <row r="488" spans="1:34" x14ac:dyDescent="0.25">
      <c r="A488" s="38" t="s">
        <v>568</v>
      </c>
      <c r="B488" t="e" vm="485">
        <v>#VALUE!</v>
      </c>
      <c r="C488" s="10" cm="1">
        <f t="array" ref="C488">_FV(B488,"Previous close",TRUE)</f>
        <v>159.28</v>
      </c>
      <c r="D488" s="10" cm="1">
        <f t="array" aca="1" ref="D488" ca="1">IF(OR(ISERROR(_FV($B488,"Price (Extended hours)",TRUE))=TRUE,$D$2="MKT CLOSED"),_FV($B488,"Price"),_FV($B488,"Price (Extended hours)",TRUE))</f>
        <v>159.59</v>
      </c>
      <c r="E488" s="17" cm="1">
        <f t="array" ref="E488">_FV(B488,"Low")</f>
        <v>157.245</v>
      </c>
      <c r="F488" s="17" cm="1">
        <f t="array" ref="F488">_FV(B488,"High")</f>
        <v>160.68</v>
      </c>
      <c r="G488" s="18" cm="1">
        <f t="array" ref="G488">_FV(B488,"Change")</f>
        <v>0.55000000000000004</v>
      </c>
      <c r="H488" s="19" cm="1">
        <f t="array" ref="H488">_FV(B488,"Change (%)",TRUE)</f>
        <v>3.4529999999999999E-3</v>
      </c>
      <c r="I488" s="37" t="str" cm="1">
        <f t="array" ref="I488">_FV(B488,"Name")</f>
        <v>WASTE MANAGEMENT, INC.</v>
      </c>
      <c r="J488" s="20" cm="1">
        <f t="array" ref="J488">_FV(B488,"Shares outstanding",TRUE)</f>
        <v>413335700</v>
      </c>
      <c r="K488" s="21" cm="1">
        <f t="array" ref="K488">IFERROR(_FV(B488,"Market cap",TRUE),0)</f>
        <v>66063450000</v>
      </c>
      <c r="L488" s="22">
        <f>VLOOKUP($A488,[1]TargetPriceData!$A$2:$AB$4993,11,FALSE)</f>
        <v>0.75</v>
      </c>
      <c r="M488" s="23">
        <f>VLOOKUP($A488,[1]TargetPriceData!$A$2:$AB$4993,4,FALSE)</f>
        <v>16</v>
      </c>
      <c r="N488" s="23" t="b">
        <f>VLOOKUP($A488,[1]TargetPriceData!$A$2:$AB$4993,3,FALSE)</f>
        <v>1</v>
      </c>
      <c r="O488" s="24">
        <f>VLOOKUP($A488,[1]TargetPriceData!$A$2:$AB$4993,5,FALSE)</f>
        <v>166</v>
      </c>
      <c r="P488" s="24">
        <f>VLOOKUP($A488,[1]TargetPriceData!$A$2:$AB$1048576,7,FALSE)</f>
        <v>169.5</v>
      </c>
      <c r="Q488" s="24">
        <f>VLOOKUP($A488,[1]TargetPriceData!$A$2:$AB$4993,6,FALSE)</f>
        <v>173.94</v>
      </c>
      <c r="R488" s="34">
        <f t="shared" ca="1" si="14"/>
        <v>8.9917914656306747E-2</v>
      </c>
      <c r="S488" s="24">
        <f>VLOOKUP($A488,[1]TargetPriceData!$A$2:$AB$4993,8,FALSE)</f>
        <v>196</v>
      </c>
      <c r="T488" s="26">
        <f>VLOOKUP($A488,[1]TargetPriceData!$A$2:$AB$4993,10,FALSE)</f>
        <v>2.4</v>
      </c>
      <c r="U488" s="42">
        <f>VLOOKUP($A488,[1]TargetPriceData!$A$2:$P$4996,16,FALSE)</f>
        <v>0.96</v>
      </c>
      <c r="V488" s="42">
        <f>VLOOKUP($A488,[1]TargetPriceData!$A$2:$Q$4996,17,FALSE)</f>
        <v>1.07</v>
      </c>
      <c r="W488" s="27" t="str">
        <f>VLOOKUP($A488,[1]TargetPriceData!$A$2:$O$4996,15,FALSE)</f>
        <v>2022-09-08</v>
      </c>
      <c r="X488" s="28">
        <f>VLOOKUP($A488,[1]TargetPriceData!$A$2:$N$4996,14,FALSE)</f>
        <v>2.6</v>
      </c>
      <c r="Y488" s="29">
        <f t="shared" si="15"/>
        <v>1.6323455549974889E-2</v>
      </c>
      <c r="Z488" s="11" t="str" cm="1">
        <f t="array" ref="Z488">_FV(B488,"Exchange abbreviation",TRUE)</f>
        <v>XNYS</v>
      </c>
      <c r="AA488" s="44" t="s">
        <v>589</v>
      </c>
      <c r="AB488" s="44" t="s">
        <v>711</v>
      </c>
      <c r="AC488" s="45" t="s">
        <v>50</v>
      </c>
      <c r="AD488" s="31" t="s">
        <v>337</v>
      </c>
      <c r="AE488" s="46" t="s">
        <v>699</v>
      </c>
      <c r="AF488" s="32" t="s">
        <v>33</v>
      </c>
      <c r="AG488" s="33" cm="1">
        <f t="array" ref="AG488">IF(AH488=0,0,IF(ISERR(AH488),0,ROUNDDOWN(C488/_FV(B488,"P/E",TRUE),2)))</f>
        <v>5.1100000000000003</v>
      </c>
      <c r="AH488" s="30" cm="1">
        <f t="array" ref="AH488">IFERROR(_FV(B488,"P/E",TRUE),0)</f>
        <v>31.1403</v>
      </c>
    </row>
    <row r="489" spans="1:34" x14ac:dyDescent="0.25">
      <c r="A489" s="38" t="s">
        <v>569</v>
      </c>
      <c r="B489" t="e" vm="486">
        <v>#VALUE!</v>
      </c>
      <c r="C489" s="10" cm="1">
        <f t="array" ref="C489">_FV(B489,"Previous close",TRUE)</f>
        <v>30.9</v>
      </c>
      <c r="D489" s="10" cm="1">
        <f t="array" aca="1" ref="D489" ca="1">IF(OR(ISERROR(_FV($B489,"Price (Extended hours)",TRUE))=TRUE,$D$2="MKT CLOSED"),_FV($B489,"Price"),_FV($B489,"Price (Extended hours)",TRUE))</f>
        <v>31.75</v>
      </c>
      <c r="E489" s="17" cm="1">
        <f t="array" ref="E489">_FV(B489,"Low")</f>
        <v>30.69</v>
      </c>
      <c r="F489" s="17" cm="1">
        <f t="array" ref="F489">_FV(B489,"High")</f>
        <v>31.76</v>
      </c>
      <c r="G489" s="18" cm="1">
        <f t="array" ref="G489">_FV(B489,"Change")</f>
        <v>0.62</v>
      </c>
      <c r="H489" s="19" cm="1">
        <f t="array" ref="H489">_FV(B489,"Change (%)",TRUE)</f>
        <v>2.0065E-2</v>
      </c>
      <c r="I489" s="37" t="str" cm="1">
        <f t="array" ref="I489">_FV(B489,"Name")</f>
        <v>THE WILLIAMS COMPANIES, INC.</v>
      </c>
      <c r="J489" s="20" cm="1">
        <f t="array" ref="J489">_FV(B489,"Shares outstanding",TRUE)</f>
        <v>1218530000</v>
      </c>
      <c r="K489" s="21" cm="1">
        <f t="array" ref="K489">IFERROR(_FV(B489,"Market cap",TRUE),0)</f>
        <v>38408070000</v>
      </c>
      <c r="L489" s="22">
        <f>VLOOKUP($A489,[1]TargetPriceData!$A$2:$AB$4993,11,FALSE)</f>
        <v>1.23</v>
      </c>
      <c r="M489" s="23">
        <f>VLOOKUP($A489,[1]TargetPriceData!$A$2:$AB$4993,4,FALSE)</f>
        <v>20</v>
      </c>
      <c r="N489" s="23" t="b">
        <f>VLOOKUP($A489,[1]TargetPriceData!$A$2:$AB$4993,3,FALSE)</f>
        <v>1</v>
      </c>
      <c r="O489" s="24">
        <f>VLOOKUP($A489,[1]TargetPriceData!$A$2:$AB$4993,5,FALSE)</f>
        <v>30</v>
      </c>
      <c r="P489" s="24">
        <f>VLOOKUP($A489,[1]TargetPriceData!$A$2:$AB$1048576,7,FALSE)</f>
        <v>38</v>
      </c>
      <c r="Q489" s="24">
        <f>VLOOKUP($A489,[1]TargetPriceData!$A$2:$AB$4993,6,FALSE)</f>
        <v>37.409999999999997</v>
      </c>
      <c r="R489" s="34">
        <f t="shared" ca="1" si="14"/>
        <v>0.17826771653543297</v>
      </c>
      <c r="S489" s="24">
        <f>VLOOKUP($A489,[1]TargetPriceData!$A$2:$AB$4993,8,FALSE)</f>
        <v>42</v>
      </c>
      <c r="T489" s="26">
        <f>VLOOKUP($A489,[1]TargetPriceData!$A$2:$AB$4993,10,FALSE)</f>
        <v>2.1</v>
      </c>
      <c r="U489" s="42">
        <f>VLOOKUP($A489,[1]TargetPriceData!$A$2:$P$4996,16,FALSE)</f>
        <v>0.5</v>
      </c>
      <c r="V489" s="42">
        <f>VLOOKUP($A489,[1]TargetPriceData!$A$2:$Q$4996,17,FALSE)</f>
        <v>0.65</v>
      </c>
      <c r="W489" s="27" t="str">
        <f>VLOOKUP($A489,[1]TargetPriceData!$A$2:$O$4996,15,FALSE)</f>
        <v>2022-09-08</v>
      </c>
      <c r="X489" s="28">
        <f>VLOOKUP($A489,[1]TargetPriceData!$A$2:$N$4996,14,FALSE)</f>
        <v>1.7</v>
      </c>
      <c r="Y489" s="29">
        <f t="shared" si="15"/>
        <v>5.5016181229773461E-2</v>
      </c>
      <c r="Z489" s="11" t="str" cm="1">
        <f t="array" ref="Z489">_FV(B489,"Exchange abbreviation",TRUE)</f>
        <v>XNYS</v>
      </c>
      <c r="AA489" s="44" t="s">
        <v>589</v>
      </c>
      <c r="AB489" s="44" t="s">
        <v>711</v>
      </c>
      <c r="AC489" s="45" t="s">
        <v>95</v>
      </c>
      <c r="AD489" s="31" t="s">
        <v>623</v>
      </c>
      <c r="AE489" s="46" t="s">
        <v>683</v>
      </c>
      <c r="AF489" s="32" t="s">
        <v>33</v>
      </c>
      <c r="AG489" s="33" cm="1">
        <f t="array" ref="AG489">IF(AH489=0,0,IF(ISERR(AH489),0,ROUNDDOWN(C489/_FV(B489,"P/E",TRUE),2)))</f>
        <v>1.28</v>
      </c>
      <c r="AH489" s="30" cm="1">
        <f t="array" ref="AH489">IFERROR(_FV(B489,"P/E",TRUE),0)</f>
        <v>24.1205</v>
      </c>
    </row>
    <row r="490" spans="1:34" x14ac:dyDescent="0.25">
      <c r="A490" s="38" t="s">
        <v>570</v>
      </c>
      <c r="B490" t="e" vm="487">
        <v>#VALUE!</v>
      </c>
      <c r="C490" s="10" cm="1">
        <f t="array" ref="C490">_FV(B490,"Previous close",TRUE)</f>
        <v>134.09</v>
      </c>
      <c r="D490" s="10" cm="1">
        <f t="array" aca="1" ref="D490" ca="1">IF(OR(ISERROR(_FV($B490,"Price (Extended hours)",TRUE))=TRUE,$D$2="MKT CLOSED"),_FV($B490,"Price"),_FV($B490,"Price (Extended hours)",TRUE))</f>
        <v>136.81</v>
      </c>
      <c r="E490" s="17" cm="1">
        <f t="array" ref="E490">_FV(B490,"Low")</f>
        <v>134</v>
      </c>
      <c r="F490" s="17" cm="1">
        <f t="array" ref="F490">_FV(B490,"High")</f>
        <v>137.41</v>
      </c>
      <c r="G490" s="18" cm="1">
        <f t="array" ref="G490">_FV(B490,"Change")</f>
        <v>2.71</v>
      </c>
      <c r="H490" s="19" cm="1">
        <f t="array" ref="H490">_FV(B490,"Change (%)",TRUE)</f>
        <v>2.0209999999999999E-2</v>
      </c>
      <c r="I490" s="37" t="str" cm="1">
        <f t="array" ref="I490">_FV(B490,"Name")</f>
        <v>WALMART INC.</v>
      </c>
      <c r="J490" s="20" cm="1">
        <f t="array" ref="J490">_FV(B490,"Shares outstanding",TRUE)</f>
        <v>2714238000</v>
      </c>
      <c r="K490" s="21" cm="1">
        <f t="array" ref="K490">IFERROR(_FV(B490,"Market cap",TRUE),0)</f>
        <v>371307800000</v>
      </c>
      <c r="L490" s="22">
        <f>VLOOKUP($A490,[1]TargetPriceData!$A$2:$AB$4993,11,FALSE)</f>
        <v>0.51</v>
      </c>
      <c r="M490" s="23">
        <f>VLOOKUP($A490,[1]TargetPriceData!$A$2:$AB$4993,4,FALSE)</f>
        <v>36</v>
      </c>
      <c r="N490" s="23" t="b">
        <f>VLOOKUP($A490,[1]TargetPriceData!$A$2:$AB$4993,3,FALSE)</f>
        <v>1</v>
      </c>
      <c r="O490" s="24">
        <f>VLOOKUP($A490,[1]TargetPriceData!$A$2:$AB$4993,5,FALSE)</f>
        <v>130</v>
      </c>
      <c r="P490" s="24">
        <f>VLOOKUP($A490,[1]TargetPriceData!$A$2:$AB$1048576,7,FALSE)</f>
        <v>155</v>
      </c>
      <c r="Q490" s="24">
        <f>VLOOKUP($A490,[1]TargetPriceData!$A$2:$AB$4993,6,FALSE)</f>
        <v>152.66999999999999</v>
      </c>
      <c r="R490" s="34">
        <f t="shared" ca="1" si="14"/>
        <v>0.11592719830421742</v>
      </c>
      <c r="S490" s="24">
        <f>VLOOKUP($A490,[1]TargetPriceData!$A$2:$AB$4993,8,FALSE)</f>
        <v>170</v>
      </c>
      <c r="T490" s="26">
        <f>VLOOKUP($A490,[1]TargetPriceData!$A$2:$AB$4993,10,FALSE)</f>
        <v>2</v>
      </c>
      <c r="U490" s="42">
        <f>VLOOKUP($A490,[1]TargetPriceData!$A$2:$P$4996,16,FALSE)</f>
        <v>0.22</v>
      </c>
      <c r="V490" s="42">
        <f>VLOOKUP($A490,[1]TargetPriceData!$A$2:$Q$4996,17,FALSE)</f>
        <v>0.84</v>
      </c>
      <c r="W490" s="27" t="str">
        <f>VLOOKUP($A490,[1]TargetPriceData!$A$2:$O$4996,15,FALSE)</f>
        <v>2022-12-08</v>
      </c>
      <c r="X490" s="28">
        <f>VLOOKUP($A490,[1]TargetPriceData!$A$2:$N$4996,14,FALSE)</f>
        <v>2.2400000000000002</v>
      </c>
      <c r="Y490" s="29">
        <f t="shared" si="15"/>
        <v>1.6705198001342382E-2</v>
      </c>
      <c r="Z490" s="11" t="str" cm="1">
        <f t="array" ref="Z490">_FV(B490,"Exchange abbreviation",TRUE)</f>
        <v>XNYS</v>
      </c>
      <c r="AA490" s="44" t="s">
        <v>589</v>
      </c>
      <c r="AB490" s="44" t="s">
        <v>711</v>
      </c>
      <c r="AC490" s="45" t="s">
        <v>59</v>
      </c>
      <c r="AD490" s="31" t="s">
        <v>301</v>
      </c>
      <c r="AE490" s="46" t="s">
        <v>654</v>
      </c>
      <c r="AF490" s="32" t="s">
        <v>33</v>
      </c>
      <c r="AG490" s="33" cm="1">
        <f t="array" ref="AG490">IF(AH490=0,0,IF(ISERR(AH490),0,ROUNDDOWN(C490/_FV(B490,"P/E",TRUE),2)))</f>
        <v>5</v>
      </c>
      <c r="AH490" s="30" cm="1">
        <f t="array" ref="AH490">IFERROR(_FV(B490,"P/E",TRUE),0)</f>
        <v>26.7667</v>
      </c>
    </row>
    <row r="491" spans="1:34" x14ac:dyDescent="0.25">
      <c r="A491" s="38" t="s">
        <v>571</v>
      </c>
      <c r="B491" t="e" vm="488">
        <v>#VALUE!</v>
      </c>
      <c r="C491" s="10" cm="1">
        <f t="array" ref="C491">_FV(B491,"Previous close",TRUE)</f>
        <v>70.260000000000005</v>
      </c>
      <c r="D491" s="10" cm="1">
        <f t="array" aca="1" ref="D491" ca="1">IF(OR(ISERROR(_FV($B491,"Price (Extended hours)",TRUE))=TRUE,$D$2="MKT CLOSED"),_FV($B491,"Price"),_FV($B491,"Price (Extended hours)",TRUE))</f>
        <v>71.349999999999994</v>
      </c>
      <c r="E491" s="17" cm="1">
        <f t="array" ref="E491">_FV(B491,"Low")</f>
        <v>70.209999999999994</v>
      </c>
      <c r="F491" s="17" cm="1">
        <f t="array" ref="F491">_FV(B491,"High")</f>
        <v>71.599999999999994</v>
      </c>
      <c r="G491" s="18" cm="1">
        <f t="array" ref="G491">_FV(B491,"Change")</f>
        <v>1.0900000000000001</v>
      </c>
      <c r="H491" s="19" cm="1">
        <f t="array" ref="H491">_FV(B491,"Change (%)",TRUE)</f>
        <v>1.5513999999999998E-2</v>
      </c>
      <c r="I491" s="37" t="str" cm="1">
        <f t="array" ref="I491">_FV(B491,"Name")</f>
        <v>W. R. BERKLEY CORPORATION</v>
      </c>
      <c r="J491" s="20" cm="1">
        <f t="array" ref="J491">_FV(B491,"Shares outstanding",TRUE)</f>
        <v>265273000</v>
      </c>
      <c r="K491" s="21" cm="1">
        <f t="array" ref="K491">IFERROR(_FV(B491,"Market cap",TRUE),0)</f>
        <v>18927230000</v>
      </c>
      <c r="L491" s="22">
        <f>VLOOKUP($A491,[1]TargetPriceData!$A$2:$AB$4993,11,FALSE)</f>
        <v>0.59</v>
      </c>
      <c r="M491" s="23">
        <f>VLOOKUP($A491,[1]TargetPriceData!$A$2:$AB$4993,4,FALSE)</f>
        <v>11</v>
      </c>
      <c r="N491" s="23" t="b">
        <f>VLOOKUP($A491,[1]TargetPriceData!$A$2:$AB$4993,3,FALSE)</f>
        <v>1</v>
      </c>
      <c r="O491" s="24">
        <f>VLOOKUP($A491,[1]TargetPriceData!$A$2:$AB$4993,5,FALSE)</f>
        <v>69</v>
      </c>
      <c r="P491" s="24">
        <f>VLOOKUP($A491,[1]TargetPriceData!$A$2:$AB$1048576,7,FALSE)</f>
        <v>80</v>
      </c>
      <c r="Q491" s="24">
        <f>VLOOKUP($A491,[1]TargetPriceData!$A$2:$AB$4993,6,FALSE)</f>
        <v>77.91</v>
      </c>
      <c r="R491" s="34">
        <f t="shared" ca="1" si="14"/>
        <v>9.1941135248773689E-2</v>
      </c>
      <c r="S491" s="24">
        <f>VLOOKUP($A491,[1]TargetPriceData!$A$2:$AB$4993,8,FALSE)</f>
        <v>85</v>
      </c>
      <c r="T491" s="26">
        <f>VLOOKUP($A491,[1]TargetPriceData!$A$2:$AB$4993,10,FALSE)</f>
        <v>2.1</v>
      </c>
      <c r="U491" s="42">
        <f>VLOOKUP($A491,[1]TargetPriceData!$A$2:$P$4996,16,FALSE)</f>
        <v>0.25</v>
      </c>
      <c r="V491" s="42">
        <f>VLOOKUP($A491,[1]TargetPriceData!$A$2:$Q$4996,17,FALSE)</f>
        <v>0.43</v>
      </c>
      <c r="W491" s="27" t="str">
        <f>VLOOKUP($A491,[1]TargetPriceData!$A$2:$O$4996,15,FALSE)</f>
        <v>2022-09-23</v>
      </c>
      <c r="X491" s="28">
        <f>VLOOKUP($A491,[1]TargetPriceData!$A$2:$N$4996,14,FALSE)</f>
        <v>0.4</v>
      </c>
      <c r="Y491" s="29">
        <f t="shared" si="15"/>
        <v>5.6931397665812697E-3</v>
      </c>
      <c r="Z491" s="11" t="str" cm="1">
        <f t="array" ref="Z491">_FV(B491,"Exchange abbreviation",TRUE)</f>
        <v>XNYS</v>
      </c>
      <c r="AA491" s="44" t="s">
        <v>589</v>
      </c>
      <c r="AB491" s="44" t="s">
        <v>711</v>
      </c>
      <c r="AC491" s="45" t="s">
        <v>57</v>
      </c>
      <c r="AD491" s="31" t="s">
        <v>604</v>
      </c>
      <c r="AE491" s="46" t="s">
        <v>606</v>
      </c>
      <c r="AF491" s="32" t="s">
        <v>33</v>
      </c>
      <c r="AG491" s="33" cm="1">
        <f t="array" ref="AG491">IF(AH491=0,0,IF(ISERR(AH491),0,ROUNDDOWN(C491/_FV(B491,"P/E",TRUE),2)))</f>
        <v>4.08</v>
      </c>
      <c r="AH491" s="30" cm="1">
        <f t="array" ref="AH491">IFERROR(_FV(B491,"P/E",TRUE),0)</f>
        <v>17.190100000000001</v>
      </c>
    </row>
    <row r="492" spans="1:34" x14ac:dyDescent="0.25">
      <c r="A492" s="38" t="s">
        <v>572</v>
      </c>
      <c r="B492" t="e" vm="489">
        <v>#VALUE!</v>
      </c>
      <c r="C492" s="10" cm="1">
        <f t="array" ref="C492">_FV(B492,"Previous close",TRUE)</f>
        <v>31.99</v>
      </c>
      <c r="D492" s="10" cm="1">
        <f t="array" aca="1" ref="D492" ca="1">IF(OR(ISERROR(_FV($B492,"Price (Extended hours)",TRUE))=TRUE,$D$2="MKT CLOSED"),_FV($B492,"Price"),_FV($B492,"Price (Extended hours)",TRUE))</f>
        <v>32.880000000000003</v>
      </c>
      <c r="E492" s="17" cm="1">
        <f t="array" ref="E492">_FV(B492,"Low")</f>
        <v>32.03</v>
      </c>
      <c r="F492" s="17" cm="1">
        <f t="array" ref="F492">_FV(B492,"High")</f>
        <v>32.979999999999997</v>
      </c>
      <c r="G492" s="18" cm="1">
        <f t="array" ref="G492">_FV(B492,"Change")</f>
        <v>0.87</v>
      </c>
      <c r="H492" s="19" cm="1">
        <f t="array" ref="H492">_FV(B492,"Change (%)",TRUE)</f>
        <v>2.7195999999999998E-2</v>
      </c>
      <c r="I492" s="37" t="str" cm="1">
        <f t="array" ref="I492">_FV(B492,"Name")</f>
        <v>WESTROCK COMPANY</v>
      </c>
      <c r="J492" s="20" cm="1">
        <f t="array" ref="J492">_FV(B492,"Shares outstanding",TRUE)</f>
        <v>254298000</v>
      </c>
      <c r="K492" s="21" cm="1">
        <f t="array" ref="K492">IFERROR(_FV(B492,"Market cap",TRUE),0)</f>
        <v>8356234000</v>
      </c>
      <c r="L492" s="22">
        <f>VLOOKUP($A492,[1]TargetPriceData!$A$2:$AB$4993,11,FALSE)</f>
        <v>1.1200000000000001</v>
      </c>
      <c r="M492" s="23">
        <f>VLOOKUP($A492,[1]TargetPriceData!$A$2:$AB$4993,4,FALSE)</f>
        <v>12</v>
      </c>
      <c r="N492" s="23" t="b">
        <f>VLOOKUP($A492,[1]TargetPriceData!$A$2:$AB$4993,3,FALSE)</f>
        <v>1</v>
      </c>
      <c r="O492" s="24">
        <f>VLOOKUP($A492,[1]TargetPriceData!$A$2:$AB$4993,5,FALSE)</f>
        <v>27.5</v>
      </c>
      <c r="P492" s="24">
        <f>VLOOKUP($A492,[1]TargetPriceData!$A$2:$AB$1048576,7,FALSE)</f>
        <v>40</v>
      </c>
      <c r="Q492" s="24">
        <f>VLOOKUP($A492,[1]TargetPriceData!$A$2:$AB$4993,6,FALSE)</f>
        <v>42.54</v>
      </c>
      <c r="R492" s="34">
        <f t="shared" ca="1" si="14"/>
        <v>0.2937956204379561</v>
      </c>
      <c r="S492" s="24">
        <f>VLOOKUP($A492,[1]TargetPriceData!$A$2:$AB$4993,8,FALSE)</f>
        <v>65</v>
      </c>
      <c r="T492" s="26">
        <f>VLOOKUP($A492,[1]TargetPriceData!$A$2:$AB$4993,10,FALSE)</f>
        <v>2.6</v>
      </c>
      <c r="U492" s="42">
        <f>VLOOKUP($A492,[1]TargetPriceData!$A$2:$P$4996,16,FALSE)</f>
        <v>0.82</v>
      </c>
      <c r="V492" s="42">
        <f>VLOOKUP($A492,[1]TargetPriceData!$A$2:$Q$4996,17,FALSE)</f>
        <v>1.46</v>
      </c>
      <c r="W492" s="27" t="str">
        <f>VLOOKUP($A492,[1]TargetPriceData!$A$2:$O$4996,15,FALSE)</f>
        <v>2022-08-11</v>
      </c>
      <c r="X492" s="28">
        <f>VLOOKUP($A492,[1]TargetPriceData!$A$2:$N$4996,14,FALSE)</f>
        <v>1</v>
      </c>
      <c r="Y492" s="29">
        <f t="shared" si="15"/>
        <v>3.125976867771179E-2</v>
      </c>
      <c r="Z492" s="11" t="str" cm="1">
        <f t="array" ref="Z492">_FV(B492,"Exchange abbreviation",TRUE)</f>
        <v>XNYS</v>
      </c>
      <c r="AA492" s="44" t="s">
        <v>589</v>
      </c>
      <c r="AB492" s="44" t="s">
        <v>711</v>
      </c>
      <c r="AC492" s="45" t="s">
        <v>97</v>
      </c>
      <c r="AD492" s="31" t="s">
        <v>610</v>
      </c>
      <c r="AE492" s="46" t="s">
        <v>615</v>
      </c>
      <c r="AF492" s="32" t="s">
        <v>33</v>
      </c>
      <c r="AG492" s="33" cm="1">
        <f t="array" ref="AG492">IF(AH492=0,0,IF(ISERR(AH492),0,ROUNDDOWN(C492/_FV(B492,"P/E",TRUE),2)))</f>
        <v>3.5</v>
      </c>
      <c r="AH492" s="30" cm="1">
        <f t="array" ref="AH492">IFERROR(_FV(B492,"P/E",TRUE),0)</f>
        <v>9.1281999999999996</v>
      </c>
    </row>
    <row r="493" spans="1:34" x14ac:dyDescent="0.25">
      <c r="A493" s="38" t="s">
        <v>573</v>
      </c>
      <c r="B493" t="e" vm="490">
        <v>#VALUE!</v>
      </c>
      <c r="C493" s="10" cm="1">
        <f t="array" ref="C493">_FV(B493,"Previous close",TRUE)</f>
        <v>231.3</v>
      </c>
      <c r="D493" s="10" cm="1">
        <f t="array" aca="1" ref="D493" ca="1">IF(OR(ISERROR(_FV($B493,"Price (Extended hours)",TRUE))=TRUE,$D$2="MKT CLOSED"),_FV($B493,"Price"),_FV($B493,"Price (Extended hours)",TRUE))</f>
        <v>232.88</v>
      </c>
      <c r="E493" s="17" cm="1">
        <f t="array" ref="E493">_FV(B493,"Low")</f>
        <v>227.21</v>
      </c>
      <c r="F493" s="17" cm="1">
        <f t="array" ref="F493">_FV(B493,"High")</f>
        <v>237.81</v>
      </c>
      <c r="G493" s="18" cm="1">
        <f t="array" ref="G493">_FV(B493,"Change")</f>
        <v>1.58</v>
      </c>
      <c r="H493" s="19" cm="1">
        <f t="array" ref="H493">_FV(B493,"Change (%)",TRUE)</f>
        <v>6.8310000000000003E-3</v>
      </c>
      <c r="I493" s="37" t="str" cm="1">
        <f t="array" ref="I493">_FV(B493,"Name")</f>
        <v>WEST PHARMACEUTICAL SERVICES, INC.</v>
      </c>
      <c r="J493" s="20" cm="1">
        <f t="array" ref="J493">_FV(B493,"Shares outstanding",TRUE)</f>
        <v>74047990</v>
      </c>
      <c r="K493" s="21" cm="1">
        <f t="array" ref="K493">IFERROR(_FV(B493,"Market cap",TRUE),0)</f>
        <v>17244290000</v>
      </c>
      <c r="L493" s="22">
        <f>VLOOKUP($A493,[1]TargetPriceData!$A$2:$AB$4993,11,FALSE)</f>
        <v>1.22</v>
      </c>
      <c r="M493" s="23">
        <f>VLOOKUP($A493,[1]TargetPriceData!$A$2:$AB$4993,4,FALSE)</f>
        <v>6</v>
      </c>
      <c r="N493" s="23" t="b">
        <f>VLOOKUP($A493,[1]TargetPriceData!$A$2:$AB$4993,3,FALSE)</f>
        <v>1</v>
      </c>
      <c r="O493" s="24">
        <f>VLOOKUP($A493,[1]TargetPriceData!$A$2:$AB$4993,5,FALSE)</f>
        <v>330</v>
      </c>
      <c r="P493" s="24">
        <f>VLOOKUP($A493,[1]TargetPriceData!$A$2:$AB$1048576,7,FALSE)</f>
        <v>387.5</v>
      </c>
      <c r="Q493" s="24">
        <f>VLOOKUP($A493,[1]TargetPriceData!$A$2:$AB$4993,6,FALSE)</f>
        <v>383.17</v>
      </c>
      <c r="R493" s="34">
        <f t="shared" ca="1" si="14"/>
        <v>0.6453538302988665</v>
      </c>
      <c r="S493" s="24">
        <f>VLOOKUP($A493,[1]TargetPriceData!$A$2:$AB$4993,8,FALSE)</f>
        <v>449</v>
      </c>
      <c r="T493" s="26">
        <f>VLOOKUP($A493,[1]TargetPriceData!$A$2:$AB$4993,10,FALSE)</f>
        <v>2.1</v>
      </c>
      <c r="U493" s="42">
        <f>VLOOKUP($A493,[1]TargetPriceData!$A$2:$P$4996,16,FALSE)</f>
        <v>2.21</v>
      </c>
      <c r="V493" s="42">
        <f>VLOOKUP($A493,[1]TargetPriceData!$A$2:$Q$4996,17,FALSE)</f>
        <v>3.13</v>
      </c>
      <c r="W493" s="27" t="str">
        <f>VLOOKUP($A493,[1]TargetPriceData!$A$2:$O$4996,15,FALSE)</f>
        <v>2022-07-19</v>
      </c>
      <c r="X493" s="28">
        <f>VLOOKUP($A493,[1]TargetPriceData!$A$2:$N$4996,14,FALSE)</f>
        <v>0.72</v>
      </c>
      <c r="Y493" s="29">
        <f t="shared" si="15"/>
        <v>3.1128404669260698E-3</v>
      </c>
      <c r="Z493" s="11" t="str" cm="1">
        <f t="array" ref="Z493">_FV(B493,"Exchange abbreviation",TRUE)</f>
        <v>XNYS</v>
      </c>
      <c r="AA493" s="44" t="s">
        <v>589</v>
      </c>
      <c r="AB493" s="44" t="s">
        <v>711</v>
      </c>
      <c r="AC493" s="45" t="s">
        <v>32</v>
      </c>
      <c r="AD493" s="31" t="s">
        <v>587</v>
      </c>
      <c r="AE493" s="46" t="s">
        <v>612</v>
      </c>
      <c r="AF493" s="32" t="s">
        <v>33</v>
      </c>
      <c r="AG493" s="33" cm="1">
        <f t="array" ref="AG493">IF(AH493=0,0,IF(ISERR(AH493),0,ROUNDDOWN(C493/_FV(B493,"P/E",TRUE),2)))</f>
        <v>8.98</v>
      </c>
      <c r="AH493" s="30" cm="1">
        <f t="array" ref="AH493">IFERROR(_FV(B493,"P/E",TRUE),0)</f>
        <v>25.749700000000001</v>
      </c>
    </row>
    <row r="494" spans="1:34" x14ac:dyDescent="0.25">
      <c r="A494" s="38" t="s">
        <v>574</v>
      </c>
      <c r="B494" t="e" vm="491">
        <v>#VALUE!</v>
      </c>
      <c r="C494" s="10" cm="1">
        <f t="array" ref="C494">_FV(B494,"Previous close",TRUE)</f>
        <v>205.48</v>
      </c>
      <c r="D494" s="10" cm="1">
        <f t="array" aca="1" ref="D494" ca="1">IF(OR(ISERROR(_FV($B494,"Price (Extended hours)",TRUE))=TRUE,$D$2="MKT CLOSED"),_FV($B494,"Price"),_FV($B494,"Price (Extended hours)",TRUE))</f>
        <v>210.72</v>
      </c>
      <c r="E494" s="17" cm="1">
        <f t="array" ref="E494">_FV(B494,"Low")</f>
        <v>203.60499999999999</v>
      </c>
      <c r="F494" s="17" cm="1">
        <f t="array" ref="F494">_FV(B494,"High")</f>
        <v>211.13</v>
      </c>
      <c r="G494" s="18" cm="1">
        <f t="array" ref="G494">_FV(B494,"Change")</f>
        <v>5.24</v>
      </c>
      <c r="H494" s="19" cm="1">
        <f t="array" ref="H494">_FV(B494,"Change (%)",TRUE)</f>
        <v>2.5500999999999999E-2</v>
      </c>
      <c r="I494" s="37" t="str" cm="1">
        <f t="array" ref="I494">_FV(B494,"Name")</f>
        <v>Willis Towers Watson Public Limited Company</v>
      </c>
      <c r="J494" s="20" cm="1">
        <f t="array" ref="J494">_FV(B494,"Shares outstanding",TRUE)</f>
        <v>109965600</v>
      </c>
      <c r="K494" s="21" cm="1">
        <f t="array" ref="K494">IFERROR(_FV(B494,"Market cap",TRUE),0)</f>
        <v>23171940000</v>
      </c>
      <c r="L494" s="22">
        <f>VLOOKUP($A494,[1]TargetPriceData!$A$2:$AB$4993,11,FALSE)</f>
        <v>0.74</v>
      </c>
      <c r="M494" s="23">
        <f>VLOOKUP($A494,[1]TargetPriceData!$A$2:$AB$4993,4,FALSE)</f>
        <v>0</v>
      </c>
      <c r="N494" s="23" t="b">
        <f>VLOOKUP($A494,[1]TargetPriceData!$A$2:$AB$4993,3,FALSE)</f>
        <v>0</v>
      </c>
      <c r="O494" s="24">
        <f>VLOOKUP($A494,[1]TargetPriceData!$A$2:$AB$4993,5,FALSE)</f>
        <v>0</v>
      </c>
      <c r="P494" s="24">
        <f>VLOOKUP($A494,[1]TargetPriceData!$A$2:$AB$1048576,7,FALSE)</f>
        <v>0</v>
      </c>
      <c r="Q494" s="24">
        <f>VLOOKUP($A494,[1]TargetPriceData!$A$2:$AB$4993,6,FALSE)</f>
        <v>0</v>
      </c>
      <c r="R494" s="34">
        <f t="shared" si="14"/>
        <v>0</v>
      </c>
      <c r="S494" s="24">
        <f>VLOOKUP($A494,[1]TargetPriceData!$A$2:$AB$4993,8,FALSE)</f>
        <v>0</v>
      </c>
      <c r="T494" s="26">
        <f>VLOOKUP($A494,[1]TargetPriceData!$A$2:$AB$4993,10,FALSE)</f>
        <v>0</v>
      </c>
      <c r="U494" s="42">
        <f>VLOOKUP($A494,[1]TargetPriceData!$A$2:$P$4996,16,FALSE)</f>
        <v>0.28000000000000003</v>
      </c>
      <c r="V494" s="42">
        <f>VLOOKUP($A494,[1]TargetPriceData!$A$2:$Q$4996,17,FALSE)</f>
        <v>1.1100000000000001</v>
      </c>
      <c r="W494" s="27" t="str">
        <f>VLOOKUP($A494,[1]TargetPriceData!$A$2:$O$4996,15,FALSE)</f>
        <v>2022-09-29</v>
      </c>
      <c r="X494" s="28">
        <f>VLOOKUP($A494,[1]TargetPriceData!$A$2:$N$4996,14,FALSE)</f>
        <v>3.28</v>
      </c>
      <c r="Y494" s="29">
        <f t="shared" si="15"/>
        <v>1.5962624099669066E-2</v>
      </c>
      <c r="Z494" s="11" t="str" cm="1">
        <f t="array" ref="Z494">_FV(B494,"Exchange abbreviation",TRUE)</f>
        <v>XNAS</v>
      </c>
      <c r="AA494" s="44" t="s">
        <v>589</v>
      </c>
      <c r="AB494" s="44" t="s">
        <v>711</v>
      </c>
      <c r="AC494" s="45" t="s">
        <v>57</v>
      </c>
      <c r="AD494" s="31" t="s">
        <v>604</v>
      </c>
      <c r="AE494" s="46" t="s">
        <v>608</v>
      </c>
      <c r="AF494" s="32" t="s">
        <v>99</v>
      </c>
      <c r="AG494" s="33" cm="1">
        <f t="array" ref="AG494">IF(AH494=0,0,IF(ISERR(AH494),0,ROUNDDOWN(C494/_FV(B494,"P/E",TRUE),2)))</f>
        <v>13.93</v>
      </c>
      <c r="AH494" s="30" cm="1">
        <f t="array" ref="AH494">IFERROR(_FV(B494,"P/E",TRUE),0)</f>
        <v>14.747199999999999</v>
      </c>
    </row>
    <row r="495" spans="1:34" x14ac:dyDescent="0.25">
      <c r="A495" s="38" t="s">
        <v>575</v>
      </c>
      <c r="B495" t="e" vm="492">
        <v>#VALUE!</v>
      </c>
      <c r="C495" s="10" cm="1">
        <f t="array" ref="C495">_FV(B495,"Previous close",TRUE)</f>
        <v>28.94</v>
      </c>
      <c r="D495" s="10" cm="1">
        <f t="array" aca="1" ref="D495" ca="1">IF(OR(ISERROR(_FV($B495,"Price (Extended hours)",TRUE))=TRUE,$D$2="MKT CLOSED"),_FV($B495,"Price"),_FV($B495,"Price (Extended hours)",TRUE))</f>
        <v>29.96</v>
      </c>
      <c r="E495" s="17" cm="1">
        <f t="array" ref="E495">_FV(B495,"Low")</f>
        <v>28.8</v>
      </c>
      <c r="F495" s="17" cm="1">
        <f t="array" ref="F495">_FV(B495,"High")</f>
        <v>30.01</v>
      </c>
      <c r="G495" s="18" cm="1">
        <f t="array" ref="G495">_FV(B495,"Change")</f>
        <v>1.02</v>
      </c>
      <c r="H495" s="19" cm="1">
        <f t="array" ref="H495">_FV(B495,"Change (%)",TRUE)</f>
        <v>3.5244999999999999E-2</v>
      </c>
      <c r="I495" s="37" t="str" cm="1">
        <f t="array" ref="I495">_FV(B495,"Name")</f>
        <v>WEYERHAEUSER COMPANY</v>
      </c>
      <c r="J495" s="20" cm="1">
        <f t="array" ref="J495">_FV(B495,"Shares outstanding",TRUE)</f>
        <v>740315000</v>
      </c>
      <c r="K495" s="21" cm="1">
        <f t="array" ref="K495">IFERROR(_FV(B495,"Market cap",TRUE),0)</f>
        <v>22179840000</v>
      </c>
      <c r="L495" s="22">
        <f>VLOOKUP($A495,[1]TargetPriceData!$A$2:$AB$4993,11,FALSE)</f>
        <v>1.5</v>
      </c>
      <c r="M495" s="23">
        <f>VLOOKUP($A495,[1]TargetPriceData!$A$2:$AB$4993,4,FALSE)</f>
        <v>10</v>
      </c>
      <c r="N495" s="23" t="b">
        <f>VLOOKUP($A495,[1]TargetPriceData!$A$2:$AB$4993,3,FALSE)</f>
        <v>1</v>
      </c>
      <c r="O495" s="24">
        <f>VLOOKUP($A495,[1]TargetPriceData!$A$2:$AB$4993,5,FALSE)</f>
        <v>33</v>
      </c>
      <c r="P495" s="24">
        <f>VLOOKUP($A495,[1]TargetPriceData!$A$2:$AB$1048576,7,FALSE)</f>
        <v>38.5</v>
      </c>
      <c r="Q495" s="24">
        <f>VLOOKUP($A495,[1]TargetPriceData!$A$2:$AB$4993,6,FALSE)</f>
        <v>38.200000000000003</v>
      </c>
      <c r="R495" s="34">
        <f t="shared" ca="1" si="14"/>
        <v>0.27503337783711623</v>
      </c>
      <c r="S495" s="24">
        <f>VLOOKUP($A495,[1]TargetPriceData!$A$2:$AB$4993,8,FALSE)</f>
        <v>42</v>
      </c>
      <c r="T495" s="26">
        <f>VLOOKUP($A495,[1]TargetPriceData!$A$2:$AB$4993,10,FALSE)</f>
        <v>2.4</v>
      </c>
      <c r="U495" s="42">
        <f>VLOOKUP($A495,[1]TargetPriceData!$A$2:$P$4996,16,FALSE)</f>
        <v>2.42</v>
      </c>
      <c r="V495" s="42">
        <f>VLOOKUP($A495,[1]TargetPriceData!$A$2:$Q$4996,17,FALSE)</f>
        <v>3.2</v>
      </c>
      <c r="W495" s="27" t="str">
        <f>VLOOKUP($A495,[1]TargetPriceData!$A$2:$O$4996,15,FALSE)</f>
        <v>2022-09-01</v>
      </c>
      <c r="X495" s="28">
        <f>VLOOKUP($A495,[1]TargetPriceData!$A$2:$N$4996,14,FALSE)</f>
        <v>0.72</v>
      </c>
      <c r="Y495" s="29">
        <f t="shared" si="15"/>
        <v>2.4879060124395298E-2</v>
      </c>
      <c r="Z495" s="11" t="str" cm="1">
        <f t="array" ref="Z495">_FV(B495,"Exchange abbreviation",TRUE)</f>
        <v>XNYS</v>
      </c>
      <c r="AA495" s="44" t="s">
        <v>589</v>
      </c>
      <c r="AB495" s="44" t="s">
        <v>711</v>
      </c>
      <c r="AC495" s="45" t="s">
        <v>44</v>
      </c>
      <c r="AD495" s="31" t="s">
        <v>619</v>
      </c>
      <c r="AE495" s="46" t="s">
        <v>620</v>
      </c>
      <c r="AF495" s="32" t="s">
        <v>33</v>
      </c>
      <c r="AG495" s="33" cm="1">
        <f t="array" ref="AG495">IF(AH495=0,0,IF(ISERR(AH495),0,ROUNDDOWN(C495/_FV(B495,"P/E",TRUE),2)))</f>
        <v>3.28</v>
      </c>
      <c r="AH495" s="30" cm="1">
        <f t="array" ref="AH495">IFERROR(_FV(B495,"P/E",TRUE),0)</f>
        <v>8.8179999999999996</v>
      </c>
    </row>
    <row r="496" spans="1:34" x14ac:dyDescent="0.25">
      <c r="A496" s="38" t="s">
        <v>576</v>
      </c>
      <c r="B496" t="e" vm="493">
        <v>#VALUE!</v>
      </c>
      <c r="C496" s="10" cm="1">
        <f t="array" ref="C496">_FV(B496,"Previous close",TRUE)</f>
        <v>56.13</v>
      </c>
      <c r="D496" s="10" cm="1">
        <f t="array" aca="1" ref="D496" ca="1">IF(OR(ISERROR(_FV($B496,"Price (Extended hours)",TRUE))=TRUE,$D$2="MKT CLOSED"),_FV($B496,"Price"),_FV($B496,"Price (Extended hours)",TRUE))</f>
        <v>58.94</v>
      </c>
      <c r="E496" s="17" cm="1">
        <f t="array" ref="E496">_FV(B496,"Low")</f>
        <v>55.39</v>
      </c>
      <c r="F496" s="17" cm="1">
        <f t="array" ref="F496">_FV(B496,"High")</f>
        <v>58.935000000000002</v>
      </c>
      <c r="G496" s="18" cm="1">
        <f t="array" ref="G496">_FV(B496,"Change")</f>
        <v>2.67</v>
      </c>
      <c r="H496" s="19" cm="1">
        <f t="array" ref="H496">_FV(B496,"Change (%)",TRUE)</f>
        <v>4.7567999999999999E-2</v>
      </c>
      <c r="I496" s="37" t="str" cm="1">
        <f t="array" ref="I496">_FV(B496,"Name")</f>
        <v>WYNN RESORTS, LIMITED</v>
      </c>
      <c r="J496" s="20" cm="1">
        <f t="array" ref="J496">_FV(B496,"Shares outstanding",TRUE)</f>
        <v>113729600</v>
      </c>
      <c r="K496" s="21" cm="1">
        <f t="array" ref="K496">IFERROR(_FV(B496,"Market cap",TRUE),0)</f>
        <v>6687302000</v>
      </c>
      <c r="L496" s="22">
        <f>VLOOKUP($A496,[1]TargetPriceData!$A$2:$AB$4993,11,FALSE)</f>
        <v>1.97</v>
      </c>
      <c r="M496" s="23">
        <f>VLOOKUP($A496,[1]TargetPriceData!$A$2:$AB$4993,4,FALSE)</f>
        <v>11</v>
      </c>
      <c r="N496" s="23" t="b">
        <f>VLOOKUP($A496,[1]TargetPriceData!$A$2:$AB$4993,3,FALSE)</f>
        <v>1</v>
      </c>
      <c r="O496" s="24">
        <f>VLOOKUP($A496,[1]TargetPriceData!$A$2:$AB$4993,5,FALSE)</f>
        <v>67</v>
      </c>
      <c r="P496" s="24">
        <f>VLOOKUP($A496,[1]TargetPriceData!$A$2:$AB$1048576,7,FALSE)</f>
        <v>77</v>
      </c>
      <c r="Q496" s="24">
        <f>VLOOKUP($A496,[1]TargetPriceData!$A$2:$AB$4993,6,FALSE)</f>
        <v>83.73</v>
      </c>
      <c r="R496" s="34">
        <f t="shared" ca="1" si="14"/>
        <v>0.42059721750933166</v>
      </c>
      <c r="S496" s="24">
        <f>VLOOKUP($A496,[1]TargetPriceData!$A$2:$AB$4993,8,FALSE)</f>
        <v>117</v>
      </c>
      <c r="T496" s="26">
        <f>VLOOKUP($A496,[1]TargetPriceData!$A$2:$AB$4993,10,FALSE)</f>
        <v>2.4</v>
      </c>
      <c r="U496" s="42">
        <f>VLOOKUP($A496,[1]TargetPriceData!$A$2:$P$4996,16,FALSE)</f>
        <v>1.36</v>
      </c>
      <c r="V496" s="42">
        <f>VLOOKUP($A496,[1]TargetPriceData!$A$2:$Q$4996,17,FALSE)</f>
        <v>1.47</v>
      </c>
      <c r="W496" s="27" t="str">
        <f>VLOOKUP($A496,[1]TargetPriceData!$A$2:$O$4996,15,FALSE)</f>
        <v>2020-02-25</v>
      </c>
      <c r="X496" s="28">
        <f>VLOOKUP($A496,[1]TargetPriceData!$A$2:$N$4996,14,FALSE)</f>
        <v>0</v>
      </c>
      <c r="Y496" s="29">
        <f t="shared" si="15"/>
        <v>0</v>
      </c>
      <c r="Z496" s="11" t="str" cm="1">
        <f t="array" ref="Z496">_FV(B496,"Exchange abbreviation",TRUE)</f>
        <v>XNAS</v>
      </c>
      <c r="AA496" s="44" t="s">
        <v>589</v>
      </c>
      <c r="AB496" s="44" t="s">
        <v>711</v>
      </c>
      <c r="AC496" s="45" t="s">
        <v>56</v>
      </c>
      <c r="AD496" s="31" t="s">
        <v>278</v>
      </c>
      <c r="AE496" s="46" t="s">
        <v>660</v>
      </c>
      <c r="AF496" s="32" t="s">
        <v>33</v>
      </c>
      <c r="AG496" s="33" cm="1">
        <f t="array" ref="AG496">IF(AH496=0,0,IF(ISERR(AH496),0,ROUNDDOWN(C496/_FV(B496,"P/E",TRUE),2)))</f>
        <v>0.8</v>
      </c>
      <c r="AH496" s="30" cm="1">
        <f t="array" ref="AH496">IFERROR(_FV(B496,"P/E",TRUE),0)</f>
        <v>69.583200000000005</v>
      </c>
    </row>
    <row r="497" spans="1:34" x14ac:dyDescent="0.25">
      <c r="A497" s="38" t="s">
        <v>577</v>
      </c>
      <c r="B497" t="e" vm="494">
        <v>#VALUE!</v>
      </c>
      <c r="C497" s="10" cm="1">
        <f t="array" ref="C497">_FV(B497,"Previous close",TRUE)</f>
        <v>59.725000000000001</v>
      </c>
      <c r="D497" s="10" cm="1">
        <f t="array" aca="1" ref="D497" ca="1">IF(OR(ISERROR(_FV($B497,"Price (Extended hours)",TRUE))=TRUE,$D$2="MKT CLOSED"),_FV($B497,"Price"),_FV($B497,"Price (Extended hours)",TRUE))</f>
        <v>60.87</v>
      </c>
      <c r="E497" s="17" cm="1">
        <f t="array" ref="E497">_FV(B497,"Low")</f>
        <v>59.43</v>
      </c>
      <c r="F497" s="17" cm="1">
        <f t="array" ref="F497">_FV(B497,"High")</f>
        <v>61.24</v>
      </c>
      <c r="G497" s="18" cm="1">
        <f t="array" ref="G497">_FV(B497,"Change")</f>
        <v>1.175</v>
      </c>
      <c r="H497" s="19" cm="1">
        <f t="array" ref="H497">_FV(B497,"Change (%)",TRUE)</f>
        <v>1.9674000000000001E-2</v>
      </c>
      <c r="I497" s="37" t="str" cm="1">
        <f t="array" ref="I497">_FV(B497,"Name")</f>
        <v>Xcel Energy Inc.</v>
      </c>
      <c r="J497" s="20" cm="1">
        <f t="array" ref="J497">_FV(B497,"Shares outstanding",TRUE)</f>
        <v>546991300</v>
      </c>
      <c r="K497" s="21" cm="1">
        <f t="array" ref="K497">IFERROR(_FV(B497,"Market cap",TRUE),0)</f>
        <v>33311770000</v>
      </c>
      <c r="L497" s="22">
        <f>VLOOKUP($A497,[1]TargetPriceData!$A$2:$AB$4993,11,FALSE)</f>
        <v>0.42</v>
      </c>
      <c r="M497" s="23">
        <f>VLOOKUP($A497,[1]TargetPriceData!$A$2:$AB$4993,4,FALSE)</f>
        <v>14</v>
      </c>
      <c r="N497" s="23" t="b">
        <f>VLOOKUP($A497,[1]TargetPriceData!$A$2:$AB$4993,3,FALSE)</f>
        <v>1</v>
      </c>
      <c r="O497" s="24">
        <f>VLOOKUP($A497,[1]TargetPriceData!$A$2:$AB$4993,5,FALSE)</f>
        <v>59</v>
      </c>
      <c r="P497" s="24">
        <f>VLOOKUP($A497,[1]TargetPriceData!$A$2:$AB$1048576,7,FALSE)</f>
        <v>70</v>
      </c>
      <c r="Q497" s="24">
        <f>VLOOKUP($A497,[1]TargetPriceData!$A$2:$AB$4993,6,FALSE)</f>
        <v>69.790000000000006</v>
      </c>
      <c r="R497" s="34">
        <f t="shared" ca="1" si="14"/>
        <v>0.14654181041564004</v>
      </c>
      <c r="S497" s="24">
        <f>VLOOKUP($A497,[1]TargetPriceData!$A$2:$AB$4993,8,FALSE)</f>
        <v>79</v>
      </c>
      <c r="T497" s="26">
        <f>VLOOKUP($A497,[1]TargetPriceData!$A$2:$AB$4993,10,FALSE)</f>
        <v>2.4</v>
      </c>
      <c r="U497" s="42">
        <f>VLOOKUP($A497,[1]TargetPriceData!$A$2:$P$4996,16,FALSE)</f>
        <v>0.47</v>
      </c>
      <c r="V497" s="42">
        <f>VLOOKUP($A497,[1]TargetPriceData!$A$2:$Q$4996,17,FALSE)</f>
        <v>1</v>
      </c>
      <c r="W497" s="27" t="str">
        <f>VLOOKUP($A497,[1]TargetPriceData!$A$2:$O$4996,15,FALSE)</f>
        <v>2022-09-14</v>
      </c>
      <c r="X497" s="28">
        <f>VLOOKUP($A497,[1]TargetPriceData!$A$2:$N$4996,14,FALSE)</f>
        <v>1.95</v>
      </c>
      <c r="Y497" s="29">
        <f t="shared" si="15"/>
        <v>3.2649644202595224E-2</v>
      </c>
      <c r="Z497" s="11" t="str" cm="1">
        <f t="array" ref="Z497">_FV(B497,"Exchange abbreviation",TRUE)</f>
        <v>XNAS</v>
      </c>
      <c r="AA497" s="44" t="s">
        <v>712</v>
      </c>
      <c r="AB497" s="44" t="s">
        <v>711</v>
      </c>
      <c r="AC497" s="45" t="s">
        <v>76</v>
      </c>
      <c r="AD497" s="31" t="s">
        <v>600</v>
      </c>
      <c r="AE497" s="46" t="s">
        <v>601</v>
      </c>
      <c r="AF497" s="32" t="s">
        <v>33</v>
      </c>
      <c r="AG497" s="33" cm="1">
        <f t="array" ref="AG497">IF(AH497=0,0,IF(ISERR(AH497),0,ROUNDDOWN(C497/_FV(B497,"P/E",TRUE),2)))</f>
        <v>3</v>
      </c>
      <c r="AH497" s="30" cm="1">
        <f t="array" ref="AH497">IFERROR(_FV(B497,"P/E",TRUE),0)</f>
        <v>19.855599999999999</v>
      </c>
    </row>
    <row r="498" spans="1:34" x14ac:dyDescent="0.25">
      <c r="A498" s="38" t="s">
        <v>578</v>
      </c>
      <c r="B498" t="e" vm="495">
        <v>#VALUE!</v>
      </c>
      <c r="C498" s="10" cm="1">
        <f t="array" ref="C498">_FV(B498,"Previous close",TRUE)</f>
        <v>103.93</v>
      </c>
      <c r="D498" s="10" cm="1">
        <f t="array" aca="1" ref="D498" ca="1">IF(OR(ISERROR(_FV($B498,"Price (Extended hours)",TRUE))=TRUE,$D$2="MKT CLOSED"),_FV($B498,"Price"),_FV($B498,"Price (Extended hours)",TRUE))</f>
        <v>106.01</v>
      </c>
      <c r="E498" s="17" cm="1">
        <f t="array" ref="E498">_FV(B498,"Low")</f>
        <v>103.905</v>
      </c>
      <c r="F498" s="17" cm="1">
        <f t="array" ref="F498">_FV(B498,"High")</f>
        <v>106.4</v>
      </c>
      <c r="G498" s="18" cm="1">
        <f t="array" ref="G498">_FV(B498,"Change")</f>
        <v>1.93</v>
      </c>
      <c r="H498" s="19" cm="1">
        <f t="array" ref="H498">_FV(B498,"Change (%)",TRUE)</f>
        <v>1.857E-2</v>
      </c>
      <c r="I498" s="37" t="str" cm="1">
        <f t="array" ref="I498">_FV(B498,"Name")</f>
        <v>EXXON MOBIL CORPORATION</v>
      </c>
      <c r="J498" s="20" cm="1">
        <f t="array" ref="J498">_FV(B498,"Shares outstanding",TRUE)</f>
        <v>4167636000</v>
      </c>
      <c r="K498" s="21" cm="1">
        <f t="array" ref="K498">IFERROR(_FV(B498,"Market cap",TRUE),0)</f>
        <v>441186000000</v>
      </c>
      <c r="L498" s="22">
        <f>VLOOKUP($A498,[1]TargetPriceData!$A$2:$AB$4993,11,FALSE)</f>
        <v>1.05</v>
      </c>
      <c r="M498" s="23">
        <f>VLOOKUP($A498,[1]TargetPriceData!$A$2:$AB$4993,4,FALSE)</f>
        <v>25</v>
      </c>
      <c r="N498" s="23" t="b">
        <f>VLOOKUP($A498,[1]TargetPriceData!$A$2:$AB$4993,3,FALSE)</f>
        <v>1</v>
      </c>
      <c r="O498" s="24">
        <f>VLOOKUP($A498,[1]TargetPriceData!$A$2:$AB$4993,5,FALSE)</f>
        <v>77</v>
      </c>
      <c r="P498" s="24">
        <f>VLOOKUP($A498,[1]TargetPriceData!$A$2:$AB$1048576,7,FALSE)</f>
        <v>111</v>
      </c>
      <c r="Q498" s="24">
        <f>VLOOKUP($A498,[1]TargetPriceData!$A$2:$AB$4993,6,FALSE)</f>
        <v>110.38</v>
      </c>
      <c r="R498" s="34">
        <f t="shared" ca="1" si="14"/>
        <v>4.122252617677568E-2</v>
      </c>
      <c r="S498" s="24">
        <f>VLOOKUP($A498,[1]TargetPriceData!$A$2:$AB$4993,8,FALSE)</f>
        <v>134</v>
      </c>
      <c r="T498" s="26">
        <f>VLOOKUP($A498,[1]TargetPriceData!$A$2:$AB$4993,10,FALSE)</f>
        <v>2.2999999999999998</v>
      </c>
      <c r="U498" s="42">
        <f>VLOOKUP($A498,[1]TargetPriceData!$A$2:$P$4996,16,FALSE)</f>
        <v>0.83</v>
      </c>
      <c r="V498" s="42">
        <f>VLOOKUP($A498,[1]TargetPriceData!$A$2:$Q$4996,17,FALSE)</f>
        <v>1.1599999999999999</v>
      </c>
      <c r="W498" s="27" t="str">
        <f>VLOOKUP($A498,[1]TargetPriceData!$A$2:$O$4996,15,FALSE)</f>
        <v>2022-08-11</v>
      </c>
      <c r="X498" s="28">
        <f>VLOOKUP($A498,[1]TargetPriceData!$A$2:$N$4996,14,FALSE)</f>
        <v>3.52</v>
      </c>
      <c r="Y498" s="29">
        <f t="shared" si="15"/>
        <v>3.386895025497931E-2</v>
      </c>
      <c r="Z498" s="11" t="str" cm="1">
        <f t="array" ref="Z498">_FV(B498,"Exchange abbreviation",TRUE)</f>
        <v>XNYS</v>
      </c>
      <c r="AA498" s="44" t="s">
        <v>589</v>
      </c>
      <c r="AB498" s="44" t="s">
        <v>711</v>
      </c>
      <c r="AC498" s="45" t="s">
        <v>71</v>
      </c>
      <c r="AD498" s="31" t="s">
        <v>623</v>
      </c>
      <c r="AE498" s="46" t="s">
        <v>659</v>
      </c>
      <c r="AF498" s="32" t="s">
        <v>33</v>
      </c>
      <c r="AG498" s="33" cm="1">
        <f t="array" ref="AG498">IF(AH498=0,0,IF(ISERR(AH498),0,ROUNDDOWN(C498/_FV(B498,"P/E",TRUE),2)))</f>
        <v>9.14</v>
      </c>
      <c r="AH498" s="30" cm="1">
        <f t="array" ref="AH498">IFERROR(_FV(B498,"P/E",TRUE),0)</f>
        <v>11.367800000000001</v>
      </c>
    </row>
    <row r="499" spans="1:34" x14ac:dyDescent="0.25">
      <c r="A499" s="38" t="s">
        <v>579</v>
      </c>
      <c r="B499" t="e" vm="496">
        <v>#VALUE!</v>
      </c>
      <c r="C499" s="10" cm="1">
        <f t="array" ref="C499">_FV(B499,"Previous close",TRUE)</f>
        <v>28.64</v>
      </c>
      <c r="D499" s="10" cm="1">
        <f t="array" aca="1" ref="D499" ca="1">IF(OR(ISERROR(_FV($B499,"Price (Extended hours)",TRUE))=TRUE,$D$2="MKT CLOSED"),_FV($B499,"Price"),_FV($B499,"Price (Extended hours)",TRUE))</f>
        <v>29.06</v>
      </c>
      <c r="E499" s="17" cm="1">
        <f t="array" ref="E499">_FV(B499,"Low")</f>
        <v>27.98</v>
      </c>
      <c r="F499" s="17" cm="1">
        <f t="array" ref="F499">_FV(B499,"High")</f>
        <v>29.09</v>
      </c>
      <c r="G499" s="18" cm="1">
        <f t="array" ref="G499">_FV(B499,"Change")</f>
        <v>0.42</v>
      </c>
      <c r="H499" s="19" cm="1">
        <f t="array" ref="H499">_FV(B499,"Change (%)",TRUE)</f>
        <v>1.4664999999999999E-2</v>
      </c>
      <c r="I499" s="37" t="str" cm="1">
        <f t="array" ref="I499">_FV(B499,"Name")</f>
        <v>DENTSPLY SIRONA INC.</v>
      </c>
      <c r="J499" s="20" cm="1">
        <f t="array" ref="J499">_FV(B499,"Shares outstanding",TRUE)</f>
        <v>215451600</v>
      </c>
      <c r="K499" s="21" cm="1">
        <f t="array" ref="K499">IFERROR(_FV(B499,"Market cap",TRUE),0)</f>
        <v>6261022000</v>
      </c>
      <c r="L499" s="22">
        <f>VLOOKUP($A499,[1]TargetPriceData!$A$2:$AB$4993,11,FALSE)</f>
        <v>0.94</v>
      </c>
      <c r="M499" s="23">
        <f>VLOOKUP($A499,[1]TargetPriceData!$A$2:$AB$4993,4,FALSE)</f>
        <v>10</v>
      </c>
      <c r="N499" s="23" t="b">
        <f>VLOOKUP($A499,[1]TargetPriceData!$A$2:$AB$4993,3,FALSE)</f>
        <v>1</v>
      </c>
      <c r="O499" s="24">
        <f>VLOOKUP($A499,[1]TargetPriceData!$A$2:$AB$4993,5,FALSE)</f>
        <v>33</v>
      </c>
      <c r="P499" s="24">
        <f>VLOOKUP($A499,[1]TargetPriceData!$A$2:$AB$1048576,7,FALSE)</f>
        <v>41</v>
      </c>
      <c r="Q499" s="24">
        <f>VLOOKUP($A499,[1]TargetPriceData!$A$2:$AB$4993,6,FALSE)</f>
        <v>41.3</v>
      </c>
      <c r="R499" s="34">
        <f t="shared" ca="1" si="14"/>
        <v>0.42119752236751545</v>
      </c>
      <c r="S499" s="24">
        <f>VLOOKUP($A499,[1]TargetPriceData!$A$2:$AB$4993,8,FALSE)</f>
        <v>51</v>
      </c>
      <c r="T499" s="26">
        <f>VLOOKUP($A499,[1]TargetPriceData!$A$2:$AB$4993,10,FALSE)</f>
        <v>2.6</v>
      </c>
      <c r="U499" s="42">
        <f>VLOOKUP($A499,[1]TargetPriceData!$A$2:$P$4996,16,FALSE)</f>
        <v>0.83</v>
      </c>
      <c r="V499" s="42">
        <f>VLOOKUP($A499,[1]TargetPriceData!$A$2:$Q$4996,17,FALSE)</f>
        <v>1.45</v>
      </c>
      <c r="W499" s="27" t="str">
        <f>VLOOKUP($A499,[1]TargetPriceData!$A$2:$O$4996,15,FALSE)</f>
        <v>2022-09-29</v>
      </c>
      <c r="X499" s="28">
        <f>VLOOKUP($A499,[1]TargetPriceData!$A$2:$N$4996,14,FALSE)</f>
        <v>0.5</v>
      </c>
      <c r="Y499" s="29">
        <f t="shared" si="15"/>
        <v>1.7458100558659217E-2</v>
      </c>
      <c r="Z499" s="11" t="str" cm="1">
        <f t="array" ref="Z499">_FV(B499,"Exchange abbreviation",TRUE)</f>
        <v>XNAS</v>
      </c>
      <c r="AA499" s="44" t="s">
        <v>589</v>
      </c>
      <c r="AB499" s="44" t="s">
        <v>711</v>
      </c>
      <c r="AC499" s="45" t="s">
        <v>32</v>
      </c>
      <c r="AD499" s="31" t="s">
        <v>587</v>
      </c>
      <c r="AE499" s="46" t="s">
        <v>612</v>
      </c>
      <c r="AF499" s="32" t="s">
        <v>33</v>
      </c>
      <c r="AG499" s="33" cm="1">
        <f t="array" ref="AG499">IF(AH499=0,0,IF(ISERR(AH499),0,ROUNDDOWN(C499/_FV(B499,"P/E",TRUE),2)))</f>
        <v>1.68</v>
      </c>
      <c r="AH499" s="30" cm="1">
        <f t="array" ref="AH499">IFERROR(_FV(B499,"P/E",TRUE),0)</f>
        <v>17.042300000000001</v>
      </c>
    </row>
    <row r="500" spans="1:34" x14ac:dyDescent="0.25">
      <c r="A500" s="38" t="s">
        <v>580</v>
      </c>
      <c r="B500" t="e" vm="497">
        <v>#VALUE!</v>
      </c>
      <c r="C500" s="10" cm="1">
        <f t="array" ref="C500">_FV(B500,"Previous close",TRUE)</f>
        <v>91.04</v>
      </c>
      <c r="D500" s="10" cm="1">
        <f t="array" aca="1" ref="D500" ca="1">IF(OR(ISERROR(_FV($B500,"Price (Extended hours)",TRUE))=TRUE,$D$2="MKT CLOSED"),_FV($B500,"Price"),_FV($B500,"Price (Extended hours)",TRUE))</f>
        <v>93.86</v>
      </c>
      <c r="E500" s="17" cm="1">
        <f t="array" ref="E500">_FV(B500,"Low")</f>
        <v>90.46</v>
      </c>
      <c r="F500" s="17" cm="1">
        <f t="array" ref="F500">_FV(B500,"High")</f>
        <v>94.09</v>
      </c>
      <c r="G500" s="18" cm="1">
        <f t="array" ref="G500">_FV(B500,"Change")</f>
        <v>2.82</v>
      </c>
      <c r="H500" s="19" cm="1">
        <f t="array" ref="H500">_FV(B500,"Change (%)",TRUE)</f>
        <v>3.0975000000000003E-2</v>
      </c>
      <c r="I500" s="37" t="str" cm="1">
        <f t="array" ref="I500">_FV(B500,"Name")</f>
        <v>XYLEM INC.</v>
      </c>
      <c r="J500" s="20" cm="1">
        <f t="array" ref="J500">_FV(B500,"Shares outstanding",TRUE)</f>
        <v>180181800</v>
      </c>
      <c r="K500" s="21" cm="1">
        <f t="array" ref="K500">IFERROR(_FV(B500,"Market cap",TRUE),0)</f>
        <v>16911860000</v>
      </c>
      <c r="L500" s="22">
        <f>VLOOKUP($A500,[1]TargetPriceData!$A$2:$AB$4993,11,FALSE)</f>
        <v>1.06</v>
      </c>
      <c r="M500" s="23">
        <f>VLOOKUP($A500,[1]TargetPriceData!$A$2:$AB$4993,4,FALSE)</f>
        <v>13</v>
      </c>
      <c r="N500" s="23" t="b">
        <f>VLOOKUP($A500,[1]TargetPriceData!$A$2:$AB$4993,3,FALSE)</f>
        <v>1</v>
      </c>
      <c r="O500" s="24">
        <f>VLOOKUP($A500,[1]TargetPriceData!$A$2:$AB$4993,5,FALSE)</f>
        <v>85</v>
      </c>
      <c r="P500" s="24">
        <f>VLOOKUP($A500,[1]TargetPriceData!$A$2:$AB$1048576,7,FALSE)</f>
        <v>96</v>
      </c>
      <c r="Q500" s="24">
        <f>VLOOKUP($A500,[1]TargetPriceData!$A$2:$AB$4993,6,FALSE)</f>
        <v>95.77</v>
      </c>
      <c r="R500" s="34">
        <f t="shared" ca="1" si="14"/>
        <v>2.0349456637545244E-2</v>
      </c>
      <c r="S500" s="24">
        <f>VLOOKUP($A500,[1]TargetPriceData!$A$2:$AB$4993,8,FALSE)</f>
        <v>105</v>
      </c>
      <c r="T500" s="26">
        <f>VLOOKUP($A500,[1]TargetPriceData!$A$2:$AB$4993,10,FALSE)</f>
        <v>2.6</v>
      </c>
      <c r="U500" s="42">
        <f>VLOOKUP($A500,[1]TargetPriceData!$A$2:$P$4996,16,FALSE)</f>
        <v>1.1000000000000001</v>
      </c>
      <c r="V500" s="42">
        <f>VLOOKUP($A500,[1]TargetPriceData!$A$2:$Q$4996,17,FALSE)</f>
        <v>1.63</v>
      </c>
      <c r="W500" s="27" t="str">
        <f>VLOOKUP($A500,[1]TargetPriceData!$A$2:$O$4996,15,FALSE)</f>
        <v>2022-08-31</v>
      </c>
      <c r="X500" s="28">
        <f>VLOOKUP($A500,[1]TargetPriceData!$A$2:$N$4996,14,FALSE)</f>
        <v>1.2</v>
      </c>
      <c r="Y500" s="29">
        <f t="shared" si="15"/>
        <v>1.3181019332161686E-2</v>
      </c>
      <c r="Z500" s="11" t="str" cm="1">
        <f t="array" ref="Z500">_FV(B500,"Exchange abbreviation",TRUE)</f>
        <v>XNYS</v>
      </c>
      <c r="AA500" s="44" t="s">
        <v>589</v>
      </c>
      <c r="AB500" s="44" t="s">
        <v>711</v>
      </c>
      <c r="AC500" s="45" t="s">
        <v>39</v>
      </c>
      <c r="AD500" s="31" t="s">
        <v>337</v>
      </c>
      <c r="AE500" s="46" t="s">
        <v>653</v>
      </c>
      <c r="AF500" s="32" t="s">
        <v>33</v>
      </c>
      <c r="AG500" s="33" cm="1">
        <f t="array" ref="AG500">IF(AH500=0,0,IF(ISERR(AH500),0,ROUNDDOWN(C500/_FV(B500,"P/E",TRUE),2)))</f>
        <v>2.3199999999999998</v>
      </c>
      <c r="AH500" s="30" cm="1">
        <f t="array" ref="AH500">IFERROR(_FV(B500,"P/E",TRUE),0)</f>
        <v>39.181600000000003</v>
      </c>
    </row>
    <row r="501" spans="1:34" x14ac:dyDescent="0.25">
      <c r="A501" s="38" t="s">
        <v>581</v>
      </c>
      <c r="B501" t="e" vm="498">
        <v>#VALUE!</v>
      </c>
      <c r="C501" s="10" cm="1">
        <f t="array" ref="C501">_FV(B501,"Previous close",TRUE)</f>
        <v>109.66</v>
      </c>
      <c r="D501" s="10" cm="1">
        <f t="array" aca="1" ref="D501" ca="1">IF(OR(ISERROR(_FV($B501,"Price (Extended hours)",TRUE))=TRUE,$D$2="MKT CLOSED"),_FV($B501,"Price"),_FV($B501,"Price (Extended hours)",TRUE))</f>
        <v>111.5</v>
      </c>
      <c r="E501" s="17" cm="1">
        <f t="array" ref="E501">_FV(B501,"Low")</f>
        <v>108.77</v>
      </c>
      <c r="F501" s="17" cm="1">
        <f t="array" ref="F501">_FV(B501,"High")</f>
        <v>111.4</v>
      </c>
      <c r="G501" s="18" cm="1">
        <f t="array" ref="G501">_FV(B501,"Change")</f>
        <v>1.37</v>
      </c>
      <c r="H501" s="19" cm="1">
        <f t="array" ref="H501">_FV(B501,"Change (%)",TRUE)</f>
        <v>1.2493000000000001E-2</v>
      </c>
      <c r="I501" s="37" t="str" cm="1">
        <f t="array" ref="I501">_FV(B501,"Name")</f>
        <v>YUM! BRANDS, INC.</v>
      </c>
      <c r="J501" s="20" cm="1">
        <f t="array" ref="J501">_FV(B501,"Shares outstanding",TRUE)</f>
        <v>284542500</v>
      </c>
      <c r="K501" s="21" cm="1">
        <f t="array" ref="K501">IFERROR(_FV(B501,"Market cap",TRUE),0)</f>
        <v>31592750000</v>
      </c>
      <c r="L501" s="22">
        <f>VLOOKUP($A501,[1]TargetPriceData!$A$2:$AB$4993,11,FALSE)</f>
        <v>1</v>
      </c>
      <c r="M501" s="23">
        <f>VLOOKUP($A501,[1]TargetPriceData!$A$2:$AB$4993,4,FALSE)</f>
        <v>22</v>
      </c>
      <c r="N501" s="23" t="b">
        <f>VLOOKUP($A501,[1]TargetPriceData!$A$2:$AB$4993,3,FALSE)</f>
        <v>1</v>
      </c>
      <c r="O501" s="24">
        <f>VLOOKUP($A501,[1]TargetPriceData!$A$2:$AB$4993,5,FALSE)</f>
        <v>118</v>
      </c>
      <c r="P501" s="24">
        <f>VLOOKUP($A501,[1]TargetPriceData!$A$2:$AB$1048576,7,FALSE)</f>
        <v>131.5</v>
      </c>
      <c r="Q501" s="24">
        <f>VLOOKUP($A501,[1]TargetPriceData!$A$2:$AB$4993,6,FALSE)</f>
        <v>132.15</v>
      </c>
      <c r="R501" s="34">
        <f t="shared" ca="1" si="14"/>
        <v>0.18520179372197315</v>
      </c>
      <c r="S501" s="24">
        <f>VLOOKUP($A501,[1]TargetPriceData!$A$2:$AB$4993,8,FALSE)</f>
        <v>148</v>
      </c>
      <c r="T501" s="26">
        <f>VLOOKUP($A501,[1]TargetPriceData!$A$2:$AB$4993,10,FALSE)</f>
        <v>2.4</v>
      </c>
      <c r="U501" s="42">
        <f>VLOOKUP($A501,[1]TargetPriceData!$A$2:$P$4996,16,FALSE)</f>
        <v>0.85</v>
      </c>
      <c r="V501" s="42">
        <f>VLOOKUP($A501,[1]TargetPriceData!$A$2:$Q$4996,17,FALSE)</f>
        <v>1.21</v>
      </c>
      <c r="W501" s="27" t="str">
        <f>VLOOKUP($A501,[1]TargetPriceData!$A$2:$O$4996,15,FALSE)</f>
        <v>2022-08-26</v>
      </c>
      <c r="X501" s="28">
        <f>VLOOKUP($A501,[1]TargetPriceData!$A$2:$N$4996,14,FALSE)</f>
        <v>2.2799999999999998</v>
      </c>
      <c r="Y501" s="29">
        <f t="shared" si="15"/>
        <v>2.0791537479482033E-2</v>
      </c>
      <c r="Z501" s="11" t="str" cm="1">
        <f t="array" ref="Z501">_FV(B501,"Exchange abbreviation",TRUE)</f>
        <v>XNYS</v>
      </c>
      <c r="AA501" s="44" t="s">
        <v>589</v>
      </c>
      <c r="AB501" s="44" t="s">
        <v>711</v>
      </c>
      <c r="AC501" s="45" t="s">
        <v>56</v>
      </c>
      <c r="AD501" s="31" t="s">
        <v>278</v>
      </c>
      <c r="AE501" s="46" t="s">
        <v>652</v>
      </c>
      <c r="AF501" s="32" t="s">
        <v>33</v>
      </c>
      <c r="AG501" s="33" cm="1">
        <f t="array" ref="AG501">IF(AH501=0,0,IF(ISERR(AH501),0,ROUNDDOWN(C501/_FV(B501,"P/E",TRUE),2)))</f>
        <v>4.99</v>
      </c>
      <c r="AH501" s="30" cm="1">
        <f t="array" ref="AH501">IFERROR(_FV(B501,"P/E",TRUE),0)</f>
        <v>21.963799999999999</v>
      </c>
    </row>
    <row r="502" spans="1:34" x14ac:dyDescent="0.25">
      <c r="A502" s="38" t="s">
        <v>582</v>
      </c>
      <c r="B502" t="e" vm="499">
        <v>#VALUE!</v>
      </c>
      <c r="C502" s="10" cm="1">
        <f t="array" ref="C502">_FV(B502,"Previous close",TRUE)</f>
        <v>106.33</v>
      </c>
      <c r="D502" s="10" cm="1">
        <f t="array" aca="1" ref="D502" ca="1">IF(OR(ISERROR(_FV($B502,"Price (Extended hours)",TRUE))=TRUE,$D$2="MKT CLOSED"),_FV($B502,"Price"),_FV($B502,"Price (Extended hours)",TRUE))</f>
        <v>107.22</v>
      </c>
      <c r="E502" s="17" cm="1">
        <f t="array" ref="E502">_FV(B502,"Low")</f>
        <v>102.6</v>
      </c>
      <c r="F502" s="17" cm="1">
        <f t="array" ref="F502">_FV(B502,"High")</f>
        <v>107.7</v>
      </c>
      <c r="G502" s="18" cm="1">
        <f t="array" ref="G502">_FV(B502,"Change")</f>
        <v>1.06</v>
      </c>
      <c r="H502" s="19" cm="1">
        <f t="array" ref="H502">_FV(B502,"Change (%)",TRUE)</f>
        <v>9.9690000000000004E-3</v>
      </c>
      <c r="I502" s="37" t="str" cm="1">
        <f t="array" ref="I502">_FV(B502,"Name")</f>
        <v>ZIMMER BIOMET HOLDINGS, INC.</v>
      </c>
      <c r="J502" s="20" cm="1">
        <f t="array" ref="J502">_FV(B502,"Shares outstanding",TRUE)</f>
        <v>209819500</v>
      </c>
      <c r="K502" s="21" cm="1">
        <f t="array" ref="K502">IFERROR(_FV(B502,"Market cap",TRUE),0)</f>
        <v>22532520000</v>
      </c>
      <c r="L502" s="22">
        <f>VLOOKUP($A502,[1]TargetPriceData!$A$2:$AB$4993,11,FALSE)</f>
        <v>1.08</v>
      </c>
      <c r="M502" s="23">
        <f>VLOOKUP($A502,[1]TargetPriceData!$A$2:$AB$4993,4,FALSE)</f>
        <v>22</v>
      </c>
      <c r="N502" s="23" t="b">
        <f>VLOOKUP($A502,[1]TargetPriceData!$A$2:$AB$4993,3,FALSE)</f>
        <v>1</v>
      </c>
      <c r="O502" s="24">
        <f>VLOOKUP($A502,[1]TargetPriceData!$A$2:$AB$4993,5,FALSE)</f>
        <v>95</v>
      </c>
      <c r="P502" s="24">
        <f>VLOOKUP($A502,[1]TargetPriceData!$A$2:$AB$1048576,7,FALSE)</f>
        <v>123</v>
      </c>
      <c r="Q502" s="24">
        <f>VLOOKUP($A502,[1]TargetPriceData!$A$2:$AB$4993,6,FALSE)</f>
        <v>124.05</v>
      </c>
      <c r="R502" s="34">
        <f t="shared" ca="1" si="14"/>
        <v>0.15696698377168436</v>
      </c>
      <c r="S502" s="24">
        <f>VLOOKUP($A502,[1]TargetPriceData!$A$2:$AB$4993,8,FALSE)</f>
        <v>145</v>
      </c>
      <c r="T502" s="26">
        <f>VLOOKUP($A502,[1]TargetPriceData!$A$2:$AB$4993,10,FALSE)</f>
        <v>2.8</v>
      </c>
      <c r="U502" s="42">
        <f>VLOOKUP($A502,[1]TargetPriceData!$A$2:$P$4996,16,FALSE)</f>
        <v>0.69</v>
      </c>
      <c r="V502" s="42">
        <f>VLOOKUP($A502,[1]TargetPriceData!$A$2:$Q$4996,17,FALSE)</f>
        <v>1.81</v>
      </c>
      <c r="W502" s="27" t="str">
        <f>VLOOKUP($A502,[1]TargetPriceData!$A$2:$O$4996,15,FALSE)</f>
        <v>2022-09-29</v>
      </c>
      <c r="X502" s="28">
        <f>VLOOKUP($A502,[1]TargetPriceData!$A$2:$N$4996,14,FALSE)</f>
        <v>0.96</v>
      </c>
      <c r="Y502" s="29">
        <f t="shared" si="15"/>
        <v>9.0284961911031685E-3</v>
      </c>
      <c r="Z502" s="11" t="str" cm="1">
        <f t="array" ref="Z502">_FV(B502,"Exchange abbreviation",TRUE)</f>
        <v>XNYS</v>
      </c>
      <c r="AA502" s="44" t="s">
        <v>589</v>
      </c>
      <c r="AB502" s="44" t="s">
        <v>711</v>
      </c>
      <c r="AC502" s="45" t="s">
        <v>32</v>
      </c>
      <c r="AD502" s="31" t="s">
        <v>587</v>
      </c>
      <c r="AE502" s="46" t="s">
        <v>588</v>
      </c>
      <c r="AF502" s="32" t="s">
        <v>33</v>
      </c>
      <c r="AG502" s="33" cm="1">
        <f t="array" ref="AG502">IF(AH502=0,0,IF(ISERR(AH502),0,ROUNDDOWN(C502/_FV(B502,"P/E",TRUE),2)))</f>
        <v>1.42</v>
      </c>
      <c r="AH502" s="30" cm="1">
        <f t="array" ref="AH502">IFERROR(_FV(B502,"P/E",TRUE),0)</f>
        <v>74.812799999999996</v>
      </c>
    </row>
    <row r="503" spans="1:34" x14ac:dyDescent="0.25">
      <c r="A503" s="38" t="s">
        <v>583</v>
      </c>
      <c r="B503" t="e" vm="500">
        <v>#VALUE!</v>
      </c>
      <c r="C503" s="10" cm="1">
        <f t="array" ref="C503">_FV(B503,"Previous close",TRUE)</f>
        <v>256.23</v>
      </c>
      <c r="D503" s="10" cm="1">
        <f t="array" aca="1" ref="D503" ca="1">IF(OR(ISERROR(_FV($B503,"Price (Extended hours)",TRUE))=TRUE,$D$2="MKT CLOSED"),_FV($B503,"Price"),_FV($B503,"Price (Extended hours)",TRUE))</f>
        <v>257.3</v>
      </c>
      <c r="E503" s="17" cm="1">
        <f t="array" ref="E503">_FV(B503,"Low")</f>
        <v>252.39</v>
      </c>
      <c r="F503" s="17" cm="1">
        <f t="array" ref="F503">_FV(B503,"High")</f>
        <v>263.91000000000003</v>
      </c>
      <c r="G503" s="18" cm="1">
        <f t="array" ref="G503">_FV(B503,"Change")</f>
        <v>6.81</v>
      </c>
      <c r="H503" s="19" cm="1">
        <f t="array" ref="H503">_FV(B503,"Change (%)",TRUE)</f>
        <v>2.6578000000000001E-2</v>
      </c>
      <c r="I503" s="37" t="str" cm="1">
        <f t="array" ref="I503">_FV(B503,"Name")</f>
        <v>ZEBRA TECHNOLOGIES CORPORATION</v>
      </c>
      <c r="J503" s="20" cm="1">
        <f t="array" ref="J503">_FV(B503,"Shares outstanding",TRUE)</f>
        <v>51789940</v>
      </c>
      <c r="K503" s="21" cm="1">
        <f t="array" ref="K503">IFERROR(_FV(B503,"Market cap",TRUE),0)</f>
        <v>13622830000</v>
      </c>
      <c r="L503" s="22">
        <f>VLOOKUP($A503,[1]TargetPriceData!$A$2:$AB$4993,11,FALSE)</f>
        <v>1.66</v>
      </c>
      <c r="M503" s="23">
        <f>VLOOKUP($A503,[1]TargetPriceData!$A$2:$AB$4993,4,FALSE)</f>
        <v>11</v>
      </c>
      <c r="N503" s="23" t="b">
        <f>VLOOKUP($A503,[1]TargetPriceData!$A$2:$AB$4993,3,FALSE)</f>
        <v>1</v>
      </c>
      <c r="O503" s="24">
        <f>VLOOKUP($A503,[1]TargetPriceData!$A$2:$AB$4993,5,FALSE)</f>
        <v>225</v>
      </c>
      <c r="P503" s="24">
        <f>VLOOKUP($A503,[1]TargetPriceData!$A$2:$AB$1048576,7,FALSE)</f>
        <v>430</v>
      </c>
      <c r="Q503" s="24">
        <f>VLOOKUP($A503,[1]TargetPriceData!$A$2:$AB$4993,6,FALSE)</f>
        <v>402.36</v>
      </c>
      <c r="R503" s="34">
        <f t="shared" ca="1" si="14"/>
        <v>0.56377769141080447</v>
      </c>
      <c r="S503" s="24">
        <f>VLOOKUP($A503,[1]TargetPriceData!$A$2:$AB$4993,8,FALSE)</f>
        <v>500</v>
      </c>
      <c r="T503" s="26">
        <f>VLOOKUP($A503,[1]TargetPriceData!$A$2:$AB$4993,10,FALSE)</f>
        <v>2.1</v>
      </c>
      <c r="U503" s="42">
        <f>VLOOKUP($A503,[1]TargetPriceData!$A$2:$P$4996,16,FALSE)</f>
        <v>0.49</v>
      </c>
      <c r="V503" s="42">
        <f>VLOOKUP($A503,[1]TargetPriceData!$A$2:$Q$4996,17,FALSE)</f>
        <v>0.86</v>
      </c>
      <c r="W503" s="27" t="str">
        <f>VLOOKUP($A503,[1]TargetPriceData!$A$2:$O$4996,15,FALSE)</f>
        <v/>
      </c>
      <c r="X503" s="28">
        <f>VLOOKUP($A503,[1]TargetPriceData!$A$2:$N$4996,14,FALSE)</f>
        <v>0</v>
      </c>
      <c r="Y503" s="29">
        <f t="shared" si="15"/>
        <v>0</v>
      </c>
      <c r="Z503" s="11" t="str" cm="1">
        <f t="array" ref="Z503">_FV(B503,"Exchange abbreviation",TRUE)</f>
        <v>XNAS</v>
      </c>
      <c r="AA503" s="44" t="s">
        <v>589</v>
      </c>
      <c r="AB503" s="44" t="s">
        <v>711</v>
      </c>
      <c r="AC503" s="45" t="s">
        <v>119</v>
      </c>
      <c r="AD503" s="31" t="s">
        <v>592</v>
      </c>
      <c r="AE503" s="46" t="s">
        <v>682</v>
      </c>
      <c r="AF503" s="32" t="s">
        <v>33</v>
      </c>
      <c r="AG503" s="33" cm="1">
        <f t="array" ref="AG503">IF(AH503=0,0,IF(ISERR(AH503),0,ROUNDDOWN(C503/_FV(B503,"P/E",TRUE),2)))</f>
        <v>9.19</v>
      </c>
      <c r="AH503" s="30" cm="1">
        <f t="array" ref="AH503">IFERROR(_FV(B503,"P/E",TRUE),0)</f>
        <v>27.8645</v>
      </c>
    </row>
    <row r="504" spans="1:34" x14ac:dyDescent="0.25">
      <c r="A504" s="38" t="s">
        <v>584</v>
      </c>
      <c r="B504" t="e" vm="501">
        <v>#VALUE!</v>
      </c>
      <c r="C504" s="10" cm="1">
        <f t="array" ref="C504">_FV(B504,"Previous close",TRUE)</f>
        <v>47.13</v>
      </c>
      <c r="D504" s="10" cm="1">
        <f t="array" aca="1" ref="D504" ca="1">IF(OR(ISERROR(_FV($B504,"Price (Extended hours)",TRUE))=TRUE,$D$2="MKT CLOSED"),_FV($B504,"Price"),_FV($B504,"Price (Extended hours)",TRUE))</f>
        <v>47.98</v>
      </c>
      <c r="E504" s="17" cm="1">
        <f t="array" ref="E504">_FV(B504,"Low")</f>
        <v>46.58</v>
      </c>
      <c r="F504" s="17" cm="1">
        <f t="array" ref="F504">_FV(B504,"High")</f>
        <v>48.5045</v>
      </c>
      <c r="G504" s="18" cm="1">
        <f t="array" ref="G504">_FV(B504,"Change")</f>
        <v>0.69</v>
      </c>
      <c r="H504" s="19" cm="1">
        <f t="array" ref="H504">_FV(B504,"Change (%)",TRUE)</f>
        <v>1.464E-2</v>
      </c>
      <c r="I504" s="37" t="str" cm="1">
        <f t="array" ref="I504">_FV(B504,"Name")</f>
        <v>ZIONS BANCORPORATION, NATIONAL ASSOCIATION</v>
      </c>
      <c r="J504" s="20" cm="1">
        <f t="array" ref="J504">_FV(B504,"Shares outstanding",TRUE)</f>
        <v>150471400</v>
      </c>
      <c r="K504" s="21" cm="1">
        <f t="array" ref="K504">IFERROR(_FV(B504,"Market cap",TRUE),0)</f>
        <v>7195541000</v>
      </c>
      <c r="L504" s="22">
        <f>VLOOKUP($A504,[1]TargetPriceData!$A$2:$AB$4993,11,FALSE)</f>
        <v>1.21</v>
      </c>
      <c r="M504" s="23">
        <f>VLOOKUP($A504,[1]TargetPriceData!$A$2:$AB$4993,4,FALSE)</f>
        <v>19</v>
      </c>
      <c r="N504" s="23" t="b">
        <f>VLOOKUP($A504,[1]TargetPriceData!$A$2:$AB$4993,3,FALSE)</f>
        <v>1</v>
      </c>
      <c r="O504" s="24">
        <f>VLOOKUP($A504,[1]TargetPriceData!$A$2:$AB$4993,5,FALSE)</f>
        <v>51</v>
      </c>
      <c r="P504" s="24">
        <f>VLOOKUP($A504,[1]TargetPriceData!$A$2:$AB$1048576,7,FALSE)</f>
        <v>61</v>
      </c>
      <c r="Q504" s="24">
        <f>VLOOKUP($A504,[1]TargetPriceData!$A$2:$AB$4993,6,FALSE)</f>
        <v>62.63</v>
      </c>
      <c r="R504" s="34">
        <f t="shared" ca="1" si="14"/>
        <v>0.30533555648186761</v>
      </c>
      <c r="S504" s="24">
        <f>VLOOKUP($A504,[1]TargetPriceData!$A$2:$AB$4993,8,FALSE)</f>
        <v>75</v>
      </c>
      <c r="T504" s="26">
        <f>VLOOKUP($A504,[1]TargetPriceData!$A$2:$AB$4993,10,FALSE)</f>
        <v>2.5</v>
      </c>
      <c r="U504" s="42">
        <f>VLOOKUP($A504,[1]TargetPriceData!$A$2:$P$4996,16,FALSE)</f>
        <v>0</v>
      </c>
      <c r="V504" s="42">
        <f>VLOOKUP($A504,[1]TargetPriceData!$A$2:$Q$4996,17,FALSE)</f>
        <v>0</v>
      </c>
      <c r="W504" s="27" t="str">
        <f>VLOOKUP($A504,[1]TargetPriceData!$A$2:$O$4996,15,FALSE)</f>
        <v>2022-08-17</v>
      </c>
      <c r="X504" s="28">
        <f>VLOOKUP($A504,[1]TargetPriceData!$A$2:$N$4996,14,FALSE)</f>
        <v>1.64</v>
      </c>
      <c r="Y504" s="29">
        <f t="shared" si="15"/>
        <v>3.4797368979418625E-2</v>
      </c>
      <c r="Z504" s="11" t="str" cm="1">
        <f t="array" ref="Z504">_FV(B504,"Exchange abbreviation",TRUE)</f>
        <v>XNAS</v>
      </c>
      <c r="AA504" s="44" t="s">
        <v>589</v>
      </c>
      <c r="AB504" s="44" t="s">
        <v>711</v>
      </c>
      <c r="AC504" s="45" t="s">
        <v>38</v>
      </c>
      <c r="AD504" s="31" t="s">
        <v>604</v>
      </c>
      <c r="AE504" s="46" t="s">
        <v>647</v>
      </c>
      <c r="AF504" s="32" t="s">
        <v>33</v>
      </c>
      <c r="AG504" s="33" cm="1">
        <f t="array" ref="AG504">IF(AH504=0,0,IF(ISERR(AH504),0,ROUNDDOWN(C504/_FV(B504,"P/E",TRUE),2)))</f>
        <v>5.33</v>
      </c>
      <c r="AH504" s="30" cm="1">
        <f t="array" ref="AH504">IFERROR(_FV(B504,"P/E",TRUE),0)</f>
        <v>8.8313000000000006</v>
      </c>
    </row>
    <row r="505" spans="1:34" x14ac:dyDescent="0.25">
      <c r="A505" s="38" t="s">
        <v>585</v>
      </c>
      <c r="B505" t="e" vm="502">
        <v>#VALUE!</v>
      </c>
      <c r="C505" s="10" cm="1">
        <f t="array" ref="C505">_FV(B505,"Previous close",TRUE)</f>
        <v>144.43</v>
      </c>
      <c r="D505" s="10" cm="1">
        <f t="array" aca="1" ref="D505" ca="1">IF(OR(ISERROR(_FV($B505,"Price (Extended hours)",TRUE))=TRUE,$D$2="MKT CLOSED"),_FV($B505,"Price"),_FV($B505,"Price (Extended hours)",TRUE))</f>
        <v>147.15</v>
      </c>
      <c r="E505" s="17" cm="1">
        <f t="array" ref="E505">_FV(B505,"Low")</f>
        <v>142.12</v>
      </c>
      <c r="F505" s="17" cm="1">
        <f t="array" ref="F505">_FV(B505,"High")</f>
        <v>147.69</v>
      </c>
      <c r="G505" s="18" cm="1">
        <f t="array" ref="G505">_FV(B505,"Change")</f>
        <v>2.78</v>
      </c>
      <c r="H505" s="19" cm="1">
        <f t="array" ref="H505">_FV(B505,"Change (%)",TRUE)</f>
        <v>1.9248000000000001E-2</v>
      </c>
      <c r="I505" s="37" t="str" cm="1">
        <f t="array" ref="I505">_FV(B505,"Name")</f>
        <v>ZOETIS INC.</v>
      </c>
      <c r="J505" s="20" cm="1">
        <f t="array" ref="J505">_FV(B505,"Shares outstanding",TRUE)</f>
        <v>468138600</v>
      </c>
      <c r="K505" s="21" cm="1">
        <f t="array" ref="K505">IFERROR(_FV(B505,"Market cap",TRUE),0)</f>
        <v>68914680000</v>
      </c>
      <c r="L505" s="22">
        <f>VLOOKUP($A505,[1]TargetPriceData!$A$2:$AB$4993,11,FALSE)</f>
        <v>0.76</v>
      </c>
      <c r="M505" s="23">
        <f>VLOOKUP($A505,[1]TargetPriceData!$A$2:$AB$4993,4,FALSE)</f>
        <v>11</v>
      </c>
      <c r="N505" s="23" t="b">
        <f>VLOOKUP($A505,[1]TargetPriceData!$A$2:$AB$4993,3,FALSE)</f>
        <v>1</v>
      </c>
      <c r="O505" s="24">
        <f>VLOOKUP($A505,[1]TargetPriceData!$A$2:$AB$4993,5,FALSE)</f>
        <v>205</v>
      </c>
      <c r="P505" s="24">
        <f>VLOOKUP($A505,[1]TargetPriceData!$A$2:$AB$1048576,7,FALSE)</f>
        <v>225</v>
      </c>
      <c r="Q505" s="24">
        <f>VLOOKUP($A505,[1]TargetPriceData!$A$2:$AB$4993,6,FALSE)</f>
        <v>226.45</v>
      </c>
      <c r="R505" s="34">
        <f t="shared" ca="1" si="14"/>
        <v>0.53890587835541948</v>
      </c>
      <c r="S505" s="24">
        <f>VLOOKUP($A505,[1]TargetPriceData!$A$2:$AB$4993,8,FALSE)</f>
        <v>264</v>
      </c>
      <c r="T505" s="26">
        <f>VLOOKUP($A505,[1]TargetPriceData!$A$2:$AB$4993,10,FALSE)</f>
        <v>1.8</v>
      </c>
      <c r="U505" s="42">
        <f>VLOOKUP($A505,[1]TargetPriceData!$A$2:$P$4996,16,FALSE)</f>
        <v>1.33</v>
      </c>
      <c r="V505" s="42">
        <f>VLOOKUP($A505,[1]TargetPriceData!$A$2:$Q$4996,17,FALSE)</f>
        <v>2.1800000000000002</v>
      </c>
      <c r="W505" s="27" t="str">
        <f>VLOOKUP($A505,[1]TargetPriceData!$A$2:$O$4996,15,FALSE)</f>
        <v>2022-10-31</v>
      </c>
      <c r="X505" s="28">
        <f>VLOOKUP($A505,[1]TargetPriceData!$A$2:$N$4996,14,FALSE)</f>
        <v>1.3</v>
      </c>
      <c r="Y505" s="29">
        <f t="shared" si="15"/>
        <v>9.0009000900090012E-3</v>
      </c>
      <c r="Z505" s="11" t="str" cm="1">
        <f t="array" ref="Z505">_FV(B505,"Exchange abbreviation",TRUE)</f>
        <v>XNYS</v>
      </c>
      <c r="AA505" s="44" t="s">
        <v>589</v>
      </c>
      <c r="AB505" s="44" t="s">
        <v>711</v>
      </c>
      <c r="AC505" s="45" t="s">
        <v>35</v>
      </c>
      <c r="AD505" s="31" t="s">
        <v>587</v>
      </c>
      <c r="AE505" s="46" t="s">
        <v>35</v>
      </c>
      <c r="AF505" s="32" t="s">
        <v>33</v>
      </c>
      <c r="AG505" s="33" cm="1">
        <f t="array" ref="AG505">IF(AH505=0,0,IF(ISERR(AH505),0,ROUNDDOWN(C505/_FV(B505,"P/E",TRUE),2)))</f>
        <v>4.4000000000000004</v>
      </c>
      <c r="AH505" s="30" cm="1">
        <f t="array" ref="AH505">IFERROR(_FV(B505,"P/E",TRUE),0)</f>
        <v>32.777099999999997</v>
      </c>
    </row>
  </sheetData>
  <autoFilter ref="A3:AH505" xr:uid="{241986F5-8CD4-45A1-9C10-DAEDD4BD6E06}">
    <sortState xmlns:xlrd2="http://schemas.microsoft.com/office/spreadsheetml/2017/richdata2" ref="A4:AH505">
      <sortCondition ref="A4:A505"/>
    </sortState>
  </autoFilter>
  <sortState xmlns:xlrd2="http://schemas.microsoft.com/office/spreadsheetml/2017/richdata2" ref="A4:AH505">
    <sortCondition ref="A4:A505"/>
  </sortState>
  <conditionalFormatting sqref="R3">
    <cfRule type="colorScale" priority="13">
      <colorScale>
        <cfvo type="min"/>
        <cfvo type="percentile" val="50"/>
        <cfvo type="max"/>
        <color rgb="FFF8696B"/>
        <color rgb="FFFCFCFF"/>
        <color rgb="FF63BE7B"/>
      </colorScale>
    </cfRule>
  </conditionalFormatting>
  <conditionalFormatting sqref="R3">
    <cfRule type="colorScale" priority="12">
      <colorScale>
        <cfvo type="min"/>
        <cfvo type="percentile" val="50"/>
        <cfvo type="max"/>
        <color rgb="FFF8696B"/>
        <color rgb="FFFCFCFF"/>
        <color rgb="FF63BE7B"/>
      </colorScale>
    </cfRule>
  </conditionalFormatting>
  <conditionalFormatting sqref="Y3:AH3">
    <cfRule type="colorScale" priority="81">
      <colorScale>
        <cfvo type="min"/>
        <cfvo type="percentile" val="50"/>
        <cfvo type="max"/>
        <color rgb="FFF8696B"/>
        <color rgb="FFFCFCFF"/>
        <color rgb="FF63BE7B"/>
      </colorScale>
    </cfRule>
  </conditionalFormatting>
  <conditionalFormatting sqref="Y3:AH3">
    <cfRule type="colorScale" priority="82">
      <colorScale>
        <cfvo type="min"/>
        <cfvo type="percentile" val="50"/>
        <cfvo type="max"/>
        <color rgb="FFF8696B"/>
        <color rgb="FFFCFCFF"/>
        <color rgb="FF63BE7B"/>
      </colorScale>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Avery</dc:creator>
  <cp:lastModifiedBy>Greg Avery</cp:lastModifiedBy>
  <dcterms:created xsi:type="dcterms:W3CDTF">2022-09-25T17:48:33Z</dcterms:created>
  <dcterms:modified xsi:type="dcterms:W3CDTF">2022-10-23T14:14:46Z</dcterms:modified>
</cp:coreProperties>
</file>