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TI_02\Documents\sitio-ite\src\assets\pdf\"/>
    </mc:Choice>
  </mc:AlternateContent>
  <xr:revisionPtr revIDLastSave="0" documentId="13_ncr:1_{837FD4B6-9668-4929-A275-F24C6D7999EA}" xr6:coauthVersionLast="47" xr6:coauthVersionMax="47" xr10:uidLastSave="{00000000-0000-0000-0000-000000000000}"/>
  <bookViews>
    <workbookView xWindow="49860" yWindow="4350" windowWidth="43200" windowHeight="12585" xr2:uid="{00000000-000D-0000-FFFF-FFFF00000000}"/>
  </bookViews>
  <sheets>
    <sheet name="2020" sheetId="3" r:id="rId1"/>
    <sheet name="2016" sheetId="2" r:id="rId2"/>
    <sheet name="201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3" l="1"/>
  <c r="I11" i="3"/>
  <c r="K12" i="3" s="1"/>
  <c r="I5" i="3"/>
  <c r="I4" i="3"/>
  <c r="I3" i="3"/>
  <c r="I13" i="3"/>
  <c r="K13" i="3" s="1"/>
  <c r="I8" i="3"/>
  <c r="I7" i="3"/>
  <c r="I15" i="3"/>
  <c r="K15" i="3" s="1"/>
  <c r="I14" i="3"/>
  <c r="K14" i="3" s="1"/>
  <c r="I10" i="3"/>
  <c r="K10" i="3" s="1"/>
  <c r="I9" i="3"/>
  <c r="K9" i="3" s="1"/>
  <c r="I6" i="3"/>
  <c r="K28" i="2"/>
  <c r="K27" i="2"/>
  <c r="K26" i="2"/>
  <c r="K24" i="2"/>
  <c r="M24" i="2" s="1"/>
  <c r="K23" i="2"/>
  <c r="M23" i="2" s="1"/>
  <c r="K20" i="2"/>
  <c r="M20" i="2" s="1"/>
  <c r="K19" i="2"/>
  <c r="M19" i="2" s="1"/>
  <c r="K18" i="2"/>
  <c r="M18" i="2" s="1"/>
  <c r="K17" i="2"/>
  <c r="M17" i="2" s="1"/>
  <c r="K16" i="2"/>
  <c r="M16" i="2" s="1"/>
  <c r="K21" i="2"/>
  <c r="K15" i="2"/>
  <c r="K14" i="2"/>
  <c r="K13" i="2"/>
  <c r="K12" i="2"/>
  <c r="K10" i="2"/>
  <c r="K9" i="2"/>
  <c r="K8" i="2"/>
  <c r="K7" i="2"/>
  <c r="K6" i="2"/>
  <c r="K5" i="2"/>
  <c r="K4" i="2"/>
  <c r="K22" i="2"/>
  <c r="K69" i="1"/>
  <c r="K68" i="1"/>
  <c r="K67" i="1"/>
  <c r="K66" i="1"/>
  <c r="K65" i="1"/>
  <c r="K64" i="1"/>
  <c r="M65" i="1" s="1"/>
  <c r="K62" i="1"/>
  <c r="K61" i="1"/>
  <c r="K60" i="1"/>
  <c r="K57" i="1"/>
  <c r="M60" i="1" s="1"/>
  <c r="K59" i="1"/>
  <c r="K58" i="1"/>
  <c r="M56" i="1"/>
  <c r="K55" i="1"/>
  <c r="K54" i="1"/>
  <c r="K53" i="1"/>
  <c r="K52" i="1"/>
  <c r="K50" i="1"/>
  <c r="K49" i="1"/>
  <c r="M48" i="1"/>
  <c r="K47" i="1"/>
  <c r="M47" i="1" s="1"/>
  <c r="K46" i="1"/>
  <c r="M46" i="1" s="1"/>
  <c r="M44" i="1"/>
  <c r="K44" i="1"/>
  <c r="K42" i="1"/>
  <c r="K41" i="1"/>
  <c r="M42" i="1" s="1"/>
  <c r="K40" i="1"/>
  <c r="K39" i="1"/>
  <c r="M40" i="1" s="1"/>
  <c r="K38" i="1"/>
  <c r="K37" i="1"/>
  <c r="K36" i="1"/>
  <c r="M36" i="1" s="1"/>
  <c r="K35" i="1"/>
  <c r="K33" i="1"/>
  <c r="K34" i="1"/>
  <c r="M35" i="1" s="1"/>
  <c r="K32" i="1"/>
  <c r="K31" i="1"/>
  <c r="K30" i="1"/>
  <c r="M32" i="1" s="1"/>
  <c r="K28" i="1"/>
  <c r="M28" i="1" s="1"/>
  <c r="K27" i="1"/>
  <c r="M27" i="1" s="1"/>
  <c r="K26" i="1"/>
  <c r="M26" i="1" s="1"/>
  <c r="K25" i="1"/>
  <c r="K24" i="1"/>
  <c r="M25" i="1" s="1"/>
  <c r="K23" i="1"/>
  <c r="K22" i="1"/>
  <c r="K21" i="1"/>
  <c r="K20" i="1"/>
  <c r="K19" i="1"/>
  <c r="K17" i="1"/>
  <c r="K16" i="1"/>
  <c r="K15" i="1"/>
  <c r="K14" i="1"/>
  <c r="K13" i="1"/>
  <c r="K12" i="1"/>
  <c r="M12" i="1" s="1"/>
  <c r="K11" i="1"/>
  <c r="M11" i="1" s="1"/>
  <c r="K10" i="1"/>
  <c r="M10" i="1" s="1"/>
  <c r="K9" i="1"/>
  <c r="K8" i="1"/>
  <c r="M9" i="1" s="1"/>
  <c r="K7" i="1"/>
  <c r="M7" i="1" s="1"/>
  <c r="K6" i="1"/>
  <c r="K5" i="1"/>
  <c r="K3" i="1"/>
  <c r="K4" i="1"/>
  <c r="K5" i="3" l="1"/>
  <c r="K8" i="3"/>
  <c r="M28" i="2"/>
  <c r="M10" i="2"/>
  <c r="M15" i="2"/>
  <c r="M22" i="2"/>
  <c r="M69" i="1"/>
  <c r="M62" i="1"/>
  <c r="M21" i="1"/>
  <c r="M38" i="1"/>
  <c r="M6" i="1"/>
  <c r="M17" i="1"/>
  <c r="M23" i="1"/>
  <c r="M4" i="1"/>
  <c r="M55" i="1"/>
  <c r="M50" i="1"/>
</calcChain>
</file>

<file path=xl/sharedStrings.xml><?xml version="1.0" encoding="utf-8"?>
<sst xmlns="http://schemas.openxmlformats.org/spreadsheetml/2006/main" count="727" uniqueCount="175">
  <si>
    <t>export const dataAcuerdosINE2015 = [</t>
  </si>
  <si>
    <t>{id:</t>
  </si>
  <si>
    <t>000029</t>
  </si>
  <si>
    <t>.pdf"}`),},</t>
  </si>
  <si>
    <t>.pdf"}`),},],},</t>
  </si>
  <si>
    <t>000036</t>
  </si>
  <si>
    <t>APRUEBA DEMARCACIÓN TERRITORIAL DE LOS DISTRITOS UNINOMINALES</t>
  </si>
  <si>
    <t>SE DETERMINA LA INSTANCIA DE PARTIDOS</t>
  </si>
  <si>
    <t>OFICIO TLAXCALA</t>
  </si>
  <si>
    <t>000048</t>
  </si>
  <si>
    <t>SE MODIFICA ACUERDO INE-ACRT-32-2015 POR PÉRDIDA DE REGISTRO DE PT Y PH</t>
  </si>
  <si>
    <t>000065</t>
  </si>
  <si>
    <t>SE CREA LA COMISIÓN TEMPORAL PARA EL SEGUIMIENTO DE LOS PROCESOS ELECTORALES 2015-2016</t>
  </si>
  <si>
    <t>000084</t>
  </si>
  <si>
    <t>SE RATIFICA Y DESIGNAN A LOS CONSEJEROS ELECTORALES DE LOS PROCESOS ELECTORALES 2015-2016</t>
  </si>
  <si>
    <t>000139</t>
  </si>
  <si>
    <t>SE ESTABLECEN LOS TÉRMINOS Y CONDICIONES SATELITAL… DE LA TRANSMISIÓN DE LOS PROCESOS ELECTORALES</t>
  </si>
  <si>
    <t>CRITERIOS GENERALES A EFECTO DE GARANTIZAR EL CUMPLIMIENTO DE PRINCIPIO DE PARIDAD DE GÉNERO</t>
  </si>
  <si>
    <t>000146</t>
  </si>
  <si>
    <t>000149</t>
  </si>
  <si>
    <t>ESTRATEGIA DE CAPACITACIÓN Y ASISTENCIA ELECTORAL 2015-2016</t>
  </si>
  <si>
    <t>ANEXO 1</t>
  </si>
  <si>
    <t>ANEXO 2</t>
  </si>
  <si>
    <t>ANEXO 3</t>
  </si>
  <si>
    <t>OFICIO INE_UTVOPL_4725_2015_TLAX</t>
  </si>
  <si>
    <t>000150</t>
  </si>
  <si>
    <t>ACATAMIENTOS DE LAS SENTENCIAS DE LA SALA SUPERIOR DE LOS PARTIDOS DEL TRABAJO Y HUMANISTA</t>
  </si>
  <si>
    <t>ACUERDO INE-CG936-2015</t>
  </si>
  <si>
    <t>ACUERDO INE-CG937-2015</t>
  </si>
  <si>
    <t>CIRCULAR INE-UTVOPL-133-15</t>
  </si>
  <si>
    <t>000154</t>
  </si>
  <si>
    <t>LINEAMIENTOS GENERALES PARA EL DISEÑO, IMPLEMENTACIÓN Y OPERACIÓN DEL CONTEO RÁPIDO</t>
  </si>
  <si>
    <t>CIRCULAR INE-UTVOPL-145-15</t>
  </si>
  <si>
    <t>000155</t>
  </si>
  <si>
    <t>ESTATUTO DEL SERVICIO PROFESIONAL ELECTORAL Y RAMA ADMINISTRATIVA</t>
  </si>
  <si>
    <t>CIRCULAR INE-UTVOPL-135-2015</t>
  </si>
  <si>
    <t>000170</t>
  </si>
  <si>
    <t>LINEAMIENTOS QUE OBSERVARÁN LOS OPLES PARA EL REGISTRO DE COALICIONES</t>
  </si>
  <si>
    <t>000171</t>
  </si>
  <si>
    <t>LINEAMIENTOS PARA EL PROGRAMA DE RESULTADOS ELECTORALES PRELIMINARES</t>
  </si>
  <si>
    <t>000172</t>
  </si>
  <si>
    <t>MEDIDAS ESPECÍFICAS PARA LOS PRESIDENTES DE LA MDC PARA EVITAR LA COMPRA DEL VOTO COACCIÓN E INDUCIÓN</t>
  </si>
  <si>
    <t>000179</t>
  </si>
  <si>
    <t>CRITERIOS QUE DEBERÁN OBSERVAR LOS OPLES DEL SISTEMA DE SEGUIMIENTO Y DESARROLLO DE LA JORNADA ELECTORAL</t>
  </si>
  <si>
    <t>ACUERDO INE-CG-951-2015</t>
  </si>
  <si>
    <t>ACUERDO1 INE-CG-951-2015</t>
  </si>
  <si>
    <t>CIRCULAR INE_UTVOPL_154_2015_CG951</t>
  </si>
  <si>
    <t>];</t>
  </si>
  <si>
    <t>",link:Acuerdos__pdfpath(`./${"INE/"}${"2015/"}${"</t>
  </si>
  <si>
    <t>",subRows:[</t>
  </si>
  <si>
    <t>,idDoc:"</t>
  </si>
  <si>
    <t>",year:"2015",numDoc:"</t>
  </si>
  <si>
    <t>",nameDoc:"</t>
  </si>
  <si>
    <t>.pdf"}`),subRows:[</t>
  </si>
  <si>
    <t>{</t>
  </si>
  <si>
    <t>nameDoc:"</t>
  </si>
  <si>
    <t>TLAXCALA-1</t>
  </si>
  <si>
    <t>",link:"</t>
  </si>
  <si>
    <t>000180</t>
  </si>
  <si>
    <t>INE_UTVOPL_169_2015_CG950</t>
  </si>
  <si>
    <t>SE EMITEN LINEAMIENTOS PARA IMPRESIÓN DE DOCUMENTOS Y ELABORACIÓN DE MATERIALES ELECTORALES</t>
  </si>
  <si>
    <t>LINEAMIENTOS PARA IMPRESIÓN DE DOCUMENTOS Y ELABORACIÓN DE MATERIALES ELECTORALES</t>
  </si>
  <si>
    <t>000181</t>
  </si>
  <si>
    <t>PROCEDIMIENTO DE LIQUIDACIÓN DE LOS PARTIDOS POLÍTICOS NACIONALES QUE NO ALCANZARON EL 3%</t>
  </si>
  <si>
    <t>INE-UTVOPL-174-2015</t>
  </si>
  <si>
    <t>000182</t>
  </si>
  <si>
    <t>000183</t>
  </si>
  <si>
    <t>000184</t>
  </si>
  <si>
    <t>000185</t>
  </si>
  <si>
    <t>",year:"2015",numDoc:"INE CG-</t>
  </si>
  <si>
    <t>-</t>
  </si>
  <si>
    <t>2015",nameDoc:"</t>
  </si>
  <si>
    <t>",year:"2015",numDoc:"INE ACRT-</t>
  </si>
  <si>
    <t>INE-UTVOPL-165-2015</t>
  </si>
  <si>
    <t>000292</t>
  </si>
  <si>
    <t>",year:"2015",numDoc:"INE DERFE-</t>
  </si>
  <si>
    <t>000295</t>
  </si>
  <si>
    <t>000332</t>
  </si>
  <si>
    <t>",year:"2015",numDoc:"RAP-</t>
  </si>
  <si>
    <t>INE_UTVOPL_197_2015_CG936</t>
  </si>
  <si>
    <t>000348</t>
  </si>
  <si>
    <t>ACUERDOS</t>
  </si>
  <si>
    <t>INE JGE-160-2015</t>
  </si>
  <si>
    <t>000366</t>
  </si>
  <si>
    <t>",year:"2015",numDoc:"INE VRFE-</t>
  </si>
  <si>
    <t>",},</t>
  </si>
  <si>
    <t>000371</t>
  </si>
  <si>
    <t>NUEVA DEMARCACIÓN TERRITORIAL</t>
  </si>
  <si>
    <t>000391</t>
  </si>
  <si>
    <t>ACUERDO INE ACRT-49-2015</t>
  </si>
  <si>
    <t>ACUERDO INE-ACRT-51-2015</t>
  </si>
  <si>
    <t>000392</t>
  </si>
  <si>
    <t>000406</t>
  </si>
  <si>
    <t>",year:"2015",numDoc:"CF-0</t>
  </si>
  <si>
    <t>000408</t>
  </si>
  <si>
    <t>000543</t>
  </si>
  <si>
    <t>DICTAMEN TLAXCALA</t>
  </si>
  <si>
    <t>LINEAMIENTOS DE PARTICIPACIÓN CIUDADANA</t>
  </si>
  <si>
    <t>SE PRECISAN LOS ALCANCES DE LAS ATRIBUCIONES DE LAS COMISIÓN TEMPORAL</t>
  </si>
  <si>
    <t>CIRCULAR INE-UTVOPL-167-2015</t>
  </si>
  <si>
    <t>LINEAMIENTOS PARA EL REGISTRO DE LOS OTRORA PARTIDOS NACIONALES PARA OPTAR COMO PARTIDO LOCAL</t>
  </si>
  <si>
    <t>MODIFICACIÓN DEL REGLAMENTO DE SESIONES DE LOS CONSEJOS LOCALES Y DISTRTITALES DEL INE</t>
  </si>
  <si>
    <t>CIRCULAR INE-UTVOPL-185-2015</t>
  </si>
  <si>
    <t>ESTRATEGIA DE INFORMACIÓN EN APOYO A LA ACTUALIZACIÓN DEL PADRÓN ELECTORAL</t>
  </si>
  <si>
    <t>MODIFICAN ACUERDO INE-ACRT-32-2015 CON MOTIVO DE LA PÉRDIDA DE REGISTRO DEL PT Y PH</t>
  </si>
  <si>
    <t>RESOLUCIÓN DEL PT DERIVADA DEL RECURSO DE REVISIÓN SUP-RAP-756-2015</t>
  </si>
  <si>
    <t>INE ACRT-40-2015 (CATÁLOGO NACIONAL)</t>
  </si>
  <si>
    <t>INE CG-980-2015 (PUBLICACIÓN DEL CAT)</t>
  </si>
  <si>
    <t>INE ACRT-45-2015 (APROB MODELOS DE PAUTAS)</t>
  </si>
  <si>
    <t>PLANOS URBANOS, CARTA ELECTORAL MUNICIPAL, PLANOS POR SECCIÓN INDIVIDUAL</t>
  </si>
  <si>
    <t>DESCRIPTIVO DE TLAXCALA</t>
  </si>
  <si>
    <t>ESCENARIO FINAL TLAXCALA</t>
  </si>
  <si>
    <t>MAPA TLAXCALA</t>
  </si>
  <si>
    <t>RESOLUCIÓN DEL INE RELATIVO AL REGISTRO DEL PT</t>
  </si>
  <si>
    <t>CIRCULAR INE-UTVOPL-210-2015</t>
  </si>
  <si>
    <t>ACUERDOS DONDE INCLUYEN AL PT EN LAS PAUTAS DE RADIO Y TV</t>
  </si>
  <si>
    <t>ACUERDO DONDE SE ORDENA AL INTERVENTOR DEL PATRIMONIO DEL PT</t>
  </si>
  <si>
    <t>ACUERDO DE MODELO DE OPERACIÓN PARA LA CREDENCIALIZACIÓN EN EL EXTRANJERO</t>
  </si>
  <si>
    <t>DESIGNACIÓN DEL CONSEJO GENERAL DE TLAXCALA</t>
  </si>
  <si>
    <t>",year:"2016",numDoc:"INE CG-</t>
  </si>
  <si>
    <t>",year:"2016",numDoc:"</t>
  </si>
  <si>
    <t>2016",nameDoc:"</t>
  </si>
  <si>
    <t>",link:Acuerdos__pdfpath(`./${"INE/"}${"2016/"}${"</t>
  </si>
  <si>
    <t>export const dataAcuerdosINE2016 = [</t>
  </si>
  <si>
    <t>ACUERDO INE CVOPL-001-2016</t>
  </si>
  <si>
    <t>ACUERDO INE CVOPL-002-2016</t>
  </si>
  <si>
    <t>ACUERDO INE CVOPL-003-2016</t>
  </si>
  <si>
    <t>ACUERDO INE CVOPL-004-2016</t>
  </si>
  <si>
    <t>ACUERDO INE CVOPL-005-2016</t>
  </si>
  <si>
    <t>ACUERDO INE CVOPL-006-2016</t>
  </si>
  <si>
    <t>ACUERDO INE CVOPL-012-2016</t>
  </si>
  <si>
    <t>RESPUESTAS DE CONSULTAS DE OPLES</t>
  </si>
  <si>
    <t>000062</t>
  </si>
  <si>
    <t>000072</t>
  </si>
  <si>
    <t>ACUERDO INE CVOPL-007-2016-CG865</t>
  </si>
  <si>
    <t>ACUERDO INE CVOPL-008-2016-CG865</t>
  </si>
  <si>
    <t>ACUERDO INE CVOPL-010-2016-CG865</t>
  </si>
  <si>
    <t>ACUERDO INE CVOPL-011-2016-CG865</t>
  </si>
  <si>
    <t>000080</t>
  </si>
  <si>
    <t>000118</t>
  </si>
  <si>
    <t>ESTATUTO</t>
  </si>
  <si>
    <t>000191</t>
  </si>
  <si>
    <t>",year:"2016",numDoc:"CF-00</t>
  </si>
  <si>
    <t>000236</t>
  </si>
  <si>
    <t>000244</t>
  </si>
  <si>
    <t>000256</t>
  </si>
  <si>
    <t>",year:"2016",numDoc:"INE CF-00</t>
  </si>
  <si>
    <t>INE_UTVOPL_033_2016-OPLES_004</t>
  </si>
  <si>
    <t>000314</t>
  </si>
  <si>
    <t>000315</t>
  </si>
  <si>
    <t>000427</t>
  </si>
  <si>
    <t>ANEXO_2-CG1012</t>
  </si>
  <si>
    <t>ANEXO_4-CG1012</t>
  </si>
  <si>
    <t>RESUMEN-CG948</t>
  </si>
  <si>
    <t>2020",nameDoc:"</t>
  </si>
  <si>
    <t>",link:Acuerdos__pdfpath(`./${"INE/"}${"2020/"}${"</t>
  </si>
  <si>
    <t>export const dataAcuerdosINE2020 = [</t>
  </si>
  <si>
    <t>ACUERDO DONDE SE REFORMAN Y ADICIONAN DIVERSAS DISPOSICIONES DEL REGLAMENTO DE FISCALIZACIÓN</t>
  </si>
  <si>
    <t>DEL SERVICIO PROFESIONAL ELECTORAL NACIONAL DOF</t>
  </si>
  <si>
    <t>MANUAL DE USUARIO PARA PP, COALICIONES, CI PARA LA OPERACIÓN DEL SISTEMA INTEGRAL DE FISCALIZACIÓN</t>
  </si>
  <si>
    <t>ACUERDO PARA LA INTEGRACIÓN DEL CATÁLOGO DE CARGOS Y PUESTOS DEL SERVICIO PROFESIONAL</t>
  </si>
  <si>
    <t>LINEAMIENTOS DE PADRÓN ELECTORAL Y LISTA DE ELECTORES</t>
  </si>
  <si>
    <t>LINEAMIENTOS DE REALIZACIÓN DE VISITAS DE VERIFICACIÓN, PROPAGANDA EN VÍA PÚBLICA Y ETC</t>
  </si>
  <si>
    <t>CRITERIOS INSTITUCIONALES PARA CONTESTAR CONSULTAS REALIZADAS POR LOS OPLES</t>
  </si>
  <si>
    <t>CRITERIOS PARA GARANTIZAR LA PARIDAD DE GÉNERO EN LA POSTULACIÓN DE CANDIDATURAS</t>
  </si>
  <si>
    <t>INE-CG1012-2015, INE-CG948-2015 E INE-CG950-2015 LINEAMIENTOS JE</t>
  </si>
  <si>
    <t>,year:"2020",numDoc:"INE CG-</t>
  </si>
  <si>
    <t>,year:"2020",numDoc:"INE JGE-</t>
  </si>
  <si>
    <t>CONVOCATORIAS OBSERVADORES ELECTORALES</t>
  </si>
  <si>
    <t>BASES Y CRITERIOS PARA EXTRANJEROS QUE ACUDAN A CONOCER EL PROCESO ELECTORAL 2020-2021</t>
  </si>
  <si>
    <t>RESOLUCIÓN DEL CONSEJO GENERAL</t>
  </si>
  <si>
    <t>ACUERDO POR EL QUE SE DA RESPUESTA A CONSULTAS</t>
  </si>
  <si>
    <t>ACUERDO DE LA JGE POR EL QUE SE APRUEBAN LINEAMIENTOS</t>
  </si>
  <si>
    <t>ANEXO 1 (PUNTO 4)</t>
  </si>
  <si>
    <t>ANEXO 2 (PUNTO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</si>
</sst>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2" borderId="3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564-5A1A-4E73-95B4-61D8F647798A}">
  <dimension ref="A2:L16"/>
  <sheetViews>
    <sheetView tabSelected="1" workbookViewId="0">
      <selection activeCell="K2" sqref="K2:K16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31" bestFit="1" customWidth="1"/>
    <col min="4" max="4" width="4" bestFit="1" customWidth="1"/>
    <col min="5" max="5" width="1.7109375" bestFit="1" customWidth="1"/>
    <col min="6" max="6" width="16.28515625" bestFit="1" customWidth="1"/>
    <col min="7" max="7" width="17.140625" customWidth="1"/>
    <col min="8" max="8" width="46.7109375" bestFit="1" customWidth="1"/>
    <col min="9" max="9" width="3.5703125" bestFit="1" customWidth="1"/>
    <col min="10" max="10" width="17.28515625" bestFit="1" customWidth="1"/>
    <col min="11" max="11" width="11.5703125" bestFit="1" customWidth="1"/>
  </cols>
  <sheetData>
    <row r="2" spans="1:12" ht="15.75" thickBot="1" x14ac:dyDescent="0.3">
      <c r="K2" t="s">
        <v>156</v>
      </c>
    </row>
    <row r="3" spans="1:12" x14ac:dyDescent="0.25">
      <c r="A3" s="2" t="s">
        <v>1</v>
      </c>
      <c r="B3" s="3">
        <v>1</v>
      </c>
      <c r="C3" s="3" t="s">
        <v>166</v>
      </c>
      <c r="D3" s="3">
        <v>255</v>
      </c>
      <c r="E3" s="3" t="s">
        <v>70</v>
      </c>
      <c r="F3" s="3" t="s">
        <v>154</v>
      </c>
      <c r="G3" s="3" t="s">
        <v>168</v>
      </c>
      <c r="H3" s="3" t="s">
        <v>155</v>
      </c>
      <c r="I3" s="3">
        <f>B3</f>
        <v>1</v>
      </c>
      <c r="J3" s="3" t="s">
        <v>53</v>
      </c>
      <c r="K3" s="5"/>
      <c r="L3" s="7"/>
    </row>
    <row r="4" spans="1:12" x14ac:dyDescent="0.25">
      <c r="A4" s="6" t="s">
        <v>54</v>
      </c>
      <c r="B4" s="7"/>
      <c r="C4" s="7"/>
      <c r="D4" s="7"/>
      <c r="E4" s="7"/>
      <c r="F4" s="7" t="s">
        <v>55</v>
      </c>
      <c r="G4" s="7" t="s">
        <v>173</v>
      </c>
      <c r="H4" s="7" t="s">
        <v>155</v>
      </c>
      <c r="I4" s="7" t="str">
        <f>CONCATENATE(B3,".1")</f>
        <v>1.1</v>
      </c>
      <c r="J4" s="7" t="s">
        <v>3</v>
      </c>
      <c r="K4" s="9"/>
      <c r="L4" s="7"/>
    </row>
    <row r="5" spans="1:12" ht="15.75" thickBot="1" x14ac:dyDescent="0.3">
      <c r="A5" s="22" t="s">
        <v>54</v>
      </c>
      <c r="B5" s="11"/>
      <c r="C5" s="11"/>
      <c r="D5" s="11"/>
      <c r="E5" s="11"/>
      <c r="F5" s="11" t="s">
        <v>55</v>
      </c>
      <c r="G5" s="11" t="s">
        <v>174</v>
      </c>
      <c r="H5" s="11" t="s">
        <v>155</v>
      </c>
      <c r="I5" s="11" t="str">
        <f>CONCATENATE(B3,".2")</f>
        <v>1.2</v>
      </c>
      <c r="J5" s="11" t="s">
        <v>4</v>
      </c>
      <c r="K5" s="13" t="str">
        <f>CONCATENATE(
A3,B3,C3,D3,E3,F3,G3,H3,I3,J3,
A4,B4,C4,D4,E4,F4,G4,H4,I4,J4,
A5,B5,C5,D5,E5,F5,G5,H5,I5,J5)</f>
        <v>{id:1,year:"2020",numDoc:"INE CG-255-2020",nameDoc:"CONVOCATORIAS OBSERVADORES ELECTORALES",link:Acuerdos__pdfpath(`./${"INE/"}${"2020/"}${"1.pdf"}`),subRows:[{nameDoc:"ANEXO 1 (PUNTO 4)",link:Acuerdos__pdfpath(`./${"INE/"}${"2020/"}${"1.1.pdf"}`),},{nameDoc:"ANEXO 2 (PUNTO 4)",link:Acuerdos__pdfpath(`./${"INE/"}${"2020/"}${"1.2.pdf"}`),},],},</v>
      </c>
      <c r="L5" s="7"/>
    </row>
    <row r="6" spans="1:12" x14ac:dyDescent="0.25">
      <c r="A6" s="2" t="s">
        <v>1</v>
      </c>
      <c r="B6" s="3">
        <v>2</v>
      </c>
      <c r="C6" s="3" t="s">
        <v>166</v>
      </c>
      <c r="D6" s="3">
        <v>270</v>
      </c>
      <c r="E6" s="3" t="s">
        <v>70</v>
      </c>
      <c r="F6" s="3" t="s">
        <v>154</v>
      </c>
      <c r="G6" s="3" t="s">
        <v>169</v>
      </c>
      <c r="H6" s="3" t="s">
        <v>155</v>
      </c>
      <c r="I6" s="3">
        <f>B6</f>
        <v>2</v>
      </c>
      <c r="J6" s="3" t="s">
        <v>53</v>
      </c>
      <c r="K6" s="5"/>
      <c r="L6" s="7"/>
    </row>
    <row r="7" spans="1:12" x14ac:dyDescent="0.25">
      <c r="A7" s="6" t="s">
        <v>54</v>
      </c>
      <c r="B7" s="7"/>
      <c r="C7" s="7"/>
      <c r="D7" s="7"/>
      <c r="E7" s="7"/>
      <c r="F7" s="7" t="s">
        <v>55</v>
      </c>
      <c r="G7" s="7" t="s">
        <v>21</v>
      </c>
      <c r="H7" s="7" t="s">
        <v>155</v>
      </c>
      <c r="I7" s="7" t="str">
        <f>CONCATENATE(B6,".1")</f>
        <v>2.1</v>
      </c>
      <c r="J7" s="7" t="s">
        <v>3</v>
      </c>
      <c r="K7" s="9"/>
      <c r="L7" s="7"/>
    </row>
    <row r="8" spans="1:12" ht="15.75" thickBot="1" x14ac:dyDescent="0.3">
      <c r="A8" s="22" t="s">
        <v>54</v>
      </c>
      <c r="B8" s="11"/>
      <c r="C8" s="11"/>
      <c r="D8" s="11"/>
      <c r="E8" s="11"/>
      <c r="F8" s="11" t="s">
        <v>55</v>
      </c>
      <c r="G8" s="11" t="s">
        <v>22</v>
      </c>
      <c r="H8" s="11" t="s">
        <v>155</v>
      </c>
      <c r="I8" s="11" t="str">
        <f>CONCATENATE(B6,".2")</f>
        <v>2.2</v>
      </c>
      <c r="J8" s="11" t="s">
        <v>4</v>
      </c>
      <c r="K8" s="13" t="str">
        <f>CONCATENATE(
A6,B6,C6,D6,E6,F6,G6,H6,I6,J6,
A7,B7,C7,D7,E7,F7,G7,H7,I7,J7,
A8,B8,C8,D8,E8,F8,G8,H8,I8,J8)</f>
        <v>{id:2,year:"2020",numDoc:"INE CG-270-2020",nameDoc:"BASES Y CRITERIOS PARA EXTRANJEROS QUE ACUDAN A CONOCER EL PROCESO ELECTORAL 2020-2021",link:Acuerdos__pdfpath(`./${"INE/"}${"2020/"}${"2.pdf"}`),subRows:[{nameDoc:"ANEXO 1",link:Acuerdos__pdfpath(`./${"INE/"}${"2020/"}${"2.1.pdf"}`),},{nameDoc:"ANEXO 2",link:Acuerdos__pdfpath(`./${"INE/"}${"2020/"}${"2.2.pdf"}`),},],},</v>
      </c>
      <c r="L8" s="7"/>
    </row>
    <row r="9" spans="1:12" x14ac:dyDescent="0.25">
      <c r="A9" s="7" t="s">
        <v>1</v>
      </c>
      <c r="B9" s="7">
        <v>3</v>
      </c>
      <c r="C9" s="7" t="s">
        <v>166</v>
      </c>
      <c r="D9" s="7">
        <v>559</v>
      </c>
      <c r="E9" s="15" t="s">
        <v>70</v>
      </c>
      <c r="F9" s="7" t="s">
        <v>154</v>
      </c>
      <c r="G9" s="15" t="s">
        <v>170</v>
      </c>
      <c r="H9" s="7" t="s">
        <v>155</v>
      </c>
      <c r="I9" s="7">
        <f>B9</f>
        <v>3</v>
      </c>
      <c r="J9" s="7" t="s">
        <v>3</v>
      </c>
      <c r="K9" s="7" t="str">
        <f t="shared" ref="K9:K15" si="0">CONCATENATE(A9,B9,C9,D9,E9,F9,G9,H9,I9,J9)</f>
        <v>{id:3,year:"2020",numDoc:"INE CG-559-2020",nameDoc:"RESOLUCIÓN DEL CONSEJO GENERAL",link:Acuerdos__pdfpath(`./${"INE/"}${"2020/"}${"3.pdf"}`),},</v>
      </c>
      <c r="L9" s="7"/>
    </row>
    <row r="10" spans="1:12" ht="15.75" thickBot="1" x14ac:dyDescent="0.3">
      <c r="A10" s="7" t="s">
        <v>1</v>
      </c>
      <c r="B10" s="7">
        <v>4</v>
      </c>
      <c r="C10" s="7" t="s">
        <v>166</v>
      </c>
      <c r="D10" s="15">
        <v>569</v>
      </c>
      <c r="E10" s="15" t="s">
        <v>70</v>
      </c>
      <c r="F10" s="7" t="s">
        <v>154</v>
      </c>
      <c r="G10" s="15" t="s">
        <v>171</v>
      </c>
      <c r="H10" s="7" t="s">
        <v>155</v>
      </c>
      <c r="I10" s="7">
        <f>B10</f>
        <v>4</v>
      </c>
      <c r="J10" s="7" t="s">
        <v>3</v>
      </c>
      <c r="K10" s="7" t="str">
        <f t="shared" si="0"/>
        <v>{id:4,year:"2020",numDoc:"INE CG-569-2020",nameDoc:"ACUERDO POR EL QUE SE DA RESPUESTA A CONSULTAS",link:Acuerdos__pdfpath(`./${"INE/"}${"2020/"}${"4.pdf"}`),},</v>
      </c>
      <c r="L10" s="7"/>
    </row>
    <row r="11" spans="1:12" x14ac:dyDescent="0.25">
      <c r="A11" s="2" t="s">
        <v>1</v>
      </c>
      <c r="B11" s="3">
        <v>5</v>
      </c>
      <c r="C11" s="3" t="s">
        <v>167</v>
      </c>
      <c r="D11" s="3">
        <v>160</v>
      </c>
      <c r="E11" s="3" t="s">
        <v>70</v>
      </c>
      <c r="F11" s="3" t="s">
        <v>154</v>
      </c>
      <c r="G11" s="3" t="s">
        <v>172</v>
      </c>
      <c r="H11" s="3" t="s">
        <v>155</v>
      </c>
      <c r="I11" s="3">
        <f>B11</f>
        <v>5</v>
      </c>
      <c r="J11" s="3" t="s">
        <v>53</v>
      </c>
      <c r="K11" s="5"/>
      <c r="L11" s="7"/>
    </row>
    <row r="12" spans="1:12" ht="15.75" thickBot="1" x14ac:dyDescent="0.3">
      <c r="A12" s="22" t="s">
        <v>54</v>
      </c>
      <c r="B12" s="11"/>
      <c r="C12" s="11"/>
      <c r="D12" s="11"/>
      <c r="E12" s="11"/>
      <c r="F12" s="11" t="s">
        <v>55</v>
      </c>
      <c r="G12" s="11" t="s">
        <v>21</v>
      </c>
      <c r="H12" s="11" t="s">
        <v>155</v>
      </c>
      <c r="I12" s="11" t="str">
        <f>CONCATENATE(B11,".1")</f>
        <v>5.1</v>
      </c>
      <c r="J12" s="11" t="s">
        <v>4</v>
      </c>
      <c r="K12" s="13" t="str">
        <f>CONCATENATE(
A11,B11,C11,D11,E11,F11,G11,H11,I11,J11,
A12,B12,C12,D12,E12,F12,G12,H12,I12,J12)</f>
        <v>{id:5,year:"2020",numDoc:"INE JGE-160-2020",nameDoc:"ACUERDO DE LA JGE POR EL QUE SE APRUEBAN LINEAMIENTOS",link:Acuerdos__pdfpath(`./${"INE/"}${"2020/"}${"5.pdf"}`),subRows:[{nameDoc:"ANEXO 1",link:Acuerdos__pdfpath(`./${"INE/"}${"2020/"}${"5.1.pdf"}`),},],},</v>
      </c>
      <c r="L12" s="7"/>
    </row>
    <row r="13" spans="1:12" x14ac:dyDescent="0.25">
      <c r="A13" s="7" t="s">
        <v>1</v>
      </c>
      <c r="B13" s="7">
        <v>6</v>
      </c>
      <c r="C13" s="7" t="s">
        <v>166</v>
      </c>
      <c r="D13" s="15">
        <v>187</v>
      </c>
      <c r="E13" s="15" t="s">
        <v>70</v>
      </c>
      <c r="F13" s="7" t="s">
        <v>154</v>
      </c>
      <c r="G13" s="15" t="s">
        <v>170</v>
      </c>
      <c r="H13" s="7" t="s">
        <v>155</v>
      </c>
      <c r="I13" s="7">
        <f>B13</f>
        <v>6</v>
      </c>
      <c r="J13" s="7" t="s">
        <v>3</v>
      </c>
      <c r="K13" s="7" t="str">
        <f t="shared" si="0"/>
        <v>{id:6,year:"2020",numDoc:"INE CG-187-2020",nameDoc:"RESOLUCIÓN DEL CONSEJO GENERAL",link:Acuerdos__pdfpath(`./${"INE/"}${"2020/"}${"6.pdf"}`),},</v>
      </c>
      <c r="L13" s="7"/>
    </row>
    <row r="14" spans="1:12" x14ac:dyDescent="0.25">
      <c r="A14" s="7" t="s">
        <v>1</v>
      </c>
      <c r="B14" s="7">
        <v>7</v>
      </c>
      <c r="C14" s="7" t="s">
        <v>166</v>
      </c>
      <c r="D14" s="15">
        <v>289</v>
      </c>
      <c r="E14" s="15" t="s">
        <v>70</v>
      </c>
      <c r="F14" s="7" t="s">
        <v>154</v>
      </c>
      <c r="G14" s="15" t="s">
        <v>170</v>
      </c>
      <c r="H14" s="7" t="s">
        <v>155</v>
      </c>
      <c r="I14" s="7">
        <f>B14</f>
        <v>7</v>
      </c>
      <c r="J14" s="7" t="s">
        <v>3</v>
      </c>
      <c r="K14" s="7" t="str">
        <f t="shared" si="0"/>
        <v>{id:7,year:"2020",numDoc:"INE CG-289-2020",nameDoc:"RESOLUCIÓN DEL CONSEJO GENERAL",link:Acuerdos__pdfpath(`./${"INE/"}${"2020/"}${"7.pdf"}`),},</v>
      </c>
      <c r="L14" s="7"/>
    </row>
    <row r="15" spans="1:12" x14ac:dyDescent="0.25">
      <c r="A15" s="7" t="s">
        <v>1</v>
      </c>
      <c r="B15" s="7">
        <v>8</v>
      </c>
      <c r="C15" s="7" t="s">
        <v>166</v>
      </c>
      <c r="D15" s="15">
        <v>694</v>
      </c>
      <c r="E15" s="15" t="s">
        <v>70</v>
      </c>
      <c r="F15" s="7" t="s">
        <v>154</v>
      </c>
      <c r="G15" s="15" t="s">
        <v>170</v>
      </c>
      <c r="H15" s="7" t="s">
        <v>155</v>
      </c>
      <c r="I15" s="7">
        <f>B15</f>
        <v>8</v>
      </c>
      <c r="J15" s="7" t="s">
        <v>3</v>
      </c>
      <c r="K15" s="7" t="str">
        <f t="shared" si="0"/>
        <v>{id:8,year:"2020",numDoc:"INE CG-694-2020",nameDoc:"RESOLUCIÓN DEL CONSEJO GENERAL",link:Acuerdos__pdfpath(`./${"INE/"}${"2020/"}${"8.pdf"}`),},</v>
      </c>
      <c r="L15" s="7"/>
    </row>
    <row r="16" spans="1:12" x14ac:dyDescent="0.25">
      <c r="K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093F-CDAF-451A-BD9D-C47671DFE6FB}">
  <dimension ref="A2:N29"/>
  <sheetViews>
    <sheetView workbookViewId="0">
      <selection activeCell="M10" sqref="M10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8" bestFit="1" customWidth="1"/>
    <col min="4" max="4" width="7" style="1" bestFit="1" customWidth="1"/>
    <col min="5" max="5" width="31" bestFit="1" customWidth="1"/>
    <col min="6" max="6" width="10.5703125" bestFit="1" customWidth="1"/>
    <col min="7" max="7" width="1.7109375" bestFit="1" customWidth="1"/>
    <col min="8" max="8" width="16.28515625" bestFit="1" customWidth="1"/>
    <col min="9" max="9" width="28.140625" bestFit="1" customWidth="1"/>
    <col min="10" max="10" width="46.7109375" bestFit="1" customWidth="1"/>
    <col min="11" max="11" width="4.5703125" bestFit="1" customWidth="1"/>
    <col min="12" max="12" width="17.28515625" bestFit="1" customWidth="1"/>
    <col min="13" max="13" width="11.5703125" bestFit="1" customWidth="1"/>
  </cols>
  <sheetData>
    <row r="2" spans="1:14" ht="15.75" thickBot="1" x14ac:dyDescent="0.3">
      <c r="M2" t="s">
        <v>123</v>
      </c>
    </row>
    <row r="3" spans="1:14" x14ac:dyDescent="0.25">
      <c r="A3" s="2" t="s">
        <v>1</v>
      </c>
      <c r="B3" s="3">
        <v>1</v>
      </c>
      <c r="C3" s="3" t="s">
        <v>50</v>
      </c>
      <c r="D3" s="4" t="s">
        <v>132</v>
      </c>
      <c r="E3" s="3" t="s">
        <v>120</v>
      </c>
      <c r="F3" s="3" t="s">
        <v>81</v>
      </c>
      <c r="G3" s="3"/>
      <c r="H3" s="3" t="s">
        <v>52</v>
      </c>
      <c r="I3" s="3" t="s">
        <v>131</v>
      </c>
      <c r="J3" s="3" t="s">
        <v>57</v>
      </c>
      <c r="K3" s="3"/>
      <c r="L3" s="3" t="s">
        <v>49</v>
      </c>
      <c r="M3" s="3"/>
      <c r="N3" s="5"/>
    </row>
    <row r="4" spans="1:14" x14ac:dyDescent="0.25">
      <c r="A4" s="6" t="s">
        <v>54</v>
      </c>
      <c r="B4" s="7"/>
      <c r="C4" s="7"/>
      <c r="D4" s="8"/>
      <c r="E4" s="7"/>
      <c r="F4" s="7"/>
      <c r="G4" s="7"/>
      <c r="H4" s="7" t="s">
        <v>55</v>
      </c>
      <c r="I4" s="7" t="s">
        <v>124</v>
      </c>
      <c r="J4" s="7" t="s">
        <v>122</v>
      </c>
      <c r="K4" s="7" t="str">
        <f t="shared" ref="K4" si="0">CONCATENATE(B3,".1")</f>
        <v>1.1</v>
      </c>
      <c r="L4" s="7" t="s">
        <v>3</v>
      </c>
      <c r="M4" s="7"/>
      <c r="N4" s="9"/>
    </row>
    <row r="5" spans="1:14" x14ac:dyDescent="0.25">
      <c r="A5" s="6" t="s">
        <v>54</v>
      </c>
      <c r="B5" s="7"/>
      <c r="C5" s="7"/>
      <c r="D5" s="8"/>
      <c r="E5" s="7"/>
      <c r="F5" s="7"/>
      <c r="G5" s="7"/>
      <c r="H5" s="7" t="s">
        <v>55</v>
      </c>
      <c r="I5" s="7" t="s">
        <v>125</v>
      </c>
      <c r="J5" s="7" t="s">
        <v>122</v>
      </c>
      <c r="K5" s="7" t="str">
        <f>CONCATENATE(B3,".2")</f>
        <v>1.2</v>
      </c>
      <c r="L5" s="7" t="s">
        <v>3</v>
      </c>
      <c r="M5" s="7"/>
      <c r="N5" s="9"/>
    </row>
    <row r="6" spans="1:14" x14ac:dyDescent="0.25">
      <c r="A6" s="6" t="s">
        <v>54</v>
      </c>
      <c r="B6" s="7"/>
      <c r="C6" s="7"/>
      <c r="D6" s="8"/>
      <c r="E6" s="7"/>
      <c r="F6" s="7"/>
      <c r="G6" s="7"/>
      <c r="H6" s="7" t="s">
        <v>55</v>
      </c>
      <c r="I6" s="7" t="s">
        <v>126</v>
      </c>
      <c r="J6" s="7" t="s">
        <v>122</v>
      </c>
      <c r="K6" s="7" t="str">
        <f>CONCATENATE(B3,".3")</f>
        <v>1.3</v>
      </c>
      <c r="L6" s="7" t="s">
        <v>3</v>
      </c>
      <c r="M6" s="7"/>
      <c r="N6" s="9"/>
    </row>
    <row r="7" spans="1:14" x14ac:dyDescent="0.25">
      <c r="A7" s="6" t="s">
        <v>54</v>
      </c>
      <c r="B7" s="7"/>
      <c r="C7" s="7"/>
      <c r="D7" s="8"/>
      <c r="E7" s="7"/>
      <c r="F7" s="7"/>
      <c r="G7" s="7"/>
      <c r="H7" s="7" t="s">
        <v>55</v>
      </c>
      <c r="I7" s="7" t="s">
        <v>127</v>
      </c>
      <c r="J7" s="7" t="s">
        <v>122</v>
      </c>
      <c r="K7" s="7" t="str">
        <f>CONCATENATE(B3,".4")</f>
        <v>1.4</v>
      </c>
      <c r="L7" s="7" t="s">
        <v>3</v>
      </c>
      <c r="M7" s="7"/>
      <c r="N7" s="9"/>
    </row>
    <row r="8" spans="1:14" x14ac:dyDescent="0.25">
      <c r="A8" s="6" t="s">
        <v>54</v>
      </c>
      <c r="B8" s="7"/>
      <c r="C8" s="7"/>
      <c r="D8" s="8"/>
      <c r="E8" s="7"/>
      <c r="F8" s="7"/>
      <c r="G8" s="7"/>
      <c r="H8" s="7" t="s">
        <v>55</v>
      </c>
      <c r="I8" s="7" t="s">
        <v>128</v>
      </c>
      <c r="J8" s="7" t="s">
        <v>122</v>
      </c>
      <c r="K8" s="7" t="str">
        <f>CONCATENATE(B3,".5")</f>
        <v>1.5</v>
      </c>
      <c r="L8" s="7" t="s">
        <v>3</v>
      </c>
      <c r="M8" s="7"/>
      <c r="N8" s="9"/>
    </row>
    <row r="9" spans="1:14" x14ac:dyDescent="0.25">
      <c r="A9" s="6" t="s">
        <v>54</v>
      </c>
      <c r="B9" s="7"/>
      <c r="C9" s="7"/>
      <c r="D9" s="8"/>
      <c r="E9" s="7"/>
      <c r="F9" s="7"/>
      <c r="G9" s="7"/>
      <c r="H9" s="7" t="s">
        <v>55</v>
      </c>
      <c r="I9" s="7" t="s">
        <v>129</v>
      </c>
      <c r="J9" s="7" t="s">
        <v>122</v>
      </c>
      <c r="K9" s="7" t="str">
        <f>CONCATENATE(B3,".6")</f>
        <v>1.6</v>
      </c>
      <c r="L9" s="7" t="s">
        <v>3</v>
      </c>
      <c r="M9" s="7"/>
      <c r="N9" s="9"/>
    </row>
    <row r="10" spans="1:14" ht="15.75" thickBot="1" x14ac:dyDescent="0.3">
      <c r="A10" s="10" t="s">
        <v>54</v>
      </c>
      <c r="B10" s="11"/>
      <c r="C10" s="11"/>
      <c r="D10" s="12"/>
      <c r="E10" s="11"/>
      <c r="F10" s="11"/>
      <c r="G10" s="11"/>
      <c r="H10" s="11" t="s">
        <v>55</v>
      </c>
      <c r="I10" s="11" t="s">
        <v>130</v>
      </c>
      <c r="J10" s="11" t="s">
        <v>122</v>
      </c>
      <c r="K10" s="11" t="str">
        <f>CONCATENATE(B3,".7")</f>
        <v>1.7</v>
      </c>
      <c r="L10" s="11" t="s">
        <v>4</v>
      </c>
      <c r="M10" s="11" t="str">
        <f>CONCATENATE(
A3,B3,C3,D3,E3,F3,G3,H3,I3,J3,K3,L3,
A4,B4,C4,D4,E4,F4,G4,H4,I4,J4,K4,L4,
A5,B5,C5,D5,E5,F5,G5,H5,I5,J5,K5,L5,
A6,B6,C6,D6,E6,F6,G6,H6,I6,J6,K6,L6,
A7,B7,C7,D7,E7,F7,G7,H7,I7,J7,K7,L7,
A8,B8,C8,D8,E8,F8,G8,H8,I8,J8,K8,L8,
A9,B9,C9,D9,E9,F9,G9,H9,I9,J9,K9,L9,
A10,B10,C10,D10,E10,F10,G10,H10,I10,J10,K10,L10)</f>
        <v>{id:1,idDoc:"000062",year:"2016",numDoc:"ACUERDOS",nameDoc:"RESPUESTAS DE CONSULTAS DE OPLES",link:"",subRows:[{nameDoc:"ACUERDO INE CVOPL-001-2016",link:Acuerdos__pdfpath(`./${"INE/"}${"2016/"}${"1.1.pdf"}`),},{nameDoc:"ACUERDO INE CVOPL-002-2016",link:Acuerdos__pdfpath(`./${"INE/"}${"2016/"}${"1.2.pdf"}`),},{nameDoc:"ACUERDO INE CVOPL-003-2016",link:Acuerdos__pdfpath(`./${"INE/"}${"2016/"}${"1.3.pdf"}`),},{nameDoc:"ACUERDO INE CVOPL-004-2016",link:Acuerdos__pdfpath(`./${"INE/"}${"2016/"}${"1.4.pdf"}`),},{nameDoc:"ACUERDO INE CVOPL-005-2016",link:Acuerdos__pdfpath(`./${"INE/"}${"2016/"}${"1.5.pdf"}`),},{nameDoc:"ACUERDO INE CVOPL-006-2016",link:Acuerdos__pdfpath(`./${"INE/"}${"2016/"}${"1.6.pdf"}`),},{nameDoc:"ACUERDO INE CVOPL-012-2016",link:Acuerdos__pdfpath(`./${"INE/"}${"2016/"}${"1.7.pdf"}`),},],},</v>
      </c>
      <c r="N10" s="13"/>
    </row>
    <row r="11" spans="1:14" x14ac:dyDescent="0.25">
      <c r="A11" s="2" t="s">
        <v>1</v>
      </c>
      <c r="B11" s="3">
        <v>2</v>
      </c>
      <c r="C11" s="3" t="s">
        <v>50</v>
      </c>
      <c r="D11" s="4" t="s">
        <v>133</v>
      </c>
      <c r="E11" s="3" t="s">
        <v>120</v>
      </c>
      <c r="F11" s="3" t="s">
        <v>81</v>
      </c>
      <c r="G11" s="3"/>
      <c r="H11" s="3" t="s">
        <v>52</v>
      </c>
      <c r="I11" s="3" t="s">
        <v>131</v>
      </c>
      <c r="J11" s="3" t="s">
        <v>57</v>
      </c>
      <c r="K11" s="3"/>
      <c r="L11" s="3" t="s">
        <v>49</v>
      </c>
      <c r="M11" s="3"/>
      <c r="N11" s="5"/>
    </row>
    <row r="12" spans="1:14" x14ac:dyDescent="0.25">
      <c r="A12" s="6" t="s">
        <v>54</v>
      </c>
      <c r="B12" s="7"/>
      <c r="C12" s="7"/>
      <c r="D12" s="8"/>
      <c r="E12" s="7"/>
      <c r="F12" s="7"/>
      <c r="G12" s="7"/>
      <c r="H12" s="7" t="s">
        <v>55</v>
      </c>
      <c r="I12" s="7" t="s">
        <v>134</v>
      </c>
      <c r="J12" s="7" t="s">
        <v>122</v>
      </c>
      <c r="K12" s="7" t="str">
        <f t="shared" ref="K12" si="1">CONCATENATE(B11,".1")</f>
        <v>2.1</v>
      </c>
      <c r="L12" s="7" t="s">
        <v>3</v>
      </c>
      <c r="M12" s="7"/>
      <c r="N12" s="9"/>
    </row>
    <row r="13" spans="1:14" x14ac:dyDescent="0.25">
      <c r="A13" s="6" t="s">
        <v>54</v>
      </c>
      <c r="B13" s="7"/>
      <c r="C13" s="7"/>
      <c r="D13" s="8"/>
      <c r="E13" s="7"/>
      <c r="F13" s="7"/>
      <c r="G13" s="7"/>
      <c r="H13" s="7" t="s">
        <v>55</v>
      </c>
      <c r="I13" s="7" t="s">
        <v>135</v>
      </c>
      <c r="J13" s="7" t="s">
        <v>122</v>
      </c>
      <c r="K13" s="7" t="str">
        <f>CONCATENATE(B11,".2")</f>
        <v>2.2</v>
      </c>
      <c r="L13" s="7" t="s">
        <v>3</v>
      </c>
      <c r="M13" s="7"/>
      <c r="N13" s="9"/>
    </row>
    <row r="14" spans="1:14" x14ac:dyDescent="0.25">
      <c r="A14" s="6" t="s">
        <v>54</v>
      </c>
      <c r="B14" s="7"/>
      <c r="C14" s="7"/>
      <c r="D14" s="8"/>
      <c r="E14" s="7"/>
      <c r="F14" s="7"/>
      <c r="G14" s="7"/>
      <c r="H14" s="7" t="s">
        <v>55</v>
      </c>
      <c r="I14" s="7" t="s">
        <v>136</v>
      </c>
      <c r="J14" s="7" t="s">
        <v>122</v>
      </c>
      <c r="K14" s="7" t="str">
        <f>CONCATENATE(B11,".3")</f>
        <v>2.3</v>
      </c>
      <c r="L14" s="7" t="s">
        <v>3</v>
      </c>
      <c r="M14" s="7"/>
      <c r="N14" s="9"/>
    </row>
    <row r="15" spans="1:14" ht="15.75" thickBot="1" x14ac:dyDescent="0.3">
      <c r="A15" s="10" t="s">
        <v>54</v>
      </c>
      <c r="B15" s="11"/>
      <c r="C15" s="11"/>
      <c r="D15" s="12"/>
      <c r="E15" s="11"/>
      <c r="F15" s="11"/>
      <c r="G15" s="11"/>
      <c r="H15" s="11" t="s">
        <v>55</v>
      </c>
      <c r="I15" s="11" t="s">
        <v>137</v>
      </c>
      <c r="J15" s="11" t="s">
        <v>122</v>
      </c>
      <c r="K15" s="11" t="str">
        <f>CONCATENATE(B11,".4")</f>
        <v>2.4</v>
      </c>
      <c r="L15" s="11" t="s">
        <v>4</v>
      </c>
      <c r="M15" s="11" t="str">
        <f>CONCATENATE(
A11,B11,C11,D11,E11,F11,G11,H11,I11,J11,K11,L11,
A12,B12,C12,D12,E12,F12,G12,H12,I12,J12,K12,L12,
A13,B13,C13,D13,E13,F13,G13,H13,I13,J13,K13,L13,
A14,B14,C14,D14,E14,F14,G14,H14,I14,J14,K14,L14,
A15,B15,C15,D15,E15,F15,G15,H15,I15,J15,K15,L15)</f>
        <v>{id:2,idDoc:"000072",year:"2016",numDoc:"ACUERDOS",nameDoc:"RESPUESTAS DE CONSULTAS DE OPLES",link:"",subRows:[{nameDoc:"ACUERDO INE CVOPL-007-2016-CG865",link:Acuerdos__pdfpath(`./${"INE/"}${"2016/"}${"2.1.pdf"}`),},{nameDoc:"ACUERDO INE CVOPL-008-2016-CG865",link:Acuerdos__pdfpath(`./${"INE/"}${"2016/"}${"2.2.pdf"}`),},{nameDoc:"ACUERDO INE CVOPL-010-2016-CG865",link:Acuerdos__pdfpath(`./${"INE/"}${"2016/"}${"2.3.pdf"}`),},{nameDoc:"ACUERDO INE CVOPL-011-2016-CG865",link:Acuerdos__pdfpath(`./${"INE/"}${"2016/"}${"2.4.pdf"}`),},],},</v>
      </c>
      <c r="N15" s="13"/>
    </row>
    <row r="16" spans="1:14" x14ac:dyDescent="0.25">
      <c r="A16" s="3" t="s">
        <v>1</v>
      </c>
      <c r="B16" s="3">
        <v>3</v>
      </c>
      <c r="C16" s="3" t="s">
        <v>50</v>
      </c>
      <c r="D16" s="4" t="s">
        <v>138</v>
      </c>
      <c r="E16" s="3" t="s">
        <v>119</v>
      </c>
      <c r="F16" s="3">
        <v>1047</v>
      </c>
      <c r="G16" s="3" t="s">
        <v>70</v>
      </c>
      <c r="H16" s="3" t="s">
        <v>121</v>
      </c>
      <c r="I16" s="3" t="s">
        <v>157</v>
      </c>
      <c r="J16" s="3" t="s">
        <v>122</v>
      </c>
      <c r="K16" s="3">
        <f>B16</f>
        <v>3</v>
      </c>
      <c r="L16" s="3" t="s">
        <v>3</v>
      </c>
      <c r="M16" s="3" t="str">
        <f>CONCATENATE(A16,B16,C16,D16,E16,F16,G16,H16,I16,J16,K16,L16)</f>
        <v>{id:3,idDoc:"000080",year:"2016",numDoc:"INE CG-1047-2016",nameDoc:"ACUERDO DONDE SE REFORMAN Y ADICIONAN DIVERSAS DISPOSICIONES DEL REGLAMENTO DE FISCALIZACIÓN",link:Acuerdos__pdfpath(`./${"INE/"}${"2016/"}${"3.pdf"}`),},</v>
      </c>
      <c r="N16" s="3"/>
    </row>
    <row r="17" spans="1:14" x14ac:dyDescent="0.25">
      <c r="A17" s="7" t="s">
        <v>1</v>
      </c>
      <c r="B17" s="7">
        <v>4</v>
      </c>
      <c r="C17" s="7" t="s">
        <v>50</v>
      </c>
      <c r="D17" s="8" t="s">
        <v>139</v>
      </c>
      <c r="E17" s="7" t="s">
        <v>120</v>
      </c>
      <c r="F17" s="7" t="s">
        <v>140</v>
      </c>
      <c r="G17" s="7"/>
      <c r="H17" s="7" t="s">
        <v>52</v>
      </c>
      <c r="I17" s="7" t="s">
        <v>158</v>
      </c>
      <c r="J17" s="7" t="s">
        <v>122</v>
      </c>
      <c r="K17" s="7">
        <f>B17</f>
        <v>4</v>
      </c>
      <c r="L17" s="7" t="s">
        <v>3</v>
      </c>
      <c r="M17" s="7" t="str">
        <f>CONCATENATE(A17,B17,C17,D17,E17,F17,G17,H17,I17,J17,K17,L17)</f>
        <v>{id:4,idDoc:"000118",year:"2016",numDoc:"ESTATUTO",nameDoc:"DEL SERVICIO PROFESIONAL ELECTORAL NACIONAL DOF",link:Acuerdos__pdfpath(`./${"INE/"}${"2016/"}${"4.pdf"}`),},</v>
      </c>
      <c r="N17" s="7"/>
    </row>
    <row r="18" spans="1:14" x14ac:dyDescent="0.25">
      <c r="A18" s="7" t="s">
        <v>1</v>
      </c>
      <c r="B18" s="7">
        <v>5</v>
      </c>
      <c r="C18" s="7" t="s">
        <v>50</v>
      </c>
      <c r="D18" s="8" t="s">
        <v>141</v>
      </c>
      <c r="E18" s="7" t="s">
        <v>142</v>
      </c>
      <c r="F18" s="7">
        <v>1</v>
      </c>
      <c r="G18" s="7" t="s">
        <v>70</v>
      </c>
      <c r="H18" s="7" t="s">
        <v>121</v>
      </c>
      <c r="I18" s="7" t="s">
        <v>159</v>
      </c>
      <c r="J18" s="7" t="s">
        <v>122</v>
      </c>
      <c r="K18" s="7">
        <f>B18</f>
        <v>5</v>
      </c>
      <c r="L18" s="7" t="s">
        <v>3</v>
      </c>
      <c r="M18" s="7" t="str">
        <f>CONCATENATE(A18,B18,C18,D18,E18,F18,G18,H18,I18,J18,K18,L18)</f>
        <v>{id:5,idDoc:"000191",year:"2016",numDoc:"CF-001-2016",nameDoc:"MANUAL DE USUARIO PARA PP, COALICIONES, CI PARA LA OPERACIÓN DEL SISTEMA INTEGRAL DE FISCALIZACIÓN",link:Acuerdos__pdfpath(`./${"INE/"}${"2016/"}${"5.pdf"}`),},</v>
      </c>
      <c r="N18" s="7"/>
    </row>
    <row r="19" spans="1:14" x14ac:dyDescent="0.25">
      <c r="A19" s="7" t="s">
        <v>1</v>
      </c>
      <c r="B19" s="7">
        <v>6</v>
      </c>
      <c r="C19" s="7" t="s">
        <v>50</v>
      </c>
      <c r="D19" s="8" t="s">
        <v>143</v>
      </c>
      <c r="E19" s="7" t="s">
        <v>119</v>
      </c>
      <c r="F19" s="7">
        <v>47</v>
      </c>
      <c r="G19" s="7" t="s">
        <v>70</v>
      </c>
      <c r="H19" s="7" t="s">
        <v>121</v>
      </c>
      <c r="I19" s="7" t="s">
        <v>160</v>
      </c>
      <c r="J19" s="7" t="s">
        <v>122</v>
      </c>
      <c r="K19" s="7">
        <f>B19</f>
        <v>6</v>
      </c>
      <c r="L19" s="7" t="s">
        <v>3</v>
      </c>
      <c r="M19" s="7" t="str">
        <f>CONCATENATE(A19,B19,C19,D19,E19,F19,G19,H19,I19,J19,K19,L19)</f>
        <v>{id:6,idDoc:"000236",year:"2016",numDoc:"INE CG-47-2016",nameDoc:"ACUERDO PARA LA INTEGRACIÓN DEL CATÁLOGO DE CARGOS Y PUESTOS DEL SERVICIO PROFESIONAL",link:Acuerdos__pdfpath(`./${"INE/"}${"2016/"}${"6.pdf"}`),},</v>
      </c>
      <c r="N19" s="7"/>
    </row>
    <row r="20" spans="1:14" ht="15.75" thickBot="1" x14ac:dyDescent="0.3">
      <c r="A20" s="6" t="s">
        <v>1</v>
      </c>
      <c r="B20" s="7">
        <v>7</v>
      </c>
      <c r="C20" s="7" t="s">
        <v>50</v>
      </c>
      <c r="D20" s="8" t="s">
        <v>144</v>
      </c>
      <c r="E20" s="7" t="s">
        <v>119</v>
      </c>
      <c r="F20" s="7">
        <v>38</v>
      </c>
      <c r="G20" s="7" t="s">
        <v>70</v>
      </c>
      <c r="H20" s="7" t="s">
        <v>121</v>
      </c>
      <c r="I20" s="7" t="s">
        <v>161</v>
      </c>
      <c r="J20" s="7" t="s">
        <v>122</v>
      </c>
      <c r="K20" s="7">
        <f>B20</f>
        <v>7</v>
      </c>
      <c r="L20" s="7" t="s">
        <v>3</v>
      </c>
      <c r="M20" s="7" t="str">
        <f>CONCATENATE(A20,B20,C20,D20,E20,F20,G20,H20,I20,J20,K20,L20)</f>
        <v>{id:7,idDoc:"000244",year:"2016",numDoc:"INE CG-38-2016",nameDoc:"LINEAMIENTOS DE PADRÓN ELECTORAL Y LISTA DE ELECTORES",link:Acuerdos__pdfpath(`./${"INE/"}${"2016/"}${"7.pdf"}`),},</v>
      </c>
      <c r="N20" s="11"/>
    </row>
    <row r="21" spans="1:14" x14ac:dyDescent="0.25">
      <c r="A21" s="2" t="s">
        <v>1</v>
      </c>
      <c r="B21" s="3">
        <v>8</v>
      </c>
      <c r="C21" s="3" t="s">
        <v>50</v>
      </c>
      <c r="D21" s="4" t="s">
        <v>145</v>
      </c>
      <c r="E21" s="3" t="s">
        <v>146</v>
      </c>
      <c r="F21" s="3">
        <v>4</v>
      </c>
      <c r="G21" s="3" t="s">
        <v>70</v>
      </c>
      <c r="H21" s="3" t="s">
        <v>121</v>
      </c>
      <c r="I21" s="3" t="s">
        <v>162</v>
      </c>
      <c r="J21" s="3" t="s">
        <v>122</v>
      </c>
      <c r="K21" s="3">
        <f>B21</f>
        <v>8</v>
      </c>
      <c r="L21" s="3" t="s">
        <v>53</v>
      </c>
      <c r="M21" s="3"/>
      <c r="N21" s="5"/>
    </row>
    <row r="22" spans="1:14" ht="15.75" thickBot="1" x14ac:dyDescent="0.3">
      <c r="A22" s="10" t="s">
        <v>54</v>
      </c>
      <c r="B22" s="11"/>
      <c r="C22" s="11"/>
      <c r="D22" s="12"/>
      <c r="E22" s="11"/>
      <c r="F22" s="11"/>
      <c r="G22" s="11"/>
      <c r="H22" s="11" t="s">
        <v>55</v>
      </c>
      <c r="I22" s="11" t="s">
        <v>147</v>
      </c>
      <c r="J22" s="11" t="s">
        <v>122</v>
      </c>
      <c r="K22" s="11" t="str">
        <f>CONCATENATE(B21,".1")</f>
        <v>8.1</v>
      </c>
      <c r="L22" s="11" t="s">
        <v>4</v>
      </c>
      <c r="M22" s="11" t="str">
        <f>CONCATENATE(
A21,B21,C21,D21,E21,F21,G21,H21,I21,J21,K21,L21,
A22,B22,C22,D22,E22,F22,G22,H22,I22,J22,K22,L22)</f>
        <v>{id:8,idDoc:"000256",year:"2016",numDoc:"INE CF-004-2016",nameDoc:"LINEAMIENTOS DE REALIZACIÓN DE VISITAS DE VERIFICACIÓN, PROPAGANDA EN VÍA PÚBLICA Y ETC",link:Acuerdos__pdfpath(`./${"INE/"}${"2016/"}${"8.pdf"}`),subRows:[{nameDoc:"INE_UTVOPL_033_2016-OPLES_004",link:Acuerdos__pdfpath(`./${"INE/"}${"2016/"}${"8.1.pdf"}`),},],},</v>
      </c>
      <c r="N22" s="13"/>
    </row>
    <row r="23" spans="1:14" x14ac:dyDescent="0.25">
      <c r="A23" s="3" t="s">
        <v>1</v>
      </c>
      <c r="B23" s="3">
        <v>9</v>
      </c>
      <c r="C23" s="3" t="s">
        <v>50</v>
      </c>
      <c r="D23" s="4" t="s">
        <v>148</v>
      </c>
      <c r="E23" s="3" t="s">
        <v>119</v>
      </c>
      <c r="F23" s="3">
        <v>61</v>
      </c>
      <c r="G23" s="3" t="s">
        <v>70</v>
      </c>
      <c r="H23" s="3" t="s">
        <v>121</v>
      </c>
      <c r="I23" s="3" t="s">
        <v>163</v>
      </c>
      <c r="J23" s="3" t="s">
        <v>122</v>
      </c>
      <c r="K23" s="3">
        <f>B23</f>
        <v>9</v>
      </c>
      <c r="L23" s="3" t="s">
        <v>3</v>
      </c>
      <c r="M23" s="3" t="str">
        <f>CONCATENATE(A23,B23,C23,D23,E23,F23,G23,H23,I23,J23,K23,L23)</f>
        <v>{id:9,idDoc:"000314",year:"2016",numDoc:"INE CG-61-2016",nameDoc:"CRITERIOS INSTITUCIONALES PARA CONTESTAR CONSULTAS REALIZADAS POR LOS OPLES",link:Acuerdos__pdfpath(`./${"INE/"}${"2016/"}${"9.pdf"}`),},</v>
      </c>
      <c r="N23" s="3"/>
    </row>
    <row r="24" spans="1:14" ht="15.75" thickBot="1" x14ac:dyDescent="0.3">
      <c r="A24" s="11" t="s">
        <v>1</v>
      </c>
      <c r="B24" s="11">
        <v>10</v>
      </c>
      <c r="C24" s="11" t="s">
        <v>50</v>
      </c>
      <c r="D24" s="12" t="s">
        <v>149</v>
      </c>
      <c r="E24" s="11" t="s">
        <v>119</v>
      </c>
      <c r="F24" s="11">
        <v>63</v>
      </c>
      <c r="G24" s="11" t="s">
        <v>70</v>
      </c>
      <c r="H24" s="11" t="s">
        <v>121</v>
      </c>
      <c r="I24" s="11" t="s">
        <v>164</v>
      </c>
      <c r="J24" s="11" t="s">
        <v>122</v>
      </c>
      <c r="K24" s="11">
        <f>B24</f>
        <v>10</v>
      </c>
      <c r="L24" s="11" t="s">
        <v>3</v>
      </c>
      <c r="M24" s="11" t="str">
        <f>CONCATENATE(A24,B24,C24,D24,E24,F24,G24,H24,I24,J24,K24,L24)</f>
        <v>{id:10,idDoc:"000315",year:"2016",numDoc:"INE CG-63-2016",nameDoc:"CRITERIOS PARA GARANTIZAR LA PARIDAD DE GÉNERO EN LA POSTULACIÓN DE CANDIDATURAS",link:Acuerdos__pdfpath(`./${"INE/"}${"2016/"}${"10.pdf"}`),},</v>
      </c>
      <c r="N24" s="11"/>
    </row>
    <row r="25" spans="1:14" x14ac:dyDescent="0.25">
      <c r="A25" s="2" t="s">
        <v>1</v>
      </c>
      <c r="B25" s="3">
        <v>11</v>
      </c>
      <c r="C25" s="3" t="s">
        <v>50</v>
      </c>
      <c r="D25" s="4" t="s">
        <v>150</v>
      </c>
      <c r="E25" s="3" t="s">
        <v>120</v>
      </c>
      <c r="F25" s="3" t="s">
        <v>81</v>
      </c>
      <c r="G25" s="3"/>
      <c r="H25" s="3" t="s">
        <v>52</v>
      </c>
      <c r="I25" s="3" t="s">
        <v>165</v>
      </c>
      <c r="J25" s="3" t="s">
        <v>57</v>
      </c>
      <c r="K25" s="3"/>
      <c r="L25" s="3" t="s">
        <v>49</v>
      </c>
      <c r="M25" s="3"/>
      <c r="N25" s="5"/>
    </row>
    <row r="26" spans="1:14" x14ac:dyDescent="0.25">
      <c r="A26" s="6" t="s">
        <v>54</v>
      </c>
      <c r="B26" s="7"/>
      <c r="C26" s="7"/>
      <c r="D26" s="8"/>
      <c r="E26" s="7"/>
      <c r="F26" s="7"/>
      <c r="G26" s="7"/>
      <c r="H26" s="7" t="s">
        <v>55</v>
      </c>
      <c r="I26" s="7" t="s">
        <v>151</v>
      </c>
      <c r="J26" s="7" t="s">
        <v>122</v>
      </c>
      <c r="K26" s="7" t="str">
        <f t="shared" ref="K26" si="2">CONCATENATE(B25,".1")</f>
        <v>11.1</v>
      </c>
      <c r="L26" s="7" t="s">
        <v>3</v>
      </c>
      <c r="M26" s="7"/>
      <c r="N26" s="9"/>
    </row>
    <row r="27" spans="1:14" x14ac:dyDescent="0.25">
      <c r="A27" s="6" t="s">
        <v>54</v>
      </c>
      <c r="B27" s="7"/>
      <c r="C27" s="7"/>
      <c r="D27" s="8"/>
      <c r="E27" s="7"/>
      <c r="F27" s="7"/>
      <c r="G27" s="7"/>
      <c r="H27" s="7" t="s">
        <v>55</v>
      </c>
      <c r="I27" s="7" t="s">
        <v>152</v>
      </c>
      <c r="J27" s="7" t="s">
        <v>122</v>
      </c>
      <c r="K27" s="7" t="str">
        <f>CONCATENATE(B25,".2")</f>
        <v>11.2</v>
      </c>
      <c r="L27" s="7" t="s">
        <v>3</v>
      </c>
      <c r="M27" s="7"/>
      <c r="N27" s="9"/>
    </row>
    <row r="28" spans="1:14" ht="15.75" thickBot="1" x14ac:dyDescent="0.3">
      <c r="A28" s="10" t="s">
        <v>54</v>
      </c>
      <c r="B28" s="11"/>
      <c r="C28" s="11"/>
      <c r="D28" s="12"/>
      <c r="E28" s="11"/>
      <c r="F28" s="11"/>
      <c r="G28" s="11"/>
      <c r="H28" s="11" t="s">
        <v>55</v>
      </c>
      <c r="I28" s="11" t="s">
        <v>153</v>
      </c>
      <c r="J28" s="11" t="s">
        <v>122</v>
      </c>
      <c r="K28" s="11" t="str">
        <f>CONCATENATE(B25,".3")</f>
        <v>11.3</v>
      </c>
      <c r="L28" s="11" t="s">
        <v>4</v>
      </c>
      <c r="M28" s="11" t="str">
        <f>CONCATENATE(
A25,B25,C25,D25,E25,F25,G25,H25,I25,J25,K25,L25,
A26,B26,C26,D26,E26,F26,G26,H26,I26,J26,K26,L26,
A27,B27,C27,D27,E27,F27,G27,H27,I27,J27,K27,L27,
A28,B28,C28,D28,E28,F28,G28,H28,I28,J28,K28,L28)</f>
        <v>{id:11,idDoc:"000427",year:"2016",numDoc:"ACUERDOS",nameDoc:"INE-CG1012-2015, INE-CG948-2015 E INE-CG950-2015 LINEAMIENTOS JE",link:"",subRows:[{nameDoc:"ANEXO_2-CG1012",link:Acuerdos__pdfpath(`./${"INE/"}${"2016/"}${"11.1.pdf"}`),},{nameDoc:"ANEXO_4-CG1012",link:Acuerdos__pdfpath(`./${"INE/"}${"2016/"}${"11.2.pdf"}`),},{nameDoc:"RESUMEN-CG948",link:Acuerdos__pdfpath(`./${"INE/"}${"2016/"}${"11.3.pdf"}`),},],},</v>
      </c>
      <c r="N28" s="13"/>
    </row>
    <row r="29" spans="1:14" x14ac:dyDescent="0.25">
      <c r="M29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0"/>
  <sheetViews>
    <sheetView workbookViewId="0">
      <selection activeCell="M2" sqref="M2:M70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8" bestFit="1" customWidth="1"/>
    <col min="4" max="4" width="7" style="1" bestFit="1" customWidth="1"/>
    <col min="5" max="5" width="31" bestFit="1" customWidth="1"/>
    <col min="6" max="6" width="10.5703125" bestFit="1" customWidth="1"/>
    <col min="7" max="7" width="1.7109375" bestFit="1" customWidth="1"/>
    <col min="8" max="8" width="16.28515625" bestFit="1" customWidth="1"/>
    <col min="9" max="9" width="17.140625" customWidth="1"/>
    <col min="10" max="10" width="46.7109375" bestFit="1" customWidth="1"/>
    <col min="11" max="11" width="4.5703125" bestFit="1" customWidth="1"/>
    <col min="12" max="12" width="17.28515625" bestFit="1" customWidth="1"/>
    <col min="13" max="13" width="11.5703125" bestFit="1" customWidth="1"/>
  </cols>
  <sheetData>
    <row r="2" spans="1:14" ht="15.75" thickBot="1" x14ac:dyDescent="0.3">
      <c r="M2" t="s">
        <v>0</v>
      </c>
    </row>
    <row r="3" spans="1:14" x14ac:dyDescent="0.25">
      <c r="A3" s="2" t="s">
        <v>1</v>
      </c>
      <c r="B3" s="3">
        <v>1</v>
      </c>
      <c r="C3" s="3" t="s">
        <v>50</v>
      </c>
      <c r="D3" s="4" t="s">
        <v>2</v>
      </c>
      <c r="E3" s="3" t="s">
        <v>69</v>
      </c>
      <c r="F3" s="3">
        <v>824</v>
      </c>
      <c r="G3" s="3" t="s">
        <v>70</v>
      </c>
      <c r="H3" s="3" t="s">
        <v>71</v>
      </c>
      <c r="I3" s="3" t="s">
        <v>6</v>
      </c>
      <c r="J3" s="3" t="s">
        <v>48</v>
      </c>
      <c r="K3" s="3">
        <f>B3</f>
        <v>1</v>
      </c>
      <c r="L3" s="3" t="s">
        <v>53</v>
      </c>
      <c r="M3" s="3"/>
      <c r="N3" s="5"/>
    </row>
    <row r="4" spans="1:14" ht="15.75" thickBot="1" x14ac:dyDescent="0.3">
      <c r="A4" s="10" t="s">
        <v>54</v>
      </c>
      <c r="B4" s="11"/>
      <c r="C4" s="11"/>
      <c r="D4" s="12"/>
      <c r="E4" s="11"/>
      <c r="F4" s="11"/>
      <c r="G4" s="11"/>
      <c r="H4" s="11" t="s">
        <v>55</v>
      </c>
      <c r="I4" s="11" t="s">
        <v>8</v>
      </c>
      <c r="J4" s="11" t="s">
        <v>48</v>
      </c>
      <c r="K4" s="11" t="str">
        <f>CONCATENATE(B3,".1")</f>
        <v>1.1</v>
      </c>
      <c r="L4" s="11" t="s">
        <v>4</v>
      </c>
      <c r="M4" s="11" t="str">
        <f>CONCATENATE(
A3,B3,C3,D3,E3,F3,G3,H3,I3,J3,K3,L3,
A4,B4,C4,D4,E4,F4,G4,H4,I4,J4,K4,L4)</f>
        <v>{id:1,idDoc:"000029",year:"2015",numDoc:"INE CG-824-2015",nameDoc:"APRUEBA DEMARCACIÓN TERRITORIAL DE LOS DISTRITOS UNINOMINALES",link:Acuerdos__pdfpath(`./${"INE/"}${"2015/"}${"1.pdf"}`),subRows:[{nameDoc:"OFICIO TLAXCALA",link:Acuerdos__pdfpath(`./${"INE/"}${"2015/"}${"1.1.pdf"}`),},],},</v>
      </c>
      <c r="N4" s="13"/>
    </row>
    <row r="5" spans="1:14" x14ac:dyDescent="0.25">
      <c r="A5" s="2" t="s">
        <v>1</v>
      </c>
      <c r="B5" s="3">
        <v>2</v>
      </c>
      <c r="C5" s="3" t="s">
        <v>50</v>
      </c>
      <c r="D5" s="4" t="s">
        <v>5</v>
      </c>
      <c r="E5" s="3" t="s">
        <v>69</v>
      </c>
      <c r="F5" s="3">
        <v>843</v>
      </c>
      <c r="G5" s="3" t="s">
        <v>70</v>
      </c>
      <c r="H5" s="3" t="s">
        <v>71</v>
      </c>
      <c r="I5" s="3" t="s">
        <v>7</v>
      </c>
      <c r="J5" s="3" t="s">
        <v>48</v>
      </c>
      <c r="K5" s="3">
        <f>B5</f>
        <v>2</v>
      </c>
      <c r="L5" s="3" t="s">
        <v>53</v>
      </c>
      <c r="M5" s="3"/>
      <c r="N5" s="5"/>
    </row>
    <row r="6" spans="1:14" ht="15.75" thickBot="1" x14ac:dyDescent="0.3">
      <c r="A6" s="10" t="s">
        <v>54</v>
      </c>
      <c r="B6" s="11"/>
      <c r="C6" s="11"/>
      <c r="D6" s="12"/>
      <c r="E6" s="11"/>
      <c r="F6" s="11"/>
      <c r="G6" s="11"/>
      <c r="H6" s="11" t="s">
        <v>55</v>
      </c>
      <c r="I6" s="11" t="s">
        <v>8</v>
      </c>
      <c r="J6" s="11" t="s">
        <v>48</v>
      </c>
      <c r="K6" s="11" t="str">
        <f>CONCATENATE(B5,".1")</f>
        <v>2.1</v>
      </c>
      <c r="L6" s="11" t="s">
        <v>4</v>
      </c>
      <c r="M6" s="11" t="str">
        <f>CONCATENATE(
A5,B5,C5,D5,E5,F5,G5,H5,I5,J5,K5,L5,
A6,B6,C6,D6,E6,F6,G6,H6,I6,J6,K6,L6)</f>
        <v>{id:2,idDoc:"000036",year:"2015",numDoc:"INE CG-843-2015",nameDoc:"SE DETERMINA LA INSTANCIA DE PARTIDOS",link:Acuerdos__pdfpath(`./${"INE/"}${"2015/"}${"2.pdf"}`),subRows:[{nameDoc:"OFICIO TLAXCALA",link:Acuerdos__pdfpath(`./${"INE/"}${"2015/"}${"2.1.pdf"}`),},],},</v>
      </c>
      <c r="N6" s="13"/>
    </row>
    <row r="7" spans="1:14" ht="15.75" thickBot="1" x14ac:dyDescent="0.3">
      <c r="A7" s="2" t="s">
        <v>1</v>
      </c>
      <c r="B7" s="3">
        <v>3</v>
      </c>
      <c r="C7" s="3" t="s">
        <v>50</v>
      </c>
      <c r="D7" s="4" t="s">
        <v>9</v>
      </c>
      <c r="E7" s="3" t="s">
        <v>72</v>
      </c>
      <c r="F7" s="3">
        <v>33</v>
      </c>
      <c r="G7" s="3" t="s">
        <v>70</v>
      </c>
      <c r="H7" s="3" t="s">
        <v>71</v>
      </c>
      <c r="I7" s="3" t="s">
        <v>10</v>
      </c>
      <c r="J7" s="3" t="s">
        <v>48</v>
      </c>
      <c r="K7" s="3">
        <f>B7</f>
        <v>3</v>
      </c>
      <c r="L7" s="3" t="s">
        <v>3</v>
      </c>
      <c r="M7" s="3" t="str">
        <f>CONCATENATE(A7,B7,C7,D7,E7,F7,G7,H7,I7,J7,K7,L7)</f>
        <v>{id:3,idDoc:"000048",year:"2015",numDoc:"INE ACRT-33-2015",nameDoc:"SE MODIFICA ACUERDO INE-ACRT-32-2015 POR PÉRDIDA DE REGISTRO DE PT Y PH",link:Acuerdos__pdfpath(`./${"INE/"}${"2015/"}${"3.pdf"}`),},</v>
      </c>
      <c r="N7" s="14"/>
    </row>
    <row r="8" spans="1:14" x14ac:dyDescent="0.25">
      <c r="A8" s="2" t="s">
        <v>1</v>
      </c>
      <c r="B8" s="3">
        <v>4</v>
      </c>
      <c r="C8" s="3" t="s">
        <v>50</v>
      </c>
      <c r="D8" s="4" t="s">
        <v>11</v>
      </c>
      <c r="E8" s="3" t="s">
        <v>69</v>
      </c>
      <c r="F8" s="3">
        <v>861</v>
      </c>
      <c r="G8" s="3" t="s">
        <v>70</v>
      </c>
      <c r="H8" s="3" t="s">
        <v>71</v>
      </c>
      <c r="I8" s="3" t="s">
        <v>12</v>
      </c>
      <c r="J8" s="3" t="s">
        <v>48</v>
      </c>
      <c r="K8" s="3">
        <f>B8</f>
        <v>4</v>
      </c>
      <c r="L8" s="3" t="s">
        <v>53</v>
      </c>
      <c r="M8" s="3"/>
      <c r="N8" s="5"/>
    </row>
    <row r="9" spans="1:14" ht="15.75" thickBot="1" x14ac:dyDescent="0.3">
      <c r="A9" s="10" t="s">
        <v>54</v>
      </c>
      <c r="B9" s="11"/>
      <c r="C9" s="11"/>
      <c r="D9" s="12"/>
      <c r="E9" s="11"/>
      <c r="F9" s="11"/>
      <c r="G9" s="11"/>
      <c r="H9" s="11" t="s">
        <v>55</v>
      </c>
      <c r="I9" s="11" t="s">
        <v>56</v>
      </c>
      <c r="J9" s="11" t="s">
        <v>48</v>
      </c>
      <c r="K9" s="11" t="str">
        <f>CONCATENATE(B8,".1")</f>
        <v>4.1</v>
      </c>
      <c r="L9" s="11" t="s">
        <v>4</v>
      </c>
      <c r="M9" s="11" t="str">
        <f>CONCATENATE(
A8,B8,C8,D8,E8,F8,G8,H8,I8,J8,K8,L8,
A9,B9,C9,D9,E9,F9,G9,H9,I9,J9,K9,L9)</f>
        <v>{id:4,idDoc:"000065",year:"2015",numDoc:"INE CG-861-2015",nameDoc:"SE CREA LA COMISIÓN TEMPORAL PARA EL SEGUIMIENTO DE LOS PROCESOS ELECTORALES 2015-2016",link:Acuerdos__pdfpath(`./${"INE/"}${"2015/"}${"4.pdf"}`),subRows:[{nameDoc:"TLAXCALA-1",link:Acuerdos__pdfpath(`./${"INE/"}${"2015/"}${"4.1.pdf"}`),},],},</v>
      </c>
      <c r="N9" s="13"/>
    </row>
    <row r="10" spans="1:14" x14ac:dyDescent="0.25">
      <c r="A10" s="2" t="s">
        <v>1</v>
      </c>
      <c r="B10" s="3">
        <v>5</v>
      </c>
      <c r="C10" s="3" t="s">
        <v>50</v>
      </c>
      <c r="D10" s="4" t="s">
        <v>13</v>
      </c>
      <c r="E10" s="3" t="s">
        <v>69</v>
      </c>
      <c r="F10" s="3">
        <v>896</v>
      </c>
      <c r="G10" s="3" t="s">
        <v>70</v>
      </c>
      <c r="H10" s="3" t="s">
        <v>71</v>
      </c>
      <c r="I10" s="3" t="s">
        <v>14</v>
      </c>
      <c r="J10" s="3" t="s">
        <v>48</v>
      </c>
      <c r="K10" s="3">
        <f>B10</f>
        <v>5</v>
      </c>
      <c r="L10" s="3" t="s">
        <v>3</v>
      </c>
      <c r="M10" s="3" t="str">
        <f>CONCATENATE(A10,B10,C10,D10,E10,F10,G10,H10,I10,J10,K10,L10)</f>
        <v>{id:5,idDoc:"000084",year:"2015",numDoc:"INE CG-896-2015",nameDoc:"SE RATIFICA Y DESIGNAN A LOS CONSEJEROS ELECTORALES DE LOS PROCESOS ELECTORALES 2015-2016",link:Acuerdos__pdfpath(`./${"INE/"}${"2015/"}${"5.pdf"}`),},</v>
      </c>
      <c r="N10" s="3"/>
    </row>
    <row r="11" spans="1:14" x14ac:dyDescent="0.25">
      <c r="A11" s="7" t="s">
        <v>1</v>
      </c>
      <c r="B11" s="7">
        <v>6</v>
      </c>
      <c r="C11" s="7" t="s">
        <v>50</v>
      </c>
      <c r="D11" s="8" t="s">
        <v>15</v>
      </c>
      <c r="E11" s="7" t="s">
        <v>72</v>
      </c>
      <c r="F11" s="7">
        <v>34</v>
      </c>
      <c r="G11" s="15" t="s">
        <v>70</v>
      </c>
      <c r="H11" s="7" t="s">
        <v>71</v>
      </c>
      <c r="I11" s="7" t="s">
        <v>16</v>
      </c>
      <c r="J11" s="7" t="s">
        <v>48</v>
      </c>
      <c r="K11" s="7">
        <f>B11</f>
        <v>6</v>
      </c>
      <c r="L11" s="7" t="s">
        <v>3</v>
      </c>
      <c r="M11" s="7" t="str">
        <f>CONCATENATE(A11,B11,C11,D11,E11,F11,G11,H11,I11,J11,K11,L11)</f>
        <v>{id:6,idDoc:"000139",year:"2015",numDoc:"INE ACRT-34-2015",nameDoc:"SE ESTABLECEN LOS TÉRMINOS Y CONDICIONES SATELITAL… DE LA TRANSMISIÓN DE LOS PROCESOS ELECTORALES",link:Acuerdos__pdfpath(`./${"INE/"}${"2015/"}${"6.pdf"}`),},</v>
      </c>
      <c r="N11" s="7"/>
    </row>
    <row r="12" spans="1:14" ht="15.75" thickBot="1" x14ac:dyDescent="0.3">
      <c r="A12" s="7" t="s">
        <v>1</v>
      </c>
      <c r="B12" s="7">
        <v>7</v>
      </c>
      <c r="C12" s="7" t="s">
        <v>50</v>
      </c>
      <c r="D12" s="8" t="s">
        <v>18</v>
      </c>
      <c r="E12" s="7" t="s">
        <v>69</v>
      </c>
      <c r="F12" s="7">
        <v>927</v>
      </c>
      <c r="G12" s="15" t="s">
        <v>70</v>
      </c>
      <c r="H12" s="7" t="s">
        <v>71</v>
      </c>
      <c r="I12" s="7" t="s">
        <v>17</v>
      </c>
      <c r="J12" s="7" t="s">
        <v>48</v>
      </c>
      <c r="K12" s="7">
        <f>B12</f>
        <v>7</v>
      </c>
      <c r="L12" s="7" t="s">
        <v>3</v>
      </c>
      <c r="M12" s="7" t="str">
        <f>CONCATENATE(A12,B12,C12,D12,E12,F12,G12,H12,I12,J12,K12,L12)</f>
        <v>{id:7,idDoc:"000146",year:"2015",numDoc:"INE CG-927-2015",nameDoc:"CRITERIOS GENERALES A EFECTO DE GARANTIZAR EL CUMPLIMIENTO DE PRINCIPIO DE PARIDAD DE GÉNERO",link:Acuerdos__pdfpath(`./${"INE/"}${"2015/"}${"7.pdf"}`),},</v>
      </c>
      <c r="N12" s="7"/>
    </row>
    <row r="13" spans="1:14" x14ac:dyDescent="0.25">
      <c r="A13" s="2" t="s">
        <v>1</v>
      </c>
      <c r="B13" s="3">
        <v>8</v>
      </c>
      <c r="C13" s="3" t="s">
        <v>50</v>
      </c>
      <c r="D13" s="4" t="s">
        <v>19</v>
      </c>
      <c r="E13" s="3" t="s">
        <v>69</v>
      </c>
      <c r="F13" s="3">
        <v>861</v>
      </c>
      <c r="G13" s="3" t="s">
        <v>70</v>
      </c>
      <c r="H13" s="3" t="s">
        <v>71</v>
      </c>
      <c r="I13" s="3" t="s">
        <v>20</v>
      </c>
      <c r="J13" s="3" t="s">
        <v>48</v>
      </c>
      <c r="K13" s="3">
        <f>B13</f>
        <v>8</v>
      </c>
      <c r="L13" s="3" t="s">
        <v>53</v>
      </c>
      <c r="M13" s="3"/>
      <c r="N13" s="5"/>
    </row>
    <row r="14" spans="1:14" x14ac:dyDescent="0.25">
      <c r="A14" s="6" t="s">
        <v>54</v>
      </c>
      <c r="B14" s="7"/>
      <c r="C14" s="7"/>
      <c r="D14" s="8"/>
      <c r="E14" s="7"/>
      <c r="F14" s="7"/>
      <c r="G14" s="7"/>
      <c r="H14" s="7" t="s">
        <v>55</v>
      </c>
      <c r="I14" s="7" t="s">
        <v>21</v>
      </c>
      <c r="J14" s="7" t="s">
        <v>48</v>
      </c>
      <c r="K14" s="7" t="str">
        <f t="shared" ref="K14" si="0">CONCATENATE(B13,".1")</f>
        <v>8.1</v>
      </c>
      <c r="L14" s="7" t="s">
        <v>3</v>
      </c>
      <c r="M14" s="7"/>
      <c r="N14" s="9"/>
    </row>
    <row r="15" spans="1:14" x14ac:dyDescent="0.25">
      <c r="A15" s="6" t="s">
        <v>54</v>
      </c>
      <c r="B15" s="7"/>
      <c r="C15" s="7"/>
      <c r="D15" s="8"/>
      <c r="E15" s="7"/>
      <c r="F15" s="7"/>
      <c r="G15" s="7"/>
      <c r="H15" s="7" t="s">
        <v>55</v>
      </c>
      <c r="I15" s="7" t="s">
        <v>22</v>
      </c>
      <c r="J15" s="7" t="s">
        <v>48</v>
      </c>
      <c r="K15" s="7" t="str">
        <f>CONCATENATE(B13,".2")</f>
        <v>8.2</v>
      </c>
      <c r="L15" s="7" t="s">
        <v>3</v>
      </c>
      <c r="M15" s="7"/>
      <c r="N15" s="9"/>
    </row>
    <row r="16" spans="1:14" x14ac:dyDescent="0.25">
      <c r="A16" s="6" t="s">
        <v>54</v>
      </c>
      <c r="B16" s="7"/>
      <c r="C16" s="7"/>
      <c r="D16" s="8"/>
      <c r="E16" s="7"/>
      <c r="F16" s="7"/>
      <c r="G16" s="7"/>
      <c r="H16" s="7" t="s">
        <v>55</v>
      </c>
      <c r="I16" s="7" t="s">
        <v>23</v>
      </c>
      <c r="J16" s="7" t="s">
        <v>48</v>
      </c>
      <c r="K16" s="7" t="str">
        <f>CONCATENATE(B13,".3")</f>
        <v>8.3</v>
      </c>
      <c r="L16" s="7" t="s">
        <v>3</v>
      </c>
      <c r="M16" s="7"/>
      <c r="N16" s="9"/>
    </row>
    <row r="17" spans="1:15" ht="15.75" thickBot="1" x14ac:dyDescent="0.3">
      <c r="A17" s="10" t="s">
        <v>54</v>
      </c>
      <c r="B17" s="11"/>
      <c r="C17" s="11"/>
      <c r="D17" s="12"/>
      <c r="E17" s="11"/>
      <c r="F17" s="11"/>
      <c r="G17" s="11"/>
      <c r="H17" s="11" t="s">
        <v>55</v>
      </c>
      <c r="I17" s="11" t="s">
        <v>24</v>
      </c>
      <c r="J17" s="11" t="s">
        <v>48</v>
      </c>
      <c r="K17" s="11" t="str">
        <f>CONCATENATE(B13,".4")</f>
        <v>8.4</v>
      </c>
      <c r="L17" s="11" t="s">
        <v>4</v>
      </c>
      <c r="M17" s="11" t="str">
        <f>CONCATENATE(
A13,B13,C13,D13,E13,F13,G13,H13,I13,J13,K13,L13,
A14,B14,C14,D14,E14,F14,G14,H14,I14,J14,K14,L14,
A15,B15,C15,D15,E15,F15,G15,H15,I15,J15,K15,L15,
A16,B16,C16,D16,E16,F16,G16,H16,I16,J16,K16,L16,
A17,B17,C17,D17,E17,F17,G17,H17,I17,J17,K17,L17)</f>
        <v>{id:8,idDoc:"000149",year:"2015",numDoc:"INE CG-861-2015",nameDoc:"ESTRATEGIA DE CAPACITACIÓN Y ASISTENCIA ELECTORAL 2015-2016",link:Acuerdos__pdfpath(`./${"INE/"}${"2015/"}${"8.pdf"}`),subRows:[{nameDoc:"ANEXO 1",link:Acuerdos__pdfpath(`./${"INE/"}${"2015/"}${"8.1.pdf"}`),},{nameDoc:"ANEXO 2",link:Acuerdos__pdfpath(`./${"INE/"}${"2015/"}${"8.2.pdf"}`),},{nameDoc:"ANEXO 3",link:Acuerdos__pdfpath(`./${"INE/"}${"2015/"}${"8.3.pdf"}`),},{nameDoc:"OFICIO INE_UTVOPL_4725_2015_TLAX",link:Acuerdos__pdfpath(`./${"INE/"}${"2015/"}${"8.4.pdf"}`),},],},</v>
      </c>
      <c r="N17" s="13"/>
    </row>
    <row r="18" spans="1:15" x14ac:dyDescent="0.25">
      <c r="A18" s="2" t="s">
        <v>1</v>
      </c>
      <c r="B18" s="3">
        <v>9</v>
      </c>
      <c r="C18" s="3" t="s">
        <v>50</v>
      </c>
      <c r="D18" s="4" t="s">
        <v>25</v>
      </c>
      <c r="E18" s="3" t="s">
        <v>51</v>
      </c>
      <c r="F18" s="3" t="s">
        <v>81</v>
      </c>
      <c r="G18" s="3"/>
      <c r="H18" s="3" t="s">
        <v>52</v>
      </c>
      <c r="I18" s="3" t="s">
        <v>26</v>
      </c>
      <c r="J18" s="3" t="s">
        <v>57</v>
      </c>
      <c r="K18" s="3"/>
      <c r="L18" s="3" t="s">
        <v>49</v>
      </c>
      <c r="M18" s="3"/>
      <c r="N18" s="5"/>
    </row>
    <row r="19" spans="1:15" x14ac:dyDescent="0.25">
      <c r="A19" s="6" t="s">
        <v>54</v>
      </c>
      <c r="B19" s="7"/>
      <c r="C19" s="7"/>
      <c r="D19" s="8"/>
      <c r="E19" s="7"/>
      <c r="F19" s="7"/>
      <c r="G19" s="7"/>
      <c r="H19" s="7" t="s">
        <v>55</v>
      </c>
      <c r="I19" s="7" t="s">
        <v>27</v>
      </c>
      <c r="J19" s="7" t="s">
        <v>48</v>
      </c>
      <c r="K19" s="7" t="str">
        <f t="shared" ref="K19" si="1">CONCATENATE(B18,".1")</f>
        <v>9.1</v>
      </c>
      <c r="L19" s="7" t="s">
        <v>3</v>
      </c>
      <c r="M19" s="7"/>
      <c r="N19" s="9"/>
    </row>
    <row r="20" spans="1:15" x14ac:dyDescent="0.25">
      <c r="A20" s="6" t="s">
        <v>54</v>
      </c>
      <c r="B20" s="7"/>
      <c r="C20" s="7"/>
      <c r="D20" s="8"/>
      <c r="E20" s="7"/>
      <c r="F20" s="7"/>
      <c r="G20" s="7"/>
      <c r="H20" s="7" t="s">
        <v>55</v>
      </c>
      <c r="I20" s="7" t="s">
        <v>28</v>
      </c>
      <c r="J20" s="7" t="s">
        <v>48</v>
      </c>
      <c r="K20" s="7" t="str">
        <f>CONCATENATE(B18,".2")</f>
        <v>9.2</v>
      </c>
      <c r="L20" s="7" t="s">
        <v>3</v>
      </c>
      <c r="M20" s="7"/>
      <c r="N20" s="9"/>
    </row>
    <row r="21" spans="1:15" ht="15.75" thickBot="1" x14ac:dyDescent="0.3">
      <c r="A21" s="10" t="s">
        <v>54</v>
      </c>
      <c r="B21" s="11"/>
      <c r="C21" s="11"/>
      <c r="D21" s="12"/>
      <c r="E21" s="11"/>
      <c r="F21" s="11"/>
      <c r="G21" s="11"/>
      <c r="H21" s="11" t="s">
        <v>55</v>
      </c>
      <c r="I21" s="11" t="s">
        <v>29</v>
      </c>
      <c r="J21" s="11" t="s">
        <v>48</v>
      </c>
      <c r="K21" s="11" t="str">
        <f>CONCATENATE(B18,".3")</f>
        <v>9.3</v>
      </c>
      <c r="L21" s="11" t="s">
        <v>4</v>
      </c>
      <c r="M21" s="11" t="str">
        <f>CONCATENATE(
A18,B18,C18,D18,E18,F18,G18,H18,I18,J18,K18,L18,
A19,B19,C19,D19,E19,F19,G19,H19,I19,J19,K19,L19,
A20,B20,C20,D20,E20,F20,G20,H20,I20,J20,K20,L20,
A21,B21,C21,D21,E21,F21,G21,H21,I21,J21,K21,L21)</f>
        <v>{id:9,idDoc:"000150",year:"2015",numDoc:"ACUERDOS",nameDoc:"ACATAMIENTOS DE LAS SENTENCIAS DE LA SALA SUPERIOR DE LOS PARTIDOS DEL TRABAJO Y HUMANISTA",link:"",subRows:[{nameDoc:"ACUERDO INE-CG936-2015",link:Acuerdos__pdfpath(`./${"INE/"}${"2015/"}${"9.1.pdf"}`),},{nameDoc:"ACUERDO INE-CG937-2015",link:Acuerdos__pdfpath(`./${"INE/"}${"2015/"}${"9.2.pdf"}`),},{nameDoc:"CIRCULAR INE-UTVOPL-133-15",link:Acuerdos__pdfpath(`./${"INE/"}${"2015/"}${"9.3.pdf"}`),},],},</v>
      </c>
      <c r="N21" s="13"/>
    </row>
    <row r="22" spans="1:15" x14ac:dyDescent="0.25">
      <c r="A22" s="2" t="s">
        <v>1</v>
      </c>
      <c r="B22" s="3">
        <v>10</v>
      </c>
      <c r="C22" s="3" t="s">
        <v>50</v>
      </c>
      <c r="D22" s="4" t="s">
        <v>30</v>
      </c>
      <c r="E22" s="3" t="s">
        <v>69</v>
      </c>
      <c r="F22" s="3">
        <v>921</v>
      </c>
      <c r="G22" s="3" t="s">
        <v>70</v>
      </c>
      <c r="H22" s="3" t="s">
        <v>71</v>
      </c>
      <c r="I22" s="3" t="s">
        <v>31</v>
      </c>
      <c r="J22" s="3" t="s">
        <v>48</v>
      </c>
      <c r="K22" s="3">
        <f>B22</f>
        <v>10</v>
      </c>
      <c r="L22" s="3" t="s">
        <v>53</v>
      </c>
      <c r="M22" s="3"/>
      <c r="N22" s="5"/>
    </row>
    <row r="23" spans="1:15" ht="15.75" thickBot="1" x14ac:dyDescent="0.3">
      <c r="A23" s="10" t="s">
        <v>54</v>
      </c>
      <c r="B23" s="11"/>
      <c r="C23" s="11"/>
      <c r="D23" s="12"/>
      <c r="E23" s="11"/>
      <c r="F23" s="11"/>
      <c r="G23" s="11"/>
      <c r="H23" s="11" t="s">
        <v>55</v>
      </c>
      <c r="I23" s="11" t="s">
        <v>32</v>
      </c>
      <c r="J23" s="11" t="s">
        <v>48</v>
      </c>
      <c r="K23" s="11" t="str">
        <f>CONCATENATE(B22,".1")</f>
        <v>10.1</v>
      </c>
      <c r="L23" s="11" t="s">
        <v>4</v>
      </c>
      <c r="M23" s="11" t="str">
        <f>CONCATENATE(
A22,B22,C22,D22,E22,F22,G22,H22,I22,J22,K22,L22,
A23,B23,C23,D23,E23,F23,G23,H23,I23,J23,K23,L23)</f>
        <v>{id:10,idDoc:"000154",year:"2015",numDoc:"INE CG-921-2015",nameDoc:"LINEAMIENTOS GENERALES PARA EL DISEÑO, IMPLEMENTACIÓN Y OPERACIÓN DEL CONTEO RÁPIDO",link:Acuerdos__pdfpath(`./${"INE/"}${"2015/"}${"10.pdf"}`),subRows:[{nameDoc:"CIRCULAR INE-UTVOPL-145-15",link:Acuerdos__pdfpath(`./${"INE/"}${"2015/"}${"10.1.pdf"}`),},],},</v>
      </c>
      <c r="N23" s="13"/>
    </row>
    <row r="24" spans="1:15" x14ac:dyDescent="0.25">
      <c r="A24" s="2" t="s">
        <v>1</v>
      </c>
      <c r="B24" s="3">
        <v>11</v>
      </c>
      <c r="C24" s="3" t="s">
        <v>50</v>
      </c>
      <c r="D24" s="4" t="s">
        <v>33</v>
      </c>
      <c r="E24" s="3" t="s">
        <v>69</v>
      </c>
      <c r="F24" s="3">
        <v>909</v>
      </c>
      <c r="G24" s="3" t="s">
        <v>70</v>
      </c>
      <c r="H24" s="3" t="s">
        <v>71</v>
      </c>
      <c r="I24" s="3" t="s">
        <v>34</v>
      </c>
      <c r="J24" s="3" t="s">
        <v>48</v>
      </c>
      <c r="K24" s="3">
        <f>B24</f>
        <v>11</v>
      </c>
      <c r="L24" s="3" t="s">
        <v>53</v>
      </c>
      <c r="M24" s="3"/>
      <c r="N24" s="5"/>
    </row>
    <row r="25" spans="1:15" ht="15.75" thickBot="1" x14ac:dyDescent="0.3">
      <c r="A25" s="10" t="s">
        <v>54</v>
      </c>
      <c r="B25" s="11"/>
      <c r="C25" s="11"/>
      <c r="D25" s="12"/>
      <c r="E25" s="11"/>
      <c r="F25" s="11"/>
      <c r="G25" s="11"/>
      <c r="H25" s="11" t="s">
        <v>55</v>
      </c>
      <c r="I25" s="11" t="s">
        <v>35</v>
      </c>
      <c r="J25" s="11" t="s">
        <v>48</v>
      </c>
      <c r="K25" s="11" t="str">
        <f>CONCATENATE(B24,".1")</f>
        <v>11.1</v>
      </c>
      <c r="L25" s="11" t="s">
        <v>4</v>
      </c>
      <c r="M25" s="11" t="str">
        <f>CONCATENATE(
A24,B24,C24,D24,E24,F24,G24,H24,I24,J24,K24,L24,
A25,B25,C25,D25,E25,F25,G25,H25,I25,J25,K25,L25)</f>
        <v>{id:11,idDoc:"000155",year:"2015",numDoc:"INE CG-909-2015",nameDoc:"ESTATUTO DEL SERVICIO PROFESIONAL ELECTORAL Y RAMA ADMINISTRATIVA",link:Acuerdos__pdfpath(`./${"INE/"}${"2015/"}${"11.pdf"}`),subRows:[{nameDoc:"CIRCULAR INE-UTVOPL-135-2015",link:Acuerdos__pdfpath(`./${"INE/"}${"2015/"}${"11.1.pdf"}`),},],},</v>
      </c>
      <c r="N25" s="13"/>
    </row>
    <row r="26" spans="1:15" x14ac:dyDescent="0.25">
      <c r="A26" s="2" t="s">
        <v>1</v>
      </c>
      <c r="B26" s="3">
        <v>12</v>
      </c>
      <c r="C26" s="3" t="s">
        <v>50</v>
      </c>
      <c r="D26" s="4" t="s">
        <v>36</v>
      </c>
      <c r="E26" s="3" t="s">
        <v>69</v>
      </c>
      <c r="F26" s="3">
        <v>928</v>
      </c>
      <c r="G26" s="3" t="s">
        <v>70</v>
      </c>
      <c r="H26" s="3" t="s">
        <v>71</v>
      </c>
      <c r="I26" s="3" t="s">
        <v>37</v>
      </c>
      <c r="J26" s="3" t="s">
        <v>48</v>
      </c>
      <c r="K26" s="3">
        <f>B26</f>
        <v>12</v>
      </c>
      <c r="L26" s="3" t="s">
        <v>3</v>
      </c>
      <c r="M26" s="3" t="str">
        <f>CONCATENATE(A26,B26,C26,D26,E26,F26,G26,H26,I26,J26,K26,L26)</f>
        <v>{id:12,idDoc:"000170",year:"2015",numDoc:"INE CG-928-2015",nameDoc:"LINEAMIENTOS QUE OBSERVARÁN LOS OPLES PARA EL REGISTRO DE COALICIONES",link:Acuerdos__pdfpath(`./${"INE/"}${"2015/"}${"12.pdf"}`),},</v>
      </c>
      <c r="N26" s="3"/>
      <c r="O26" s="7"/>
    </row>
    <row r="27" spans="1:15" x14ac:dyDescent="0.25">
      <c r="A27" s="7" t="s">
        <v>1</v>
      </c>
      <c r="B27" s="15">
        <v>13</v>
      </c>
      <c r="C27" s="7" t="s">
        <v>50</v>
      </c>
      <c r="D27" s="8" t="s">
        <v>38</v>
      </c>
      <c r="E27" s="7" t="s">
        <v>69</v>
      </c>
      <c r="F27" s="7">
        <v>935</v>
      </c>
      <c r="G27" s="15" t="s">
        <v>70</v>
      </c>
      <c r="H27" s="7" t="s">
        <v>71</v>
      </c>
      <c r="I27" s="7" t="s">
        <v>39</v>
      </c>
      <c r="J27" s="7" t="s">
        <v>48</v>
      </c>
      <c r="K27" s="7">
        <f>B27</f>
        <v>13</v>
      </c>
      <c r="L27" s="7" t="s">
        <v>3</v>
      </c>
      <c r="M27" s="7" t="str">
        <f>CONCATENATE(A27,B27,C27,D27,E27,F27,G27,H27,I27,J27,K27,L27)</f>
        <v>{id:13,idDoc:"000171",year:"2015",numDoc:"INE CG-935-2015",nameDoc:"LINEAMIENTOS PARA EL PROGRAMA DE RESULTADOS ELECTORALES PRELIMINARES",link:Acuerdos__pdfpath(`./${"INE/"}${"2015/"}${"13.pdf"}`),},</v>
      </c>
      <c r="N27" s="7"/>
    </row>
    <row r="28" spans="1:15" ht="15.75" thickBot="1" x14ac:dyDescent="0.3">
      <c r="A28" s="7" t="s">
        <v>1</v>
      </c>
      <c r="B28" s="15">
        <v>14</v>
      </c>
      <c r="C28" s="7" t="s">
        <v>50</v>
      </c>
      <c r="D28" s="8" t="s">
        <v>40</v>
      </c>
      <c r="E28" s="7" t="s">
        <v>69</v>
      </c>
      <c r="F28" s="7">
        <v>953</v>
      </c>
      <c r="G28" s="15" t="s">
        <v>70</v>
      </c>
      <c r="H28" s="7" t="s">
        <v>71</v>
      </c>
      <c r="I28" s="7" t="s">
        <v>41</v>
      </c>
      <c r="J28" s="7" t="s">
        <v>48</v>
      </c>
      <c r="K28" s="7">
        <f>B28</f>
        <v>14</v>
      </c>
      <c r="L28" s="7" t="s">
        <v>3</v>
      </c>
      <c r="M28" s="7" t="str">
        <f>CONCATENATE(A28,B28,C28,D28,E28,F28,G28,H28,I28,J28,K28,L28)</f>
        <v>{id:14,idDoc:"000172",year:"2015",numDoc:"INE CG-953-2015",nameDoc:"MEDIDAS ESPECÍFICAS PARA LOS PRESIDENTES DE LA MDC PARA EVITAR LA COMPRA DEL VOTO COACCIÓN E INDUCIÓN",link:Acuerdos__pdfpath(`./${"INE/"}${"2015/"}${"14.pdf"}`),},</v>
      </c>
      <c r="N28" s="7"/>
    </row>
    <row r="29" spans="1:15" x14ac:dyDescent="0.25">
      <c r="A29" s="2" t="s">
        <v>1</v>
      </c>
      <c r="B29" s="3">
        <v>15</v>
      </c>
      <c r="C29" s="3" t="s">
        <v>50</v>
      </c>
      <c r="D29" s="4" t="s">
        <v>42</v>
      </c>
      <c r="E29" s="3" t="s">
        <v>69</v>
      </c>
      <c r="F29" s="3">
        <v>951</v>
      </c>
      <c r="G29" s="3" t="s">
        <v>70</v>
      </c>
      <c r="H29" s="3" t="s">
        <v>71</v>
      </c>
      <c r="I29" s="3" t="s">
        <v>43</v>
      </c>
      <c r="J29" s="3" t="s">
        <v>57</v>
      </c>
      <c r="K29" s="3"/>
      <c r="L29" s="3" t="s">
        <v>49</v>
      </c>
      <c r="M29" s="3"/>
      <c r="N29" s="5"/>
    </row>
    <row r="30" spans="1:15" x14ac:dyDescent="0.25">
      <c r="A30" s="6" t="s">
        <v>54</v>
      </c>
      <c r="B30" s="7"/>
      <c r="C30" s="7"/>
      <c r="D30" s="8"/>
      <c r="E30" s="7"/>
      <c r="F30" s="7"/>
      <c r="G30" s="7"/>
      <c r="H30" s="7" t="s">
        <v>55</v>
      </c>
      <c r="I30" s="7" t="s">
        <v>44</v>
      </c>
      <c r="J30" s="7" t="s">
        <v>48</v>
      </c>
      <c r="K30" s="7" t="str">
        <f t="shared" ref="K30" si="2">CONCATENATE(B29,".1")</f>
        <v>15.1</v>
      </c>
      <c r="L30" s="7" t="s">
        <v>3</v>
      </c>
      <c r="M30" s="7"/>
      <c r="N30" s="9"/>
    </row>
    <row r="31" spans="1:15" x14ac:dyDescent="0.25">
      <c r="A31" s="6" t="s">
        <v>54</v>
      </c>
      <c r="B31" s="7"/>
      <c r="C31" s="7"/>
      <c r="D31" s="8"/>
      <c r="E31" s="7"/>
      <c r="F31" s="7"/>
      <c r="G31" s="7"/>
      <c r="H31" s="7" t="s">
        <v>55</v>
      </c>
      <c r="I31" s="7" t="s">
        <v>45</v>
      </c>
      <c r="J31" s="7" t="s">
        <v>48</v>
      </c>
      <c r="K31" s="7" t="str">
        <f>CONCATENATE(B29,".2")</f>
        <v>15.2</v>
      </c>
      <c r="L31" s="7" t="s">
        <v>3</v>
      </c>
      <c r="M31" s="7"/>
      <c r="N31" s="9"/>
    </row>
    <row r="32" spans="1:15" ht="15.75" thickBot="1" x14ac:dyDescent="0.3">
      <c r="A32" s="10" t="s">
        <v>54</v>
      </c>
      <c r="B32" s="11"/>
      <c r="C32" s="11"/>
      <c r="D32" s="12"/>
      <c r="E32" s="11"/>
      <c r="F32" s="11"/>
      <c r="G32" s="11"/>
      <c r="H32" s="11" t="s">
        <v>55</v>
      </c>
      <c r="I32" s="11" t="s">
        <v>46</v>
      </c>
      <c r="J32" s="11" t="s">
        <v>48</v>
      </c>
      <c r="K32" s="11" t="str">
        <f>CONCATENATE(B29,".3")</f>
        <v>15.3</v>
      </c>
      <c r="L32" s="11" t="s">
        <v>4</v>
      </c>
      <c r="M32" s="11" t="str">
        <f>CONCATENATE(
A29,B29,C29,D29,E29,F29,G29,H29,I29,J29,K29,L29,
A30,B30,C30,D30,E30,F30,G30,H30,I30,J30,K30,L30,
A31,B31,C31,D31,E31,F31,G31,H31,I31,J31,K31,L31,
A32,B32,C32,D32,E32,F32,G32,H32,I32,J32,K32,L32)</f>
        <v>{id:15,idDoc:"000179",year:"2015",numDoc:"INE CG-951-2015",nameDoc:"CRITERIOS QUE DEBERÁN OBSERVAR LOS OPLES DEL SISTEMA DE SEGUIMIENTO Y DESARROLLO DE LA JORNADA ELECTORAL",link:"",subRows:[{nameDoc:"ACUERDO INE-CG-951-2015",link:Acuerdos__pdfpath(`./${"INE/"}${"2015/"}${"15.1.pdf"}`),},{nameDoc:"ACUERDO1 INE-CG-951-2015",link:Acuerdos__pdfpath(`./${"INE/"}${"2015/"}${"15.2.pdf"}`),},{nameDoc:"CIRCULAR INE_UTVOPL_154_2015_CG951",link:Acuerdos__pdfpath(`./${"INE/"}${"2015/"}${"15.3.pdf"}`),},],},</v>
      </c>
      <c r="N32" s="13"/>
    </row>
    <row r="33" spans="1:14" x14ac:dyDescent="0.25">
      <c r="A33" s="2" t="s">
        <v>1</v>
      </c>
      <c r="B33" s="3">
        <v>16</v>
      </c>
      <c r="C33" s="3" t="s">
        <v>50</v>
      </c>
      <c r="D33" s="4" t="s">
        <v>58</v>
      </c>
      <c r="E33" s="3" t="s">
        <v>69</v>
      </c>
      <c r="F33" s="3">
        <v>950</v>
      </c>
      <c r="G33" s="3" t="s">
        <v>70</v>
      </c>
      <c r="H33" s="3" t="s">
        <v>71</v>
      </c>
      <c r="I33" s="3" t="s">
        <v>60</v>
      </c>
      <c r="J33" s="3" t="s">
        <v>48</v>
      </c>
      <c r="K33" s="3">
        <f>B33</f>
        <v>16</v>
      </c>
      <c r="L33" s="3" t="s">
        <v>53</v>
      </c>
      <c r="M33" s="3"/>
      <c r="N33" s="5"/>
    </row>
    <row r="34" spans="1:14" x14ac:dyDescent="0.25">
      <c r="A34" s="6" t="s">
        <v>54</v>
      </c>
      <c r="B34" s="7"/>
      <c r="C34" s="7"/>
      <c r="D34" s="8"/>
      <c r="E34" s="7"/>
      <c r="F34" s="7"/>
      <c r="G34" s="7"/>
      <c r="H34" s="7" t="s">
        <v>55</v>
      </c>
      <c r="I34" s="7" t="s">
        <v>61</v>
      </c>
      <c r="J34" s="7" t="s">
        <v>48</v>
      </c>
      <c r="K34" s="7" t="str">
        <f t="shared" ref="K34" si="3">CONCATENATE(B33,".1")</f>
        <v>16.1</v>
      </c>
      <c r="L34" s="7" t="s">
        <v>3</v>
      </c>
      <c r="M34" s="7"/>
      <c r="N34" s="9"/>
    </row>
    <row r="35" spans="1:14" ht="15.75" thickBot="1" x14ac:dyDescent="0.3">
      <c r="A35" s="10" t="s">
        <v>54</v>
      </c>
      <c r="B35" s="11"/>
      <c r="C35" s="11"/>
      <c r="D35" s="12"/>
      <c r="E35" s="11"/>
      <c r="F35" s="11"/>
      <c r="G35" s="11"/>
      <c r="H35" s="11" t="s">
        <v>55</v>
      </c>
      <c r="I35" s="11" t="s">
        <v>59</v>
      </c>
      <c r="J35" s="11" t="s">
        <v>48</v>
      </c>
      <c r="K35" s="11" t="str">
        <f>CONCATENATE(B33,".2")</f>
        <v>16.2</v>
      </c>
      <c r="L35" s="11" t="s">
        <v>4</v>
      </c>
      <c r="M35" s="11" t="str">
        <f>CONCATENATE(
A33,B33,C33,D33,E33,F33,H33,I33,J33,K33,L33,
A34,B34,C34,D34,E34,F34,H34,I34,J34,K34,L34,
A35,B35,C35,D35,E35,F35,H35,I35,J35,K35,L35)</f>
        <v>{id:16,idDoc:"000180",year:"2015",numDoc:"INE CG-9502015",nameDoc:"SE EMITEN LINEAMIENTOS PARA IMPRESIÓN DE DOCUMENTOS Y ELABORACIÓN DE MATERIALES ELECTORALES",link:Acuerdos__pdfpath(`./${"INE/"}${"2015/"}${"16.pdf"}`),subRows:[{nameDoc:"LINEAMIENTOS PARA IMPRESIÓN DE DOCUMENTOS Y ELABORACIÓN DE MATERIALES ELECTORALES",link:Acuerdos__pdfpath(`./${"INE/"}${"2015/"}${"16.1.pdf"}`),},{nameDoc:"INE_UTVOPL_169_2015_CG950",link:Acuerdos__pdfpath(`./${"INE/"}${"2015/"}${"16.2.pdf"}`),},],},</v>
      </c>
      <c r="N35" s="13"/>
    </row>
    <row r="36" spans="1:14" ht="15.75" thickBot="1" x14ac:dyDescent="0.3">
      <c r="A36" s="7" t="s">
        <v>1</v>
      </c>
      <c r="B36" s="7">
        <v>17</v>
      </c>
      <c r="C36" s="7" t="s">
        <v>50</v>
      </c>
      <c r="D36" s="8" t="s">
        <v>62</v>
      </c>
      <c r="E36" s="7" t="s">
        <v>69</v>
      </c>
      <c r="F36" s="7">
        <v>938</v>
      </c>
      <c r="G36" s="15" t="s">
        <v>70</v>
      </c>
      <c r="H36" s="7" t="s">
        <v>71</v>
      </c>
      <c r="I36" s="7" t="s">
        <v>63</v>
      </c>
      <c r="J36" s="7" t="s">
        <v>48</v>
      </c>
      <c r="K36" s="7">
        <f>B36</f>
        <v>17</v>
      </c>
      <c r="L36" s="7" t="s">
        <v>3</v>
      </c>
      <c r="M36" s="7" t="str">
        <f>CONCATENATE(A36,B36,C36,D36,E36,F36,G36,H36,I36,J36,K36,L36)</f>
        <v>{id:17,idDoc:"000181",year:"2015",numDoc:"INE CG-938-2015",nameDoc:"PROCEDIMIENTO DE LIQUIDACIÓN DE LOS PARTIDOS POLÍTICOS NACIONALES QUE NO ALCANZARON EL 3%",link:Acuerdos__pdfpath(`./${"INE/"}${"2015/"}${"17.pdf"}`),},</v>
      </c>
      <c r="N36" s="7"/>
    </row>
    <row r="37" spans="1:14" x14ac:dyDescent="0.25">
      <c r="A37" s="2" t="s">
        <v>1</v>
      </c>
      <c r="B37" s="3">
        <v>18</v>
      </c>
      <c r="C37" s="3" t="s">
        <v>50</v>
      </c>
      <c r="D37" s="4" t="s">
        <v>65</v>
      </c>
      <c r="E37" s="3" t="s">
        <v>69</v>
      </c>
      <c r="F37" s="3">
        <v>948</v>
      </c>
      <c r="G37" s="3" t="s">
        <v>70</v>
      </c>
      <c r="H37" s="3" t="s">
        <v>71</v>
      </c>
      <c r="I37" s="3" t="s">
        <v>97</v>
      </c>
      <c r="J37" s="3" t="s">
        <v>48</v>
      </c>
      <c r="K37" s="3">
        <f>B37</f>
        <v>18</v>
      </c>
      <c r="L37" s="3" t="s">
        <v>53</v>
      </c>
      <c r="M37" s="3"/>
      <c r="N37" s="5"/>
    </row>
    <row r="38" spans="1:14" ht="15.75" thickBot="1" x14ac:dyDescent="0.3">
      <c r="A38" s="10" t="s">
        <v>54</v>
      </c>
      <c r="B38" s="11"/>
      <c r="C38" s="11"/>
      <c r="D38" s="12"/>
      <c r="E38" s="11"/>
      <c r="F38" s="11"/>
      <c r="G38" s="11"/>
      <c r="H38" s="11" t="s">
        <v>55</v>
      </c>
      <c r="I38" s="11" t="s">
        <v>64</v>
      </c>
      <c r="J38" s="11" t="s">
        <v>48</v>
      </c>
      <c r="K38" s="11" t="str">
        <f>CONCATENATE(B37,".1")</f>
        <v>18.1</v>
      </c>
      <c r="L38" s="11" t="s">
        <v>4</v>
      </c>
      <c r="M38" s="11" t="str">
        <f>CONCATENATE(
A37,B37,C37,D37,E37,F37,G37,H37,I37,J37,K37,L37,
A38,B38,C38,D38,E38,F38,G38,H38,I38,J38,K38,L38)</f>
        <v>{id:18,idDoc:"000182",year:"2015",numDoc:"INE CG-948-2015",nameDoc:"LINEAMIENTOS DE PARTICIPACIÓN CIUDADANA",link:Acuerdos__pdfpath(`./${"INE/"}${"2015/"}${"18.pdf"}`),subRows:[{nameDoc:"INE-UTVOPL-174-2015",link:Acuerdos__pdfpath(`./${"INE/"}${"2015/"}${"18.1.pdf"}`),},],},</v>
      </c>
      <c r="N38" s="13"/>
    </row>
    <row r="39" spans="1:14" x14ac:dyDescent="0.25">
      <c r="A39" s="2" t="s">
        <v>1</v>
      </c>
      <c r="B39" s="3">
        <v>19</v>
      </c>
      <c r="C39" s="3" t="s">
        <v>50</v>
      </c>
      <c r="D39" s="4" t="s">
        <v>66</v>
      </c>
      <c r="E39" s="3" t="s">
        <v>69</v>
      </c>
      <c r="F39" s="3">
        <v>949</v>
      </c>
      <c r="G39" s="3" t="s">
        <v>70</v>
      </c>
      <c r="H39" s="3" t="s">
        <v>71</v>
      </c>
      <c r="I39" s="3" t="s">
        <v>98</v>
      </c>
      <c r="J39" s="3" t="s">
        <v>48</v>
      </c>
      <c r="K39" s="3">
        <f>B39</f>
        <v>19</v>
      </c>
      <c r="L39" s="3" t="s">
        <v>53</v>
      </c>
      <c r="M39" s="3"/>
      <c r="N39" s="5"/>
    </row>
    <row r="40" spans="1:14" ht="15.75" thickBot="1" x14ac:dyDescent="0.3">
      <c r="A40" s="10" t="s">
        <v>54</v>
      </c>
      <c r="B40" s="11"/>
      <c r="C40" s="11"/>
      <c r="D40" s="12"/>
      <c r="E40" s="11"/>
      <c r="F40" s="11"/>
      <c r="G40" s="11"/>
      <c r="H40" s="11" t="s">
        <v>55</v>
      </c>
      <c r="I40" s="11" t="s">
        <v>99</v>
      </c>
      <c r="J40" s="11" t="s">
        <v>48</v>
      </c>
      <c r="K40" s="11" t="str">
        <f>CONCATENATE(B39,".1")</f>
        <v>19.1</v>
      </c>
      <c r="L40" s="11" t="s">
        <v>4</v>
      </c>
      <c r="M40" s="11" t="str">
        <f>CONCATENATE(
A39,B39,C39,D39,E39,F39,G39,H39,I39,J39,K39,L39,
A40,B40,C40,D40,E40,F40,G40,H40,I40,J40,K40,L40)</f>
        <v>{id:19,idDoc:"000183",year:"2015",numDoc:"INE CG-949-2015",nameDoc:"SE PRECISAN LOS ALCANCES DE LAS ATRIBUCIONES DE LAS COMISIÓN TEMPORAL",link:Acuerdos__pdfpath(`./${"INE/"}${"2015/"}${"19.pdf"}`),subRows:[{nameDoc:"CIRCULAR INE-UTVOPL-167-2015",link:Acuerdos__pdfpath(`./${"INE/"}${"2015/"}${"19.1.pdf"}`),},],},</v>
      </c>
      <c r="N40" s="13"/>
    </row>
    <row r="41" spans="1:14" x14ac:dyDescent="0.25">
      <c r="A41" s="2" t="s">
        <v>1</v>
      </c>
      <c r="B41" s="3">
        <v>20</v>
      </c>
      <c r="C41" s="3" t="s">
        <v>50</v>
      </c>
      <c r="D41" s="4" t="s">
        <v>67</v>
      </c>
      <c r="E41" s="3" t="s">
        <v>69</v>
      </c>
      <c r="F41" s="3">
        <v>934</v>
      </c>
      <c r="G41" s="3" t="s">
        <v>70</v>
      </c>
      <c r="H41" s="3" t="s">
        <v>71</v>
      </c>
      <c r="I41" s="3" t="s">
        <v>98</v>
      </c>
      <c r="J41" s="3" t="s">
        <v>48</v>
      </c>
      <c r="K41" s="3">
        <f>B41</f>
        <v>20</v>
      </c>
      <c r="L41" s="3" t="s">
        <v>53</v>
      </c>
      <c r="M41" s="3"/>
      <c r="N41" s="5"/>
    </row>
    <row r="42" spans="1:14" ht="15.75" thickBot="1" x14ac:dyDescent="0.3">
      <c r="A42" s="10" t="s">
        <v>54</v>
      </c>
      <c r="B42" s="11"/>
      <c r="C42" s="11"/>
      <c r="D42" s="12"/>
      <c r="E42" s="11"/>
      <c r="F42" s="11"/>
      <c r="G42" s="11"/>
      <c r="H42" s="11" t="s">
        <v>55</v>
      </c>
      <c r="I42" s="11" t="s">
        <v>99</v>
      </c>
      <c r="J42" s="11" t="s">
        <v>48</v>
      </c>
      <c r="K42" s="11" t="str">
        <f>CONCATENATE(B41,".1")</f>
        <v>20.1</v>
      </c>
      <c r="L42" s="11" t="s">
        <v>4</v>
      </c>
      <c r="M42" s="11" t="str">
        <f>CONCATENATE(
A41,B41,C41,D41,E41,F41,G41,H41,I41,J41,K41,L41,
A42,B42,C42,D42,E42,F42,G42,H42,I42,J42,K42,L42)</f>
        <v>{id:20,idDoc:"000184",year:"2015",numDoc:"INE CG-934-2015",nameDoc:"SE PRECISAN LOS ALCANCES DE LAS ATRIBUCIONES DE LAS COMISIÓN TEMPORAL",link:Acuerdos__pdfpath(`./${"INE/"}${"2015/"}${"20.pdf"}`),subRows:[{nameDoc:"CIRCULAR INE-UTVOPL-167-2015",link:Acuerdos__pdfpath(`./${"INE/"}${"2015/"}${"20.1.pdf"}`),},],},</v>
      </c>
      <c r="N42" s="13"/>
    </row>
    <row r="43" spans="1:14" x14ac:dyDescent="0.25">
      <c r="A43" s="16" t="s">
        <v>1</v>
      </c>
      <c r="B43" s="17">
        <v>21</v>
      </c>
      <c r="C43" s="17" t="s">
        <v>50</v>
      </c>
      <c r="D43" s="18" t="s">
        <v>68</v>
      </c>
      <c r="E43" s="17" t="s">
        <v>69</v>
      </c>
      <c r="F43" s="17">
        <v>939</v>
      </c>
      <c r="G43" s="17" t="s">
        <v>70</v>
      </c>
      <c r="H43" s="17" t="s">
        <v>71</v>
      </c>
      <c r="I43" s="17" t="s">
        <v>100</v>
      </c>
      <c r="J43" s="17" t="s">
        <v>57</v>
      </c>
      <c r="K43" s="17"/>
      <c r="L43" s="17" t="s">
        <v>49</v>
      </c>
      <c r="M43" s="17"/>
      <c r="N43" s="19"/>
    </row>
    <row r="44" spans="1:14" ht="15.75" thickBot="1" x14ac:dyDescent="0.3">
      <c r="A44" s="10" t="s">
        <v>54</v>
      </c>
      <c r="B44" s="11"/>
      <c r="C44" s="11"/>
      <c r="D44" s="12"/>
      <c r="E44" s="11"/>
      <c r="F44" s="11"/>
      <c r="G44" s="11"/>
      <c r="H44" s="11" t="s">
        <v>55</v>
      </c>
      <c r="I44" s="11" t="s">
        <v>73</v>
      </c>
      <c r="J44" s="11" t="s">
        <v>48</v>
      </c>
      <c r="K44" s="11" t="str">
        <f>CONCATENATE(B43,".1")</f>
        <v>21.1</v>
      </c>
      <c r="L44" s="11" t="s">
        <v>4</v>
      </c>
      <c r="M44" s="11" t="str">
        <f>CONCATENATE(
A43,B43,C43,D43,E43,F43,G43,H43,I43,J43,K43,L43,
A44,B44,C44,D44,E44,F44,G44,H44,I44,J44,K44,L44)</f>
        <v>{id:21,idDoc:"000185",year:"2015",numDoc:"INE CG-939-2015",nameDoc:"LINEAMIENTOS PARA EL REGISTRO DE LOS OTRORA PARTIDOS NACIONALES PARA OPTAR COMO PARTIDO LOCAL",link:"",subRows:[{nameDoc:"INE-UTVOPL-165-2015",link:Acuerdos__pdfpath(`./${"INE/"}${"2015/"}${"21.1.pdf"}`),},],},</v>
      </c>
      <c r="N44" s="13"/>
    </row>
    <row r="45" spans="1:14" x14ac:dyDescent="0.25">
      <c r="A45" s="16" t="s">
        <v>1</v>
      </c>
      <c r="B45" s="17">
        <v>22</v>
      </c>
      <c r="C45" s="17" t="s">
        <v>50</v>
      </c>
      <c r="D45" s="18" t="s">
        <v>68</v>
      </c>
      <c r="E45" s="17" t="s">
        <v>69</v>
      </c>
      <c r="F45" s="17">
        <v>1000</v>
      </c>
      <c r="G45" s="17" t="s">
        <v>70</v>
      </c>
      <c r="H45" s="17" t="s">
        <v>71</v>
      </c>
      <c r="I45" s="17" t="s">
        <v>101</v>
      </c>
      <c r="J45" s="17" t="s">
        <v>57</v>
      </c>
      <c r="K45" s="17"/>
      <c r="L45" s="17" t="s">
        <v>49</v>
      </c>
      <c r="M45" s="17"/>
      <c r="N45" s="19"/>
    </row>
    <row r="46" spans="1:14" ht="15.75" thickBot="1" x14ac:dyDescent="0.3">
      <c r="A46" s="10" t="s">
        <v>54</v>
      </c>
      <c r="B46" s="11"/>
      <c r="C46" s="11"/>
      <c r="D46" s="12"/>
      <c r="E46" s="11"/>
      <c r="F46" s="11"/>
      <c r="G46" s="11"/>
      <c r="H46" s="11" t="s">
        <v>55</v>
      </c>
      <c r="I46" s="11" t="s">
        <v>102</v>
      </c>
      <c r="J46" s="11" t="s">
        <v>48</v>
      </c>
      <c r="K46" s="11" t="str">
        <f>CONCATENATE(B45,".1")</f>
        <v>22.1</v>
      </c>
      <c r="L46" s="11" t="s">
        <v>4</v>
      </c>
      <c r="M46" s="11" t="str">
        <f>CONCATENATE(
A45,B45,C45,D45,E45,F45,G45,H45,I45,J45,K45,L45,
A46,B46,C46,D46,E46,F46,G46,H46,I46,J46,K46,L46)</f>
        <v>{id:22,idDoc:"000185",year:"2015",numDoc:"INE CG-1000-2015",nameDoc:"MODIFICACIÓN DEL REGLAMENTO DE SESIONES DE LOS CONSEJOS LOCALES Y DISTRTITALES DEL INE",link:"",subRows:[{nameDoc:"CIRCULAR INE-UTVOPL-185-2015",link:Acuerdos__pdfpath(`./${"INE/"}${"2015/"}${"22.1.pdf"}`),},],},</v>
      </c>
      <c r="N46" s="13"/>
    </row>
    <row r="47" spans="1:14" x14ac:dyDescent="0.25">
      <c r="A47" s="7" t="s">
        <v>1</v>
      </c>
      <c r="B47" s="7">
        <v>23</v>
      </c>
      <c r="C47" s="7" t="s">
        <v>50</v>
      </c>
      <c r="D47" s="8" t="s">
        <v>74</v>
      </c>
      <c r="E47" s="7" t="s">
        <v>75</v>
      </c>
      <c r="F47" s="7">
        <v>1434</v>
      </c>
      <c r="G47" s="15" t="s">
        <v>70</v>
      </c>
      <c r="H47" s="7" t="s">
        <v>71</v>
      </c>
      <c r="I47" s="7" t="s">
        <v>103</v>
      </c>
      <c r="J47" s="7" t="s">
        <v>48</v>
      </c>
      <c r="K47" s="7">
        <f>B47</f>
        <v>23</v>
      </c>
      <c r="L47" s="7" t="s">
        <v>3</v>
      </c>
      <c r="M47" s="7" t="str">
        <f>CONCATENATE(A47,B47,C47,D47,E47,F47,G47,H47,I47,J47,K47,L47)</f>
        <v>{id:23,idDoc:"000292",year:"2015",numDoc:"INE DERFE-1434-2015",nameDoc:"ESTRATEGIA DE INFORMACIÓN EN APOYO A LA ACTUALIZACIÓN DEL PADRÓN ELECTORAL",link:Acuerdos__pdfpath(`./${"INE/"}${"2015/"}${"23.pdf"}`),},</v>
      </c>
      <c r="N47" s="7"/>
    </row>
    <row r="48" spans="1:14" ht="15.75" thickBot="1" x14ac:dyDescent="0.3">
      <c r="A48" s="20" t="s">
        <v>1</v>
      </c>
      <c r="B48" s="20">
        <v>24</v>
      </c>
      <c r="C48" s="20" t="s">
        <v>50</v>
      </c>
      <c r="D48" s="21" t="s">
        <v>76</v>
      </c>
      <c r="E48" s="20" t="s">
        <v>72</v>
      </c>
      <c r="F48" s="20">
        <v>37</v>
      </c>
      <c r="G48" s="20" t="s">
        <v>70</v>
      </c>
      <c r="H48" s="20" t="s">
        <v>71</v>
      </c>
      <c r="I48" s="20" t="s">
        <v>104</v>
      </c>
      <c r="J48" s="20" t="s">
        <v>57</v>
      </c>
      <c r="K48" s="20"/>
      <c r="L48" s="20" t="s">
        <v>85</v>
      </c>
      <c r="M48" s="20" t="str">
        <f>CONCATENATE(A48,B48,C48,D48,E48,F48,G48,H48,I48,J48,K48,L48)</f>
        <v>{id:24,idDoc:"000295",year:"2015",numDoc:"INE ACRT-37-2015",nameDoc:"MODIFICAN ACUERDO INE-ACRT-32-2015 CON MOTIVO DE LA PÉRDIDA DE REGISTRO DEL PT Y PH",link:"",},</v>
      </c>
      <c r="N48" s="20"/>
    </row>
    <row r="49" spans="1:14" x14ac:dyDescent="0.25">
      <c r="A49" s="2" t="s">
        <v>1</v>
      </c>
      <c r="B49" s="3">
        <v>25</v>
      </c>
      <c r="C49" s="3" t="s">
        <v>50</v>
      </c>
      <c r="D49" s="4" t="s">
        <v>77</v>
      </c>
      <c r="E49" s="3" t="s">
        <v>78</v>
      </c>
      <c r="F49" s="3">
        <v>756</v>
      </c>
      <c r="G49" s="3" t="s">
        <v>70</v>
      </c>
      <c r="H49" s="3" t="s">
        <v>71</v>
      </c>
      <c r="I49" s="3" t="s">
        <v>105</v>
      </c>
      <c r="J49" s="3" t="s">
        <v>48</v>
      </c>
      <c r="K49" s="3">
        <f>B49</f>
        <v>25</v>
      </c>
      <c r="L49" s="3" t="s">
        <v>53</v>
      </c>
      <c r="M49" s="3"/>
      <c r="N49" s="5"/>
    </row>
    <row r="50" spans="1:14" ht="15.75" thickBot="1" x14ac:dyDescent="0.3">
      <c r="A50" s="10" t="s">
        <v>54</v>
      </c>
      <c r="B50" s="11"/>
      <c r="C50" s="11"/>
      <c r="D50" s="12"/>
      <c r="E50" s="11"/>
      <c r="F50" s="11"/>
      <c r="G50" s="11"/>
      <c r="H50" s="11" t="s">
        <v>55</v>
      </c>
      <c r="I50" s="11" t="s">
        <v>79</v>
      </c>
      <c r="J50" s="11" t="s">
        <v>48</v>
      </c>
      <c r="K50" s="11" t="str">
        <f>CONCATENATE(B49,".1")</f>
        <v>25.1</v>
      </c>
      <c r="L50" s="11" t="s">
        <v>4</v>
      </c>
      <c r="M50" s="11" t="str">
        <f>CONCATENATE(
A49,B49,C49,D49,E49,F49,G49,H49,I49,J49,K49,L49,
A50,B50,C50,D50,E50,F50,G50,H50,I50,J50,K50,L50)</f>
        <v>{id:25,idDoc:"000332",year:"2015",numDoc:"RAP-756-2015",nameDoc:"RESOLUCIÓN DEL PT DERIVADA DEL RECURSO DE REVISIÓN SUP-RAP-756-2015",link:Acuerdos__pdfpath(`./${"INE/"}${"2015/"}${"25.pdf"}`),subRows:[{nameDoc:"INE_UTVOPL_197_2015_CG936",link:Acuerdos__pdfpath(`./${"INE/"}${"2015/"}${"25.1.pdf"}`),},],},</v>
      </c>
      <c r="N50" s="13"/>
    </row>
    <row r="51" spans="1:14" x14ac:dyDescent="0.25">
      <c r="A51" s="2" t="s">
        <v>1</v>
      </c>
      <c r="B51" s="3">
        <v>26</v>
      </c>
      <c r="C51" s="3" t="s">
        <v>50</v>
      </c>
      <c r="D51" s="4" t="s">
        <v>80</v>
      </c>
      <c r="E51" s="3" t="s">
        <v>51</v>
      </c>
      <c r="F51" s="3" t="s">
        <v>81</v>
      </c>
      <c r="G51" s="3"/>
      <c r="H51" s="3" t="s">
        <v>52</v>
      </c>
      <c r="I51" s="3"/>
      <c r="J51" s="3" t="s">
        <v>57</v>
      </c>
      <c r="K51" s="3"/>
      <c r="L51" s="3" t="s">
        <v>49</v>
      </c>
      <c r="M51" s="3"/>
      <c r="N51" s="5"/>
    </row>
    <row r="52" spans="1:14" x14ac:dyDescent="0.25">
      <c r="A52" s="6" t="s">
        <v>54</v>
      </c>
      <c r="B52" s="7"/>
      <c r="C52" s="7"/>
      <c r="D52" s="8"/>
      <c r="E52" s="7"/>
      <c r="F52" s="7"/>
      <c r="G52" s="7"/>
      <c r="H52" s="7" t="s">
        <v>55</v>
      </c>
      <c r="I52" s="7" t="s">
        <v>106</v>
      </c>
      <c r="J52" s="7" t="s">
        <v>48</v>
      </c>
      <c r="K52" s="7" t="str">
        <f t="shared" ref="K52" si="4">CONCATENATE(B51,".1")</f>
        <v>26.1</v>
      </c>
      <c r="L52" s="7" t="s">
        <v>3</v>
      </c>
      <c r="M52" s="7"/>
      <c r="N52" s="9"/>
    </row>
    <row r="53" spans="1:14" x14ac:dyDescent="0.25">
      <c r="A53" s="6" t="s">
        <v>54</v>
      </c>
      <c r="B53" s="7"/>
      <c r="C53" s="7"/>
      <c r="D53" s="8"/>
      <c r="E53" s="7"/>
      <c r="F53" s="7"/>
      <c r="G53" s="7"/>
      <c r="H53" s="7" t="s">
        <v>55</v>
      </c>
      <c r="I53" s="7" t="s">
        <v>107</v>
      </c>
      <c r="J53" s="7" t="s">
        <v>48</v>
      </c>
      <c r="K53" s="7" t="str">
        <f>CONCATENATE(B51,".2")</f>
        <v>26.2</v>
      </c>
      <c r="L53" s="7" t="s">
        <v>3</v>
      </c>
      <c r="M53" s="7"/>
      <c r="N53" s="9"/>
    </row>
    <row r="54" spans="1:14" x14ac:dyDescent="0.25">
      <c r="A54" s="6" t="s">
        <v>54</v>
      </c>
      <c r="B54" s="7"/>
      <c r="C54" s="7"/>
      <c r="D54" s="8"/>
      <c r="E54" s="7"/>
      <c r="F54" s="7"/>
      <c r="G54" s="7"/>
      <c r="H54" s="7" t="s">
        <v>55</v>
      </c>
      <c r="I54" s="7" t="s">
        <v>108</v>
      </c>
      <c r="J54" s="7" t="s">
        <v>48</v>
      </c>
      <c r="K54" s="7" t="str">
        <f>CONCATENATE(B51,".3")</f>
        <v>26.3</v>
      </c>
      <c r="L54" s="7" t="s">
        <v>3</v>
      </c>
      <c r="M54" s="7"/>
      <c r="N54" s="9"/>
    </row>
    <row r="55" spans="1:14" ht="15.75" thickBot="1" x14ac:dyDescent="0.3">
      <c r="A55" s="10" t="s">
        <v>54</v>
      </c>
      <c r="B55" s="11"/>
      <c r="C55" s="11"/>
      <c r="D55" s="12"/>
      <c r="E55" s="11"/>
      <c r="F55" s="11"/>
      <c r="G55" s="11"/>
      <c r="H55" s="11" t="s">
        <v>55</v>
      </c>
      <c r="I55" s="11" t="s">
        <v>82</v>
      </c>
      <c r="J55" s="11" t="s">
        <v>48</v>
      </c>
      <c r="K55" s="11" t="str">
        <f>CONCATENATE(B51,".4")</f>
        <v>26.4</v>
      </c>
      <c r="L55" s="11" t="s">
        <v>4</v>
      </c>
      <c r="M55" s="11" t="str">
        <f>CONCATENATE(
A51,B51,C51,D51,E51,F51,G51,H51,I51,J51,K51,L51,
A52,B52,C52,D52,E52,F52,G52,H52,I52,J52,K52,L52,
A53,B53,C53,D53,E53,F53,G53,H53,I53,J53,K53,L53,
A54,B54,C54,D54,E54,F54,G54,H54,I54,J54,K54,L54,
A55,B55,C55,D55,E55,F55,G55,H55,I55,J55,K55,L55)</f>
        <v>{id:26,idDoc:"000348",year:"2015",numDoc:"ACUERDOS",nameDoc:"",link:"",subRows:[{nameDoc:"INE ACRT-40-2015 (CATÁLOGO NACIONAL)",link:Acuerdos__pdfpath(`./${"INE/"}${"2015/"}${"26.1.pdf"}`),},{nameDoc:"INE CG-980-2015 (PUBLICACIÓN DEL CAT)",link:Acuerdos__pdfpath(`./${"INE/"}${"2015/"}${"26.2.pdf"}`),},{nameDoc:"INE ACRT-45-2015 (APROB MODELOS DE PAUTAS)",link:Acuerdos__pdfpath(`./${"INE/"}${"2015/"}${"26.3.pdf"}`),},{nameDoc:"INE JGE-160-2015",link:Acuerdos__pdfpath(`./${"INE/"}${"2015/"}${"26.4.pdf"}`),},],},</v>
      </c>
      <c r="N55" s="13"/>
    </row>
    <row r="56" spans="1:14" ht="15.75" thickBot="1" x14ac:dyDescent="0.3">
      <c r="A56" s="20" t="s">
        <v>1</v>
      </c>
      <c r="B56" s="20">
        <v>27</v>
      </c>
      <c r="C56" s="20" t="s">
        <v>50</v>
      </c>
      <c r="D56" s="21" t="s">
        <v>83</v>
      </c>
      <c r="E56" s="20" t="s">
        <v>84</v>
      </c>
      <c r="F56" s="20">
        <v>439</v>
      </c>
      <c r="G56" s="20" t="s">
        <v>70</v>
      </c>
      <c r="H56" s="20" t="s">
        <v>71</v>
      </c>
      <c r="I56" s="20" t="s">
        <v>109</v>
      </c>
      <c r="J56" s="20" t="s">
        <v>57</v>
      </c>
      <c r="K56" s="20"/>
      <c r="L56" s="20" t="s">
        <v>85</v>
      </c>
      <c r="M56" s="20" t="str">
        <f>CONCATENATE(A56,B56,C56,D56,E56,F56,G56,H56,I56,J56,K56,L56)</f>
        <v>{id:27,idDoc:"000366",year:"2015",numDoc:"INE VRFE-439-2015",nameDoc:"PLANOS URBANOS, CARTA ELECTORAL MUNICIPAL, PLANOS POR SECCIÓN INDIVIDUAL",link:"",},</v>
      </c>
      <c r="N56" s="20"/>
    </row>
    <row r="57" spans="1:14" x14ac:dyDescent="0.25">
      <c r="A57" s="2" t="s">
        <v>1</v>
      </c>
      <c r="B57" s="3">
        <v>28</v>
      </c>
      <c r="C57" s="3" t="s">
        <v>50</v>
      </c>
      <c r="D57" s="4" t="s">
        <v>86</v>
      </c>
      <c r="E57" s="3" t="s">
        <v>69</v>
      </c>
      <c r="F57" s="3">
        <v>824</v>
      </c>
      <c r="G57" s="3" t="s">
        <v>70</v>
      </c>
      <c r="H57" s="3" t="s">
        <v>52</v>
      </c>
      <c r="I57" s="3" t="s">
        <v>87</v>
      </c>
      <c r="J57" s="3" t="s">
        <v>48</v>
      </c>
      <c r="K57" s="3">
        <f>B57</f>
        <v>28</v>
      </c>
      <c r="L57" s="3" t="s">
        <v>53</v>
      </c>
      <c r="M57" s="3"/>
      <c r="N57" s="5"/>
    </row>
    <row r="58" spans="1:14" x14ac:dyDescent="0.25">
      <c r="A58" s="6" t="s">
        <v>54</v>
      </c>
      <c r="B58" s="7"/>
      <c r="C58" s="7"/>
      <c r="D58" s="8"/>
      <c r="E58" s="7"/>
      <c r="F58" s="7"/>
      <c r="G58" s="7"/>
      <c r="H58" s="7" t="s">
        <v>55</v>
      </c>
      <c r="I58" s="7" t="s">
        <v>110</v>
      </c>
      <c r="J58" s="7" t="s">
        <v>48</v>
      </c>
      <c r="K58" s="7" t="str">
        <f t="shared" ref="K58" si="5">CONCATENATE(B57,".1")</f>
        <v>28.1</v>
      </c>
      <c r="L58" s="7" t="s">
        <v>3</v>
      </c>
      <c r="M58" s="7"/>
      <c r="N58" s="9"/>
    </row>
    <row r="59" spans="1:14" x14ac:dyDescent="0.25">
      <c r="A59" s="6" t="s">
        <v>54</v>
      </c>
      <c r="B59" s="7"/>
      <c r="C59" s="7"/>
      <c r="D59" s="8"/>
      <c r="E59" s="7"/>
      <c r="F59" s="7"/>
      <c r="G59" s="7"/>
      <c r="H59" s="7" t="s">
        <v>55</v>
      </c>
      <c r="I59" s="7" t="s">
        <v>111</v>
      </c>
      <c r="J59" s="7" t="s">
        <v>48</v>
      </c>
      <c r="K59" s="7" t="str">
        <f>CONCATENATE(B57,".2")</f>
        <v>28.2</v>
      </c>
      <c r="L59" s="7" t="s">
        <v>3</v>
      </c>
      <c r="M59" s="7"/>
      <c r="N59" s="9"/>
    </row>
    <row r="60" spans="1:14" ht="15.75" thickBot="1" x14ac:dyDescent="0.3">
      <c r="A60" s="10" t="s">
        <v>54</v>
      </c>
      <c r="B60" s="11"/>
      <c r="C60" s="11"/>
      <c r="D60" s="12"/>
      <c r="E60" s="11"/>
      <c r="F60" s="11"/>
      <c r="G60" s="11"/>
      <c r="H60" s="11" t="s">
        <v>55</v>
      </c>
      <c r="I60" s="11" t="s">
        <v>112</v>
      </c>
      <c r="J60" s="11" t="s">
        <v>48</v>
      </c>
      <c r="K60" s="11" t="str">
        <f>CONCATENATE(B57,".3")</f>
        <v>28.3</v>
      </c>
      <c r="L60" s="11" t="s">
        <v>4</v>
      </c>
      <c r="M60" s="11" t="str">
        <f>CONCATENATE(
A57,B57,C57,D57,E57,F57,G57,H57,I57,J57,K57,L57,
A58,B58,C58,D58,E58,F58,G58,H58,I58,J58,K58,L58,
A59,B59,C59,D59,E59,F59,G59,H59,I59,J59,K59,L59,
A60,B60,C60,D60,E60,F60,G60,H60,I60,J60,K60,L60)</f>
        <v>{id:28,idDoc:"000371",year:"2015",numDoc:"INE CG-824-",nameDoc:"NUEVA DEMARCACIÓN TERRITORIAL",link:Acuerdos__pdfpath(`./${"INE/"}${"2015/"}${"28.pdf"}`),subRows:[{nameDoc:"DESCRIPTIVO DE TLAXCALA",link:Acuerdos__pdfpath(`./${"INE/"}${"2015/"}${"28.1.pdf"}`),},{nameDoc:"ESCENARIO FINAL TLAXCALA",link:Acuerdos__pdfpath(`./${"INE/"}${"2015/"}${"28.2.pdf"}`),},{nameDoc:"MAPA TLAXCALA",link:Acuerdos__pdfpath(`./${"INE/"}${"2015/"}${"28.3.pdf"}`),},],},</v>
      </c>
      <c r="N60" s="13"/>
    </row>
    <row r="61" spans="1:14" x14ac:dyDescent="0.25">
      <c r="A61" s="2" t="s">
        <v>1</v>
      </c>
      <c r="B61" s="3">
        <v>29</v>
      </c>
      <c r="C61" s="3" t="s">
        <v>50</v>
      </c>
      <c r="D61" s="4" t="s">
        <v>88</v>
      </c>
      <c r="E61" s="3" t="s">
        <v>78</v>
      </c>
      <c r="F61" s="3">
        <v>1049</v>
      </c>
      <c r="G61" s="3" t="s">
        <v>70</v>
      </c>
      <c r="H61" s="3" t="s">
        <v>71</v>
      </c>
      <c r="I61" s="3" t="s">
        <v>113</v>
      </c>
      <c r="J61" s="3" t="s">
        <v>48</v>
      </c>
      <c r="K61" s="3">
        <f>B61</f>
        <v>29</v>
      </c>
      <c r="L61" s="3" t="s">
        <v>53</v>
      </c>
      <c r="M61" s="3"/>
      <c r="N61" s="5"/>
    </row>
    <row r="62" spans="1:14" ht="15.75" thickBot="1" x14ac:dyDescent="0.3">
      <c r="A62" s="10" t="s">
        <v>54</v>
      </c>
      <c r="B62" s="11"/>
      <c r="C62" s="11"/>
      <c r="D62" s="12"/>
      <c r="E62" s="11"/>
      <c r="F62" s="11"/>
      <c r="G62" s="11"/>
      <c r="H62" s="11" t="s">
        <v>55</v>
      </c>
      <c r="I62" s="11" t="s">
        <v>114</v>
      </c>
      <c r="J62" s="11" t="s">
        <v>48</v>
      </c>
      <c r="K62" s="11" t="str">
        <f>CONCATENATE(B61,".1")</f>
        <v>29.1</v>
      </c>
      <c r="L62" s="11" t="s">
        <v>4</v>
      </c>
      <c r="M62" s="11" t="str">
        <f>CONCATENATE(
A61,B61,C61,D61,E61,F61,G61,H61,I61,J61,K61,L61,
A62,B62,C62,D62,E62,F62,G62,H62,I62,J62,K62,L62)</f>
        <v>{id:29,idDoc:"000391",year:"2015",numDoc:"RAP-1049-2015",nameDoc:"RESOLUCIÓN DEL INE RELATIVO AL REGISTRO DEL PT",link:Acuerdos__pdfpath(`./${"INE/"}${"2015/"}${"29.pdf"}`),subRows:[{nameDoc:"CIRCULAR INE-UTVOPL-210-2015",link:Acuerdos__pdfpath(`./${"INE/"}${"2015/"}${"29.1.pdf"}`),},],},</v>
      </c>
      <c r="N62" s="13"/>
    </row>
    <row r="63" spans="1:14" x14ac:dyDescent="0.25">
      <c r="A63" s="2" t="s">
        <v>1</v>
      </c>
      <c r="B63" s="3">
        <v>30</v>
      </c>
      <c r="C63" s="3" t="s">
        <v>50</v>
      </c>
      <c r="D63" s="4" t="s">
        <v>91</v>
      </c>
      <c r="E63" s="3" t="s">
        <v>51</v>
      </c>
      <c r="F63" s="3" t="s">
        <v>81</v>
      </c>
      <c r="G63" s="3"/>
      <c r="H63" s="3" t="s">
        <v>52</v>
      </c>
      <c r="I63" s="3" t="s">
        <v>115</v>
      </c>
      <c r="J63" s="3" t="s">
        <v>57</v>
      </c>
      <c r="K63" s="3"/>
      <c r="L63" s="3" t="s">
        <v>49</v>
      </c>
      <c r="M63" s="3"/>
      <c r="N63" s="5"/>
    </row>
    <row r="64" spans="1:14" x14ac:dyDescent="0.25">
      <c r="A64" s="6" t="s">
        <v>54</v>
      </c>
      <c r="B64" s="7"/>
      <c r="C64" s="7"/>
      <c r="D64" s="8"/>
      <c r="E64" s="7"/>
      <c r="F64" s="7"/>
      <c r="G64" s="7"/>
      <c r="H64" s="7" t="s">
        <v>55</v>
      </c>
      <c r="I64" s="15" t="s">
        <v>89</v>
      </c>
      <c r="J64" s="7" t="s">
        <v>48</v>
      </c>
      <c r="K64" s="7" t="str">
        <f t="shared" ref="K64" si="6">CONCATENATE(B63,".1")</f>
        <v>30.1</v>
      </c>
      <c r="L64" s="7" t="s">
        <v>3</v>
      </c>
      <c r="M64" s="7"/>
      <c r="N64" s="9"/>
    </row>
    <row r="65" spans="1:14" ht="15.75" thickBot="1" x14ac:dyDescent="0.3">
      <c r="A65" s="10" t="s">
        <v>54</v>
      </c>
      <c r="B65" s="11"/>
      <c r="C65" s="11"/>
      <c r="D65" s="12"/>
      <c r="E65" s="11"/>
      <c r="F65" s="11"/>
      <c r="G65" s="11"/>
      <c r="H65" s="11" t="s">
        <v>55</v>
      </c>
      <c r="I65" s="11" t="s">
        <v>90</v>
      </c>
      <c r="J65" s="11" t="s">
        <v>48</v>
      </c>
      <c r="K65" s="11" t="str">
        <f>CONCATENATE(B63,".2")</f>
        <v>30.2</v>
      </c>
      <c r="L65" s="11" t="s">
        <v>4</v>
      </c>
      <c r="M65" s="11" t="str">
        <f>CONCATENATE(
A63,B63,C63,D63,E63,F63,H63,I63,J63,K63,L63,
A64,B64,C64,D64,E64,F64,H64,I64,J64,K64,L64,
A65,B65,C65,D65,E65,F65,H65,I65,J65,K65,L65)</f>
        <v>{id:30,idDoc:"000392",year:"2015",numDoc:"ACUERDOS",nameDoc:"ACUERDOS DONDE INCLUYEN AL PT EN LAS PAUTAS DE RADIO Y TV",link:"",subRows:[{nameDoc:"ACUERDO INE ACRT-49-2015",link:Acuerdos__pdfpath(`./${"INE/"}${"2015/"}${"30.1.pdf"}`),},{nameDoc:"ACUERDO INE-ACRT-51-2015",link:Acuerdos__pdfpath(`./${"INE/"}${"2015/"}${"30.2.pdf"}`),},],},</v>
      </c>
      <c r="N65" s="13"/>
    </row>
    <row r="66" spans="1:14" x14ac:dyDescent="0.25">
      <c r="A66" s="3" t="s">
        <v>1</v>
      </c>
      <c r="B66" s="3">
        <v>31</v>
      </c>
      <c r="C66" s="3" t="s">
        <v>50</v>
      </c>
      <c r="D66" s="4" t="s">
        <v>92</v>
      </c>
      <c r="E66" s="3" t="s">
        <v>93</v>
      </c>
      <c r="F66" s="3">
        <v>74</v>
      </c>
      <c r="G66" s="3" t="s">
        <v>70</v>
      </c>
      <c r="H66" s="3" t="s">
        <v>71</v>
      </c>
      <c r="I66" s="3" t="s">
        <v>116</v>
      </c>
      <c r="J66" s="3" t="s">
        <v>48</v>
      </c>
      <c r="K66" s="3">
        <f>B66</f>
        <v>31</v>
      </c>
      <c r="L66" s="3" t="s">
        <v>53</v>
      </c>
      <c r="M66" s="3"/>
      <c r="N66" s="3"/>
    </row>
    <row r="67" spans="1:14" ht="15.75" thickBot="1" x14ac:dyDescent="0.3">
      <c r="A67" s="11" t="s">
        <v>1</v>
      </c>
      <c r="B67" s="11">
        <v>32</v>
      </c>
      <c r="C67" s="11" t="s">
        <v>50</v>
      </c>
      <c r="D67" s="12" t="s">
        <v>94</v>
      </c>
      <c r="E67" s="11" t="s">
        <v>69</v>
      </c>
      <c r="F67" s="11">
        <v>1065</v>
      </c>
      <c r="G67" s="11" t="s">
        <v>70</v>
      </c>
      <c r="H67" s="11" t="s">
        <v>71</v>
      </c>
      <c r="I67" s="11" t="s">
        <v>117</v>
      </c>
      <c r="J67" s="11" t="s">
        <v>48</v>
      </c>
      <c r="K67" s="11">
        <f>B67</f>
        <v>32</v>
      </c>
      <c r="L67" s="11" t="s">
        <v>53</v>
      </c>
      <c r="M67" s="11"/>
      <c r="N67" s="11"/>
    </row>
    <row r="68" spans="1:14" x14ac:dyDescent="0.25">
      <c r="A68" s="2" t="s">
        <v>1</v>
      </c>
      <c r="B68" s="3">
        <v>33</v>
      </c>
      <c r="C68" s="3" t="s">
        <v>50</v>
      </c>
      <c r="D68" s="4" t="s">
        <v>95</v>
      </c>
      <c r="E68" s="3" t="s">
        <v>69</v>
      </c>
      <c r="F68" s="3">
        <v>813</v>
      </c>
      <c r="G68" s="3" t="s">
        <v>70</v>
      </c>
      <c r="H68" s="3" t="s">
        <v>71</v>
      </c>
      <c r="I68" s="3" t="s">
        <v>118</v>
      </c>
      <c r="J68" s="3" t="s">
        <v>48</v>
      </c>
      <c r="K68" s="3">
        <f>B68</f>
        <v>33</v>
      </c>
      <c r="L68" s="3" t="s">
        <v>53</v>
      </c>
      <c r="M68" s="3"/>
      <c r="N68" s="5"/>
    </row>
    <row r="69" spans="1:14" ht="15.75" thickBot="1" x14ac:dyDescent="0.3">
      <c r="A69" s="10" t="s">
        <v>54</v>
      </c>
      <c r="B69" s="11"/>
      <c r="C69" s="11"/>
      <c r="D69" s="12"/>
      <c r="E69" s="11"/>
      <c r="F69" s="11"/>
      <c r="G69" s="11"/>
      <c r="H69" s="11" t="s">
        <v>55</v>
      </c>
      <c r="I69" s="11" t="s">
        <v>96</v>
      </c>
      <c r="J69" s="11" t="s">
        <v>48</v>
      </c>
      <c r="K69" s="11" t="str">
        <f>CONCATENATE(B68,".1")</f>
        <v>33.1</v>
      </c>
      <c r="L69" s="11" t="s">
        <v>4</v>
      </c>
      <c r="M69" s="11" t="str">
        <f>CONCATENATE(
A68,B68,C68,D68,E68,F68,G68,H68,I68,J68,K68,L68,
A69,B69,C69,D69,E69,F69,G69,H69,I69,J69,K69,L69)</f>
        <v>{id:33,idDoc:"000543",year:"2015",numDoc:"INE CG-813-2015",nameDoc:"DESIGNACIÓN DEL CONSEJO GENERAL DE TLAXCALA",link:Acuerdos__pdfpath(`./${"INE/"}${"2015/"}${"33.pdf"}`),subRows:[{nameDoc:"DICTAMEN TLAXCALA",link:Acuerdos__pdfpath(`./${"INE/"}${"2015/"}${"33.1.pdf"}`),},],},</v>
      </c>
      <c r="N69" s="13"/>
    </row>
    <row r="70" spans="1:14" x14ac:dyDescent="0.25">
      <c r="M7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ATI_02</dc:creator>
  <cp:lastModifiedBy>ATI_02</cp:lastModifiedBy>
  <dcterms:created xsi:type="dcterms:W3CDTF">2015-06-05T18:19:34Z</dcterms:created>
  <dcterms:modified xsi:type="dcterms:W3CDTF">2022-10-19T23:49:17Z</dcterms:modified>
</cp:coreProperties>
</file>