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내보내기 요약" sheetId="1" r:id="rId4"/>
    <sheet name="기초금액산출내역서" sheetId="2" r:id="rId5"/>
    <sheet name="신청내역" sheetId="3" r:id="rId6"/>
  </sheets>
</workbook>
</file>

<file path=xl/sharedStrings.xml><?xml version="1.0" encoding="utf-8"?>
<sst xmlns="http://schemas.openxmlformats.org/spreadsheetml/2006/main" uniqueCount="837">
  <si>
    <t>이 문서는 Numbers에서 내보낸 문서입니다. 각 표가 Excel 워크시트로 변환되었습니다. 각 Numbers 시트에 있는 모든 다른 대상체는 개별 워크시트에 위치 지정되었습니다. Excel에서 공식 계산이 다를 수 있으니 유의하십시오.</t>
  </si>
  <si>
    <t>Numbers 시트 이름</t>
  </si>
  <si>
    <t>Numbers 표 이름</t>
  </si>
  <si>
    <t>Excel 워크시트 이름</t>
  </si>
  <si>
    <t>기초금액산출내역서</t>
  </si>
  <si>
    <t>표 1</t>
  </si>
  <si>
    <t>MDP 특별 실험실습 소모품 및 재료 구입 (기초금액산출내역서)</t>
  </si>
  <si>
    <t>* 할인된 금액이 아닌 정가를 적어주세요. (쿠폰적용가X, 부가세포함한 금액으로 쓰기)
* 알리익스프레스 등 해외배송/직구 등은 지체가 될 수 있습니다. 지양해주세요.
* 배송비가 있는 경우 탭에 적어주세요.</t>
  </si>
  <si>
    <t>순번</t>
  </si>
  <si>
    <t>품명</t>
  </si>
  <si>
    <t>규격</t>
  </si>
  <si>
    <t>단위</t>
  </si>
  <si>
    <t>수량</t>
  </si>
  <si>
    <t>단가(원)</t>
  </si>
  <si>
    <t xml:space="preserve">  추정금액(원)</t>
  </si>
  <si>
    <t>비고(사이트)</t>
  </si>
  <si>
    <t>납품장소</t>
  </si>
  <si>
    <t>견적문의(신청자)</t>
  </si>
  <si>
    <t>합 계</t>
  </si>
  <si>
    <t>조 이름</t>
  </si>
  <si>
    <t>배송비</t>
  </si>
  <si>
    <t>탭틱엔진</t>
  </si>
  <si>
    <t>선택: 아이폰7+용</t>
  </si>
  <si>
    <t>개</t>
  </si>
  <si>
    <r>
      <rPr>
        <u val="single"/>
        <sz val="11"/>
        <color indexed="11"/>
        <rFont val="돋움"/>
      </rPr>
      <t>https://item.gmarket.co.kr/Item?goodscode=2984530753</t>
    </r>
  </si>
  <si>
    <t>6층 명장양성교육부</t>
  </si>
  <si>
    <t>김민정</t>
  </si>
  <si>
    <t>devMaxTrauma</t>
  </si>
  <si>
    <t>OPA2134</t>
  </si>
  <si>
    <t>OPA2134PA 5개</t>
  </si>
  <si>
    <t>셑</t>
  </si>
  <si>
    <r>
      <rPr>
        <u val="single"/>
        <sz val="11"/>
        <color indexed="11"/>
        <rFont val="돋움"/>
      </rPr>
      <t>https://item.gmarket.co.kr/Item?goodscode=3923383531</t>
    </r>
  </si>
  <si>
    <t>라즈베리파이 디스플레이 케이블</t>
  </si>
  <si>
    <t>pi 5 DSI FPC - 200mm</t>
  </si>
  <si>
    <r>
      <rPr>
        <u val="single"/>
        <sz val="11"/>
        <color indexed="11"/>
        <rFont val="돋움"/>
      </rPr>
      <t>https://item.gmarket.co.kr/Item?goodscode=3950570839</t>
    </r>
  </si>
  <si>
    <t>라즈베리파이 카메라 케이블</t>
  </si>
  <si>
    <t>pi 5 CSI FPC - 200mm</t>
  </si>
  <si>
    <r>
      <rPr>
        <u val="single"/>
        <sz val="11"/>
        <color indexed="11"/>
        <rFont val="돋움"/>
      </rPr>
      <t>https://item.gmarket.co.kr/Item?goodscode=3966713088</t>
    </r>
  </si>
  <si>
    <t>신청내역</t>
  </si>
  <si>
    <t>MDP 1차 실험실습 소모품 및 재료 구입 (기초금액산출내역서)</t>
  </si>
  <si>
    <t>규격문의</t>
  </si>
  <si>
    <t>배송료</t>
  </si>
  <si>
    <t>LPM재단 나무판자</t>
  </si>
  <si>
    <t>15T PB 밀키화이트 / 4.니게르화이트 / 200mmX300mm</t>
  </si>
  <si>
    <r>
      <rPr>
        <u val="single"/>
        <sz val="11"/>
        <color indexed="11"/>
        <rFont val="맑은 고딕"/>
      </rPr>
      <t>https://smartstore.naver.com/yuksam/products/4528544732</t>
    </r>
  </si>
  <si>
    <t>2층 산학협력취업부</t>
  </si>
  <si>
    <t>618(김민정)</t>
  </si>
  <si>
    <t>나무판</t>
  </si>
  <si>
    <t>15T PB 밀키화이트 / 4.니게르화이트 / 배송메모: 200X500(2장 구매), 200X470(2장재단)</t>
  </si>
  <si>
    <t>15T PB 밀키화이트 / 4.니게르화이트 / 300mmX500mm</t>
  </si>
  <si>
    <t>15T PB 밀키화이트 / 4.니게르화이트 / 배송메모: 200X300(2장 구매), 191X270(2장재단)</t>
  </si>
  <si>
    <t>15T PB 밀키화이트 / 4.니게르화이트 / 배송메모: 500X600(1장 구매), 500X560(1장재단)</t>
  </si>
  <si>
    <t>아크릴 미러</t>
  </si>
  <si>
    <t>500mmX470mm/1/3T/은경/사각</t>
  </si>
  <si>
    <r>
      <rPr>
        <u val="single"/>
        <sz val="11"/>
        <color indexed="11"/>
        <rFont val="맑은 고딕"/>
      </rPr>
      <t>https://smartstore.naver.com/haegongso/products/8206875182</t>
    </r>
  </si>
  <si>
    <t>아크릴미러</t>
  </si>
  <si>
    <t>18T MDF 밀키화이트 35U E0 / 4.니게르화이트 / 배송메모: 400X900(1장 구매), 400X860(1장재단)</t>
  </si>
  <si>
    <r>
      <rPr>
        <u val="single"/>
        <sz val="11"/>
        <color indexed="11"/>
        <rFont val="맑은 고딕"/>
      </rPr>
      <t>https://smartstore.naver.com/yuksam/products/5685887064</t>
    </r>
  </si>
  <si>
    <t>30T PB 밀키화이트 /2.니게르화이트/[배송메모]100X500(2장 구매)/50X470(2장재단)</t>
  </si>
  <si>
    <r>
      <rPr>
        <u val="single"/>
        <sz val="11"/>
        <color indexed="11"/>
        <rFont val="맑은 고딕"/>
      </rPr>
      <t>https://smartstore.naver.com/yuksam/products/486526197</t>
    </r>
  </si>
  <si>
    <t>30T PB 밀키화이트 /2.니게르화이트/[배송메모]100X600(1장 구매)/50X560(1장재단)</t>
  </si>
  <si>
    <r>
      <rPr>
        <u val="single"/>
        <sz val="11"/>
        <color indexed="11"/>
        <rFont val="맑은 고딕"/>
      </rPr>
      <t>https://smartstore.naver.com/yuksam/products/486526198</t>
    </r>
  </si>
  <si>
    <t>9T MDF 밀키하우스 /[배송메모]300X500(1장 구매)/270X470(1장재단)</t>
  </si>
  <si>
    <r>
      <rPr>
        <u val="single"/>
        <sz val="11"/>
        <color indexed="11"/>
        <rFont val="맑은 고딕"/>
      </rPr>
      <t>https://smartstore.naver.com/yuksam/products/502840210</t>
    </r>
  </si>
  <si>
    <t>펠티어 소자</t>
  </si>
  <si>
    <t>[XD-7082] 70X70 정사각형 펠티어 쿨러(스트레이트 타입)</t>
  </si>
  <si>
    <r>
      <rPr>
        <u val="single"/>
        <sz val="11"/>
        <color indexed="11"/>
        <rFont val="맑은 고딕"/>
      </rPr>
      <t>https://www.eleparts.co.kr/goods/view?no=11735435</t>
    </r>
  </si>
  <si>
    <t>펠티에</t>
  </si>
  <si>
    <t>온습도 센서</t>
  </si>
  <si>
    <t>[SEN0137] DHT22 온습도 센서</t>
  </si>
  <si>
    <r>
      <rPr>
        <u val="single"/>
        <sz val="11"/>
        <color indexed="11"/>
        <rFont val="맑은 고딕"/>
      </rPr>
      <t>https://www.eleparts.co.kr/goods/view?no=3101737</t>
    </r>
  </si>
  <si>
    <t>UV LED바</t>
  </si>
  <si>
    <t>5V UV LED바 5mm 비방수(365-370nm) / 배송요청란: 27cm(2개)</t>
  </si>
  <si>
    <r>
      <rPr>
        <u val="single"/>
        <sz val="11"/>
        <color indexed="11"/>
        <rFont val="맑은 고딕"/>
      </rPr>
      <t>https://shopping.interpark.com/product/productInfo.do?prdNo=9768032547&amp;dispNo=016001&amp;bizCd=P01397&amp;NaPm=ct%3Dlfaotzs8%7Cci%3D6b174c262739dfd9829d92b4583f3c576160228a%7Ctr%3Dslsl%7Csn%3D3%7Chk%3Dedd2827ac1b2708ee03a0e535eb50c79c2a87768&amp;utm_medium=affiliate&amp;utm_source=naver&amp;utm_campaign=shop_20211015_navershopping_p01397_cps&amp;utm_content=conversion_47</t>
    </r>
  </si>
  <si>
    <t>UV LED</t>
  </si>
  <si>
    <t>터치센서</t>
  </si>
  <si>
    <t>[CJMCU-1010 ] 터치센서</t>
  </si>
  <si>
    <r>
      <rPr>
        <u val="single"/>
        <sz val="11"/>
        <color indexed="11"/>
        <rFont val="돋움"/>
      </rPr>
      <t>https://www.eleparts.co.kr/goods/view?no=7660902</t>
    </r>
  </si>
  <si>
    <t>터치 센서</t>
  </si>
  <si>
    <t>LED BAR 완제품</t>
  </si>
  <si>
    <t>DC 12V 12X12 사각커버/주광색(하양색 6000k)/50cm/양쪽전선(각 1M)</t>
  </si>
  <si>
    <r>
      <rPr>
        <u val="single"/>
        <sz val="11"/>
        <color indexed="11"/>
        <rFont val="돋움"/>
      </rPr>
      <t>https://smartstore.naver.com/sollux/products/4858256023</t>
    </r>
  </si>
  <si>
    <t>LED BAR</t>
  </si>
  <si>
    <t>DC 12V 12X12 사각커버/주광색(하양색 6000k)/45cm/한쪽전선 2M</t>
  </si>
  <si>
    <r>
      <rPr>
        <u val="single"/>
        <sz val="11"/>
        <color indexed="11"/>
        <rFont val="맑은 고딕"/>
      </rPr>
      <t>https://smartstore.naver.com/sollux/products/4858256023</t>
    </r>
  </si>
  <si>
    <t>SMPS(안정기)</t>
  </si>
  <si>
    <t>SMPS 12V/12V 60W</t>
  </si>
  <si>
    <t>SMPS</t>
  </si>
  <si>
    <t>아크릴</t>
  </si>
  <si>
    <t>아크릴 판재 투명 3T A3(290*410)</t>
  </si>
  <si>
    <r>
      <rPr>
        <u val="single"/>
        <sz val="11"/>
        <color indexed="11"/>
        <rFont val="맑은 고딕"/>
      </rPr>
      <t>www.eleparts.co.kr/goods/view?no=30255</t>
    </r>
  </si>
  <si>
    <t>아크릴판</t>
  </si>
  <si>
    <t>오픈 센서 스위치</t>
  </si>
  <si>
    <t>개폐형(DK4012T), DC 12V 24V</t>
  </si>
  <si>
    <r>
      <rPr>
        <u val="single"/>
        <sz val="11"/>
        <color indexed="11"/>
        <rFont val="맑은 고딕"/>
      </rPr>
      <t>https://dkled.kr/product/오픈-센서-스위치-근접-자동-온오프-개폐형-장식장-도어-dk-5076/5076/category/1647/display/1/</t>
    </r>
  </si>
  <si>
    <t>오픈 센서</t>
  </si>
  <si>
    <t>추가상품: SMPS 12V 60W 방수형 IP67 3구 DK-1782</t>
  </si>
  <si>
    <r>
      <rPr>
        <u val="single"/>
        <sz val="11"/>
        <color indexed="11"/>
        <rFont val="맑은 고딕"/>
      </rPr>
      <t>https://dkled.kr/product/detail.html?product_no=1782</t>
    </r>
  </si>
  <si>
    <t>파워코드전선</t>
  </si>
  <si>
    <t>파워코드선 0.75SQ*2C 1M-IS, 전기코드선 DK-2165 대경엘이디</t>
  </si>
  <si>
    <r>
      <rPr>
        <u val="single"/>
        <sz val="11"/>
        <color indexed="11"/>
        <rFont val="맑은 고딕"/>
      </rPr>
      <t>https://dkled.kr/product/detail.html?product_no=2165</t>
    </r>
  </si>
  <si>
    <t>파워코드</t>
  </si>
  <si>
    <t>LED 레고바 신형 전원케이블</t>
  </si>
  <si>
    <t>전원케이블 B형 30cm</t>
  </si>
  <si>
    <r>
      <rPr>
        <u val="single"/>
        <sz val="11"/>
        <color indexed="11"/>
        <rFont val="맑은 고딕"/>
      </rPr>
      <t>https://dkled.kr/product/detail.html?product_no=3746</t>
    </r>
  </si>
  <si>
    <t>LED 레고바 전용 연결케이블</t>
  </si>
  <si>
    <t>연결케이블 2P 20cm, DK-3783</t>
  </si>
  <si>
    <r>
      <rPr>
        <u val="single"/>
        <sz val="11"/>
        <color indexed="11"/>
        <rFont val="맑은 고딕"/>
      </rPr>
      <t>https://dkled.kr/product/detail.html?product_no=3783</t>
    </r>
  </si>
  <si>
    <t>LED</t>
  </si>
  <si>
    <t>12V 비방수 실내 포커스빔 LED모듈 클리어타입 가로*세로*높이 (80*22*15mm) / 빨간색 3개, 파란색 3개</t>
  </si>
  <si>
    <r>
      <rPr>
        <u val="single"/>
        <sz val="11"/>
        <color indexed="11"/>
        <rFont val="맑은 고딕"/>
      </rPr>
      <t>http://smart09.shop/goods/goods_view.php?goodsNo=1000541661&amp;inflow=naver&amp;NaPm=ct%3Dlfauixvc%7Cci%3Daf67b7517d516af91c6c32677a7275d33765166b%7Ctr%3Dslct%7Csn%3D1100068%7Chk%3D5ea66168ba9aca2aecc2425c75311c4b41868ec8</t>
    </r>
  </si>
  <si>
    <t xml:space="preserve">LED   </t>
  </si>
  <si>
    <t>지문인식센서</t>
  </si>
  <si>
    <t>AS608 호환 JB-101B 아두이노 지문 인식 센서</t>
  </si>
  <si>
    <r>
      <rPr>
        <u val="single"/>
        <sz val="11"/>
        <color indexed="11"/>
        <rFont val="맑은 고딕"/>
      </rPr>
      <t>https://smartstore.naver.com/misoparts/products/5600769605?NaPm=ct%3Dlfg0sf8w%7Cci%3D0zu0001YA1ry%2DAIXWfll%7Ctr%3Dpla%7Chk%3Dfa6feec47efb144a6da444bf4db4c9d31cf21146</t>
    </r>
  </si>
  <si>
    <t>지문인식 센서</t>
  </si>
  <si>
    <t>QR스캐너</t>
  </si>
  <si>
    <t>바케이블 스캐너 GM811 시리즈 / DC 5V / 선택사항 03번</t>
  </si>
  <si>
    <r>
      <rPr>
        <u val="single"/>
        <sz val="11"/>
        <color indexed="11"/>
        <rFont val="맑은 고딕"/>
      </rPr>
      <t>http://item.gmarket.co.kr/DetailView/Item.asp?goodscode=2803147822&amp;GoodsSale=Y&amp;jaehuid=200001169&amp;NaPm=ct%3Dlfg0isso%7Cci%3D632853a632a6fa764515ffd36477d953f67fe908%7Ctr%3Dslsl%7Csn%3D24%7Chk%3D750b8394b1e37712a4c90163436c442743a980b3</t>
    </r>
  </si>
  <si>
    <t>QR 스캐너</t>
  </si>
  <si>
    <t>해외배송</t>
  </si>
  <si>
    <t>영수증 프린터</t>
  </si>
  <si>
    <t>Heayzoki 열 영수증 프린터, 58mm, blue, 패키지구성(열프린터, USB 케이블, 광학디스크, 용지, 전원공급장치, 가죽케이스)</t>
  </si>
  <si>
    <r>
      <rPr>
        <u val="single"/>
        <sz val="11"/>
        <color indexed="11"/>
        <rFont val="맑은 고딕"/>
      </rPr>
      <t xml:space="preserve"> https://www.11st.co.kr/products/pa/5543711400?srsltid=Ad5pg_GYuWy3FnPwcRqT1HpSLBdF2rSuh5eDehnORH5wV_kftOyYcjiroyU&amp;utm_term=&amp;utm_campaign=%B0%CB%BB%F6%3E%B1%B8%B1%DB%BC%EE%C7%CE%3E%BE%C6%B8%B6%C1%B8&amp;utm_source=%B1%B8%B1%DB_PC_S_%BC%EE%C7%CE&amp;utm_medium=%B0%CB%BB%F6</t>
    </r>
  </si>
  <si>
    <t>인체감지센서</t>
  </si>
  <si>
    <t>DC12-24V, PIR 스위치, 모션감지센서</t>
  </si>
  <si>
    <r>
      <rPr>
        <u val="single"/>
        <sz val="11"/>
        <color indexed="11"/>
        <rFont val="맑은 고딕"/>
      </rPr>
      <t>https://smartstore.naver.com/365diy/products/4675937429?NaPm=ct%3Dlfg0lwog%7Cci%3Df2f3e4996a581a8f04fd2204da891515a43c1fd8%7Ctr%3Dslsl%7Csn%3D276755%7Chk%3Ddbbca2e0c90c1f94068785696205d639f1814c32</t>
    </r>
  </si>
  <si>
    <t>인체감지 센서</t>
  </si>
  <si>
    <t>스텝모터</t>
  </si>
  <si>
    <t>SM24240</t>
  </si>
  <si>
    <r>
      <rPr>
        <u val="single"/>
        <sz val="11"/>
        <color indexed="11"/>
        <rFont val="맑은 고딕"/>
      </rPr>
      <t>https://www.eleparts.co.kr/goods/view?no=7451136</t>
    </r>
  </si>
  <si>
    <t>스테핑 모터</t>
  </si>
  <si>
    <t>금속탐지센서</t>
  </si>
  <si>
    <t>[MD-300] Coms 테스터기(MD-300) 금속 탐지기, 스피커/진동 알람, 원형</t>
  </si>
  <si>
    <r>
      <rPr>
        <u val="single"/>
        <sz val="11"/>
        <color indexed="11"/>
        <rFont val="맑은 고딕"/>
      </rPr>
      <t>https://www.eleparts.co.kr/goods/view?no=4076210</t>
    </r>
  </si>
  <si>
    <t>금속탐지 센서</t>
  </si>
  <si>
    <t>압력인식센서</t>
  </si>
  <si>
    <t>[Interlink ] 압력센서 FSR 406 Solder Tabs [30-73258]</t>
  </si>
  <si>
    <r>
      <rPr>
        <u val="single"/>
        <sz val="11"/>
        <color indexed="11"/>
        <rFont val="맑은 고딕"/>
      </rPr>
      <t>https://www.devicemart.co.kr/goods/view?no=33868</t>
    </r>
  </si>
  <si>
    <t>압력인식 센서</t>
  </si>
  <si>
    <t>라즈베리파이 캠</t>
  </si>
  <si>
    <t>Camera Module 3 (라즈베리파이 카메라모듈 3)</t>
  </si>
  <si>
    <r>
      <rPr>
        <u val="single"/>
        <sz val="11"/>
        <color indexed="11"/>
        <rFont val="맑은 고딕"/>
      </rPr>
      <t>https://www.eleparts.co.kr/goods/view?no=12391454</t>
    </r>
  </si>
  <si>
    <t>PVC 벨트</t>
  </si>
  <si>
    <t>재전매트 정전기방지 PVC Anti-static Mat 2T*600mm*1M / 상품1 / 3M</t>
  </si>
  <si>
    <r>
      <rPr>
        <u val="single"/>
        <sz val="11"/>
        <color indexed="11"/>
        <rFont val="맑은 고딕"/>
      </rPr>
      <t>http://itempage3.auction.co.kr/DetailView.aspx?ItemNo=B590590747&amp;frm3=V2</t>
    </r>
  </si>
  <si>
    <t>제전방지매트</t>
  </si>
  <si>
    <t>컨베이어 롤러</t>
  </si>
  <si>
    <t>외경 50.8, 롤러길이 550-580</t>
  </si>
  <si>
    <r>
      <rPr>
        <u val="single"/>
        <sz val="11"/>
        <color indexed="11"/>
        <rFont val="맑은 고딕"/>
      </rPr>
      <t>https://smartstore.naver.com/khss/products/542783018?NaPm=ct%3Dlfg85mbc%7Cci%3D8e2a1cfd924cb765be84fc29a6542b4dc5e23866%7Ctr%3Dslsl%7Csn%3D252448%7Chk%3D9e4f73feea6649bf475cdb496c810f74727a9341</t>
    </r>
  </si>
  <si>
    <t>컨베리어 롤러</t>
  </si>
  <si>
    <t>프로파일</t>
  </si>
  <si>
    <t>프로파일 길이1300mm /3030 / 901~1000mm</t>
  </si>
  <si>
    <r>
      <rPr>
        <u val="single"/>
        <sz val="11"/>
        <color indexed="11"/>
        <rFont val="돋움"/>
      </rPr>
      <t>https://smartstore.naver.com/bandotec/products/7230610259?NaPm=ct%3Dlfkrozj4%7Cci%3D8fcf332dbecfbed6c8886e158ae1a973153f23c8%7Ctr%3Dslsl%7Csn%3D284905%7Chk%3Df7ab45a4939a8863f622f84d894f1aac8c626ed8</t>
    </r>
  </si>
  <si>
    <t>프로파일 30x30</t>
  </si>
  <si>
    <t>폼보드</t>
  </si>
  <si>
    <t>폼보드(60X90cm) / 흰색 / 5T_5장</t>
  </si>
  <si>
    <r>
      <rPr>
        <u val="single"/>
        <sz val="11"/>
        <color indexed="11"/>
        <rFont val="맑은 고딕"/>
      </rPr>
      <t>https://www.coupang.com/vp/products/191728543?itemId=548321785&amp;vendorItemId=4438295782&amp;q=%ED%8F%BC%EB%B3%B4%EB%93%9C&amp;itemsCount=36&amp;searchId=9d5091946c1c4f4292bbb5b95aa307cf&amp;rank=2&amp;isAddedCart=</t>
    </r>
  </si>
  <si>
    <t>압력센서</t>
  </si>
  <si>
    <t>[Interlink] 압력센서 FSR 402 Solder Tabs [30-81794]</t>
  </si>
  <si>
    <r>
      <rPr>
        <u val="single"/>
        <sz val="11"/>
        <color indexed="11"/>
        <rFont val="돋움"/>
      </rPr>
      <t>https://www.devicemart.co.kr/goods/view?no=33870</t>
    </r>
  </si>
  <si>
    <t>압력 센서</t>
  </si>
  <si>
    <t>라즈베리파이 카메라모듈</t>
  </si>
  <si>
    <t>[RASPBERRY-PI] 라즈베리파이 HQ 카메라모듈 C/CS mount (Raspberry Pi High Quality Camera)</t>
  </si>
  <si>
    <r>
      <rPr>
        <u val="single"/>
        <sz val="11"/>
        <color indexed="11"/>
        <rFont val="돋움"/>
      </rPr>
      <t>https://www.devicemart.co.kr/goods/view?no=12543579</t>
    </r>
  </si>
  <si>
    <t>[파워캅] STAR 50S-F-12T (50W 12V 터미널블록타입)</t>
  </si>
  <si>
    <r>
      <rPr>
        <u val="single"/>
        <sz val="11"/>
        <color indexed="11"/>
        <rFont val="돋움"/>
      </rPr>
      <t>https://www.devicemart.co.kr/goods/view?no=12544964</t>
    </r>
  </si>
  <si>
    <t>[SMG-A] 인체감지센서모듈 HC-SR501 [SZH-EK052]</t>
  </si>
  <si>
    <r>
      <rPr>
        <u val="single"/>
        <sz val="11"/>
        <color indexed="11"/>
        <rFont val="돋움"/>
      </rPr>
      <t>https://www.devicemart.co.kr/goods/view?no=1287086</t>
    </r>
  </si>
  <si>
    <t xml:space="preserve">파워 </t>
  </si>
  <si>
    <t>DC모터</t>
  </si>
  <si>
    <t>[㈜디엔지위드] 기어모터 RB-35GM 21TYPE (12V)</t>
  </si>
  <si>
    <r>
      <rPr>
        <u val="single"/>
        <sz val="11"/>
        <color indexed="11"/>
        <rFont val="돋움"/>
      </rPr>
      <t>https://www.devicemart.co.kr/goods/view?no=1326494</t>
    </r>
  </si>
  <si>
    <t>기어DC모터</t>
  </si>
  <si>
    <t>모터 드라이버</t>
  </si>
  <si>
    <t>[SMG] 2A L298 모터드라이버 모듈 (아두이노 호환) [SZH-EK001]</t>
  </si>
  <si>
    <r>
      <rPr>
        <u val="single"/>
        <sz val="11"/>
        <color indexed="11"/>
        <rFont val="돋움"/>
      </rPr>
      <t>https://www.devicemart.co.kr/goods/view?no=1278835</t>
    </r>
  </si>
  <si>
    <t>DC모터 드라이버</t>
  </si>
  <si>
    <t>[주식회사 뉴티씨(NEWTC)] 스테핑모터 1.7kg급 (SE-SM243)</t>
  </si>
  <si>
    <r>
      <rPr>
        <u val="single"/>
        <sz val="11"/>
        <color indexed="11"/>
        <rFont val="돋움"/>
      </rPr>
      <t>https://www.devicemart.co.kr/goods/view?no=19764</t>
    </r>
  </si>
  <si>
    <t>Altera디바이스용 USB블라스타</t>
  </si>
  <si>
    <t>FM-USBBLASTER V01</t>
  </si>
  <si>
    <r>
      <rPr>
        <u val="single"/>
        <sz val="11"/>
        <color indexed="11"/>
        <rFont val="돋움"/>
      </rPr>
      <t>https://www.newtc.co.kr/dpshop/shop/item.php?it_id=1373027044</t>
    </r>
  </si>
  <si>
    <t>10층 전문교육부</t>
  </si>
  <si>
    <t>675(손한옥)</t>
  </si>
  <si>
    <t>USB ISP</t>
  </si>
  <si>
    <t>아두이노 USB to UART 모듈</t>
  </si>
  <si>
    <t>FT232RL</t>
  </si>
  <si>
    <r>
      <rPr>
        <u val="single"/>
        <sz val="11"/>
        <color indexed="11"/>
        <rFont val="돋움"/>
      </rPr>
      <t>https://www.devicemart.co.kr/goods/view?no=1290042</t>
    </r>
  </si>
  <si>
    <t>USB to UART</t>
  </si>
  <si>
    <t>USB 2.0 케이블 Mini 5P</t>
  </si>
  <si>
    <t>NMC-UM210, 1m</t>
  </si>
  <si>
    <r>
      <rPr>
        <u val="single"/>
        <sz val="11"/>
        <color indexed="11"/>
        <rFont val="돋움"/>
      </rPr>
      <t>https://www.devicemart.co.kr/goods/view?no=10923751</t>
    </r>
  </si>
  <si>
    <t>USB 케이블</t>
  </si>
  <si>
    <t>블루투스 직렬포트 모듈</t>
  </si>
  <si>
    <t>HC-05</t>
  </si>
  <si>
    <r>
      <rPr>
        <u val="single"/>
        <sz val="11"/>
        <color indexed="11"/>
        <rFont val="돋움"/>
      </rPr>
      <t>https://www.devicemart.co.kr/goods/view?no=1289993</t>
    </r>
  </si>
  <si>
    <t>블루투스 모듈</t>
  </si>
  <si>
    <t>HC-06</t>
  </si>
  <si>
    <r>
      <rPr>
        <u val="single"/>
        <sz val="11"/>
        <color indexed="11"/>
        <rFont val="돋움"/>
      </rPr>
      <t>https://www.devicemart.co.kr/goods/view?no=1278220</t>
    </r>
  </si>
  <si>
    <t>시리얼 와이파이 모듈</t>
  </si>
  <si>
    <t>ESP8266 ESP-01</t>
  </si>
  <si>
    <r>
      <rPr>
        <u val="single"/>
        <sz val="11"/>
        <color indexed="11"/>
        <rFont val="돋움"/>
      </rPr>
      <t>https://www.devicemart.co.kr/goods/view?no=1383320</t>
    </r>
  </si>
  <si>
    <t>ESP8266</t>
  </si>
  <si>
    <t>직렬 포트 WIFI 무선 ESP-01 어댑터 모듈</t>
  </si>
  <si>
    <t>ESP-01용</t>
  </si>
  <si>
    <r>
      <rPr>
        <u val="single"/>
        <sz val="11"/>
        <color indexed="11"/>
        <rFont val="돋움"/>
      </rPr>
      <t>https://www.devicemart.co.kr/goods/view?no=6500189</t>
    </r>
  </si>
  <si>
    <t>ESP-01 어댑터</t>
  </si>
  <si>
    <t>[새한미디어] 디지털 포켓 테스터기 SH-3234</t>
  </si>
  <si>
    <t>55(W)x109(H)x12D(mm), 약100g</t>
  </si>
  <si>
    <r>
      <rPr>
        <u val="single"/>
        <sz val="11"/>
        <color indexed="11"/>
        <rFont val="돋움"/>
      </rPr>
      <t>https://www.devicemart.co.kr/goods/view?no=10937425</t>
    </r>
  </si>
  <si>
    <t>7층 교육정보부</t>
  </si>
  <si>
    <t>668(조희은)</t>
  </si>
  <si>
    <t>테스터기</t>
  </si>
  <si>
    <t>도트매트릭스 모듈</t>
  </si>
  <si>
    <t>8*32, 적색</t>
  </si>
  <si>
    <r>
      <rPr>
        <u val="single"/>
        <sz val="11"/>
        <color indexed="11"/>
        <rFont val="맑은 고딕"/>
      </rPr>
      <t>http://item.gmarket.co.kr/Item?goodscode=882554150</t>
    </r>
  </si>
  <si>
    <t>6층 명장양성부</t>
  </si>
  <si>
    <t>661(김득식)</t>
  </si>
  <si>
    <t>IC</t>
  </si>
  <si>
    <t>MAX7219</t>
  </si>
  <si>
    <r>
      <rPr>
        <u val="single"/>
        <sz val="11"/>
        <color indexed="11"/>
        <rFont val="돋움"/>
      </rPr>
      <t>http://item.gmarket.co.kr/Item?goodscode=1570812229</t>
    </r>
  </si>
  <si>
    <t>LED 드라이버 IC</t>
  </si>
  <si>
    <t>라즈베리파이 4</t>
  </si>
  <si>
    <t>Model B, 4GB</t>
  </si>
  <si>
    <r>
      <rPr>
        <u val="single"/>
        <sz val="11"/>
        <color indexed="11"/>
        <rFont val="맑은 고딕"/>
      </rPr>
      <t>https://www.eleparts.co.kr/goods/view?no=8195636</t>
    </r>
  </si>
  <si>
    <t>라즈베리파이4 4G</t>
  </si>
  <si>
    <t>Model B, 8GB</t>
  </si>
  <si>
    <r>
      <rPr>
        <u val="single"/>
        <sz val="11"/>
        <color indexed="11"/>
        <rFont val="맑은 고딕"/>
      </rPr>
      <t>https://www.eleparts.co.kr/goods/view?no=9467937</t>
    </r>
  </si>
  <si>
    <t>라즈베리파이4 8G</t>
  </si>
  <si>
    <t>심박수 센서</t>
  </si>
  <si>
    <t>공급 전압 3.3V~5V</t>
  </si>
  <si>
    <r>
      <rPr>
        <u val="single"/>
        <sz val="11"/>
        <color indexed="11"/>
        <rFont val="돋움"/>
      </rPr>
      <t>https://www.icbanq.com/P007324753?srsltid=Ad5pg_H7yREHJBrjb6-ma-1RUoYHekWp1ppoeP4IXbOJRDGMfqHPPrd8m2A</t>
    </r>
  </si>
  <si>
    <t>8층 전자회로과</t>
  </si>
  <si>
    <t>680(정채린)</t>
  </si>
  <si>
    <t>라즈베리파이 방열판</t>
  </si>
  <si>
    <t>라즈베리파이4 B 알루미늄 방열판</t>
  </si>
  <si>
    <r>
      <rPr>
        <u val="single"/>
        <sz val="11"/>
        <color indexed="11"/>
        <rFont val="돋움"/>
      </rPr>
      <t>https://www.icbanq.com/P010372160?utm_source=google&amp;utm_medium=cpc&amp;utm_campaign=%EC%87%BC%ED%95%91_PerformanceMax&amp;utm_id=%EC%87%BC%ED%95%91_PerformanceMax&amp;utm_term=notset&amp;utm_content=notset&amp;gclid=EAIaIQobChMImYDOu7fO_QIV1tGWCh25lw0zEAQYByABEgKxMvD_BwE</t>
    </r>
  </si>
  <si>
    <t>해외재고</t>
  </si>
  <si>
    <t>유심트레이</t>
  </si>
  <si>
    <t>16GB</t>
  </si>
  <si>
    <r>
      <rPr>
        <u val="single"/>
        <sz val="11"/>
        <color indexed="11"/>
        <rFont val="돋움"/>
      </rPr>
      <t>http://www.tmon.co.kr/deal/17659654226?opt_deal_srl=17659654726&amp;coupon_srl=3108794&amp;utm_source=danawa&amp;utm_medium=affiliate&amp;utm_term=205009_%EB%8B%A4%EB%82%98%EC%99%80DB&amp;utm_content=&amp;utm_campaign=%EB%8B%A4%EB%82%98%EC%99%80</t>
    </r>
  </si>
  <si>
    <t>해외구매대행</t>
  </si>
  <si>
    <t>비접촉 온도센서 모듈</t>
  </si>
  <si>
    <t>측정범위 : -70°C ~ 380°C </t>
  </si>
  <si>
    <r>
      <rPr>
        <u val="single"/>
        <sz val="11"/>
        <color indexed="11"/>
        <rFont val="돋움"/>
      </rPr>
      <t>https://www.devicemart.co.kr/goods/view?no=10918253</t>
    </r>
  </si>
  <si>
    <t>온도센서 모듈</t>
  </si>
  <si>
    <t>절연테이프</t>
  </si>
  <si>
    <t>15M</t>
  </si>
  <si>
    <r>
      <rPr>
        <u val="single"/>
        <sz val="11"/>
        <color indexed="11"/>
        <rFont val="돋움"/>
      </rPr>
      <t>https://www.coupang.com/vp/products/4342001694?itemId=5083263398&amp;vendorItemId=72392904705&amp;src=1042503&amp;spec=70304777&amp;addtag=400&amp;ctag=4342001694&amp;lptag=I5083263398V72392904705A351084265&amp;itime=20230317094318&amp;pageType=PRODUCT&amp;pageValue=4342001694&amp;wPcid=7917079556149144124872&amp;wRef=&amp;wTime=20230317094318&amp;redirect=landing&amp;AdNodeId=351084265&amp;gclid=CjwKCAjw_MqgBhAGEiwAnYOAeuGiCMviM1mUGmmCRgBrFnjdKaCVV0KFnSQ4QZ-csvdgh9NB2i115BoCEh0QAvD_BwE&amp;mcid=bd8ce10e6a5a4df9b06cef7eaa595791&amp;campaignid=19270520533&amp;adgroupid=144846767655&amp;isAddedCart=</t>
    </r>
  </si>
  <si>
    <t>라즈베리파이용 마이크</t>
  </si>
  <si>
    <t>라즈베리 파이 미니 USB 마이크, 무료 드라이버</t>
  </si>
  <si>
    <r>
      <rPr>
        <u val="single"/>
        <sz val="11"/>
        <color indexed="11"/>
        <rFont val="돋움"/>
      </rPr>
      <t>https://ko.aliexpress.com/item/1005001689860044.html?pdp_npi=2%40dis%21KRW%21%E2%82%A9%205%2C334%21%E2%82%A9%205%2C064%21%21%21%21%21%402103309d16790173913732038e622a%2112000017144187908%21btf&amp;_t=pvid%3Ae4d8d3db-7933-4268-aa92-e50db58a3915&amp;afTraceInfo=1005001689860044__pc__pcBridgePPC__xxxxxx__1679017391&amp;spm=a2g0o.ppclist.product.mainProduct&amp;gatewayAdapt=glo2kor</t>
    </r>
  </si>
  <si>
    <t>라즈베리파이 마이크</t>
  </si>
  <si>
    <t>식물재배 LED바</t>
  </si>
  <si>
    <t>식물재배 LED바(삼성칩 PCB타입)-50cm /식물성장 조명 풀스펙트럼</t>
  </si>
  <si>
    <r>
      <rPr>
        <u val="single"/>
        <sz val="11"/>
        <color indexed="11"/>
        <rFont val="돋움"/>
      </rPr>
      <t>http://item.gmarket.co.kr/DetailView/Item.asp?goodscode=1793095746&amp;GoodsSale=Y&amp;jaehuid=200002657&amp;service_id=estimatedn</t>
    </r>
  </si>
  <si>
    <t>파이프</t>
  </si>
  <si>
    <t>PVC부속 파이프 마개 배관 50 개몫 14quot 수나사 - 14quot 엘보우 ro 워터 피팅 6.5mm pom 호스 pe 퀵 커넥터 워터 필터 부품</t>
  </si>
  <si>
    <r>
      <rPr>
        <u val="single"/>
        <sz val="11"/>
        <color indexed="11"/>
        <rFont val="돋움"/>
      </rPr>
      <t>https://www.coupang.com/vp/products/6824057820?itemId=16182420489&amp;vendorItemId=83377775486&amp;src=1032034&amp;spec=10305201&amp;addtag=400&amp;ctag=6824057820&amp;lptag=P6824057820&amp;itime=20230319152416&amp;pageType=PRODUCT&amp;pageValue=6824057820&amp;wPcid=81162616166725991298478&amp;wRef=prod.danawa.com&amp;wTime=20230319152416&amp;redirect=landing&amp;mcid=378d1bc4e1fa44e1902962cb01e4479e&amp;isAddedCart=</t>
    </r>
  </si>
  <si>
    <t>실리콘</t>
  </si>
  <si>
    <t>수달 픽스올 실리콘 플렉시 고탄성 방수 보수 틈새 메꿈 냄새없는 강력접착실리콘 검정색 290ml</t>
  </si>
  <si>
    <r>
      <rPr>
        <u val="single"/>
        <sz val="11"/>
        <color indexed="11"/>
        <rFont val="돋움"/>
      </rPr>
      <t>https://www.coupang.com/vp/products/6168899507?itemId=12027662311&amp;vendorItemId=79299954617&amp;q=%EC%8B%A4%EB%A6%AC%EC%BD%98+%EA%B1%B4+%EA%B2%80%EC%A0%95%EC%83%89&amp;itemsCount=36&amp;searchId=47c364b200874b5ba060b030f4f20b34&amp;rank=2&amp;isAddedCart=</t>
    </r>
  </si>
  <si>
    <t>방수테이프</t>
  </si>
  <si>
    <t>블랙, 152cm</t>
  </si>
  <si>
    <r>
      <rPr>
        <u val="single"/>
        <sz val="11"/>
        <color indexed="11"/>
        <rFont val="돋움"/>
      </rPr>
      <t>https://www.coupang.com/vp/products/6850245035?itemId=16316780269&amp;vendorItemId=83508929384&amp;q=%EA%B2%80%EC%A0%95%EC%83%89+%EB%B0%A9%EC%88%98%ED%85%8C%EC%9D%B4%ED%94%84&amp;itemsCount=36&amp;searchId=43ad6533ab0d4550870f3251e85f9ca2&amp;rank=3&amp;isAddedCart=</t>
    </r>
  </si>
  <si>
    <t>실리콘튜브</t>
  </si>
  <si>
    <t>실리콘호스 실리콘튜브 내경18mm외경22mm (반투명) 2M</t>
  </si>
  <si>
    <r>
      <rPr>
        <u val="single"/>
        <sz val="11"/>
        <color indexed="11"/>
        <rFont val="돋움"/>
      </rPr>
      <t>http://item.gmarket.co.kr/Item?goodscode=2065254961</t>
    </r>
  </si>
  <si>
    <t>마스킹테이프</t>
  </si>
  <si>
    <t>3M 종이 마스킹 테이프 아이보리 50mm 보양 도색 도장</t>
  </si>
  <si>
    <r>
      <rPr>
        <u val="single"/>
        <sz val="11"/>
        <color indexed="11"/>
        <rFont val="돋움"/>
      </rPr>
      <t>http://item.gmarket.co.kr/DetailView/Item.asp?goodscode=2026425773&amp;GoodsSale=Y&amp;jaehuid=200002657&amp;service_id=estimatedn</t>
    </r>
  </si>
  <si>
    <t>워터펌프</t>
  </si>
  <si>
    <t>다이아프램펌프 80W DC12V 워터펌프 캠핑 세차 샤플로</t>
  </si>
  <si>
    <r>
      <rPr>
        <u val="single"/>
        <sz val="11"/>
        <color indexed="11"/>
        <rFont val="돋움"/>
      </rPr>
      <t>http://item.gmarket.co.kr/DetailView/Item.asp?goodscode=1589616400&amp;GoodsSale=Y&amp;jaehuid=200002657&amp;service_id=estimatedn</t>
    </r>
  </si>
  <si>
    <t>실리콘호스</t>
  </si>
  <si>
    <t>실리콘호스 실리콘튜브 내경3mm외경6.5mm (반투명) 5M</t>
  </si>
  <si>
    <r>
      <rPr>
        <u val="single"/>
        <sz val="11"/>
        <color indexed="11"/>
        <rFont val="돋움"/>
      </rPr>
      <t>http://item.gmarket.co.kr/Item?goodscode=2051360014</t>
    </r>
  </si>
  <si>
    <t>스펀지</t>
  </si>
  <si>
    <t>수경재배 포트 스펀지 60mm 세트 10pcs</t>
  </si>
  <si>
    <r>
      <rPr>
        <u val="single"/>
        <sz val="11"/>
        <color indexed="11"/>
        <rFont val="돋움"/>
      </rPr>
      <t>https://www.coupang.com/vp/products/1430246673?itemId=2470917817&amp;vendorItemId=70464314291&amp;src=1032034&amp;spec=10305201&amp;addtag=400&amp;ctag=1430246673&amp;lptag=P1430246673&amp;itime=20230317104827&amp;pageType=PRODUCT&amp;pageValue=1430246673&amp;wPcid=2886805245440581130622&amp;wRef=prod.danawa.com&amp;wTime=20230317104827&amp;redirect=landing&amp;mcid=4e2e1ff59f3143afaa9f59b0f4582e53&amp;isAddedCart=</t>
    </r>
  </si>
  <si>
    <t>구절판</t>
  </si>
  <si>
    <t>가로세로 280 높이 60</t>
  </si>
  <si>
    <r>
      <rPr>
        <u val="single"/>
        <sz val="11"/>
        <color indexed="11"/>
        <rFont val="돋움"/>
      </rPr>
      <t>https://www.coupang.com/vp/products/3441833?itemId=16193134&amp;vendorItemId=4585980327&amp;q=%EC%9C%A1%EC%A0%88%ED%8C%90+%EA%B7%B8%EB%A6%87&amp;itemsCount=36&amp;searchId=69b725ee25d04224a456da4af0c44cae&amp;rank=10&amp;isAddedCart=</t>
    </r>
  </si>
  <si>
    <t>조립형 강아지집</t>
  </si>
  <si>
    <t>57x44x57</t>
  </si>
  <si>
    <r>
      <rPr>
        <u val="single"/>
        <sz val="11"/>
        <color indexed="11"/>
        <rFont val="돋움"/>
      </rPr>
      <t>https://www.coupang.com/vp/products/6882206070?itemId=16496275130&amp;vendorItemId=83683978541&amp;q=%EC%A1%B0%EB%A6%BD%ED%98%95+%EA%B0%9C%EC%A7%91&amp;itemsCount=36&amp;searchId=65bf62ab7f8f49309c3cd17271afc443&amp;rank=1&amp;isAddedCart=</t>
    </r>
  </si>
  <si>
    <t>미니 온풍기</t>
  </si>
  <si>
    <t>밑면지름100x높이 190(cm)</t>
  </si>
  <si>
    <r>
      <rPr>
        <u val="single"/>
        <sz val="11"/>
        <color indexed="11"/>
        <rFont val="돋움"/>
      </rPr>
      <t>https://www.coupang.com/vp/products/6962966101?itemId=16957887522&amp;vendorItemId=84135122669&amp;src=1032001&amp;spec=10305201&amp;addtag=400&amp;ctag=6962966101&amp;lptag=P6962966101&amp;itime=20230303121625&amp;pageType=PRODUCT&amp;pageValue=6962966101&amp;wPcid=16357535681181266302234&amp;wRef=cr.shopping.naver.com&amp;wTime=20230303121625&amp;redirect=landing&amp;isAddedCart=</t>
    </r>
  </si>
  <si>
    <t>열전소자 냉각펌프</t>
  </si>
  <si>
    <t>8mm</t>
  </si>
  <si>
    <r>
      <rPr>
        <u val="single"/>
        <sz val="11"/>
        <color indexed="11"/>
        <rFont val="돋움"/>
      </rPr>
      <t>https://www.coupang.com/vp/products/205391824?itemId=604975034&amp;vendorItemId=4585804000&amp;isAddedCart=</t>
    </r>
  </si>
  <si>
    <t>열전소자 수냉키트</t>
  </si>
  <si>
    <t>60 * 40 * 55mm</t>
  </si>
  <si>
    <r>
      <rPr>
        <u val="single"/>
        <sz val="11"/>
        <color indexed="11"/>
        <rFont val="돋움"/>
      </rPr>
      <t>https://www.coupang.com/vp/products/207876643?itemId=616042182&amp;vendorItemId=4616083228&amp;isAddedCart=</t>
    </r>
  </si>
  <si>
    <t>TEM1-12710</t>
  </si>
  <si>
    <r>
      <rPr>
        <u val="single"/>
        <sz val="11"/>
        <color indexed="11"/>
        <rFont val="돋움"/>
      </rPr>
      <t>https://www.coupang.com/vp/products/148262831?itemId=428820381&amp;vendorItemId=4057240039&amp;isAddedCart=</t>
    </r>
  </si>
  <si>
    <t>TEC1-12706</t>
  </si>
  <si>
    <r>
      <rPr>
        <u val="single"/>
        <sz val="11"/>
        <color indexed="11"/>
        <rFont val="돋움"/>
      </rPr>
      <t>https://www.coupang.com/vp/products/207471920?itemId=614187617&amp;vendorItemId=4611632958&amp;isAddedCart=</t>
    </r>
  </si>
  <si>
    <t>아크릴판 A3 3T 297x420mm, 투명</t>
  </si>
  <si>
    <r>
      <rPr>
        <u val="single"/>
        <sz val="11"/>
        <color indexed="11"/>
        <rFont val="돋움"/>
      </rPr>
      <t>https://www.coupang.com/vp/products/7029626796?itemId=17343631393&amp;vendorItemId=84514122861&amp;q=%EC%95%84%ED%81%AC%EB%A6%B4+3t&amp;itemsCount=36&amp;searchId=a134d6b66a52483b99a561c5fb64c12e&amp;rank=2&amp;isAddedCart=</t>
    </r>
  </si>
  <si>
    <t>샤칸 익스트림 써멀구리스</t>
  </si>
  <si>
    <t>4g</t>
  </si>
  <si>
    <r>
      <rPr>
        <u val="single"/>
        <sz val="11"/>
        <color indexed="11"/>
        <rFont val="돋움"/>
      </rPr>
      <t>https://www.coupang.com/vp/products/5754620438?itemId=9728591428&amp;vendorItemId=77012392479&amp;q=%EC%84%9C%EB%A9%80+%EA%B5%AC%EB%A6%AC%EC%8A%A4&amp;itemsCount=36&amp;searchId=84115ffb2f824811a0c597000b60496c&amp;rank=2&amp;isAddedCart=</t>
    </r>
  </si>
  <si>
    <t>써멀구리스</t>
  </si>
  <si>
    <t>락카스프레이</t>
  </si>
  <si>
    <t>백색</t>
  </si>
  <si>
    <r>
      <rPr>
        <u val="single"/>
        <sz val="11"/>
        <color indexed="11"/>
        <rFont val="돋움"/>
      </rPr>
      <t>https://www.devicemart.co.kr/goods/view?no=14111198</t>
    </r>
  </si>
  <si>
    <t>은색</t>
  </si>
  <si>
    <t>보수시트</t>
  </si>
  <si>
    <t>FDWM-14 캐러멜애쉬 몰딩</t>
  </si>
  <si>
    <r>
      <rPr>
        <u val="single"/>
        <sz val="11"/>
        <color indexed="11"/>
        <rFont val="돋움"/>
      </rPr>
      <t>https://www.coupang.com/vp/products/6654413744?itemId=15257422281&amp;vendorItemId=81643492982&amp;q=%EC%9E%A5%ED%8C%90%EC%8B%9C%ED%8A%B8%EC%A7%80&amp;itemsCount=36&amp;searchId=1a6130c6536944838982909aeaaada55&amp;rank=34&amp;isAddedCart=</t>
    </r>
  </si>
  <si>
    <t>적외선 비접촉 온도센서</t>
  </si>
  <si>
    <t>정격전압 : 3V ~ 5V / FOV : 35° / 인터페이스 : I2C / 측정범위 : -70°C ~ 380°C / 기울기 보정기능 탑재사양</t>
  </si>
  <si>
    <r>
      <rPr>
        <u val="single"/>
        <sz val="11"/>
        <color indexed="11"/>
        <rFont val="돋움"/>
      </rPr>
      <t>https://www.devicemart.co.kr/goods/view?no=13067760</t>
    </r>
  </si>
  <si>
    <t>토양 습도 센서</t>
  </si>
  <si>
    <t>작동 전압 : 3.3V ~ 5V / 인터페이스 : PH2.0-4Pin / 사이즈 : 23mm X 102mm</t>
  </si>
  <si>
    <r>
      <rPr>
        <u val="single"/>
        <sz val="11"/>
        <color indexed="11"/>
        <rFont val="돋움"/>
      </rPr>
      <t>https://www.devicemart.co.kr/goods/view?no=12146922</t>
    </r>
  </si>
  <si>
    <t>토양습도 센서</t>
  </si>
  <si>
    <t>불꽃감지센서 모듈</t>
  </si>
  <si>
    <t>NS-FDSM Ver 7.0</t>
  </si>
  <si>
    <r>
      <rPr>
        <u val="single"/>
        <sz val="11"/>
        <color indexed="11"/>
        <rFont val="돋움"/>
      </rPr>
      <t>https://www.devicemart.co.kr/goods/view?no=1246940</t>
    </r>
  </si>
  <si>
    <t>벽지</t>
  </si>
  <si>
    <t>공팡이방지 일반풀바른벽지 100cm</t>
  </si>
  <si>
    <r>
      <rPr>
        <u val="single"/>
        <sz val="11"/>
        <color indexed="11"/>
        <rFont val="돋움"/>
      </rPr>
      <t>https://www.coupang.com/vp/products/6487230305?itemId=14226156640&amp;vendorItemId=81471468429&amp;q=%EB%B2%BD%EC%A7%80&amp;itemsCount=36&amp;searchId=3aa77dba4815442ca8ad50e0e697821a&amp;rank=0&amp;isAddedCart=</t>
    </r>
  </si>
  <si>
    <t>바코드 스캐너 모듈</t>
  </si>
  <si>
    <t>Interface : USB / Scan Element Type : Linear CCD / CPU : 32 bit / Optical Resolution : 2500 / Decoding speed : 300times/s / Light Source : Visible red light, 625±10nm</t>
  </si>
  <si>
    <r>
      <rPr>
        <u val="single"/>
        <sz val="11"/>
        <color indexed="11"/>
        <rFont val="돋움"/>
      </rPr>
      <t>https://www.devicemart.co.kr/goods/view?no=10826182</t>
    </r>
  </si>
  <si>
    <t>바코드스캐너 모듈</t>
  </si>
  <si>
    <t>라즈베리파이용 카메라</t>
  </si>
  <si>
    <t>23.86 x 25 x 9</t>
  </si>
  <si>
    <r>
      <rPr>
        <u val="single"/>
        <sz val="11"/>
        <color indexed="11"/>
        <rFont val="돋움"/>
      </rPr>
      <t>https://www.devicemart.co.kr/goods/view?no=1077951</t>
    </r>
  </si>
  <si>
    <t>LED MATRIX</t>
  </si>
  <si>
    <t>32 x 64</t>
  </si>
  <si>
    <r>
      <rPr>
        <u val="single"/>
        <sz val="11"/>
        <color indexed="11"/>
        <rFont val="돋움"/>
      </rPr>
      <t>https://www.devicemart.co.kr/goods/view?no=1246920</t>
    </r>
  </si>
  <si>
    <t>LED 매트릭스</t>
  </si>
  <si>
    <t>2T 투명 아크릴, 425x425 </t>
  </si>
  <si>
    <r>
      <rPr>
        <u val="single"/>
        <sz val="11"/>
        <color indexed="11"/>
        <rFont val="돋움"/>
      </rPr>
      <t>https://naver.me/G8tznD2z</t>
    </r>
  </si>
  <si>
    <t>사물인식 AI 카메라</t>
  </si>
  <si>
    <t>38(W)*47(H)</t>
  </si>
  <si>
    <r>
      <rPr>
        <u val="single"/>
        <sz val="11"/>
        <color indexed="11"/>
        <rFont val="돋움"/>
      </rPr>
      <t>https://www.devicemart.co.kr/goods/view?no=12169644&amp;gclid=Cj0KCQjwk7ugBhDIARIsAGuvgPY5BZzGMlFs_4fUDAR62qS2Z6apDHskfhk71NxtQn3zG358dXx-FQcaAj22EALw_wcB</t>
    </r>
  </si>
  <si>
    <t>RGB컬러 센서</t>
  </si>
  <si>
    <t>TCS34725 RGB 컬러 센서 [SEN0212]</t>
  </si>
  <si>
    <r>
      <rPr>
        <u val="single"/>
        <sz val="11"/>
        <color indexed="11"/>
        <rFont val="돋움"/>
      </rPr>
      <t>https://www.devicemart.co.kr/goods/view?no=1324053</t>
    </r>
  </si>
  <si>
    <t>라즈베리파이4 구리 방열판 세트 [RBP-017]</t>
  </si>
  <si>
    <r>
      <rPr>
        <u val="single"/>
        <sz val="11"/>
        <color indexed="11"/>
        <rFont val="돋움"/>
      </rPr>
      <t>https://www.devicemart.co.kr/goods/view?no=12496234</t>
    </r>
  </si>
  <si>
    <t>배터리홀더</t>
  </si>
  <si>
    <t>AA배터리홀더 2선 전원타입 (직렬)</t>
  </si>
  <si>
    <r>
      <rPr>
        <u val="single"/>
        <sz val="11"/>
        <color indexed="11"/>
        <rFont val="돋움"/>
      </rPr>
      <t>https://www.devicemart.co.kr/goods/view?no=3900</t>
    </r>
  </si>
  <si>
    <t>AA배터리 건전지홀더 2선 전원타입</t>
  </si>
  <si>
    <r>
      <rPr>
        <u val="single"/>
        <sz val="11"/>
        <color indexed="11"/>
        <rFont val="돋움"/>
      </rPr>
      <t>https://www.devicemart.co.kr/goods/view?no=3090</t>
    </r>
  </si>
  <si>
    <t>Pixy2 팬/틸트 서보 모터 키트</t>
  </si>
  <si>
    <t>Pan/Tilt2 Servo Motor Kit for Pixy2 - Dual Axis Robotic Camera Mount</t>
  </si>
  <si>
    <r>
      <rPr>
        <u val="single"/>
        <sz val="11"/>
        <color indexed="11"/>
        <rFont val="돋움"/>
      </rPr>
      <t>https://www.devicemart.co.kr/goods/view?no=12374630</t>
    </r>
  </si>
  <si>
    <t>팬/틸트 서보모터 키트</t>
  </si>
  <si>
    <t>카메라모듈</t>
  </si>
  <si>
    <t>12.3 메가픽셀 고해상도 Sony IMX477 센서 / 기존 IMX219 대비 저조도 퍼포먼스 향상 / 백포커스, C 마운트 및 CS 마운트 렌즈 지원</t>
  </si>
  <si>
    <t>광각 렌즈</t>
  </si>
  <si>
    <t xml:space="preserve">라즈베리파이 HQ 카메라모듈용 6mm 광각 렌즈 3MP  </t>
  </si>
  <si>
    <r>
      <rPr>
        <u val="single"/>
        <sz val="11"/>
        <color indexed="11"/>
        <rFont val="돋움"/>
      </rPr>
      <t>https://www.devicemart.co.kr/goods/view?no=12543580</t>
    </r>
  </si>
  <si>
    <t>광각렌즈</t>
  </si>
  <si>
    <t>비행제어 센서 모듈</t>
  </si>
  <si>
    <t>10축 센서</t>
  </si>
  <si>
    <r>
      <rPr>
        <u val="single"/>
        <sz val="11"/>
        <color indexed="11"/>
        <rFont val="돋움"/>
      </rPr>
      <t>https://www.devicemart.co.kr/goods/view?no=1289994</t>
    </r>
  </si>
  <si>
    <t>드론프레임</t>
  </si>
  <si>
    <t>쿼드콥터 드론본체와 랜딩스키드</t>
  </si>
  <si>
    <r>
      <rPr>
        <u val="single"/>
        <sz val="11"/>
        <color indexed="11"/>
        <rFont val="돋움"/>
      </rPr>
      <t>http://www.allfirstedu.co.kr/goods/goods_view.php?goodsNo=1000001306</t>
    </r>
  </si>
  <si>
    <t>드론 랜딩 다리</t>
  </si>
  <si>
    <t>드론 450 프레임 랜딩 다리</t>
  </si>
  <si>
    <r>
      <rPr>
        <u val="single"/>
        <sz val="11"/>
        <color indexed="11"/>
        <rFont val="돋움"/>
      </rPr>
      <t>http://www.allfirstedu.co.kr/goods/goods_view.php?goodsNo=1000000186</t>
    </r>
  </si>
  <si>
    <t>브러시리스 모터</t>
  </si>
  <si>
    <t>2212 1000kv</t>
  </si>
  <si>
    <r>
      <rPr>
        <u val="single"/>
        <sz val="11"/>
        <color indexed="11"/>
        <rFont val="돋움"/>
      </rPr>
      <t>http://www.allfirstedu.co.kr/goods/goods_view.php?goodsNo=1000000083</t>
    </r>
  </si>
  <si>
    <t>드론 프로펠러</t>
  </si>
  <si>
    <t>드론 프로펠러 / 1045R 1045 CW/CCW Prop Set</t>
  </si>
  <si>
    <r>
      <rPr>
        <u val="single"/>
        <sz val="11"/>
        <color indexed="11"/>
        <rFont val="돋움"/>
      </rPr>
      <t>http://www.allfirstedu.co.kr/goods/goods_view.php?goodsNo=1000001175</t>
    </r>
  </si>
  <si>
    <t>변속기</t>
  </si>
  <si>
    <t>30A, SimonK 30A Firmware Brushless ESC w/ 3A 5V BEC for F450 F550</t>
  </si>
  <si>
    <r>
      <rPr>
        <u val="single"/>
        <sz val="11"/>
        <color indexed="11"/>
        <rFont val="돋움"/>
      </rPr>
      <t>http://www.allfirstedu.co.kr/goods/goods_view.php?goodsNo=1000001042</t>
    </r>
  </si>
  <si>
    <t>시러스 전원 분배 보드</t>
  </si>
  <si>
    <t>with T connector</t>
  </si>
  <si>
    <r>
      <rPr>
        <u val="single"/>
        <sz val="11"/>
        <color indexed="11"/>
        <rFont val="돋움"/>
      </rPr>
      <t>http://www.allfirstedu.co.kr/goods/goods_view.php?goodsNo=1000000046</t>
    </r>
  </si>
  <si>
    <t>전원분배 보드</t>
  </si>
  <si>
    <t xml:space="preserve">벨크로 타이 케이블        </t>
  </si>
  <si>
    <t>20*2cm</t>
  </si>
  <si>
    <r>
      <rPr>
        <u val="single"/>
        <sz val="11"/>
        <color indexed="11"/>
        <rFont val="돋움"/>
      </rPr>
      <t>http://www.allfirstedu.co.kr/goods/goods_view.php?goodsNo=1000000009</t>
    </r>
  </si>
  <si>
    <t>타이 케이블</t>
  </si>
  <si>
    <t xml:space="preserve">육각 드라이버 셋트  </t>
  </si>
  <si>
    <t>4pcs White Steel Hexagonal Screw Driver</t>
  </si>
  <si>
    <r>
      <rPr>
        <u val="single"/>
        <sz val="11"/>
        <color indexed="11"/>
        <rFont val="돋움"/>
      </rPr>
      <t>http://www.allfirstedu.co.kr/goods/goods_view.php?goodsNo=1000001144</t>
    </r>
  </si>
  <si>
    <t>육각 드라이버 세트</t>
  </si>
  <si>
    <t>알씨구 rc카 배터리 리포 YK4082 TRX4 SCX10 아르마 3셀 3S 5200</t>
  </si>
  <si>
    <r>
      <rPr>
        <u val="single"/>
        <sz val="11"/>
        <color indexed="11"/>
        <rFont val="돋움"/>
      </rPr>
      <t>https://smartstore.naver.com/pushking/products/5621261740?NaPm=ct%3Dlfaskn08%7Cci%3Ddb2e8d7f5d5ed0394067fc766cd529c21232dfc4%7Ctr%3Dslsl%7Csn%3D995723%7Chk%3D71b557cafc63f90d7e09067061f06e9ad76914b9</t>
    </r>
  </si>
  <si>
    <t>배터리셀</t>
  </si>
  <si>
    <t>ATMEGA128</t>
  </si>
  <si>
    <t>ATmega128 학습용 USB 모듈 V3.0 </t>
  </si>
  <si>
    <r>
      <rPr>
        <u val="single"/>
        <sz val="11"/>
        <color indexed="11"/>
        <rFont val="돋움"/>
      </rPr>
      <t>https://newtc.co.kr/dpshop/shop/item.php?it_id=1672795879</t>
    </r>
  </si>
  <si>
    <t>ATmega128</t>
  </si>
  <si>
    <t>AC-DC 컨버터</t>
  </si>
  <si>
    <t>AC 220V / DC 5V 1A</t>
  </si>
  <si>
    <r>
      <rPr>
        <u val="single"/>
        <sz val="11"/>
        <color indexed="11"/>
        <rFont val="맑은 고딕"/>
      </rPr>
      <t>https://www.11st.co.kr/products/5485015946?NaPm=ct=lfdc6neg|ci=e274b76c282dfae9eacb577f2f760b3fae94aba8|tr=slsl|sn=17703|hk=ae6d055b0b82ff6710059ff47d71f92edb498190&amp;utm_term=&amp;utm_campaign=%B3%D7%C0%CC%B9%F6pc_%B0%A1%B0%DD%BA%F1%B1%B3%B1%E2%BA%BB&amp;utm_source=%B3%D7%C0%CC%B9%F6_PC_PCS&amp;utm_medium=%B0%A1%B0%DD%BA%F1%B1%B3</t>
    </r>
  </si>
  <si>
    <t>3층 교육연구부</t>
  </si>
  <si>
    <t>634(이성경)</t>
  </si>
  <si>
    <t>AC 220V / DC 12V 0.4A</t>
  </si>
  <si>
    <t>커넥터</t>
  </si>
  <si>
    <t>일자 스카치락 0.5-1SQ (적색) 10개 무탈피 커넥터</t>
  </si>
  <si>
    <r>
      <rPr>
        <u val="single"/>
        <sz val="11"/>
        <color indexed="11"/>
        <rFont val="맑은 고딕"/>
      </rPr>
      <t>http://item.gmarket.co.kr/DetailView/Item.asp?goodscode=2430219403&amp;GoodsSale=Y&amp;jaehuid=200001169&amp;NaPm=ct%3Dlfe4tffc%7Cci%3Dae169aecd166c5dd327bea616b8d90d86f029943%7Ctr%3Dsls%7Csn%3D24%7Chk%3D817573c0cec3bc64f9625fe9e73aa44463605c10</t>
    </r>
  </si>
  <si>
    <t>003/방수솔더링-슬리브 / 청색(2.5sq)-5개</t>
  </si>
  <si>
    <r>
      <rPr>
        <u val="single"/>
        <sz val="11"/>
        <color indexed="11"/>
        <rFont val="맑은 고딕"/>
      </rPr>
      <t>G마켓 - 방수 솔더링 슬리브 청색 2.5sq 5개 열수축 단자 절연 (gmarket.co.kr)</t>
    </r>
  </si>
  <si>
    <t>열풍기</t>
  </si>
  <si>
    <t>BOSCH 보쉬 열풍기 히팅건 GHG16-50 노즐2종포함</t>
  </si>
  <si>
    <r>
      <rPr>
        <u val="single"/>
        <sz val="11"/>
        <color indexed="11"/>
        <rFont val="맑은 고딕"/>
      </rPr>
      <t>BOSCH 보쉬 열풍기 히팅건 GHG16-50 노즐2종포함 (11st.co.kr)</t>
    </r>
  </si>
  <si>
    <t>라이트</t>
  </si>
  <si>
    <t>동양 LED 직부등 15W/주광색</t>
  </si>
  <si>
    <r>
      <rPr>
        <u val="single"/>
        <sz val="11"/>
        <color indexed="11"/>
        <rFont val="맑은 고딕"/>
      </rPr>
      <t>https://www.11st.co.kr/products/3973885115?NaPm=ct=lfe57jww|ci=6e8b1e9b520c44715bcc4ec5d4e7ddbebf24181a|tr=slsl|sn=17703|hk=a433ee0cfe0339775799f0ce161ca5ddf6af4fed&amp;utm_term=&amp;utm_campaign=%B3%D7%C0%CC%B9%F6pc_%B0%A1%B0%DD%BA%F1%B1%B3%B1%E2%BA%BB&amp;utm_source=%B3%D7%C0%CC%B9%F6_PC_PCS&amp;utm_medium=%B0%A1%B0%DD%BA%F1%B1%B3</t>
    </r>
  </si>
  <si>
    <t>LED 라이트</t>
  </si>
  <si>
    <t>동박 테이프</t>
  </si>
  <si>
    <t>구리 테이프 전도성 동박 동테이프 두께 0.06mm /폭 10mm/길이 20M</t>
  </si>
  <si>
    <r>
      <rPr>
        <u val="single"/>
        <sz val="11"/>
        <color indexed="11"/>
        <rFont val="돋움"/>
      </rPr>
      <t>https://smartstore.naver.com/delona/products/4976859891?NaPm=ct%3Dlfien4og%7Cci%3D00c071409a844764cb07eb1dc952c8552f7278e4%7Ctr%3Dsls%7Csn%3D1076987%7Chk%3D9c7f1ae734af5203b6fdd1b62400b6105021554a</t>
    </r>
  </si>
  <si>
    <t>ic</t>
  </si>
  <si>
    <t>NE555DR(SMD)</t>
  </si>
  <si>
    <t>PCB</t>
  </si>
  <si>
    <t>20x60mm 양면 가공 / 주문제작</t>
  </si>
  <si>
    <t>칩LED</t>
  </si>
  <si>
    <t>SMD 2012타입 적색</t>
  </si>
  <si>
    <t>칩저항</t>
  </si>
  <si>
    <t>SMD 2012타입 560Ω</t>
  </si>
  <si>
    <t>SMD 2012타입 3㏀</t>
  </si>
  <si>
    <t>SMD 2012타입 4.7㏀</t>
  </si>
  <si>
    <t>칩콘덴서</t>
  </si>
  <si>
    <t>SMD 2012타입 0.1㎌</t>
  </si>
  <si>
    <t>SMD 2012타입 0.0022㎌</t>
  </si>
  <si>
    <t>저항</t>
  </si>
  <si>
    <t>33Ω / 0.5W</t>
  </si>
  <si>
    <t>스피커</t>
  </si>
  <si>
    <t>삼성 AKG이어폰 C타입(블랙)</t>
  </si>
  <si>
    <r>
      <rPr>
        <u val="single"/>
        <sz val="11"/>
        <color indexed="11"/>
        <rFont val="돋움"/>
      </rPr>
      <t>https://smartstore.naver.com/_next_/products/6534428154?NaPm=ct%3Dlfidk4cw%7Cci%3D7af169847a70f3f46378ab00174cdc8807db6f42%7Ctr%3Dsls%7Csn%3D5050394%7Chk%3Db5d48081f8e74f9a0e9b0f40ccfa3e03eafd3518</t>
    </r>
  </si>
  <si>
    <t>TR</t>
  </si>
  <si>
    <t>2SC1815</t>
  </si>
  <si>
    <t>2N2222</t>
  </si>
  <si>
    <t>비닐 접착기</t>
  </si>
  <si>
    <t xml:space="preserve"> SK-210 러브러</t>
  </si>
  <si>
    <r>
      <rPr>
        <u val="single"/>
        <sz val="11"/>
        <color indexed="11"/>
        <rFont val="맑은 고딕"/>
      </rPr>
      <t>https://smartstore.naver.com/hmpacking/products/8062371089?NaPm=ct%3Dlfivv4w8%7Cci%3D0a11ea1a8b216f67d5a15c4ee119619fbf6450ca%7Ctr%3Dslsc%7Csn%3D1103926%7Chk%3Dbad519b423286ee10e2ea6526411c4e6f57d0711</t>
    </r>
  </si>
  <si>
    <t>핀헤더</t>
  </si>
  <si>
    <t xml:space="preserve">1x40Pin Straight(2.54mm) </t>
  </si>
  <si>
    <t>무선 키보드/마우스</t>
  </si>
  <si>
    <t>SRP-9500 화이트색상</t>
  </si>
  <si>
    <t>EA</t>
  </si>
  <si>
    <r>
      <rPr>
        <u val="single"/>
        <sz val="11"/>
        <color indexed="11"/>
        <rFont val="맑은 고딕"/>
      </rPr>
      <t>G마켓 - 삼성 무선 키보드/마우스 세트 SRP-9500 (gmarket.co.kr)</t>
    </r>
  </si>
  <si>
    <t>7층 정보통신과</t>
  </si>
  <si>
    <t>673(채광원)</t>
  </si>
  <si>
    <t>키보드/마우스</t>
  </si>
  <si>
    <t xml:space="preserve">투명 강력접착제 </t>
  </si>
  <si>
    <t>아크릴용</t>
  </si>
  <si>
    <r>
      <rPr>
        <u val="single"/>
        <sz val="11"/>
        <color indexed="11"/>
        <rFont val="맑은 고딕"/>
      </rPr>
      <t>G마켓 - 투명 강력접착제 본드 아크릴 목공 순간 접착제 금속 (gmarket.co.kr)</t>
    </r>
  </si>
  <si>
    <t>접착제</t>
  </si>
  <si>
    <t>카시오 계산기</t>
  </si>
  <si>
    <t>DF-120FM</t>
  </si>
  <si>
    <r>
      <rPr>
        <u val="single"/>
        <sz val="11"/>
        <color indexed="11"/>
        <rFont val="맑은 고딕"/>
      </rPr>
      <t>G마켓 - 오피스네오/전자계산기 모음/카시오/누리안/캐논 (gmarket.co.kr)</t>
    </r>
  </si>
  <si>
    <t>계산기</t>
  </si>
  <si>
    <t>정밀 드라이버 세트</t>
  </si>
  <si>
    <t>9pcs</t>
  </si>
  <si>
    <r>
      <rPr>
        <u val="single"/>
        <sz val="11"/>
        <color indexed="11"/>
        <rFont val="맑은 고딕"/>
      </rPr>
      <t>G마켓 - 정밀 드라이버 세트 550122 9pcs NAVI (gmarket.co.kr)</t>
    </r>
  </si>
  <si>
    <t>드라이버 세트</t>
  </si>
  <si>
    <t>라즈베리파이 10.1인치 터치스크린</t>
  </si>
  <si>
    <t>10.1인치</t>
  </si>
  <si>
    <r>
      <rPr>
        <u val="single"/>
        <sz val="11"/>
        <color indexed="11"/>
        <rFont val="맑은 고딕"/>
      </rPr>
      <t>라즈베리파이 10.1인치 터치스크린 LCD 모니터 [CN0364] / 디바이스마트 (devicemart.co.kr)</t>
    </r>
  </si>
  <si>
    <t>터치스크린</t>
  </si>
  <si>
    <t>알루미늄 프로파일 30x30</t>
  </si>
  <si>
    <t>mm</t>
  </si>
  <si>
    <r>
      <rPr>
        <u val="single"/>
        <sz val="11"/>
        <color indexed="11"/>
        <rFont val="맑은 고딕"/>
      </rPr>
      <t>http://item.gmarket.co.kr/Item?goodscode=2248358945</t>
    </r>
  </si>
  <si>
    <r>
      <rPr>
        <u val="single"/>
        <sz val="11"/>
        <color indexed="11"/>
        <rFont val="맑은 고딕"/>
      </rPr>
      <t>http://item.gmarket.co.kr/Item?goodscode=2206332663</t>
    </r>
  </si>
  <si>
    <r>
      <rPr>
        <u val="single"/>
        <sz val="11"/>
        <color indexed="11"/>
        <rFont val="맑은 고딕"/>
      </rPr>
      <t>http://item.gmarket.co.kr/Item?goodscode=1564045353</t>
    </r>
  </si>
  <si>
    <r>
      <rPr>
        <u val="single"/>
        <sz val="11"/>
        <color indexed="11"/>
        <rFont val="돋움"/>
      </rPr>
      <t>http://item.gmarket.co.kr/Item?goodscode=1689094770</t>
    </r>
  </si>
  <si>
    <r>
      <rPr>
        <u val="single"/>
        <sz val="11"/>
        <color indexed="11"/>
        <rFont val="돋움"/>
      </rPr>
      <t>http://item.gmarket.co.kr/Item?goodscode=2248342553</t>
    </r>
  </si>
  <si>
    <r>
      <rPr>
        <u val="single"/>
        <sz val="11"/>
        <color indexed="11"/>
        <rFont val="돋움"/>
      </rPr>
      <t>http://item.gmarket.co.kr/Item?goodscode=1689094894</t>
    </r>
  </si>
  <si>
    <r>
      <rPr>
        <u val="single"/>
        <sz val="11"/>
        <color indexed="11"/>
        <rFont val="돋움"/>
      </rPr>
      <t>http://item.gmarket.co.kr/Item?goodscode=1689094941</t>
    </r>
  </si>
  <si>
    <t>LED 아케이드 버튼 스위치</t>
  </si>
  <si>
    <r>
      <rPr>
        <u val="single"/>
        <sz val="11"/>
        <color indexed="11"/>
        <rFont val="맑은 고딕"/>
      </rPr>
      <t>https://www.devicemart.co.kr/goods/view?no=1360577</t>
    </r>
  </si>
  <si>
    <t>스위치</t>
  </si>
  <si>
    <t xml:space="preserve"> 볼트, 너트</t>
  </si>
  <si>
    <r>
      <rPr>
        <u val="single"/>
        <sz val="11"/>
        <color indexed="11"/>
        <rFont val="맑은 고딕"/>
      </rPr>
      <t>https://www.devicemart.co.kr/goods/view?no=23963</t>
    </r>
  </si>
  <si>
    <t xml:space="preserve"> 너트</t>
  </si>
  <si>
    <t>직각 브라켓</t>
  </si>
  <si>
    <r>
      <rPr>
        <u val="single"/>
        <sz val="11"/>
        <color indexed="11"/>
        <rFont val="돋움"/>
      </rPr>
      <t>https://www.devicemart.co.kr/goods/view?no=24012</t>
    </r>
  </si>
  <si>
    <t>브라켓</t>
  </si>
  <si>
    <t>농구 골대링, 망</t>
  </si>
  <si>
    <t>cm</t>
  </si>
  <si>
    <r>
      <rPr>
        <u val="single"/>
        <sz val="11"/>
        <color indexed="11"/>
        <rFont val="맑은 고딕"/>
      </rPr>
      <t>http://item.gmarket.co.kr/Item?goodscode=271785344</t>
    </r>
  </si>
  <si>
    <t>농구골대링/망</t>
  </si>
  <si>
    <t>거리측정 센서(GP2Y0A21YK)</t>
  </si>
  <si>
    <r>
      <rPr>
        <u val="single"/>
        <sz val="11"/>
        <color indexed="11"/>
        <rFont val="돋움"/>
      </rPr>
      <t>https://www.devicemart.co.kr/goods/view?no=5264</t>
    </r>
  </si>
  <si>
    <t>거리측정 센서</t>
  </si>
  <si>
    <t>철망</t>
  </si>
  <si>
    <t xml:space="preserve">     양계망, 폭85cm X 9M</t>
  </si>
  <si>
    <r>
      <rPr>
        <u val="single"/>
        <sz val="11"/>
        <color indexed="11"/>
        <rFont val="맑은 고딕"/>
      </rPr>
      <t>http://item.gmarket.co.kr/Item?goodscode=852016925</t>
    </r>
  </si>
  <si>
    <t>철말</t>
  </si>
  <si>
    <t>900x50, 가로x세로</t>
  </si>
  <si>
    <r>
      <rPr>
        <u val="single"/>
        <sz val="11"/>
        <color indexed="11"/>
        <rFont val="돋움"/>
      </rPr>
      <t>http://item.gmarket.co.kr/Item?goodsCode=1182354434</t>
    </r>
  </si>
  <si>
    <t>596x50, 가로x세로</t>
  </si>
  <si>
    <t>흰색 포맥스</t>
  </si>
  <si>
    <t>900x600, 가로x세로</t>
  </si>
  <si>
    <r>
      <rPr>
        <u val="single"/>
        <sz val="11"/>
        <color indexed="11"/>
        <rFont val="돋움"/>
      </rPr>
      <t>http://item.gmarket.co.kr/Item?goodscode=1917811914</t>
    </r>
  </si>
  <si>
    <t>포맥스</t>
  </si>
  <si>
    <t xml:space="preserve">로드셀 무게센서 </t>
  </si>
  <si>
    <t>50x17x8, 가로x세로x높이</t>
  </si>
  <si>
    <r>
      <rPr>
        <u val="single"/>
        <sz val="11"/>
        <color indexed="11"/>
        <rFont val="맑은 고딕"/>
      </rPr>
      <t>https://www.devicemart.co.kr/goods/view?no=1360976</t>
    </r>
  </si>
  <si>
    <t>무게 센서</t>
  </si>
  <si>
    <t>HX711 (로드셀 AD컨버터)</t>
  </si>
  <si>
    <t>35x22, 가로x세로</t>
  </si>
  <si>
    <r>
      <rPr>
        <u val="single"/>
        <sz val="11"/>
        <color indexed="11"/>
        <rFont val="돋움"/>
      </rPr>
      <t>https://www.devicemart.co.kr/goods/view?no=1327440</t>
    </r>
  </si>
  <si>
    <t>AD 컨버터</t>
  </si>
  <si>
    <t>RGB LED</t>
  </si>
  <si>
    <t>파이</t>
  </si>
  <si>
    <r>
      <rPr>
        <u val="single"/>
        <sz val="11"/>
        <color indexed="11"/>
        <rFont val="맑은 고딕"/>
      </rPr>
      <t>https://www.devicemart.co.kr/goods/view?no=12501933</t>
    </r>
  </si>
  <si>
    <t>자동차 모형</t>
  </si>
  <si>
    <t>13.5x7.5x4 가로x세로x높이</t>
  </si>
  <si>
    <t xml:space="preserve">cm </t>
  </si>
  <si>
    <r>
      <rPr>
        <u val="single"/>
        <sz val="11"/>
        <color indexed="11"/>
        <rFont val="맑은 고딕"/>
      </rPr>
      <t>http://item.gmarket.co.kr/Item?goodscode=2742899223</t>
    </r>
  </si>
  <si>
    <t>자동차모형</t>
  </si>
  <si>
    <t>고리봉돌 무게추 50호</t>
  </si>
  <si>
    <t>185 / 67x22 높이x지름</t>
  </si>
  <si>
    <t>g/mm</t>
  </si>
  <si>
    <r>
      <rPr>
        <u val="single"/>
        <sz val="11"/>
        <color indexed="11"/>
        <rFont val="맑은 고딕"/>
      </rPr>
      <t>http://item.gmarket.co.kr/Item?goodscode=2428054918</t>
    </r>
  </si>
  <si>
    <t xml:space="preserve">무게추 </t>
  </si>
  <si>
    <t>적외선 리시버</t>
  </si>
  <si>
    <r>
      <rPr>
        <u val="single"/>
        <sz val="11"/>
        <color indexed="11"/>
        <rFont val="맑은 고딕"/>
      </rPr>
      <t>https://vctec.co.kr/product/ir-%EC%A0%81%EC%99%B8%EC%84%A0-%EB%A6%AC%EC%8B%9C%EB%B2%84-tl1838-ir-infrared-receiver-tl1838/10423/</t>
    </r>
  </si>
  <si>
    <t>664(최정우)</t>
  </si>
  <si>
    <t xml:space="preserve"> 포맥스 3T (검정)</t>
  </si>
  <si>
    <t>450x450</t>
  </si>
  <si>
    <r>
      <rPr>
        <u val="single"/>
        <sz val="11"/>
        <color indexed="11"/>
        <rFont val="맑은 고딕"/>
      </rPr>
      <t>https://www.devicemart.co.kr/goods/view?no=10114</t>
    </r>
  </si>
  <si>
    <t>모맥스</t>
  </si>
  <si>
    <t>시스템 쿨러</t>
  </si>
  <si>
    <r>
      <rPr>
        <u val="single"/>
        <sz val="11"/>
        <color indexed="11"/>
        <rFont val="맑은 고딕"/>
      </rPr>
      <t>https://www.devicemart.co.kr/goods/view?no=14556339</t>
    </r>
  </si>
  <si>
    <t>쿨러</t>
  </si>
  <si>
    <t>건전지 홀더</t>
  </si>
  <si>
    <r>
      <rPr>
        <u val="single"/>
        <sz val="11"/>
        <color indexed="11"/>
        <rFont val="돋움"/>
      </rPr>
      <t>https://www.devicemart.co.kr/goods/view?no=1278965</t>
    </r>
  </si>
  <si>
    <t>리튬 충전 배터리</t>
  </si>
  <si>
    <r>
      <rPr>
        <u val="single"/>
        <sz val="11"/>
        <color indexed="11"/>
        <rFont val="맑은 고딕"/>
      </rPr>
      <t>https://www.devicemart.co.kr/goods/view?no=1361229</t>
    </r>
  </si>
  <si>
    <t>충전 배터리</t>
  </si>
  <si>
    <t>DIY용 스피커 유닛</t>
  </si>
  <si>
    <r>
      <rPr>
        <u val="single"/>
        <sz val="11"/>
        <color indexed="11"/>
        <rFont val="맑은 고딕"/>
      </rPr>
      <t>https://www.devicemart.co.kr/goods/view?no=12236769</t>
    </r>
  </si>
  <si>
    <t>1인치 메탈 캐스터</t>
  </si>
  <si>
    <r>
      <rPr>
        <u val="single"/>
        <sz val="11"/>
        <color indexed="11"/>
        <rFont val="맑은 고딕"/>
      </rPr>
      <t>https://www.devicemart.co.kr/goods/view?no=1327611</t>
    </r>
  </si>
  <si>
    <t>메탈 캐스터</t>
  </si>
  <si>
    <t>기어박스 장착모터</t>
  </si>
  <si>
    <r>
      <rPr>
        <u val="single"/>
        <sz val="11"/>
        <color indexed="11"/>
        <rFont val="맑은 고딕"/>
      </rPr>
      <t>https://www.devicemart.co.kr/goods/view?no=37853</t>
    </r>
  </si>
  <si>
    <t>바퀴 66파이</t>
  </si>
  <si>
    <r>
      <rPr>
        <u val="single"/>
        <sz val="11"/>
        <color indexed="11"/>
        <rFont val="맑은 고딕"/>
      </rPr>
      <t>https://www.devicemart.co.kr/goods/view?no=37801</t>
    </r>
  </si>
  <si>
    <t xml:space="preserve">바퀴 </t>
  </si>
  <si>
    <t>초음파 거리센서 모듈</t>
  </si>
  <si>
    <r>
      <rPr>
        <u val="single"/>
        <sz val="11"/>
        <color indexed="11"/>
        <rFont val="맑은 고딕"/>
      </rPr>
      <t>https://www.devicemart.co.kr/goods/view?no=10825459</t>
    </r>
  </si>
  <si>
    <t>거리센서 모듈</t>
  </si>
  <si>
    <t>미니 브레드 보드(투명)</t>
  </si>
  <si>
    <r>
      <rPr>
        <u val="single"/>
        <sz val="11"/>
        <color indexed="11"/>
        <rFont val="맑은 고딕"/>
      </rPr>
      <t>https://www.devicemart.co.kr/goods/view?no=1329504</t>
    </r>
  </si>
  <si>
    <t>브레드보드</t>
  </si>
  <si>
    <r>
      <rPr>
        <u val="single"/>
        <sz val="11"/>
        <color indexed="11"/>
        <rFont val="돋움"/>
      </rPr>
      <t>https://www.devicemart.co.kr/goods/view?no=1376882</t>
    </r>
  </si>
  <si>
    <t>SMPS JK-LRS-35-12</t>
  </si>
  <si>
    <r>
      <rPr>
        <u val="single"/>
        <sz val="11"/>
        <color indexed="11"/>
        <rFont val="맑은 고딕"/>
      </rPr>
      <t>https://www.devicemart.co.kr/goods/view?no=12710322</t>
    </r>
  </si>
  <si>
    <t>모터</t>
  </si>
  <si>
    <t>2450k 4pcs</t>
  </si>
  <si>
    <r>
      <rPr>
        <u val="single"/>
        <sz val="11"/>
        <color indexed="11"/>
        <rFont val="맑은 고딕"/>
      </rPr>
      <t>https://ko.aliexpress.com/item/1005004698466078.html?spm=a2g0o.productlist.main.7.70b83b7fTopSnP&amp;algo_pvid=deb5ba7a-07f7-44e9-bd83-e4f5512737cd&amp;algo_exp_id=deb5ba7a-07f7-44e9-bd83-e4f5512737cd-3&amp;pdp_ext_f=%7B%22sku_id%22%3A%2212000030140693626%22%7D&amp;pdp_npi=3%40dis%21KRW%2129376.0%2122032.0%21%21%21%21%21%40211bf3f116787777108326805d0761%2112000030140693626%21sea%21KR%210&amp;curPageLogUid=yrHvPMo9m269</t>
    </r>
  </si>
  <si>
    <t>2450k 2pcs</t>
  </si>
  <si>
    <t>프로펠러</t>
  </si>
  <si>
    <t>블랙 5~6인치 4pcs</t>
  </si>
  <si>
    <r>
      <rPr>
        <u val="single"/>
        <sz val="11"/>
        <color indexed="11"/>
        <rFont val="맑은 고딕"/>
      </rPr>
      <t>https://ko.aliexpress.com/item/1005002080378174.html?spm=a2g0o.productlist.main.117.31d347c0l61hJ9&amp;algo_pvid=544c7720-a7d5-4a17-99e6-3281e8bf0ede&amp;aem_p4p_detail=202303140010363900156609304200000186201&amp;algo_exp_id=544c7720-a7d5-4a17-99e6-3281e8bf0ede-58&amp;pdp_ext_f=%7B%22sku_id%22%3A%2212000018672096941%22%7D&amp;pdp_npi=3%40dis%21KRW%214856.0%213887.0%21%21%21%21%21%40211bd3cb16787778365644100d0709%2112000018672096941%21sea%21KR%210&amp;curPageLogUid=gnhte1Vhr3FI&amp;ad_pvid=202303140010363900156609304200000186201_59&amp;ad_pvid=202303140010363900156609304200000186201_59</t>
    </r>
  </si>
  <si>
    <t>프롭 아답터</t>
  </si>
  <si>
    <t>내경 5</t>
  </si>
  <si>
    <r>
      <rPr>
        <u val="single"/>
        <sz val="11"/>
        <color indexed="11"/>
        <rFont val="맑은 고딕"/>
      </rPr>
      <t>https://www.falconshop.co.kr/shop/goods/goods_view.php?goodsno=99986259</t>
    </r>
  </si>
  <si>
    <t>아답터</t>
  </si>
  <si>
    <t>적외선 근접센서</t>
  </si>
  <si>
    <t>근접센서</t>
  </si>
  <si>
    <t>GPS 모듈</t>
  </si>
  <si>
    <t>Ublox NEO M8N GPS For APM and Pixhawk Flight Controller</t>
  </si>
  <si>
    <r>
      <rPr>
        <u val="single"/>
        <sz val="11"/>
        <color indexed="11"/>
        <rFont val="맑은 고딕"/>
      </rPr>
      <t>http://hobbyzone.kr/product/ublox-neo-m8n-gps-for-apm-and-pixhawk-flight-controller-gps-%EB%AA%A8%EB%93%88/5535/</t>
    </r>
  </si>
  <si>
    <t>드른 속도조절기</t>
  </si>
  <si>
    <t>long with XT60</t>
  </si>
  <si>
    <r>
      <rPr>
        <u val="single"/>
        <sz val="11"/>
        <color indexed="11"/>
        <rFont val="맑은 고딕"/>
      </rPr>
      <t>https://ko.aliexpress.com/item/4000158662826.html?pdp_npi=2%40dis%21KRW%21%E2%82%A9%205%2C577%21%E2%82%A9%205%2C577%21%21%21%21%21%402101c84a16789527769108997ecd0a%2110000000502362294%21btf&amp;_t=pvid%3Aef2d6999-3d3e-427c-a23f-01db615b5754&amp;afTraceInfo=4000158662826__pc__pcBridgePPC__xxxxxx__1678952777&amp;spm=a2g0o.ppclist.product.mainProduct&amp;gatewayAdapt=glo2kor</t>
    </r>
  </si>
  <si>
    <t>ESC</t>
  </si>
  <si>
    <t>드론 진동방지 댐퍼</t>
  </si>
  <si>
    <t>M3x7+4.5</t>
  </si>
  <si>
    <r>
      <rPr>
        <u val="single"/>
        <sz val="11"/>
        <color indexed="11"/>
        <rFont val="맑은 고딕"/>
      </rPr>
      <t>https://www.rcbank.co.kr/shop/goods/goods_view.php?&amp;goodsno=15070</t>
    </r>
  </si>
  <si>
    <t>댐퍼</t>
  </si>
  <si>
    <t>드론 무선 통신 모듈</t>
  </si>
  <si>
    <t>MATEK PDB-XT60 BEC 5V &amp; 12V</t>
  </si>
  <si>
    <r>
      <rPr>
        <u val="single"/>
        <sz val="11"/>
        <color indexed="11"/>
        <rFont val="맑은 고딕"/>
      </rPr>
      <t>https://ko.aliexpress.com/item/1005003005063302.html?spm=a2g0o.productlist.0.0.4bd0796107kENd&amp;algo_pvid=d253e1fa-1c51-424b-ab5c-5e08a38e3057&amp;algo_exp_id=d253e1fa-1c51-424b-ab5c-5e08a38e3057-7&amp;pdp_ext_f=%7B%22sku_id%22%3A%2212000023176321636%22%7D&amp;pdp_npi=1%40dis%7CUSD%7C%7C89.9%7C%7C%7C%7C%7C%402101d91e16512267519098653e696e%7C12000023176321636%7Csea&amp;gatewayAdapt=glo2kor</t>
    </r>
  </si>
  <si>
    <t>무선통신</t>
  </si>
  <si>
    <t>드론 배전 보드</t>
  </si>
  <si>
    <t>MATEK PDB-XT60 BEC 5V &amp; 12V 배전 보드 3-4S 30X30mm</t>
  </si>
  <si>
    <r>
      <rPr>
        <u val="single"/>
        <sz val="11"/>
        <color indexed="11"/>
        <rFont val="맑은 고딕"/>
      </rPr>
      <t>https://ko.aliexpress.com/i/32879895039.html</t>
    </r>
  </si>
  <si>
    <t>BEC</t>
  </si>
  <si>
    <t>드론 배터리</t>
  </si>
  <si>
    <t>피니티 3S 11.1V 1500mAh 45C Graphene LiPo 배터리</t>
  </si>
  <si>
    <r>
      <rPr>
        <u val="single"/>
        <sz val="11"/>
        <color indexed="11"/>
        <rFont val="맑은 고딕"/>
      </rPr>
      <t>https://ko.aliexpress.com/item/33002320717.html?gatewayAdapt=glo2kor</t>
    </r>
  </si>
  <si>
    <t>배터리</t>
  </si>
  <si>
    <t>STM32 보드</t>
  </si>
  <si>
    <t>엠하이브 STM32 MH-FC V2.2 IMU기능내장</t>
  </si>
  <si>
    <r>
      <rPr>
        <u val="single"/>
        <sz val="11"/>
        <color indexed="11"/>
        <rFont val="돋움"/>
      </rPr>
      <t>https://smartstore.naver.com/mhivestore/products/4961922335</t>
    </r>
  </si>
  <si>
    <t>Xbee 모듈</t>
  </si>
  <si>
    <r>
      <rPr>
        <u val="single"/>
        <sz val="11"/>
        <color indexed="11"/>
        <rFont val="맑은 고딕"/>
      </rPr>
      <t>https://www.navimro.com/g/429996/</t>
    </r>
  </si>
  <si>
    <t>조이스틱</t>
  </si>
  <si>
    <t>모드1</t>
  </si>
  <si>
    <t>https://ko.aliexpress.com/item/32558965306.html?spm=a2g0o.detail.1000014.25.3b7543e8HPgxvE&amp;gps-id=pcDetailBottomMoreOtherSeller&amp;scm=1007.40000.326746.0&amp;scm_id=1007.40000.326746.0&amp;scm-url=1007.40000.326746.0&amp;pvid=657055e5-dce3-470c-8005-17ed33d0575c&amp;_t=gps-id:pcDetailBottomMoreOtherSeller,scm-url:1007.40000.326746.0,pvid:657055e5-dce3-470c-8005-17ed33d0575c,tpp_buckets:668%232846%238116%23949&amp;pdp_ext_f=%7B%22sku_id%22%3A%2263762511242%22%2C%22sceneId%22%3A%2230050%22%7D&amp;pdp_npi=3%40dis%21KRW%2127527.0%2116516.0%21%21%21%21%21%402101d1b516793737847052631e3892%2163762511242%21rec%21KR%21</t>
  </si>
  <si>
    <t>모드2</t>
  </si>
  <si>
    <t>https://ko.aliexpress.com/item/32558965306.html?spm=a2g0o.detail.1000014.25.3b7543e8HPgxvE&amp;gps-id=pcDetailBottomMoreOtherSeller&amp;scm=1007.40000.326746.0&amp;scm_id=1007.40000.326746.0&amp;scm-url=1007.40000.326746.0&amp;pvid=657055e5-dce3-470c-8005-17ed33d0575c&amp;_t=gps-id:pcDetailBottomMoreOtherSeller,scm-url:1007.40000.326746.0,pvid:657055e5-dce3-470c-8005-17ed33d0575c,tpp_buckets:668%232846%238116%23949&amp;pdp_ext_f=%7B%22sku_id%22%3A%2263762511242%22%2C%22sceneId%22%3A%2230050%22%7D&amp;pdp_npi=3%40dis%21KRW%2127527.0%2116516.0%21%21%21%21%21%402101d1b516793737847052631e3892%2163762511242%21rec%21KR%22</t>
  </si>
  <si>
    <t>USB Xbee Adapter</t>
  </si>
  <si>
    <t>USB XBee Adapter</t>
  </si>
  <si>
    <r>
      <rPr>
        <u val="single"/>
        <sz val="11"/>
        <color indexed="11"/>
        <rFont val="맑은 고딕"/>
      </rPr>
      <t>https://www.adafruit.com/?q=+XBee+Adapter&amp;sort=BestMatch</t>
    </r>
  </si>
  <si>
    <t>Xbee Adapter</t>
  </si>
  <si>
    <t>해외</t>
  </si>
  <si>
    <t>라즈베리파이 160도 광각 카메라 모듈(YR-019)</t>
  </si>
  <si>
    <t xml:space="preserve">  500만 화소
  해상도 : 2952 × 1944
  영상해상도 : 1080p30, 720p60, 640×480p60/90
  CMOS 크기 : 1/4 inch
  조리개값(F) : 2.35
  초점거리 : 조절가능
  화각 : 160도
  크기 : 25mm × 24mm</t>
  </si>
  <si>
    <r>
      <rPr>
        <u val="single"/>
        <sz val="11"/>
        <color indexed="11"/>
        <rFont val="맑은 고딕"/>
      </rPr>
      <t>https://www.devicemart.co.kr/goods/view?no=1362051</t>
    </r>
  </si>
  <si>
    <t>IC카드 리더, 근접 키체인 모듈(RFID-RC522)</t>
  </si>
  <si>
    <t>IC 카드:
    Capacity: 8KB EEPROM
    RF protocol: ISO14443A
    통신속도: 106KBPS
    읽기/쓰기 거리: ≤ 10cm
  NFC Tag 키체인:
    저장 용량: 8Kbit, 16 partitions, each partition with 2 grounp passwords
    통신 속도: 106K Boud
    읽기/쓰기 거리: 2.5 ~ 10cm
    읽기/쓰기 시간: 1 ~ 2ms
    동작온도: -20℃ ~ 85℃
  상세사양:
    동작전류/전압: 13~26mA / DC 3.3V
    대기전류/전압: 10~13mA / DC 3.3V
    최대 전류: &lt;30mA
    동작 주파수: 13.56MHz
    동작 온도: -20℃ ~ 85℃
    크기: 40mm x 60mm</t>
  </si>
  <si>
    <r>
      <rPr>
        <u val="single"/>
        <sz val="11"/>
        <color indexed="11"/>
        <rFont val="맑은 고딕"/>
      </rPr>
      <t>https://www.devicemart.co.kr/goods/view?no=1279308</t>
    </r>
  </si>
  <si>
    <t>근접 키체인</t>
  </si>
  <si>
    <t>온습도 센서모듈(DAT11)</t>
  </si>
  <si>
    <t xml:space="preserve">  정격전압: ±5V (DC 3.5V ~ 5.5V)
  온도 범위: 0℃ ~ 50℃ ±2℃
  습도 범위: 20% ~ 90% RH ±5%
  크기: 16mm x 19mm</t>
  </si>
  <si>
    <r>
      <rPr>
        <u val="single"/>
        <sz val="11"/>
        <color indexed="11"/>
        <rFont val="맑은 고딕"/>
      </rPr>
      <t>https://www.devicemart.co.kr/goods/view?no=1358495</t>
    </r>
  </si>
  <si>
    <t xml:space="preserve">  입력전압 범위: AC 90~264V, DC 127 ~ 373V
  출력전압: 12V
  전류범위: 0 ~ 3A</t>
  </si>
  <si>
    <t>고감도 콘덴서 마이크(CM-700USB)</t>
  </si>
  <si>
    <t xml:space="preserve">  색상: 검은색
  재질: 가죽
  USB전원 기능: 포함</t>
  </si>
  <si>
    <r>
      <rPr>
        <u val="single"/>
        <sz val="11"/>
        <color indexed="11"/>
        <rFont val="맑은 고딕"/>
      </rPr>
      <t>https://www.coupang.com/vp/products/4527487901?itemId=5465389687&amp;vendorItemId=78778749997&amp;q=USB+%EB%A7%88%EC%9D%B4%ED%81%AC&amp;itemsCount=36&amp;searchId=d19938b589fb48e796832618f9dcd0f8&amp;rank=1&amp;isAddedCart=</t>
    </r>
  </si>
  <si>
    <t>콘덴서 마이크</t>
  </si>
  <si>
    <t>USB 미니스피커</t>
  </si>
  <si>
    <t xml:space="preserve">  유선/무선 여부: 유선
  연결방식: USB방식
  채널 수: 2채널
  재질: 실리콘</t>
  </si>
  <si>
    <r>
      <rPr>
        <u val="single"/>
        <sz val="11"/>
        <color indexed="11"/>
        <rFont val="맑은 고딕"/>
      </rPr>
      <t>https://www.coupang.com/vp/products/1606481616?itemId=2743821232&amp;vendorItemId=78328116556&amp;q=USB%EC%8A%A4%ED%94%BC%EC%BB%A4&amp;itemsCount=36&amp;searchId=244d19cc30bc4865a2f784167c44ec37&amp;rank=2&amp;isAddedCart=</t>
    </r>
  </si>
  <si>
    <t>2절나무무늬우드락</t>
  </si>
  <si>
    <t xml:space="preserve">  무늬우드락/무늬우드보드
  크기: 600mm x 900mm x 5mm</t>
  </si>
  <si>
    <r>
      <rPr>
        <u val="single"/>
        <sz val="11"/>
        <color indexed="11"/>
        <rFont val="맑은 고딕"/>
      </rPr>
      <t>https://www.coupang.com/vp/products/189270927?itemId=540468055&amp;vendorItemId=5317259953&amp;src=1032002&amp;spec=10305201&amp;addtag=400&amp;ctag=189270927&amp;lptag=P189270927&amp;itime=20230314165330&amp;pageType=PRODUCT&amp;pageValue=189270927&amp;wPcid=16784074656278106465869&amp;wRef=m.shoppinghow.kakao.com&amp;wTime=20230314165330&amp;redirect=landing&amp;mcid=446e473d94414bfaaf639de435cfcfa7&amp;isAddedCart=</t>
    </r>
  </si>
  <si>
    <t>우드락</t>
  </si>
  <si>
    <t>볼스크류</t>
  </si>
  <si>
    <t>1204x500</t>
  </si>
  <si>
    <r>
      <rPr>
        <u val="single"/>
        <sz val="11"/>
        <color indexed="11"/>
        <rFont val="맑은 고딕"/>
      </rPr>
      <t>http://itempage3.auction.co.kr/DetailView.aspx?ItemNo=C915531536&amp;frm3=V2</t>
    </r>
  </si>
  <si>
    <t>2층 학생생활안전부</t>
  </si>
  <si>
    <t>612(이승원)</t>
  </si>
  <si>
    <t>1204x700</t>
  </si>
  <si>
    <t>부저</t>
  </si>
  <si>
    <t>SM-1205C</t>
  </si>
  <si>
    <r>
      <rPr>
        <u val="single"/>
        <sz val="11"/>
        <color indexed="11"/>
        <rFont val="맑은 고딕"/>
      </rPr>
      <t>https://www.devicemart.co.kr/goods/view?no=2736</t>
    </r>
  </si>
  <si>
    <t>초음파 센서</t>
  </si>
  <si>
    <t>HC-SR04</t>
  </si>
  <si>
    <r>
      <rPr>
        <u val="single"/>
        <sz val="11"/>
        <color indexed="11"/>
        <rFont val="맑은 고딕"/>
      </rPr>
      <t>https://www.devicemart.co.kr/goods/view?no=1076851</t>
    </r>
  </si>
  <si>
    <t>DHT11</t>
  </si>
  <si>
    <r>
      <rPr>
        <u val="single"/>
        <sz val="11"/>
        <color indexed="11"/>
        <rFont val="맑은 고딕"/>
      </rPr>
      <t>https://www.devicemart.co.kr/goods/view?no=1383893</t>
    </r>
  </si>
  <si>
    <t>미세먼지 센서</t>
  </si>
  <si>
    <t>PM2008M</t>
  </si>
  <si>
    <r>
      <rPr>
        <u val="single"/>
        <sz val="11"/>
        <color indexed="11"/>
        <rFont val="맑은 고딕"/>
      </rPr>
      <t>https://www.devicemart.co.kr/goods/view?no=12240662</t>
    </r>
  </si>
  <si>
    <t>불꽃 감지 센서</t>
  </si>
  <si>
    <t>ONE025</t>
  </si>
  <si>
    <r>
      <rPr>
        <u val="single"/>
        <sz val="11"/>
        <color indexed="11"/>
        <rFont val="맑은 고딕"/>
      </rPr>
      <t>https://www.devicemart.co.kr/goods/view?no=10916352</t>
    </r>
  </si>
  <si>
    <t>불꽃감지 센서</t>
  </si>
  <si>
    <t>가스 센서</t>
  </si>
  <si>
    <r>
      <rPr>
        <u val="single"/>
        <sz val="11"/>
        <color indexed="11"/>
        <rFont val="맑은 고딕"/>
      </rPr>
      <t>https://www.devicemart.co.kr/goods/view?no=1327411</t>
    </r>
  </si>
  <si>
    <t>압축봉</t>
  </si>
  <si>
    <t xml:space="preserve"> S( 30-50cm)</t>
  </si>
  <si>
    <r>
      <rPr>
        <u val="single"/>
        <sz val="11"/>
        <color indexed="11"/>
        <rFont val="맑은 고딕"/>
      </rPr>
      <t>http://item.gmarket.co.kr/Item?goodscode=2673156088</t>
    </r>
  </si>
  <si>
    <t>커튼 집게</t>
  </si>
  <si>
    <t>상품1 오픈형 링집게 38mm / 실버</t>
  </si>
  <si>
    <r>
      <rPr>
        <u val="single"/>
        <sz val="11"/>
        <color indexed="11"/>
        <rFont val="맑은 고딕"/>
      </rPr>
      <t>http://item.gmarket.co.kr/Item?goodsCode=2783316568</t>
    </r>
  </si>
  <si>
    <t>LED바(WS2812B)</t>
  </si>
  <si>
    <t>IP 30/ 블랙 / 5M 60</t>
  </si>
  <si>
    <r>
      <rPr>
        <u val="single"/>
        <sz val="11"/>
        <color indexed="11"/>
        <rFont val="맑은 고딕"/>
      </rPr>
      <t>https://smartstore.naver.com/openidea/products/6581370041?NaPm=ct%3Dlezerbeo%7Cci%3D0yW0003ef0vy%2DAvCweWn%7Ctr%3Dpla%7Chk%3D7bb280effdded700d1b712b94946ee7082e2715c</t>
    </r>
  </si>
  <si>
    <t>LED바</t>
  </si>
  <si>
    <t>사운드 센서</t>
  </si>
  <si>
    <r>
      <rPr>
        <u val="single"/>
        <sz val="11"/>
        <color indexed="11"/>
        <rFont val="맑은 고딕"/>
      </rPr>
      <t>https://www.devicemart.co.kr/goods/view?no=1385149</t>
    </r>
  </si>
  <si>
    <t>PDLC 필름</t>
  </si>
  <si>
    <t>210mm X 297mm</t>
  </si>
  <si>
    <r>
      <rPr>
        <u val="single"/>
        <sz val="11"/>
        <color indexed="11"/>
        <rFont val="맑은 고딕"/>
      </rPr>
      <t>https://smartstore.naver.com/adgeared/products/2529314303?NaPm=ct%3Dley3pn6o%7Cci%3D76203f549f481e67a1879c8eccdd946669174117%7Ctr%3Daifc%7Csn%3D624550%7Chk%3D08e601b306dc186ea36495ff07dbbe5df895352c</t>
    </r>
  </si>
  <si>
    <t>서보모터</t>
  </si>
  <si>
    <r>
      <rPr>
        <u val="single"/>
        <sz val="11"/>
        <color indexed="11"/>
        <rFont val="맑은 고딕"/>
      </rPr>
      <t>https://www.devicemart.co.kr/goods/view?no=1330873</t>
    </r>
  </si>
  <si>
    <t>모터 드라이버(L298)</t>
  </si>
  <si>
    <r>
      <rPr>
        <u val="single"/>
        <sz val="11"/>
        <color indexed="11"/>
        <rFont val="맑은 고딕"/>
      </rPr>
      <t>https://www.devicemart.co.kr/goods/view?no=1278835</t>
    </r>
  </si>
  <si>
    <r>
      <rPr>
        <u val="single"/>
        <sz val="11"/>
        <color indexed="11"/>
        <rFont val="맑은 고딕"/>
      </rPr>
      <t>https://www.devicemart.co.kr/goods/view?no=1357321</t>
    </r>
  </si>
  <si>
    <t>led(빨강)</t>
  </si>
  <si>
    <r>
      <rPr>
        <u val="single"/>
        <sz val="11"/>
        <color indexed="11"/>
        <rFont val="맑은 고딕"/>
      </rPr>
      <t>https://www.devicemart.co.kr/goods/view?no=191</t>
    </r>
  </si>
  <si>
    <t>led(녹색)</t>
  </si>
  <si>
    <r>
      <rPr>
        <u val="single"/>
        <sz val="11"/>
        <color indexed="11"/>
        <rFont val="맑은 고딕"/>
      </rPr>
      <t>https://www.devicemart.co.kr/goods/view?no=190</t>
    </r>
  </si>
  <si>
    <t>led(백색)</t>
  </si>
  <si>
    <r>
      <rPr>
        <u val="single"/>
        <sz val="11"/>
        <color indexed="11"/>
        <rFont val="돋움"/>
      </rPr>
      <t>https://www.devicemart.co.kr/goods/view?no=193</t>
    </r>
  </si>
  <si>
    <t>led(파랑)</t>
  </si>
  <si>
    <r>
      <rPr>
        <u val="single"/>
        <sz val="11"/>
        <color indexed="11"/>
        <rFont val="맑은 고딕"/>
      </rPr>
      <t>https://www.devicemart.co.kr/goods/view?no=189</t>
    </r>
  </si>
  <si>
    <t>검은 아크릴판</t>
  </si>
  <si>
    <t>500mmx250mm</t>
  </si>
  <si>
    <r>
      <rPr>
        <u val="single"/>
        <sz val="11"/>
        <color indexed="11"/>
        <rFont val="맑은 고딕"/>
      </rPr>
      <t>http://item.gmarket.co.kr/Item?goodscode=1612871921</t>
    </r>
  </si>
  <si>
    <t xml:space="preserve">검은 포맥스 </t>
  </si>
  <si>
    <r>
      <rPr>
        <u val="single"/>
        <sz val="11"/>
        <color indexed="11"/>
        <rFont val="맑은 고딕"/>
      </rPr>
      <t>http://item.gmarket.co.kr/Item?goodscode=2632939462</t>
    </r>
  </si>
  <si>
    <t>검은 포맥스</t>
  </si>
  <si>
    <t>dc모터</t>
  </si>
  <si>
    <r>
      <rPr>
        <u val="single"/>
        <sz val="11"/>
        <color indexed="11"/>
        <rFont val="맑은 고딕"/>
      </rPr>
      <t>https://www.devicemart.co.kr/goods/view?no=1287094</t>
    </r>
  </si>
  <si>
    <t>5T 610 x 910 10장</t>
  </si>
  <si>
    <r>
      <rPr>
        <u val="single"/>
        <sz val="11"/>
        <color indexed="11"/>
        <rFont val="돋움"/>
      </rPr>
      <t>http://item.gmarket.co.kr/Item?goodsCode=2460688442</t>
    </r>
  </si>
  <si>
    <t>2m 10*10mm 레일</t>
  </si>
  <si>
    <t>2m 10*10mm레일 검정</t>
  </si>
  <si>
    <r>
      <rPr>
        <u val="single"/>
        <sz val="11"/>
        <color indexed="11"/>
        <rFont val="맑은 고딕"/>
      </rPr>
      <t xml:space="preserve"> http://us09.co.kr/shop/item/3132542/</t>
    </r>
  </si>
  <si>
    <t>슬라이딩 테이블 선형 액추에이터 번들 키트 250mm-500mm CNC NEMA17 스테퍼 모터 2020 V-슬롯 액추에이터 키트 모션 슬라이드 가이드 테이블</t>
  </si>
  <si>
    <t>250mm 검정</t>
  </si>
  <si>
    <r>
      <rPr>
        <u val="single"/>
        <sz val="11"/>
        <color indexed="11"/>
        <rFont val="맑은 고딕"/>
      </rPr>
      <t>https://ko.aliexpress.com/item/1005004263776581.html?pdp_npi=2%40dis%21KRW%21%E2%82%A9%2066%2C340%21%E2%82%A9%2046%2C438%21%21%21%21%21%402101f6ba16792818044536999e2eb9%2112000028564482557%21btf&amp;_t=pvid%3Aefcd23bd-9e42-4480-9e12-b9333b78ef77&amp;afTraceInfo=1005004263776581__pc__pcBridgePPC__xxxxxx__1679281804&amp;spm=a2g0o.ppclist.product.mainProduct&amp;gatewayAdapt=glo2kor</t>
    </r>
  </si>
  <si>
    <t>검정색20*40프로파일</t>
  </si>
  <si>
    <t>1m 검정</t>
  </si>
  <si>
    <r>
      <rPr>
        <u val="single"/>
        <sz val="11"/>
        <color indexed="11"/>
        <rFont val="맑은 고딕"/>
      </rPr>
      <t>https://www.devicemart.co.kr/goods/maker?custom=al_profile</t>
    </r>
  </si>
  <si>
    <t>v-slot gantry kit</t>
  </si>
  <si>
    <t>20mm 검정</t>
  </si>
  <si>
    <r>
      <rPr>
        <u val="single"/>
        <sz val="11"/>
        <color indexed="11"/>
        <rFont val="맑은 고딕"/>
      </rPr>
      <t>https://openbuildspartstore.com/v-slot-gantry-kit-20mm/</t>
    </r>
  </si>
  <si>
    <t>motor mount plate</t>
  </si>
  <si>
    <t>검정</t>
  </si>
  <si>
    <r>
      <rPr>
        <u val="single"/>
        <sz val="11"/>
        <color indexed="11"/>
        <rFont val="맑은 고딕"/>
      </rPr>
      <t>https://openbuildspartstore.com/motor-mount-plate-nema-17-stepper-motor/</t>
    </r>
  </si>
  <si>
    <t>Ideler pulley plate</t>
  </si>
  <si>
    <r>
      <rPr>
        <u val="single"/>
        <sz val="11"/>
        <color indexed="11"/>
        <rFont val="맑은 고딕"/>
      </rPr>
      <t>https://openbuildspartstore.com/idler-pulley-plate/</t>
    </r>
  </si>
  <si>
    <t>smooth Idler pulley kit</t>
  </si>
  <si>
    <r>
      <rPr>
        <u val="single"/>
        <sz val="11"/>
        <color indexed="11"/>
        <rFont val="맑은 고딕"/>
      </rPr>
      <t>https://openbuildspartstore.com/smooth-idler-pulley-kit/</t>
    </r>
  </si>
  <si>
    <t>Gt2-22m timing belt</t>
  </si>
  <si>
    <r>
      <rPr>
        <u val="single"/>
        <sz val="11"/>
        <color indexed="11"/>
        <rFont val="맑은 고딕"/>
      </rPr>
      <t xml:space="preserve">https://openbuildspartstore.com/gt2-2m-timing-belt-by-the-foot/ </t>
    </r>
  </si>
  <si>
    <t>gt2-2m timing pulley</t>
  </si>
  <si>
    <r>
      <rPr>
        <u val="single"/>
        <sz val="11"/>
        <color indexed="11"/>
        <rFont val="맑은 고딕"/>
      </rPr>
      <t>https://openbuildspartstore.com/gt2-2m-timing-pulley-20-tooth/</t>
    </r>
  </si>
  <si>
    <t>nema 17 stepper motor</t>
  </si>
  <si>
    <r>
      <rPr>
        <u val="single"/>
        <sz val="11"/>
        <color indexed="11"/>
        <rFont val="맑은 고딕"/>
      </rPr>
      <t xml:space="preserve">https://openbuildspartstore.com/nema-17-stepper-motor/ </t>
    </r>
  </si>
  <si>
    <t>black angle corner</t>
  </si>
  <si>
    <r>
      <rPr>
        <u val="single"/>
        <sz val="11"/>
        <color indexed="11"/>
        <rFont val="맑은 고딕"/>
      </rPr>
      <t>https://openbuildspartstore.com/black-angle-corner-connector/</t>
    </r>
  </si>
  <si>
    <t>low profile screws m5</t>
  </si>
  <si>
    <t>M5*8 검정(10개)</t>
  </si>
  <si>
    <t>set</t>
  </si>
  <si>
    <r>
      <rPr>
        <u val="single"/>
        <sz val="11"/>
        <color indexed="11"/>
        <rFont val="맑은 고딕"/>
      </rPr>
      <t xml:space="preserve">https://openbuildspartstore.com/low-profile-screws-m5-10-pack-/ </t>
    </r>
  </si>
  <si>
    <t>aluminum spacers</t>
  </si>
  <si>
    <t>4x 6mm 검정(10개)</t>
  </si>
  <si>
    <r>
      <rPr>
        <u val="single"/>
        <sz val="11"/>
        <color indexed="11"/>
        <rFont val="맑은 고딕"/>
      </rPr>
      <t>https://openbuildspartstore.com/aluminum-spacers-10-pack/</t>
    </r>
  </si>
  <si>
    <t>tee nuts m5</t>
  </si>
  <si>
    <t>검정(10개)</t>
  </si>
  <si>
    <r>
      <rPr>
        <u val="single"/>
        <sz val="11"/>
        <color indexed="11"/>
        <rFont val="맑은 고딕"/>
      </rPr>
      <t xml:space="preserve">https://openbuildspartstore.com/tee-nuts-m5-10-pack/ </t>
    </r>
  </si>
  <si>
    <t>drop in tee nuts</t>
  </si>
  <si>
    <r>
      <rPr>
        <u val="single"/>
        <sz val="11"/>
        <color indexed="11"/>
        <rFont val="맑은 고딕"/>
      </rPr>
      <t>https://openbuildspartstore.com/drop-in-tee-nuts/</t>
    </r>
  </si>
  <si>
    <t>nylon insert hex locknut-m5</t>
  </si>
  <si>
    <r>
      <rPr>
        <u val="single"/>
        <sz val="11"/>
        <color indexed="11"/>
        <rFont val="맑은 고딕"/>
      </rPr>
      <t xml:space="preserve">https://openbuildspartstore.com/nylon-insert-hex-locknut---m5-10-pack-/ </t>
    </r>
  </si>
  <si>
    <t>cube corner connector</t>
  </si>
  <si>
    <r>
      <rPr>
        <u val="single"/>
        <sz val="11"/>
        <color indexed="11"/>
        <rFont val="돋움"/>
      </rPr>
      <t xml:space="preserve">https://openbuildspartstore.com/cube-corner-connector/ </t>
    </r>
  </si>
  <si>
    <t>M5*40검정(10개)</t>
  </si>
  <si>
    <r>
      <rPr>
        <u val="single"/>
        <sz val="11"/>
        <color indexed="11"/>
        <rFont val="돋움"/>
      </rPr>
      <t xml:space="preserve">https://openbuildspartstore.com/low-profile-screws-m5-10-pack-/ </t>
    </r>
  </si>
  <si>
    <t>M5*25검정(10개)</t>
  </si>
  <si>
    <t>M5*15검정(10개)</t>
  </si>
  <si>
    <t>4*3mm검정(10개)</t>
  </si>
  <si>
    <r>
      <rPr>
        <u val="single"/>
        <sz val="11"/>
        <color indexed="11"/>
        <rFont val="돋움"/>
      </rPr>
      <t>https://openbuildspartstore.com/aluminum-spacers-10-pack/</t>
    </r>
  </si>
  <si>
    <t>스테인레스 스틸 벽 마운트 6 개 음료 광학 바 버틀러 영 스탠드</t>
  </si>
  <si>
    <t>6개짜리 검정</t>
  </si>
  <si>
    <r>
      <rPr>
        <u val="single"/>
        <sz val="11"/>
        <color indexed="11"/>
        <rFont val="맑은 고딕"/>
      </rPr>
      <t>https://www.coupang.com/vp/products/5925872410?itemId=10515754212&amp;vendorItemId=77797371659&amp;q=bar+butler&amp;itemsCount=36&amp;searchId=5b6bacb04c734975a918f1c68c38b74e&amp;rank=2&amp;isAddedCart=</t>
    </r>
  </si>
  <si>
    <t xml:space="preserve">70cm </t>
  </si>
  <si>
    <t>26cm</t>
  </si>
  <si>
    <r>
      <rPr>
        <u val="single"/>
        <sz val="11"/>
        <color indexed="11"/>
        <rFont val="돋움"/>
      </rPr>
      <t>https://www.devicemart.co.kr/goods/maker?custom=al_profile</t>
    </r>
  </si>
  <si>
    <t>30cm</t>
  </si>
  <si>
    <t>https://www.devicemart.co.kr/goods/maker?custom=al_profile</t>
  </si>
  <si>
    <t>14cm</t>
  </si>
  <si>
    <t>Raspberry Pi Camera Module 3 Wide</t>
  </si>
  <si>
    <r>
      <rPr>
        <u val="single"/>
        <sz val="11"/>
        <color indexed="11"/>
        <rFont val="맑은 고딕"/>
      </rPr>
      <t>https://www.devicemart.co.kr/goods/view?no=14933041</t>
    </r>
  </si>
  <si>
    <t>지문 인식 센서 JM-101B</t>
  </si>
  <si>
    <t>SZH-MG001</t>
  </si>
  <si>
    <r>
      <rPr>
        <u val="single"/>
        <sz val="11"/>
        <color indexed="11"/>
        <rFont val="맑은 고딕"/>
      </rPr>
      <t>https://www.devicemart.co.kr/goods/view?no=12169464</t>
    </r>
  </si>
  <si>
    <t>리드 스위치 ORD324-2530</t>
  </si>
  <si>
    <r>
      <rPr>
        <u val="single"/>
        <sz val="11"/>
        <color indexed="11"/>
        <rFont val="맑은 고딕"/>
      </rPr>
      <t>https://www.devicemart.co.kr/goods/view?no=1385450</t>
    </r>
  </si>
  <si>
    <t>Raspberry Pi Touch Display</t>
  </si>
  <si>
    <t>7인치</t>
  </si>
  <si>
    <r>
      <rPr>
        <u val="single"/>
        <sz val="11"/>
        <color indexed="11"/>
        <rFont val="맑은 고딕"/>
      </rPr>
      <t>https://www.devicemart.co.kr/goods/view?no=1273487</t>
    </r>
  </si>
  <si>
    <t>SG90 360도 디지털 서보모터</t>
  </si>
  <si>
    <r>
      <rPr>
        <u val="single"/>
        <sz val="11"/>
        <color indexed="11"/>
        <rFont val="맑은 고딕"/>
      </rPr>
      <t>https://www.devicemart.co.kr/goods/view?no=12503476</t>
    </r>
  </si>
  <si>
    <t>초음파 거리센서 모듈 HC-SR04</t>
  </si>
  <si>
    <t>SZH-EK004</t>
  </si>
  <si>
    <t>RGB LED 10파이</t>
  </si>
  <si>
    <t>(CA) 투명</t>
  </si>
  <si>
    <t xml:space="preserve">Solenoid - 12V (Latch / Lock) </t>
  </si>
  <si>
    <t>ROB-15324</t>
  </si>
  <si>
    <r>
      <rPr>
        <u val="single"/>
        <sz val="11"/>
        <color indexed="11"/>
        <rFont val="맑은 고딕"/>
      </rPr>
      <t>https://www.devicemart.co.kr/goods/view?no=10919040</t>
    </r>
  </si>
  <si>
    <t>Solenoid - 12V (Latch / Lock)</t>
  </si>
  <si>
    <t>PN532 NFC 모듈</t>
  </si>
  <si>
    <t>SMP0044</t>
  </si>
  <si>
    <r>
      <rPr>
        <u val="single"/>
        <sz val="11"/>
        <color indexed="11"/>
        <rFont val="맑은 고딕"/>
      </rPr>
      <t>https://www.devicemart.co.kr/goods/view?no=1330659</t>
    </r>
  </si>
  <si>
    <t>RFID 모듈 RFID-RC522</t>
  </si>
  <si>
    <t>SZH-EK040</t>
  </si>
  <si>
    <t>DC12V 팬모터 MGA6012YR-O10</t>
  </si>
  <si>
    <r>
      <rPr>
        <u val="single"/>
        <sz val="11"/>
        <color indexed="11"/>
        <rFont val="맑은 고딕"/>
      </rPr>
      <t>https://www.devicemart.co.kr/goods/view?no=1324034</t>
    </r>
  </si>
  <si>
    <t>FG-60MM 재질 : METAL</t>
  </si>
  <si>
    <r>
      <rPr>
        <u val="single"/>
        <sz val="11"/>
        <color indexed="11"/>
        <rFont val="맑은 고딕"/>
      </rPr>
      <t>https://www.devicemart.co.kr/goods/view?no=29460</t>
    </r>
  </si>
  <si>
    <t>포맥스판 3T 재단</t>
  </si>
  <si>
    <t>60x90 cm</t>
  </si>
  <si>
    <r>
      <rPr>
        <u val="single"/>
        <sz val="11"/>
        <color indexed="11"/>
        <rFont val="맑은 고딕"/>
      </rPr>
      <t>https://www.acrylmall.com/src/products/products_detail.php?product_category_id=5006&amp;product_category_id_main=0&amp;product_mst_id=0_fomax_03T&amp;now_page=1</t>
    </r>
  </si>
  <si>
    <t>디지털 터치센서</t>
  </si>
  <si>
    <r>
      <rPr>
        <u val="single"/>
        <sz val="11"/>
        <color indexed="11"/>
        <rFont val="맑은 고딕"/>
      </rPr>
      <t>https://www.icbanq.com/P005605446</t>
    </r>
  </si>
  <si>
    <t>662(한영진)</t>
  </si>
  <si>
    <t>용량형 근접센서</t>
  </si>
  <si>
    <t>TTP223 근접스위치 정전용량터치센서모듈 4모드 아두이노 호환</t>
  </si>
  <si>
    <r>
      <rPr>
        <u val="single"/>
        <sz val="11"/>
        <color indexed="11"/>
        <rFont val="돋움"/>
      </rPr>
      <t>https://www.eleparts.co.kr/goods/view?no=11982495</t>
    </r>
  </si>
  <si>
    <t>용량형 근접 센서</t>
  </si>
  <si>
    <t>7인치 터치스크린</t>
  </si>
  <si>
    <t>라즈베리파이 공식 7인치 터치스크린</t>
  </si>
  <si>
    <r>
      <rPr>
        <u val="single"/>
        <sz val="11"/>
        <color indexed="11"/>
        <rFont val="맑은 고딕"/>
      </rPr>
      <t>https://www.devicemart.co.kr/goods/view?no=1273487&amp;gclid=CjwKCAjwq-WgBhBMEiwAzKSH6GlSd7IdfrHp7SLKDwxnpkaVpSyUcPo0c4BZ9FwlB76cUzdTVYm1XBoCfSQQAvD_BwE</t>
    </r>
  </si>
  <si>
    <t>7인치 터치 스크린</t>
  </si>
  <si>
    <t>LED 스트립</t>
  </si>
  <si>
    <t>uv-c led</t>
  </si>
  <si>
    <t>하프미러(1524mm*1m)</t>
  </si>
  <si>
    <t>21,000(배송비 포함)</t>
  </si>
  <si>
    <r>
      <rPr>
        <u val="single"/>
        <sz val="11"/>
        <color indexed="11"/>
        <rFont val="맑은 고딕"/>
      </rPr>
      <t>http://any-mall.co.kr/shop/shopdetail.html?branduid=111053</t>
    </r>
  </si>
  <si>
    <t>하프미러 필름</t>
  </si>
  <si>
    <t xml:space="preserve"> 3M 아크릴 폼 양면테이프</t>
  </si>
  <si>
    <t>25mm</t>
  </si>
  <si>
    <r>
      <rPr>
        <u val="single"/>
        <sz val="11"/>
        <color indexed="11"/>
        <rFont val="맑은 고딕"/>
      </rPr>
      <t>http://smartstore.naver.com/pienoglo/products/512446438</t>
    </r>
  </si>
  <si>
    <t>양면테이프</t>
  </si>
  <si>
    <t>초미세 연속 반자동 분무기 용기</t>
  </si>
  <si>
    <t>초미세 연속 반자동 분무기 용기 300ml 안개 분사</t>
  </si>
  <si>
    <r>
      <rPr>
        <u val="single"/>
        <sz val="11"/>
        <color indexed="11"/>
        <rFont val="맑은 고딕"/>
      </rPr>
      <t>https://www.coupang.com/vp/products/6299169793?itemId=13016051561&amp;vendorItemId=80279115126&amp;src=1042503&amp;spec=70304777&amp;addtag=400&amp;ctag=6299169793&amp;lptag=I13016051561V80279115126A353763215&amp;itime=20230321192412&amp;pageType=PRODUCT&amp;pageValue=6299169793&amp;wPcid=16357257565428613222749&amp;wRef=&amp;wTime=20230321192412&amp;redirect=landing&amp;AdNodeId=353763215&amp;gclid=CjwKCAjwq-WgBhBMEiwAzKSH6I_vXgoBc9AInIyy2sNFE35WQgxy2Q4nsvYSabv5JtAWXM6xRQnEMBoCX1QQAvD_BwE&amp;mcid=a003540c1c544ba8a9d85b47c2733e7a&amp;campaignid=19622133980&amp;adgroupid=144010222445&amp;isAddedCart=</t>
    </r>
  </si>
  <si>
    <t>분무기</t>
  </si>
  <si>
    <t>조도센서</t>
  </si>
  <si>
    <t>전압 : 3.3V, 5V, 크기 : 23 *의 21mm</t>
  </si>
  <si>
    <r>
      <rPr>
        <u val="single"/>
        <sz val="11"/>
        <color indexed="11"/>
        <rFont val="돋움"/>
      </rPr>
      <t>https://www.devicemart.co.kr/goods/view?no=1290806</t>
    </r>
  </si>
  <si>
    <t>조도 센서</t>
  </si>
  <si>
    <t>크기 : 194x110x20[mm]</t>
  </si>
  <si>
    <r>
      <rPr>
        <u val="single"/>
        <sz val="11"/>
        <color indexed="11"/>
        <rFont val="돋움"/>
      </rPr>
      <t>https://smartstore.naver.com/openidea/products/4831558983?NaPm=ct%3Dlfi032xs%7Cci%3D9039b6d47dbc9d99e0fe764f7ec720c65a1edb0c%7Ctr%3Dsls%7Csn%3D1111412%7Chk%3Ddeb10ddbc0bbe51dcfa8c0725445670122111168</t>
    </r>
  </si>
  <si>
    <t>터치 스크린</t>
  </si>
  <si>
    <t>서보 모터</t>
  </si>
  <si>
    <r>
      <rPr>
        <u val="single"/>
        <sz val="11"/>
        <color indexed="11"/>
        <rFont val="돋움"/>
      </rPr>
      <t>https://search.shopping.naver.com/catalog/30091975771?query=%EC%84%9C%EB%B8%8C%EB%AA%A8%ED%84%B0&amp;NaPm=ct%3Dlfi3bj2g%7Cci%3D68bb05bb96862ab924a4d6916c4663be195f7bd0%7Ctr%3Dslsl%7Csn%3D95694%7Chk%3D9fa014d30cfec0613eb255a3a9102f08a7165da6</t>
    </r>
  </si>
  <si>
    <t>서버  모터</t>
  </si>
  <si>
    <t>90V 25W</t>
  </si>
  <si>
    <r>
      <rPr>
        <u val="single"/>
        <sz val="11"/>
        <color indexed="11"/>
        <rFont val="돋움"/>
      </rPr>
      <t>https://search.shopping.naver.com/catalog/31207036849?query=dc%EB%AA%A8%ED%84%B0&amp;NaPm=ct%3Dlfi3m5s8%7Cci%3D0d12b25055072b5c838dfdfda12d140b5fc8e3a3%7Ctr%3Dslsl%7Csn%3D95694%7Chk%3D6ecaeb693fc471bbc3ce77cbc979fb1ce37e3481</t>
    </r>
  </si>
  <si>
    <t>DC 모터</t>
  </si>
  <si>
    <t>하프미러필름25</t>
  </si>
  <si>
    <t>A4</t>
  </si>
  <si>
    <r>
      <rPr>
        <u val="single"/>
        <sz val="11"/>
        <color indexed="11"/>
        <rFont val="돋움"/>
      </rPr>
      <t>https://www.any-mall.co.kr/shop/shopdetail.html?branduid=345106</t>
    </r>
  </si>
  <si>
    <t>하프 미러필름25</t>
  </si>
  <si>
    <t>라즈 베리파이4</t>
  </si>
  <si>
    <t>마이크로 SD카드</t>
  </si>
  <si>
    <t>Lexar 32GB 633배속</t>
  </si>
  <si>
    <r>
      <rPr>
        <u val="single"/>
        <sz val="11"/>
        <color indexed="11"/>
        <rFont val="맑은 고딕"/>
      </rPr>
      <t>https://smartstore.naver.com/lexar/products/5562725344?NaPm=ct%3Dlf97pmvk%7Cci%3D7e2e4830cfcea73e7e827377bb0b023247fdd297%7Ctr%3Dplac%7Csn%3D214796%7Chk%3Dfc4ec0c3119944ba678e129a33e27f22f8ed8700</t>
    </r>
  </si>
  <si>
    <t>마이크로 S D카드</t>
  </si>
  <si>
    <t>샌디스크 Extrem Pro 64GB A2</t>
  </si>
  <si>
    <r>
      <rPr>
        <u val="single"/>
        <sz val="11"/>
        <color indexed="11"/>
        <rFont val="맑은 고딕"/>
      </rPr>
      <t>https://www.11st.co.kr/products/2793890324?NaPm=ct=lf97xp00|ci=5ff1c2575f3cd109526f33c21a3a2df4eb258e49|tr=slbrc|sn=17703|hk=8ae028ff3a2baedf2e4ee976e8bbe14f20d1defa&amp;utm_term=&amp;utm_campaign=%B3%D7%C0%CC%B9%F6pc_%B0%A1%B0%DD%BA%F1%B1%B3%B1%E2%BA%BB&amp;utm_source=%B3%D7%C0%CC%B9%F6_PC_PCS&amp;utm_medium=%B0%A1%B0%DD%BA%F1%B1%B3</t>
    </r>
  </si>
  <si>
    <t>라즈베리파이4 케이스</t>
  </si>
  <si>
    <t>라즈베리파이4 이중 쿨링팬 방열 케이스</t>
  </si>
  <si>
    <r>
      <rPr>
        <u val="single"/>
        <sz val="11"/>
        <color indexed="11"/>
        <rFont val="돋움"/>
      </rPr>
      <t>https://www.eleparts.co.kr/goods/view?no=8277028</t>
    </r>
  </si>
  <si>
    <t>라즈베리파이 케이스</t>
  </si>
</sst>
</file>

<file path=xl/styles.xml><?xml version="1.0" encoding="utf-8"?>
<styleSheet xmlns="http://schemas.openxmlformats.org/spreadsheetml/2006/main">
  <numFmts count="6">
    <numFmt numFmtId="0" formatCode="General"/>
    <numFmt numFmtId="59" formatCode="&quot; &quot;* #,##0&quot; &quot;;&quot;-&quot;* #,##0&quot; &quot;;&quot; &quot;* &quot;- &quot;"/>
    <numFmt numFmtId="60" formatCode="#,##0&quot; &quot;;(#,##0)"/>
    <numFmt numFmtId="61" formatCode="0&quot; &quot;"/>
    <numFmt numFmtId="62" formatCode="0&quot; &quot;;(0)"/>
    <numFmt numFmtId="63" formatCode="&quot; &quot;* #,##0.00&quot; &quot;;&quot;-&quot;* #,##0.00&quot; &quot;;&quot; &quot;* &quot;-&quot;??&quot; &quot;"/>
  </numFmts>
  <fonts count="23">
    <font>
      <sz val="11"/>
      <color indexed="8"/>
      <name val="돋움"/>
    </font>
    <font>
      <sz val="12"/>
      <color indexed="8"/>
      <name val="돋움"/>
    </font>
    <font>
      <sz val="14"/>
      <color indexed="8"/>
      <name val="돋움"/>
    </font>
    <font>
      <sz val="12"/>
      <color indexed="8"/>
      <name val="Helvetica Neue"/>
    </font>
    <font>
      <u val="single"/>
      <sz val="12"/>
      <color indexed="11"/>
      <name val="돋움"/>
    </font>
    <font>
      <sz val="15"/>
      <color indexed="8"/>
      <name val="Calibri"/>
    </font>
    <font>
      <b val="1"/>
      <sz val="24"/>
      <color indexed="8"/>
      <name val="맑은 고딕"/>
    </font>
    <font>
      <sz val="11"/>
      <color indexed="8"/>
      <name val="맑은 고딕"/>
    </font>
    <font>
      <b val="1"/>
      <sz val="11"/>
      <color indexed="12"/>
      <name val="맑은 고딕"/>
    </font>
    <font>
      <sz val="11"/>
      <color indexed="12"/>
      <name val="맑은 고딕"/>
    </font>
    <font>
      <b val="1"/>
      <sz val="11"/>
      <color indexed="8"/>
      <name val="맑은 고딕"/>
    </font>
    <font>
      <sz val="14"/>
      <color indexed="8"/>
      <name val="맑은 고딕"/>
    </font>
    <font>
      <sz val="11"/>
      <color indexed="18"/>
      <name val="맑은 고딕"/>
    </font>
    <font>
      <sz val="11"/>
      <color indexed="11"/>
      <name val="맑은 고딕"/>
    </font>
    <font>
      <u val="single"/>
      <sz val="11"/>
      <color indexed="11"/>
      <name val="돋움"/>
    </font>
    <font>
      <u val="single"/>
      <sz val="11"/>
      <color indexed="11"/>
      <name val="맑은 고딕"/>
    </font>
    <font>
      <sz val="11"/>
      <color indexed="19"/>
      <name val="맑은 고딕"/>
    </font>
    <font>
      <sz val="11"/>
      <color indexed="20"/>
      <name val="맑은 고딕"/>
    </font>
    <font>
      <sz val="10"/>
      <color indexed="8"/>
      <name val="맑은 고딕"/>
    </font>
    <font>
      <u val="single"/>
      <sz val="11"/>
      <color indexed="11"/>
      <name val="굴림"/>
    </font>
    <font>
      <sz val="11"/>
      <color indexed="21"/>
      <name val="맑은 고딕"/>
    </font>
    <font>
      <sz val="11"/>
      <color indexed="23"/>
      <name val="맑은 고딕"/>
    </font>
    <font>
      <sz val="11"/>
      <color indexed="24"/>
      <name val="맑은 고딕"/>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22"/>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3"/>
      </right>
      <top style="thin">
        <color indexed="13"/>
      </top>
      <bottom style="thin">
        <color indexed="13"/>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top style="thin">
        <color indexed="13"/>
      </top>
      <bottom/>
      <diagonal/>
    </border>
    <border>
      <left/>
      <right style="thin">
        <color indexed="13"/>
      </right>
      <top style="thin">
        <color indexed="13"/>
      </top>
      <bottom/>
      <diagonal/>
    </border>
    <border>
      <left style="thin">
        <color indexed="13"/>
      </left>
      <right/>
      <top style="thin">
        <color indexed="13"/>
      </top>
      <bottom/>
      <diagonal/>
    </border>
    <border>
      <left/>
      <right style="thin">
        <color indexed="13"/>
      </right>
      <top/>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20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0" fillId="4" borderId="1" applyNumberFormat="0" applyFont="1" applyFill="1" applyBorder="1" applyAlignment="1" applyProtection="0">
      <alignment vertical="bottom"/>
    </xf>
    <xf numFmtId="49" fontId="7" fillId="4" borderId="2" applyNumberFormat="1" applyFont="1" applyFill="1" applyBorder="1" applyAlignment="1" applyProtection="0">
      <alignment horizontal="center" vertical="center" wrapText="1"/>
    </xf>
    <xf numFmtId="59" fontId="0" fillId="4" borderId="2" applyNumberFormat="1" applyFont="1" applyFill="1" applyBorder="1" applyAlignment="1" applyProtection="0">
      <alignment vertical="center" wrapText="1"/>
    </xf>
    <xf numFmtId="59" fontId="7" fillId="4" borderId="2" applyNumberFormat="1" applyFont="1" applyFill="1" applyBorder="1" applyAlignment="1" applyProtection="0">
      <alignment horizontal="center" vertical="center" wrapText="1"/>
    </xf>
    <xf numFmtId="49" fontId="8" fillId="5" borderId="3" applyNumberFormat="1" applyFont="1" applyFill="1" applyBorder="1" applyAlignment="1" applyProtection="0">
      <alignment horizontal="center" vertical="center"/>
    </xf>
    <xf numFmtId="49" fontId="9" fillId="5" borderId="4" applyNumberFormat="1" applyFont="1" applyFill="1" applyBorder="1" applyAlignment="1" applyProtection="0">
      <alignment horizontal="center" vertical="center"/>
    </xf>
    <xf numFmtId="49" fontId="9" fillId="5" borderId="4" applyNumberFormat="1" applyFont="1" applyFill="1" applyBorder="1" applyAlignment="1" applyProtection="0">
      <alignment horizontal="right" vertical="center"/>
    </xf>
    <xf numFmtId="49" fontId="8" fillId="5" borderId="4" applyNumberFormat="1" applyFont="1" applyFill="1" applyBorder="1" applyAlignment="1" applyProtection="0">
      <alignment horizontal="center" vertical="center"/>
    </xf>
    <xf numFmtId="49" fontId="8" fillId="6" borderId="4" applyNumberFormat="1" applyFont="1" applyFill="1" applyBorder="1" applyAlignment="1" applyProtection="0">
      <alignment horizontal="center" vertical="center"/>
    </xf>
    <xf numFmtId="49" fontId="8" fillId="6" borderId="5"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xf>
    <xf numFmtId="49" fontId="10" fillId="7" borderId="7" applyNumberFormat="1" applyFont="1" applyFill="1" applyBorder="1" applyAlignment="1" applyProtection="0">
      <alignment horizontal="center" vertical="center"/>
    </xf>
    <xf numFmtId="0" fontId="10" fillId="7" borderId="8" applyNumberFormat="0" applyFont="1" applyFill="1" applyBorder="1" applyAlignment="1" applyProtection="0">
      <alignment horizontal="center" vertical="center"/>
    </xf>
    <xf numFmtId="0" fontId="10" fillId="7" borderId="9" applyNumberFormat="0" applyFont="1" applyFill="1" applyBorder="1" applyAlignment="1" applyProtection="0">
      <alignment horizontal="center" vertical="center"/>
    </xf>
    <xf numFmtId="0" fontId="7" fillId="7" borderId="10" applyNumberFormat="0" applyFont="1" applyFill="1" applyBorder="1" applyAlignment="1" applyProtection="0">
      <alignment vertical="center"/>
    </xf>
    <xf numFmtId="59" fontId="11" fillId="7" borderId="11" applyNumberFormat="1" applyFont="1" applyFill="1" applyBorder="1" applyAlignment="1" applyProtection="0">
      <alignment horizontal="right" vertical="center"/>
    </xf>
    <xf numFmtId="59" fontId="10" fillId="7" borderId="10" applyNumberFormat="1" applyFont="1" applyFill="1" applyBorder="1" applyAlignment="1" applyProtection="0">
      <alignment horizontal="center" vertical="center"/>
    </xf>
    <xf numFmtId="59" fontId="10" fillId="7" borderId="11" applyNumberFormat="1" applyFont="1" applyFill="1" applyBorder="1" applyAlignment="1" applyProtection="0">
      <alignment horizontal="center" vertical="center"/>
    </xf>
    <xf numFmtId="59" fontId="10" fillId="7" borderId="12" applyNumberFormat="1" applyFont="1" applyFill="1" applyBorder="1" applyAlignment="1" applyProtection="0">
      <alignment horizontal="center" vertical="center"/>
    </xf>
    <xf numFmtId="49" fontId="0" fillId="4" borderId="6" applyNumberFormat="1" applyFont="1" applyFill="1" applyBorder="1" applyAlignment="1" applyProtection="0">
      <alignment vertical="bottom"/>
    </xf>
    <xf numFmtId="49" fontId="0" fillId="4" borderId="1" applyNumberFormat="1" applyFont="1" applyFill="1" applyBorder="1" applyAlignment="1" applyProtection="0">
      <alignment vertical="bottom"/>
    </xf>
    <xf numFmtId="60" fontId="7" fillId="4" borderId="3" applyNumberFormat="1" applyFont="1" applyFill="1" applyBorder="1" applyAlignment="1" applyProtection="0">
      <alignment horizontal="right" vertical="center"/>
    </xf>
    <xf numFmtId="49" fontId="7" fillId="4" borderId="4" applyNumberFormat="1" applyFont="1" applyFill="1" applyBorder="1" applyAlignment="1" applyProtection="0">
      <alignment horizontal="center" vertical="center"/>
    </xf>
    <xf numFmtId="49" fontId="12" borderId="4" applyNumberFormat="1" applyFont="1" applyFill="0" applyBorder="1" applyAlignment="1" applyProtection="0">
      <alignment horizontal="center" vertical="center"/>
    </xf>
    <xf numFmtId="60" fontId="7" fillId="4" borderId="4" applyNumberFormat="1" applyFont="1" applyFill="1" applyBorder="1" applyAlignment="1" applyProtection="0">
      <alignment horizontal="right" vertical="center"/>
    </xf>
    <xf numFmtId="60" fontId="13" fillId="4" borderId="11" applyNumberFormat="1" applyFont="1" applyFill="1" applyBorder="1" applyAlignment="1" applyProtection="0">
      <alignment horizontal="right" vertical="center"/>
    </xf>
    <xf numFmtId="49" fontId="14" fillId="4" borderId="4" applyNumberFormat="1" applyFont="1" applyFill="1" applyBorder="1" applyAlignment="1" applyProtection="0">
      <alignment horizontal="center" vertical="center"/>
    </xf>
    <xf numFmtId="49" fontId="7" fillId="4" borderId="11" applyNumberFormat="1" applyFont="1" applyFill="1" applyBorder="1" applyAlignment="1" applyProtection="0">
      <alignment horizontal="center" vertical="center"/>
    </xf>
    <xf numFmtId="49" fontId="7" fillId="4" borderId="5" applyNumberFormat="1" applyFont="1" applyFill="1" applyBorder="1" applyAlignment="1" applyProtection="0">
      <alignment horizontal="center" vertical="center"/>
    </xf>
    <xf numFmtId="0" fontId="0" fillId="4" borderId="1" applyNumberFormat="1" applyFont="1" applyFill="1" applyBorder="1" applyAlignment="1" applyProtection="0">
      <alignment vertical="bottom"/>
    </xf>
    <xf numFmtId="60" fontId="7" fillId="4" borderId="13" applyNumberFormat="1" applyFont="1" applyFill="1" applyBorder="1" applyAlignment="1" applyProtection="0">
      <alignment horizontal="right" vertical="bottom"/>
    </xf>
    <xf numFmtId="49" fontId="10" borderId="11" applyNumberFormat="1" applyFont="1" applyFill="0" applyBorder="1" applyAlignment="1" applyProtection="0">
      <alignment vertical="center" wrapText="1"/>
    </xf>
    <xf numFmtId="60" fontId="7" fillId="4" borderId="11" applyNumberFormat="1" applyFont="1" applyFill="1" applyBorder="1" applyAlignment="1" applyProtection="0">
      <alignment vertical="center"/>
    </xf>
    <xf numFmtId="49" fontId="14" fillId="4" borderId="11" applyNumberFormat="1" applyFont="1" applyFill="1" applyBorder="1" applyAlignment="1" applyProtection="0">
      <alignment horizontal="center" vertical="center"/>
    </xf>
    <xf numFmtId="49" fontId="0" fillId="4" borderId="11" applyNumberFormat="1" applyFont="1" applyFill="1" applyBorder="1" applyAlignment="1" applyProtection="0">
      <alignment vertical="center"/>
    </xf>
    <xf numFmtId="49" fontId="0" fillId="4" borderId="14" applyNumberFormat="1" applyFont="1" applyFill="1" applyBorder="1" applyAlignment="1" applyProtection="0">
      <alignment vertical="center"/>
    </xf>
    <xf numFmtId="60" fontId="7" fillId="4" borderId="13" applyNumberFormat="1" applyFont="1" applyFill="1" applyBorder="1" applyAlignment="1" applyProtection="0">
      <alignment horizontal="right" vertical="center"/>
    </xf>
    <xf numFmtId="49" fontId="12" borderId="11" applyNumberFormat="1" applyFont="1" applyFill="0" applyBorder="1" applyAlignment="1" applyProtection="0">
      <alignment horizontal="center" vertical="center"/>
    </xf>
    <xf numFmtId="49" fontId="7" borderId="11" applyNumberFormat="1" applyFont="1" applyFill="0" applyBorder="1" applyAlignment="1" applyProtection="0">
      <alignment vertical="center"/>
    </xf>
    <xf numFmtId="49" fontId="7" borderId="11" applyNumberFormat="1" applyFont="1" applyFill="0" applyBorder="1" applyAlignment="1" applyProtection="0">
      <alignment horizontal="center" vertical="center"/>
    </xf>
    <xf numFmtId="60" fontId="7" fillId="4" borderId="11" applyNumberFormat="1" applyFont="1" applyFill="1" applyBorder="1" applyAlignment="1" applyProtection="0">
      <alignment vertical="bottom"/>
    </xf>
    <xf numFmtId="49" fontId="14" fillId="4" borderId="11" applyNumberFormat="1" applyFont="1" applyFill="1" applyBorder="1" applyAlignment="1" applyProtection="0">
      <alignment horizontal="center" vertical="bottom"/>
    </xf>
    <xf numFmtId="0" fontId="0" fillId="4" borderId="11" applyNumberFormat="0" applyFont="1" applyFill="1" applyBorder="1" applyAlignment="1" applyProtection="0">
      <alignment vertical="center"/>
    </xf>
    <xf numFmtId="60" fontId="0" fillId="4" borderId="11" applyNumberFormat="1" applyFont="1" applyFill="1" applyBorder="1" applyAlignment="1" applyProtection="0">
      <alignment vertical="bottom"/>
    </xf>
    <xf numFmtId="0" fontId="14" fillId="4" borderId="11" applyNumberFormat="0" applyFont="1" applyFill="1" applyBorder="1" applyAlignment="1" applyProtection="0">
      <alignment horizontal="center" vertical="bottom"/>
    </xf>
    <xf numFmtId="60" fontId="0" fillId="4" borderId="11" applyNumberFormat="1" applyFont="1" applyFill="1" applyBorder="1" applyAlignment="1" applyProtection="0">
      <alignment vertical="center"/>
    </xf>
    <xf numFmtId="61" fontId="0" fillId="4" borderId="11" applyNumberFormat="1" applyFont="1" applyFill="1" applyBorder="1" applyAlignment="1" applyProtection="0">
      <alignment vertical="center"/>
    </xf>
    <xf numFmtId="0" fontId="14" fillId="4" borderId="11" applyNumberFormat="0" applyFont="1" applyFill="1" applyBorder="1" applyAlignment="1" applyProtection="0">
      <alignment horizontal="center" vertical="center"/>
    </xf>
    <xf numFmtId="0" fontId="0" fillId="4" borderId="14" applyNumberFormat="0" applyFont="1" applyFill="1" applyBorder="1" applyAlignment="1" applyProtection="0">
      <alignment vertical="center"/>
    </xf>
    <xf numFmtId="0" fontId="15" fillId="4"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62" fontId="7" fillId="4" borderId="11" applyNumberFormat="1" applyFont="1" applyFill="1" applyBorder="1" applyAlignment="1" applyProtection="0">
      <alignment vertical="center"/>
    </xf>
    <xf numFmtId="59" fontId="0" fillId="4" borderId="11" applyNumberFormat="1" applyFont="1" applyFill="1" applyBorder="1" applyAlignment="1" applyProtection="0">
      <alignment vertical="center"/>
    </xf>
    <xf numFmtId="0" fontId="16" fillId="4" borderId="11" applyNumberFormat="0" applyFont="1" applyFill="1" applyBorder="1" applyAlignment="1" applyProtection="0">
      <alignment horizontal="left" vertical="center"/>
    </xf>
    <xf numFmtId="0" fontId="16" fillId="4" borderId="11" applyNumberFormat="0" applyFont="1" applyFill="1" applyBorder="1" applyAlignment="1" applyProtection="0">
      <alignment horizontal="center" vertical="center"/>
    </xf>
    <xf numFmtId="59" fontId="7" fillId="4" borderId="11" applyNumberFormat="1" applyFont="1" applyFill="1" applyBorder="1" applyAlignment="1" applyProtection="0">
      <alignment vertical="bottom"/>
    </xf>
    <xf numFmtId="3" fontId="14" fillId="4" borderId="11" applyNumberFormat="1" applyFont="1" applyFill="1" applyBorder="1" applyAlignment="1" applyProtection="0">
      <alignment horizontal="center" vertical="center"/>
    </xf>
    <xf numFmtId="0" fontId="17" fillId="4" borderId="11" applyNumberFormat="0" applyFont="1" applyFill="1" applyBorder="1" applyAlignment="1" applyProtection="0">
      <alignment horizontal="center" vertical="center"/>
    </xf>
    <xf numFmtId="59" fontId="7" fillId="4" borderId="11" applyNumberFormat="1" applyFont="1" applyFill="1" applyBorder="1" applyAlignment="1" applyProtection="0">
      <alignment horizontal="center" vertical="center"/>
    </xf>
    <xf numFmtId="59" fontId="14" fillId="4" borderId="11" applyNumberFormat="1" applyFont="1" applyFill="1" applyBorder="1" applyAlignment="1" applyProtection="0">
      <alignment horizontal="center" vertical="center"/>
    </xf>
    <xf numFmtId="62" fontId="0" fillId="4" borderId="11" applyNumberFormat="1" applyFont="1" applyFill="1" applyBorder="1" applyAlignment="1" applyProtection="0">
      <alignment vertical="center"/>
    </xf>
    <xf numFmtId="62" fontId="0" fillId="4" borderId="11" applyNumberFormat="1" applyFont="1" applyFill="1" applyBorder="1" applyAlignment="1" applyProtection="0">
      <alignment vertical="center" wrapText="1"/>
    </xf>
    <xf numFmtId="0" fontId="18" fillId="4"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wrapText="1"/>
    </xf>
    <xf numFmtId="0" fontId="19" fillId="4" borderId="11" applyNumberFormat="0" applyFont="1" applyFill="1" applyBorder="1" applyAlignment="1" applyProtection="0">
      <alignment horizontal="center" vertical="center"/>
    </xf>
    <xf numFmtId="60" fontId="7" fillId="4" borderId="15" applyNumberFormat="1" applyFont="1" applyFill="1" applyBorder="1" applyAlignment="1" applyProtection="0">
      <alignment horizontal="right" vertical="bottom"/>
    </xf>
    <xf numFmtId="0" fontId="0" fillId="4" borderId="10" applyNumberFormat="0" applyFont="1" applyFill="1" applyBorder="1" applyAlignment="1" applyProtection="0">
      <alignment vertical="center"/>
    </xf>
    <xf numFmtId="60" fontId="0" fillId="4" borderId="10" applyNumberFormat="1" applyFont="1" applyFill="1" applyBorder="1" applyAlignment="1" applyProtection="0">
      <alignment vertical="center"/>
    </xf>
    <xf numFmtId="60" fontId="13" fillId="4" borderId="10" applyNumberFormat="1" applyFont="1" applyFill="1" applyBorder="1" applyAlignment="1" applyProtection="0">
      <alignment horizontal="right" vertical="center"/>
    </xf>
    <xf numFmtId="0" fontId="14" fillId="4" borderId="10" applyNumberFormat="0" applyFont="1" applyFill="1" applyBorder="1" applyAlignment="1" applyProtection="0">
      <alignment horizontal="center" vertical="bottom"/>
    </xf>
    <xf numFmtId="0" fontId="0" fillId="4" borderId="12" applyNumberFormat="0" applyFont="1" applyFill="1" applyBorder="1" applyAlignment="1" applyProtection="0">
      <alignment vertical="center"/>
    </xf>
    <xf numFmtId="0" fontId="0" fillId="4" borderId="16" applyNumberFormat="0" applyFont="1" applyFill="1" applyBorder="1" applyAlignment="1" applyProtection="0">
      <alignment vertical="bottom"/>
    </xf>
    <xf numFmtId="0" fontId="0" fillId="4" borderId="16" applyNumberFormat="0" applyFont="1" applyFill="1" applyBorder="1" applyAlignment="1" applyProtection="0">
      <alignment vertical="center"/>
    </xf>
    <xf numFmtId="62" fontId="0" fillId="4" borderId="16" applyNumberFormat="1" applyFont="1" applyFill="1" applyBorder="1" applyAlignment="1" applyProtection="0">
      <alignment vertical="bottom"/>
    </xf>
    <xf numFmtId="59" fontId="0" fillId="4" borderId="16" applyNumberFormat="1" applyFont="1" applyFill="1" applyBorder="1" applyAlignment="1" applyProtection="0">
      <alignment vertical="bottom"/>
    </xf>
    <xf numFmtId="59" fontId="0" fillId="4" borderId="17" applyNumberFormat="1" applyFont="1" applyFill="1" applyBorder="1" applyAlignment="1" applyProtection="0">
      <alignment vertical="center"/>
    </xf>
    <xf numFmtId="0" fontId="0" fillId="4" borderId="1" applyNumberFormat="0" applyFont="1" applyFill="1" applyBorder="1" applyAlignment="1" applyProtection="0">
      <alignment vertical="center"/>
    </xf>
    <xf numFmtId="62" fontId="0" fillId="4" borderId="1" applyNumberFormat="1" applyFont="1" applyFill="1" applyBorder="1" applyAlignment="1" applyProtection="0">
      <alignment vertical="bottom"/>
    </xf>
    <xf numFmtId="59" fontId="0" fillId="4" borderId="1" applyNumberFormat="1" applyFont="1" applyFill="1" applyBorder="1" applyAlignment="1" applyProtection="0">
      <alignment vertical="bottom"/>
    </xf>
    <xf numFmtId="59" fontId="0" fillId="4" borderId="1" applyNumberFormat="1" applyFont="1" applyFill="1" applyBorder="1" applyAlignment="1" applyProtection="0">
      <alignment vertical="center"/>
    </xf>
    <xf numFmtId="63"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7" fillId="4" borderId="18" applyNumberFormat="0" applyFont="1" applyFill="1" applyBorder="1" applyAlignment="1" applyProtection="0">
      <alignment horizontal="center" vertical="center"/>
    </xf>
    <xf numFmtId="0" fontId="0" fillId="4" borderId="18" applyNumberFormat="0" applyFont="1" applyFill="1" applyBorder="1" applyAlignment="1" applyProtection="0">
      <alignment vertical="center"/>
    </xf>
    <xf numFmtId="62" fontId="0" fillId="4" borderId="18" applyNumberFormat="1" applyFont="1" applyFill="1" applyBorder="1" applyAlignment="1" applyProtection="0">
      <alignment vertical="center"/>
    </xf>
    <xf numFmtId="59" fontId="0" fillId="4" borderId="18" applyNumberFormat="1" applyFont="1" applyFill="1" applyBorder="1" applyAlignment="1" applyProtection="0">
      <alignment vertical="center"/>
    </xf>
    <xf numFmtId="49" fontId="8" fillId="5" borderId="19" applyNumberFormat="1" applyFont="1" applyFill="1" applyBorder="1" applyAlignment="1" applyProtection="0">
      <alignment horizontal="center" vertical="center"/>
    </xf>
    <xf numFmtId="49" fontId="9" fillId="5" borderId="20" applyNumberFormat="1" applyFont="1" applyFill="1" applyBorder="1" applyAlignment="1" applyProtection="0">
      <alignment horizontal="center" vertical="center"/>
    </xf>
    <xf numFmtId="49" fontId="9" fillId="5" borderId="20" applyNumberFormat="1" applyFont="1" applyFill="1" applyBorder="1" applyAlignment="1" applyProtection="0">
      <alignment horizontal="right" vertical="center"/>
    </xf>
    <xf numFmtId="49" fontId="8" fillId="5" borderId="20" applyNumberFormat="1" applyFont="1" applyFill="1" applyBorder="1" applyAlignment="1" applyProtection="0">
      <alignment horizontal="center" vertical="center"/>
    </xf>
    <xf numFmtId="49" fontId="8" fillId="6" borderId="20" applyNumberFormat="1" applyFont="1" applyFill="1" applyBorder="1" applyAlignment="1" applyProtection="0">
      <alignment horizontal="center" vertical="center"/>
    </xf>
    <xf numFmtId="0" fontId="0" fillId="4" borderId="21" applyNumberFormat="0" applyFont="1" applyFill="1" applyBorder="1" applyAlignment="1" applyProtection="0">
      <alignment vertical="bottom"/>
    </xf>
    <xf numFmtId="49" fontId="10" fillId="7" borderId="19" applyNumberFormat="1" applyFont="1" applyFill="1" applyBorder="1" applyAlignment="1" applyProtection="0">
      <alignment horizontal="center" vertical="center"/>
    </xf>
    <xf numFmtId="0" fontId="0" fillId="7" borderId="20" applyNumberFormat="0" applyFont="1" applyFill="1" applyBorder="1" applyAlignment="1" applyProtection="0">
      <alignment vertical="center"/>
    </xf>
    <xf numFmtId="59" fontId="7" fillId="7" borderId="20" applyNumberFormat="1" applyFont="1" applyFill="1" applyBorder="1" applyAlignment="1" applyProtection="0">
      <alignment horizontal="right" vertical="center"/>
    </xf>
    <xf numFmtId="59" fontId="10" fillId="7" borderId="20" applyNumberFormat="1" applyFont="1" applyFill="1" applyBorder="1" applyAlignment="1" applyProtection="0">
      <alignment horizontal="center" vertical="center"/>
    </xf>
    <xf numFmtId="60" fontId="7" fillId="4" borderId="22" applyNumberFormat="1" applyFont="1" applyFill="1" applyBorder="1" applyAlignment="1" applyProtection="0">
      <alignment horizontal="right" vertical="center"/>
    </xf>
    <xf numFmtId="49" fontId="7" fillId="4" borderId="20" applyNumberFormat="1" applyFont="1" applyFill="1" applyBorder="1" applyAlignment="1" applyProtection="0">
      <alignment horizontal="center" vertical="center"/>
    </xf>
    <xf numFmtId="49" fontId="7" fillId="4" borderId="23" applyNumberFormat="1" applyFont="1" applyFill="1" applyBorder="1" applyAlignment="1" applyProtection="0">
      <alignment horizontal="center" vertical="center"/>
    </xf>
    <xf numFmtId="62" fontId="7" fillId="4" borderId="24" applyNumberFormat="1" applyFont="1" applyFill="1" applyBorder="1" applyAlignment="1" applyProtection="0">
      <alignment horizontal="right" vertical="center"/>
    </xf>
    <xf numFmtId="59" fontId="7" fillId="4" borderId="22" applyNumberFormat="1" applyFont="1" applyFill="1" applyBorder="1" applyAlignment="1" applyProtection="0">
      <alignment horizontal="right" vertical="center"/>
    </xf>
    <xf numFmtId="59" fontId="7" fillId="4" borderId="20" applyNumberFormat="1" applyFont="1" applyFill="1" applyBorder="1" applyAlignment="1" applyProtection="0">
      <alignment horizontal="right" vertical="center"/>
    </xf>
    <xf numFmtId="49" fontId="15" fillId="4" borderId="24" applyNumberFormat="1" applyFont="1" applyFill="1" applyBorder="1" applyAlignment="1" applyProtection="0">
      <alignment horizontal="center" vertical="center"/>
    </xf>
    <xf numFmtId="49" fontId="7" fillId="4" borderId="25" applyNumberFormat="1" applyFont="1" applyFill="1" applyBorder="1" applyAlignment="1" applyProtection="0">
      <alignment horizontal="center" vertical="center"/>
    </xf>
    <xf numFmtId="60" fontId="7" fillId="4" borderId="26" applyNumberFormat="1" applyFont="1" applyFill="1" applyBorder="1" applyAlignment="1" applyProtection="0">
      <alignment horizontal="right" vertical="bottom"/>
    </xf>
    <xf numFmtId="49" fontId="0" fillId="4" borderId="20" applyNumberFormat="1" applyFont="1" applyFill="1" applyBorder="1" applyAlignment="1" applyProtection="0">
      <alignment vertical="center"/>
    </xf>
    <xf numFmtId="49" fontId="0" fillId="4" borderId="27" applyNumberFormat="1" applyFont="1" applyFill="1" applyBorder="1" applyAlignment="1" applyProtection="0">
      <alignment vertical="center"/>
    </xf>
    <xf numFmtId="62" fontId="0" fillId="4" borderId="21" applyNumberFormat="1" applyFont="1" applyFill="1" applyBorder="1" applyAlignment="1" applyProtection="0">
      <alignment vertical="center"/>
    </xf>
    <xf numFmtId="59" fontId="0" fillId="4" borderId="26" applyNumberFormat="1" applyFont="1" applyFill="1" applyBorder="1" applyAlignment="1" applyProtection="0">
      <alignment vertical="center"/>
    </xf>
    <xf numFmtId="59" fontId="0" fillId="4" borderId="20" applyNumberFormat="1" applyFont="1" applyFill="1" applyBorder="1" applyAlignment="1" applyProtection="0">
      <alignment vertical="center"/>
    </xf>
    <xf numFmtId="49" fontId="15" fillId="4" borderId="21" applyNumberFormat="1" applyFont="1" applyFill="1" applyBorder="1" applyAlignment="1" applyProtection="0">
      <alignment horizontal="center" vertical="center"/>
    </xf>
    <xf numFmtId="49" fontId="0" fillId="4" borderId="1" applyNumberFormat="1" applyFont="1" applyFill="1" applyBorder="1" applyAlignment="1" applyProtection="0">
      <alignment vertical="center"/>
    </xf>
    <xf numFmtId="60" fontId="7" fillId="4" borderId="26" applyNumberFormat="1" applyFont="1" applyFill="1" applyBorder="1" applyAlignment="1" applyProtection="0">
      <alignment horizontal="right" vertical="center"/>
    </xf>
    <xf numFmtId="49" fontId="14" fillId="4" borderId="21"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62" fontId="0" fillId="4" borderId="29" applyNumberFormat="1" applyFont="1" applyFill="1" applyBorder="1" applyAlignment="1" applyProtection="0">
      <alignment vertical="center"/>
    </xf>
    <xf numFmtId="59" fontId="0" fillId="4" borderId="30" applyNumberFormat="1" applyFont="1" applyFill="1" applyBorder="1" applyAlignment="1" applyProtection="0">
      <alignment vertical="center"/>
    </xf>
    <xf numFmtId="49" fontId="15" fillId="4" borderId="29" applyNumberFormat="1" applyFont="1" applyFill="1" applyBorder="1" applyAlignment="1" applyProtection="0">
      <alignment horizontal="center" vertical="center"/>
    </xf>
    <xf numFmtId="62" fontId="0" fillId="4" borderId="20" applyNumberFormat="1" applyFont="1" applyFill="1" applyBorder="1" applyAlignment="1" applyProtection="0">
      <alignment vertical="center"/>
    </xf>
    <xf numFmtId="49" fontId="15" fillId="4" borderId="20" applyNumberFormat="1" applyFont="1" applyFill="1" applyBorder="1" applyAlignment="1" applyProtection="0">
      <alignment horizontal="center" vertical="center"/>
    </xf>
    <xf numFmtId="49" fontId="0" fillId="4" borderId="21" applyNumberFormat="1" applyFont="1" applyFill="1" applyBorder="1" applyAlignment="1" applyProtection="0">
      <alignment vertical="center"/>
    </xf>
    <xf numFmtId="49" fontId="15" fillId="4" borderId="31" applyNumberFormat="1" applyFont="1" applyFill="1" applyBorder="1" applyAlignment="1" applyProtection="0">
      <alignment horizontal="center" vertical="center"/>
    </xf>
    <xf numFmtId="59" fontId="0" fillId="4" borderId="20" applyNumberFormat="1" applyFont="1" applyFill="1" applyBorder="1" applyAlignment="1" applyProtection="0">
      <alignment vertical="center" wrapText="1"/>
    </xf>
    <xf numFmtId="49" fontId="0" fillId="4" borderId="20" applyNumberFormat="1" applyFont="1" applyFill="1" applyBorder="1" applyAlignment="1" applyProtection="0">
      <alignment vertical="center" wrapText="1"/>
    </xf>
    <xf numFmtId="60" fontId="0" fillId="4" borderId="20" applyNumberFormat="1" applyFont="1" applyFill="1" applyBorder="1" applyAlignment="1" applyProtection="0">
      <alignment vertical="center"/>
    </xf>
    <xf numFmtId="49" fontId="14" fillId="4" borderId="20" applyNumberFormat="1" applyFont="1" applyFill="1" applyBorder="1" applyAlignment="1" applyProtection="0">
      <alignment horizontal="center" vertical="center"/>
    </xf>
    <xf numFmtId="49" fontId="14" fillId="4" borderId="24" applyNumberFormat="1" applyFont="1" applyFill="1" applyBorder="1" applyAlignment="1" applyProtection="0">
      <alignment horizontal="center" vertical="bottom"/>
    </xf>
    <xf numFmtId="49" fontId="14" fillId="4" borderId="21" applyNumberFormat="1" applyFont="1" applyFill="1" applyBorder="1" applyAlignment="1" applyProtection="0">
      <alignment horizontal="center" vertical="bottom"/>
    </xf>
    <xf numFmtId="60" fontId="7" fillId="4" borderId="1" applyNumberFormat="1" applyFont="1" applyFill="1" applyBorder="1" applyAlignment="1" applyProtection="0">
      <alignment horizontal="right" vertical="center"/>
    </xf>
    <xf numFmtId="49" fontId="0" fillId="4" borderId="25" applyNumberFormat="1" applyFont="1" applyFill="1" applyBorder="1" applyAlignment="1" applyProtection="0">
      <alignment vertical="bottom"/>
    </xf>
    <xf numFmtId="49" fontId="0" fillId="4" borderId="25" applyNumberFormat="1" applyFont="1" applyFill="1" applyBorder="1" applyAlignment="1" applyProtection="0">
      <alignment vertical="center"/>
    </xf>
    <xf numFmtId="62" fontId="0" fillId="4" borderId="25" applyNumberFormat="1" applyFont="1" applyFill="1" applyBorder="1" applyAlignment="1" applyProtection="0">
      <alignment vertical="bottom"/>
    </xf>
    <xf numFmtId="59" fontId="0" fillId="4" borderId="22" applyNumberFormat="1" applyFont="1" applyFill="1" applyBorder="1" applyAlignment="1" applyProtection="0">
      <alignment vertical="bottom"/>
    </xf>
    <xf numFmtId="60" fontId="7" fillId="4" borderId="1" applyNumberFormat="1" applyFont="1" applyFill="1" applyBorder="1" applyAlignment="1" applyProtection="0">
      <alignment horizontal="right" vertical="bottom"/>
    </xf>
    <xf numFmtId="59" fontId="0" fillId="4" borderId="26"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4" borderId="18" applyNumberFormat="1" applyFont="1" applyFill="1" applyBorder="1" applyAlignment="1" applyProtection="0">
      <alignment vertical="center"/>
    </xf>
    <xf numFmtId="62" fontId="0" fillId="4" borderId="18" applyNumberFormat="1" applyFont="1" applyFill="1" applyBorder="1" applyAlignment="1" applyProtection="0">
      <alignment vertical="bottom"/>
    </xf>
    <xf numFmtId="59" fontId="0" fillId="4" borderId="30" applyNumberFormat="1" applyFont="1" applyFill="1" applyBorder="1" applyAlignment="1" applyProtection="0">
      <alignment vertical="bottom"/>
    </xf>
    <xf numFmtId="49" fontId="14" fillId="4" borderId="29" applyNumberFormat="1" applyFont="1" applyFill="1" applyBorder="1" applyAlignment="1" applyProtection="0">
      <alignment horizontal="center" vertical="bottom"/>
    </xf>
    <xf numFmtId="49" fontId="17" fillId="4" borderId="23" applyNumberFormat="1" applyFont="1" applyFill="1" applyBorder="1" applyAlignment="1" applyProtection="0">
      <alignment horizontal="center" vertical="center"/>
    </xf>
    <xf numFmtId="49" fontId="0" fillId="4" borderId="23" applyNumberFormat="1" applyFont="1" applyFill="1" applyBorder="1" applyAlignment="1" applyProtection="0">
      <alignment vertical="center"/>
    </xf>
    <xf numFmtId="49" fontId="16" fillId="4" borderId="25" applyNumberFormat="1" applyFont="1" applyFill="1" applyBorder="1" applyAlignment="1" applyProtection="0">
      <alignment horizontal="center" vertical="center"/>
    </xf>
    <xf numFmtId="49" fontId="16" fillId="4" borderId="18" applyNumberFormat="1" applyFont="1" applyFill="1" applyBorder="1" applyAlignment="1" applyProtection="0">
      <alignment horizontal="center" vertical="center"/>
    </xf>
    <xf numFmtId="49" fontId="16" fillId="4" borderId="32" applyNumberFormat="1" applyFont="1" applyFill="1" applyBorder="1" applyAlignment="1" applyProtection="0">
      <alignment horizontal="center" vertical="center"/>
    </xf>
    <xf numFmtId="49" fontId="16" fillId="4" borderId="22" applyNumberFormat="1" applyFont="1" applyFill="1" applyBorder="1" applyAlignment="1" applyProtection="0">
      <alignment horizontal="center" vertical="center"/>
    </xf>
    <xf numFmtId="49" fontId="20" fillId="4" borderId="28" applyNumberFormat="1" applyFont="1" applyFill="1" applyBorder="1" applyAlignment="1" applyProtection="0">
      <alignment horizontal="center" vertical="center"/>
    </xf>
    <xf numFmtId="49" fontId="17" fillId="4" borderId="23" applyNumberFormat="1" applyFont="1" applyFill="1" applyBorder="1" applyAlignment="1" applyProtection="0">
      <alignment horizontal="center" vertical="bottom"/>
    </xf>
    <xf numFmtId="61" fontId="0" fillId="4" borderId="20" applyNumberFormat="1" applyFont="1" applyFill="1" applyBorder="1" applyAlignment="1" applyProtection="0">
      <alignment vertical="center"/>
    </xf>
    <xf numFmtId="49" fontId="15" fillId="4" borderId="24" applyNumberFormat="1" applyFont="1" applyFill="1" applyBorder="1" applyAlignment="1" applyProtection="0">
      <alignment horizontal="center" vertical="bottom"/>
    </xf>
    <xf numFmtId="49" fontId="15" fillId="4" borderId="29" applyNumberFormat="1" applyFont="1" applyFill="1" applyBorder="1" applyAlignment="1" applyProtection="0">
      <alignment horizontal="center" vertical="bottom"/>
    </xf>
    <xf numFmtId="49" fontId="0" fillId="4" borderId="19" applyNumberFormat="1" applyFont="1" applyFill="1" applyBorder="1" applyAlignment="1" applyProtection="0">
      <alignment vertical="center"/>
    </xf>
    <xf numFmtId="0" fontId="15" fillId="4" borderId="20" applyNumberFormat="0" applyFont="1" applyFill="1" applyBorder="1" applyAlignment="1" applyProtection="0">
      <alignment horizontal="center" vertical="center"/>
    </xf>
    <xf numFmtId="0" fontId="0" fillId="4" borderId="20" applyNumberFormat="0" applyFont="1" applyFill="1" applyBorder="1" applyAlignment="1" applyProtection="0">
      <alignment vertical="center"/>
    </xf>
    <xf numFmtId="49" fontId="15" fillId="4" borderId="21" applyNumberFormat="1" applyFont="1" applyFill="1" applyBorder="1" applyAlignment="1" applyProtection="0">
      <alignment horizontal="center" vertical="bottom"/>
    </xf>
    <xf numFmtId="0" fontId="0" fillId="4" borderId="20" applyNumberFormat="1" applyFont="1" applyFill="1" applyBorder="1" applyAlignment="1" applyProtection="0">
      <alignment vertical="center"/>
    </xf>
    <xf numFmtId="62" fontId="0" fillId="4" borderId="20" applyNumberFormat="1" applyFont="1" applyFill="1" applyBorder="1" applyAlignment="1" applyProtection="0">
      <alignment vertical="center" wrapText="1"/>
    </xf>
    <xf numFmtId="49" fontId="0" fillId="4" borderId="20"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5" applyNumberFormat="0" applyFont="1" applyFill="1" applyBorder="1" applyAlignment="1" applyProtection="0">
      <alignment vertical="center"/>
    </xf>
    <xf numFmtId="62" fontId="0" fillId="4" borderId="1" applyNumberFormat="1" applyFont="1" applyFill="1" applyBorder="1" applyAlignment="1" applyProtection="0">
      <alignment vertical="center"/>
    </xf>
    <xf numFmtId="49" fontId="0" fillId="4" borderId="21" applyNumberFormat="1" applyFont="1" applyFill="1" applyBorder="1" applyAlignment="1" applyProtection="0">
      <alignment vertical="bottom"/>
    </xf>
    <xf numFmtId="49" fontId="0" fillId="4" borderId="32" applyNumberFormat="1" applyFont="1" applyFill="1" applyBorder="1" applyAlignment="1" applyProtection="0">
      <alignment vertical="bottom"/>
    </xf>
    <xf numFmtId="0" fontId="0" fillId="4" borderId="27" applyNumberFormat="0" applyFont="1" applyFill="1" applyBorder="1" applyAlignment="1" applyProtection="0">
      <alignment vertical="center"/>
    </xf>
    <xf numFmtId="59" fontId="0" fillId="4" borderId="27" applyNumberFormat="1" applyFont="1" applyFill="1" applyBorder="1" applyAlignment="1" applyProtection="0">
      <alignment vertical="bottom"/>
    </xf>
    <xf numFmtId="49" fontId="15" fillId="8" borderId="20" applyNumberFormat="1" applyFont="1" applyFill="1" applyBorder="1" applyAlignment="1" applyProtection="0">
      <alignment horizontal="center" vertical="bottom"/>
    </xf>
    <xf numFmtId="62" fontId="0" fillId="4" borderId="26" applyNumberFormat="1" applyFont="1" applyFill="1" applyBorder="1" applyAlignment="1" applyProtection="0">
      <alignment vertical="center"/>
    </xf>
    <xf numFmtId="49" fontId="0" fillId="4" borderId="1" applyNumberFormat="1" applyFont="1" applyFill="1" applyBorder="1" applyAlignment="1" applyProtection="0">
      <alignment vertical="bottom" wrapText="1"/>
    </xf>
    <xf numFmtId="49" fontId="0" fillId="4" borderId="18" applyNumberFormat="1" applyFont="1" applyFill="1" applyBorder="1" applyAlignment="1" applyProtection="0">
      <alignment vertical="bottom" wrapText="1"/>
    </xf>
    <xf numFmtId="49" fontId="0" fillId="4" borderId="22" applyNumberFormat="1" applyFont="1" applyFill="1" applyBorder="1" applyAlignment="1" applyProtection="0">
      <alignment vertical="center"/>
    </xf>
    <xf numFmtId="62" fontId="0" fillId="4" borderId="24" applyNumberFormat="1" applyFont="1" applyFill="1" applyBorder="1" applyAlignment="1" applyProtection="0">
      <alignment vertical="center"/>
    </xf>
    <xf numFmtId="59" fontId="0" fillId="4" borderId="22" applyNumberFormat="1" applyFont="1" applyFill="1" applyBorder="1" applyAlignment="1" applyProtection="0">
      <alignment vertical="center"/>
    </xf>
    <xf numFmtId="49" fontId="0" fillId="4" borderId="26" applyNumberFormat="1" applyFont="1" applyFill="1" applyBorder="1" applyAlignment="1" applyProtection="0">
      <alignment vertical="center"/>
    </xf>
    <xf numFmtId="49" fontId="0" fillId="4" borderId="30" applyNumberFormat="1" applyFont="1" applyFill="1" applyBorder="1" applyAlignment="1" applyProtection="0">
      <alignment vertical="center"/>
    </xf>
    <xf numFmtId="0" fontId="0" fillId="4" borderId="20" applyNumberFormat="0" applyFont="1" applyFill="1" applyBorder="1" applyAlignment="1" applyProtection="0">
      <alignment vertical="center" wrapText="1"/>
    </xf>
    <xf numFmtId="0" fontId="0" fillId="4" borderId="26" applyNumberFormat="0" applyFont="1" applyFill="1" applyBorder="1" applyAlignment="1" applyProtection="0">
      <alignment vertical="bottom"/>
    </xf>
    <xf numFmtId="49" fontId="21" fillId="4" borderId="20" applyNumberFormat="1" applyFont="1" applyFill="1" applyBorder="1" applyAlignment="1" applyProtection="0">
      <alignment horizontal="center" vertical="center"/>
    </xf>
    <xf numFmtId="49" fontId="22" fillId="4" borderId="23" applyNumberFormat="1" applyFont="1" applyFill="1" applyBorder="1" applyAlignment="1" applyProtection="0">
      <alignment horizontal="center" vertical="center"/>
    </xf>
    <xf numFmtId="49" fontId="22" fillId="4" borderId="27" applyNumberFormat="1" applyFont="1" applyFill="1" applyBorder="1" applyAlignment="1" applyProtection="0">
      <alignment horizontal="center" vertical="center"/>
    </xf>
    <xf numFmtId="49" fontId="22" fillId="4" borderId="28" applyNumberFormat="1" applyFont="1" applyFill="1" applyBorder="1" applyAlignment="1" applyProtection="0">
      <alignment horizontal="center" vertical="center"/>
    </xf>
    <xf numFmtId="49" fontId="14" fillId="4" borderId="29" applyNumberFormat="1" applyFont="1" applyFill="1" applyBorder="1" applyAlignment="1" applyProtection="0">
      <alignment horizontal="center" vertical="center"/>
    </xf>
    <xf numFmtId="49" fontId="10" fillId="4" borderId="19" applyNumberFormat="1" applyFont="1" applyFill="1" applyBorder="1" applyAlignment="1" applyProtection="0">
      <alignment horizontal="center" vertical="bottom"/>
    </xf>
    <xf numFmtId="49" fontId="16" fillId="4" borderId="20" applyNumberFormat="1" applyFont="1" applyFill="1" applyBorder="1" applyAlignment="1" applyProtection="0">
      <alignment horizontal="center" vertical="center"/>
    </xf>
    <xf numFmtId="49" fontId="0" fillId="4" borderId="22" applyNumberFormat="1" applyFont="1" applyFill="1" applyBorder="1" applyAlignment="1" applyProtection="0">
      <alignment vertical="bottom"/>
    </xf>
    <xf numFmtId="62" fontId="0" fillId="4" borderId="24" applyNumberFormat="1" applyFont="1" applyFill="1" applyBorder="1" applyAlignment="1" applyProtection="0">
      <alignment vertical="bottom"/>
    </xf>
    <xf numFmtId="59" fontId="0" fillId="4" borderId="25" applyNumberFormat="1" applyFont="1" applyFill="1" applyBorder="1" applyAlignment="1" applyProtection="0">
      <alignment vertical="bottom"/>
    </xf>
    <xf numFmtId="49" fontId="15" fillId="4" borderId="25" applyNumberFormat="1" applyFont="1" applyFill="1" applyBorder="1" applyAlignment="1" applyProtection="0">
      <alignment horizontal="center" vertical="bottom"/>
    </xf>
    <xf numFmtId="49" fontId="0" fillId="4" borderId="26" applyNumberFormat="1" applyFont="1" applyFill="1" applyBorder="1" applyAlignment="1" applyProtection="0">
      <alignment vertical="bottom"/>
    </xf>
    <xf numFmtId="62" fontId="0" fillId="4" borderId="21" applyNumberFormat="1" applyFont="1" applyFill="1" applyBorder="1" applyAlignment="1" applyProtection="0">
      <alignment vertical="bottom"/>
    </xf>
    <xf numFmtId="49" fontId="14" fillId="4" borderId="1" applyNumberFormat="1" applyFont="1" applyFill="1" applyBorder="1" applyAlignment="1" applyProtection="0">
      <alignment horizontal="center" vertical="bottom"/>
    </xf>
    <xf numFmtId="49" fontId="0" fillId="4" borderId="30" applyNumberFormat="1" applyFont="1" applyFill="1" applyBorder="1" applyAlignment="1" applyProtection="0">
      <alignment vertical="bottom"/>
    </xf>
    <xf numFmtId="62" fontId="0" fillId="4" borderId="29" applyNumberFormat="1" applyFont="1" applyFill="1" applyBorder="1" applyAlignment="1" applyProtection="0">
      <alignment vertical="bottom"/>
    </xf>
    <xf numFmtId="59" fontId="0" fillId="4" borderId="18" applyNumberFormat="1" applyFont="1" applyFill="1" applyBorder="1" applyAlignment="1" applyProtection="0">
      <alignment vertical="bottom"/>
    </xf>
    <xf numFmtId="49" fontId="15" fillId="4" borderId="18" applyNumberFormat="1" applyFont="1" applyFill="1" applyBorder="1" applyAlignment="1" applyProtection="0">
      <alignment horizontal="center" vertical="bottom"/>
    </xf>
    <xf numFmtId="49" fontId="15" fillId="4" borderId="1" applyNumberFormat="1" applyFont="1" applyFill="1" applyBorder="1" applyAlignment="1" applyProtection="0">
      <alignment horizontal="center" vertical="bottom"/>
    </xf>
    <xf numFmtId="49" fontId="14" fillId="4" borderId="18" applyNumberFormat="1" applyFont="1" applyFill="1" applyBorder="1" applyAlignment="1" applyProtection="0">
      <alignment horizontal="center" vertical="bottom"/>
    </xf>
    <xf numFmtId="59" fontId="0" fillId="4" borderId="23" applyNumberFormat="1" applyFont="1" applyFill="1" applyBorder="1" applyAlignment="1" applyProtection="0">
      <alignment vertical="bottom"/>
    </xf>
    <xf numFmtId="49" fontId="14" fillId="4" borderId="25" applyNumberFormat="1" applyFont="1" applyFill="1" applyBorder="1" applyAlignment="1" applyProtection="0">
      <alignment horizontal="center" vertical="bottom"/>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903c39"/>
      <rgbColor rgb="ffff0000"/>
      <rgbColor rgb="ff17365d"/>
      <rgbColor rgb="ffffff00"/>
      <rgbColor rgb="ff9c5700"/>
      <rgbColor rgb="ff333333"/>
      <rgbColor rgb="ff222222"/>
      <rgbColor rgb="ff666666"/>
      <rgbColor rgb="ffc0504d"/>
      <rgbColor rgb="ff313131"/>
      <rgbColor rgb="ff24292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item.gmarket.co.kr/Item?goodscode=2984530753" TargetMode="External"/><Relationship Id="rId2" Type="http://schemas.openxmlformats.org/officeDocument/2006/relationships/hyperlink" Target="https://item.gmarket.co.kr/Item?goodscode=3923383531" TargetMode="External"/><Relationship Id="rId3" Type="http://schemas.openxmlformats.org/officeDocument/2006/relationships/hyperlink" Target="https://item.gmarket.co.kr/Item?goodscode=3950570839" TargetMode="External"/><Relationship Id="rId4" Type="http://schemas.openxmlformats.org/officeDocument/2006/relationships/hyperlink" Target="https://item.gmarket.co.kr/Item?goodscode=3966713088" TargetMode="External"/></Relationships>

</file>

<file path=xl/worksheets/_rels/sheet3.xml.rels><?xml version="1.0" encoding="UTF-8"?>
<Relationships xmlns="http://schemas.openxmlformats.org/package/2006/relationships"><Relationship Id="rId1" Type="http://schemas.openxmlformats.org/officeDocument/2006/relationships/hyperlink" Target="https://smartstore.naver.com/yuksam/products/4528544732" TargetMode="External"/><Relationship Id="rId2" Type="http://schemas.openxmlformats.org/officeDocument/2006/relationships/hyperlink" Target="https://smartstore.naver.com/yuksam/products/4528544732" TargetMode="External"/><Relationship Id="rId3" Type="http://schemas.openxmlformats.org/officeDocument/2006/relationships/hyperlink" Target="https://smartstore.naver.com/yuksam/products/4528544732" TargetMode="External"/><Relationship Id="rId4" Type="http://schemas.openxmlformats.org/officeDocument/2006/relationships/hyperlink" Target="https://smartstore.naver.com/yuksam/products/4528544732" TargetMode="External"/><Relationship Id="rId5" Type="http://schemas.openxmlformats.org/officeDocument/2006/relationships/hyperlink" Target="https://smartstore.naver.com/yuksam/products/4528544732" TargetMode="External"/><Relationship Id="rId6" Type="http://schemas.openxmlformats.org/officeDocument/2006/relationships/hyperlink" Target="https://smartstore.naver.com/haegongso/products/8206875182" TargetMode="External"/><Relationship Id="rId7" Type="http://schemas.openxmlformats.org/officeDocument/2006/relationships/hyperlink" Target="https://smartstore.naver.com/yuksam/products/5685887064" TargetMode="External"/><Relationship Id="rId8" Type="http://schemas.openxmlformats.org/officeDocument/2006/relationships/hyperlink" Target="https://smartstore.naver.com/yuksam/products/486526197" TargetMode="External"/><Relationship Id="rId9" Type="http://schemas.openxmlformats.org/officeDocument/2006/relationships/hyperlink" Target="https://smartstore.naver.com/yuksam/products/486526197" TargetMode="External"/><Relationship Id="rId10" Type="http://schemas.openxmlformats.org/officeDocument/2006/relationships/hyperlink" Target="https://smartstore.naver.com/yuksam/products/502840210" TargetMode="External"/><Relationship Id="rId11" Type="http://schemas.openxmlformats.org/officeDocument/2006/relationships/hyperlink" Target="https://www.eleparts.co.kr/goods/view?no=11735435" TargetMode="External"/><Relationship Id="rId12" Type="http://schemas.openxmlformats.org/officeDocument/2006/relationships/hyperlink" Target="https://www.eleparts.co.kr/goods/view?no=3101737" TargetMode="External"/><Relationship Id="rId13" Type="http://schemas.openxmlformats.org/officeDocument/2006/relationships/hyperlink" Target="https://shopping.interpark.com/product/productInfo.do?prdNo=9768032547&amp;dispNo=016001&amp;bizCd=P01397&amp;NaPm=ct=lfaotzs8%7Cci=6b174c262739dfd9829d92b4583f3c576160228a%7Ctr=slsl%7Csn=3%7Chk=edd2827ac1b2708ee03a0e535eb50c79c2a87768&amp;utm_medium=affiliate&amp;utm_source=naver&amp;utm_campaign=shop_20211015_navershopping_p01397_cps&amp;utm_content=conversion_47" TargetMode="External"/><Relationship Id="rId14" Type="http://schemas.openxmlformats.org/officeDocument/2006/relationships/hyperlink" Target="https://www.eleparts.co.kr/goods/view?no=7660902" TargetMode="External"/><Relationship Id="rId15" Type="http://schemas.openxmlformats.org/officeDocument/2006/relationships/hyperlink" Target="https://smartstore.naver.com/sollux/products/4858256023" TargetMode="External"/><Relationship Id="rId16" Type="http://schemas.openxmlformats.org/officeDocument/2006/relationships/hyperlink" Target="https://smartstore.naver.com/sollux/products/4858256023" TargetMode="External"/><Relationship Id="rId17" Type="http://schemas.openxmlformats.org/officeDocument/2006/relationships/hyperlink" Target="https://smartstore.naver.com/sollux/products/4858256023" TargetMode="External"/><Relationship Id="rId18" Type="http://schemas.openxmlformats.org/officeDocument/2006/relationships/hyperlink" Target="http://www.eleparts.co.kr/goods/view?no=30255" TargetMode="External"/><Relationship Id="rId19" Type="http://schemas.openxmlformats.org/officeDocument/2006/relationships/hyperlink" Target="https://dkled.kr/product/%EC%98%A4%ED%94%88-%EC%84%BC%EC%84%9C-%EC%8A%A4%EC%9C%84%EC%B9%98-%EA%B7%BC%EC%A0%91-%EC%9E%90%EB%8F%99-%EC%98%A8%EC%98%A4%ED%94%84-%EA%B0%9C%ED%8F%90%ED%98%95-%EC%9E%A5%EC%8B%9D%EC%9E%A5-%EB%8F%84%EC%96%B4-dk-5076/5076/category/1647/display/1/" TargetMode="External"/><Relationship Id="rId20" Type="http://schemas.openxmlformats.org/officeDocument/2006/relationships/hyperlink" Target="https://dkled.kr/product/detail.html?product_no=1782" TargetMode="External"/><Relationship Id="rId21" Type="http://schemas.openxmlformats.org/officeDocument/2006/relationships/hyperlink" Target="https://dkled.kr/product/detail.html?product_no=2165" TargetMode="External"/><Relationship Id="rId22" Type="http://schemas.openxmlformats.org/officeDocument/2006/relationships/hyperlink" Target="https://dkled.kr/product/detail.html?product_no=3746" TargetMode="External"/><Relationship Id="rId23" Type="http://schemas.openxmlformats.org/officeDocument/2006/relationships/hyperlink" Target="https://dkled.kr/product/detail.html?product_no=3783" TargetMode="External"/><Relationship Id="rId24" Type="http://schemas.openxmlformats.org/officeDocument/2006/relationships/hyperlink" Target="http://smart09.shop/goods/goods_view.php?goodsNo=1000541661&amp;inflow=naver&amp;NaPm=ct=lfauixvc%7Cci=af67b7517d516af91c6c32677a7275d33765166b%7Ctr=slct%7Csn=1100068%7Chk=5ea66168ba9aca2aecc2425c75311c4b41868ec8" TargetMode="External"/><Relationship Id="rId25" Type="http://schemas.openxmlformats.org/officeDocument/2006/relationships/hyperlink" Target="https://smartstore.naver.com/misoparts/products/5600769605?NaPm=ct=lfg0sf8w%7Cci=0zu0001YA1ry-AIXWfll%7Ctr=pla%7Chk=fa6feec47efb144a6da444bf4db4c9d31cf21146" TargetMode="External"/><Relationship Id="rId26" Type="http://schemas.openxmlformats.org/officeDocument/2006/relationships/hyperlink" Target="http://item.gmarket.co.kr/DetailView/Item.asp?goodscode=2803147822&amp;GoodsSale=Y&amp;jaehuid=200001169&amp;NaPm=ct=lfg0isso%7Cci=632853a632a6fa764515ffd36477d953f67fe908%7Ctr=slsl%7Csn=24%7Chk=750b8394b1e37712a4c90163436c442743a980b3" TargetMode="External"/><Relationship Id="rId27" Type="http://schemas.openxmlformats.org/officeDocument/2006/relationships/hyperlink" Target="https://www.11st.co.kr/products/pa/5543711400?srsltid=Ad5pg_GYuWy3FnPwcRqT1HpSLBdF2rSuh5eDehnORH5wV_kftOyYcjiroyU&amp;utm_term=&amp;utm_campaign=%25B0%25CB%25BB%25F6%253E%25B1%25B8%25B1%25DB%25BC%25EE%25C7%25CE%253E%25BE%25C6%25B8%25B6%25C1%25B8&amp;utm_source=%25B1%25B8%25B1%25DB_PC_S_%25BC%25EE%25C7%25CE&amp;utm_medium=%25B0%25CB%25BB%25F6" TargetMode="External"/><Relationship Id="rId28" Type="http://schemas.openxmlformats.org/officeDocument/2006/relationships/hyperlink" Target="https://smartstore.naver.com/365diy/products/4675937429?NaPm=ct=lfg0lwog%7Cci=f2f3e4996a581a8f04fd2204da891515a43c1fd8%7Ctr=slsl%7Csn=276755%7Chk=dbbca2e0c90c1f94068785696205d639f1814c32" TargetMode="External"/><Relationship Id="rId29" Type="http://schemas.openxmlformats.org/officeDocument/2006/relationships/hyperlink" Target="https://www.eleparts.co.kr/goods/view?no=7451136" TargetMode="External"/><Relationship Id="rId30" Type="http://schemas.openxmlformats.org/officeDocument/2006/relationships/hyperlink" Target="https://www.eleparts.co.kr/goods/view?no=4076210" TargetMode="External"/><Relationship Id="rId31" Type="http://schemas.openxmlformats.org/officeDocument/2006/relationships/hyperlink" Target="https://www.devicemart.co.kr/goods/view?no=33868" TargetMode="External"/><Relationship Id="rId32" Type="http://schemas.openxmlformats.org/officeDocument/2006/relationships/hyperlink" Target="https://www.eleparts.co.kr/goods/view?no=12391454" TargetMode="External"/><Relationship Id="rId33" Type="http://schemas.openxmlformats.org/officeDocument/2006/relationships/hyperlink" Target="http://itempage3.auction.co.kr/DetailView.aspx?ItemNo=B590590747&amp;frm3=V2" TargetMode="External"/><Relationship Id="rId34" Type="http://schemas.openxmlformats.org/officeDocument/2006/relationships/hyperlink" Target="https://smartstore.naver.com/khss/products/542783018?NaPm=ct=lfg85mbc%7Cci=8e2a1cfd924cb765be84fc29a6542b4dc5e23866%7Ctr=slsl%7Csn=252448%7Chk=9e4f73feea6649bf475cdb496c810f74727a9341" TargetMode="External"/><Relationship Id="rId35" Type="http://schemas.openxmlformats.org/officeDocument/2006/relationships/hyperlink" Target="https://smartstore.naver.com/bandotec/products/7230610259?NaPm=ct=lfkrozj4%7Cci=8fcf332dbecfbed6c8886e158ae1a973153f23c8%7Ctr=slsl%7Csn=284905%7Chk=f7ab45a4939a8863f622f84d894f1aac8c626ed8" TargetMode="External"/><Relationship Id="rId36" Type="http://schemas.openxmlformats.org/officeDocument/2006/relationships/hyperlink" Target="https://www.coupang.com/vp/products/191728543?itemId=548321785&amp;vendorItemId=4438295782&amp;q=%ED%8F%BC%EB%B3%B4%EB%93%9C&amp;itemsCount=36&amp;searchId=9d5091946c1c4f4292bbb5b95aa307cf&amp;rank=2&amp;isAddedCart=" TargetMode="External"/><Relationship Id="rId37" Type="http://schemas.openxmlformats.org/officeDocument/2006/relationships/hyperlink" Target="https://www.devicemart.co.kr/goods/view?no=33870" TargetMode="External"/><Relationship Id="rId38" Type="http://schemas.openxmlformats.org/officeDocument/2006/relationships/hyperlink" Target="https://www.devicemart.co.kr/goods/view?no=12543579" TargetMode="External"/><Relationship Id="rId39" Type="http://schemas.openxmlformats.org/officeDocument/2006/relationships/hyperlink" Target="https://www.devicemart.co.kr/goods/view?no=12544964" TargetMode="External"/><Relationship Id="rId40" Type="http://schemas.openxmlformats.org/officeDocument/2006/relationships/hyperlink" Target="https://www.devicemart.co.kr/goods/view?no=1287086" TargetMode="External"/><Relationship Id="rId41" Type="http://schemas.openxmlformats.org/officeDocument/2006/relationships/hyperlink" Target="https://www.devicemart.co.kr/goods/view?no=1326494" TargetMode="External"/><Relationship Id="rId42" Type="http://schemas.openxmlformats.org/officeDocument/2006/relationships/hyperlink" Target="https://www.devicemart.co.kr/goods/view?no=1278835" TargetMode="External"/><Relationship Id="rId43" Type="http://schemas.openxmlformats.org/officeDocument/2006/relationships/hyperlink" Target="https://www.devicemart.co.kr/goods/view?no=19764" TargetMode="External"/><Relationship Id="rId44" Type="http://schemas.openxmlformats.org/officeDocument/2006/relationships/hyperlink" Target="https://www.newtc.co.kr/dpshop/shop/item.php?it_id=1373027044" TargetMode="External"/><Relationship Id="rId45" Type="http://schemas.openxmlformats.org/officeDocument/2006/relationships/hyperlink" Target="https://www.devicemart.co.kr/goods/view?no=1290042" TargetMode="External"/><Relationship Id="rId46" Type="http://schemas.openxmlformats.org/officeDocument/2006/relationships/hyperlink" Target="https://www.devicemart.co.kr/goods/view?no=10923751" TargetMode="External"/><Relationship Id="rId47" Type="http://schemas.openxmlformats.org/officeDocument/2006/relationships/hyperlink" Target="https://www.devicemart.co.kr/goods/view?no=1289993" TargetMode="External"/><Relationship Id="rId48" Type="http://schemas.openxmlformats.org/officeDocument/2006/relationships/hyperlink" Target="https://www.devicemart.co.kr/goods/view?no=1278220" TargetMode="External"/><Relationship Id="rId49" Type="http://schemas.openxmlformats.org/officeDocument/2006/relationships/hyperlink" Target="https://www.devicemart.co.kr/goods/view?no=1383320" TargetMode="External"/><Relationship Id="rId50" Type="http://schemas.openxmlformats.org/officeDocument/2006/relationships/hyperlink" Target="https://www.devicemart.co.kr/goods/view?no=6500189" TargetMode="External"/><Relationship Id="rId51" Type="http://schemas.openxmlformats.org/officeDocument/2006/relationships/hyperlink" Target="https://www.devicemart.co.kr/goods/view?no=10937425" TargetMode="External"/><Relationship Id="rId52" Type="http://schemas.openxmlformats.org/officeDocument/2006/relationships/hyperlink" Target="http://item.gmarket.co.kr/Item?goodscode=882554150" TargetMode="External"/><Relationship Id="rId53" Type="http://schemas.openxmlformats.org/officeDocument/2006/relationships/hyperlink" Target="http://item.gmarket.co.kr/Item?goodscode=1570812229" TargetMode="External"/><Relationship Id="rId54" Type="http://schemas.openxmlformats.org/officeDocument/2006/relationships/hyperlink" Target="https://www.eleparts.co.kr/goods/view?no=8195636" TargetMode="External"/><Relationship Id="rId55" Type="http://schemas.openxmlformats.org/officeDocument/2006/relationships/hyperlink" Target="https://www.eleparts.co.kr/goods/view?no=9467937" TargetMode="External"/><Relationship Id="rId56" Type="http://schemas.openxmlformats.org/officeDocument/2006/relationships/hyperlink" Target="https://www.icbanq.com/P007324753?srsltid=Ad5pg_H7yREHJBrjb6-ma-1RUoYHekWp1ppoeP4IXbOJRDGMfqHPPrd8m2A" TargetMode="External"/><Relationship Id="rId57" Type="http://schemas.openxmlformats.org/officeDocument/2006/relationships/hyperlink" Target="https://www.icbanq.com/P010372160?utm_source=google&amp;utm_medium=cpc&amp;utm_campaign=%EC%87%BC%ED%95%91_PerformanceMax&amp;utm_id=%EC%87%BC%ED%95%91_PerformanceMax&amp;utm_term=notset&amp;utm_content=notset&amp;gclid=EAIaIQobChMImYDOu7fO_QIV1tGWCh25lw0zEAQYByABEgKxMvD_BwE" TargetMode="External"/><Relationship Id="rId58" Type="http://schemas.openxmlformats.org/officeDocument/2006/relationships/hyperlink" Target="http://www.tmon.co.kr/deal/17659654226?opt_deal_srl=17659654726&amp;coupon_srl=3108794&amp;utm_source=danawa&amp;utm_medium=affiliate&amp;utm_term=205009_%EB%8B%A4%EB%82%98%EC%99%80DB&amp;utm_content=&amp;utm_campaign=%EB%8B%A4%EB%82%98%EC%99%80" TargetMode="External"/><Relationship Id="rId59" Type="http://schemas.openxmlformats.org/officeDocument/2006/relationships/hyperlink" Target="https://www.devicemart.co.kr/goods/view?no=10918253" TargetMode="External"/><Relationship Id="rId60" Type="http://schemas.openxmlformats.org/officeDocument/2006/relationships/hyperlink" Target="https://www.coupang.com/vp/products/4342001694?itemId=5083263398&amp;vendorItemId=72392904705&amp;src=1042503&amp;spec=70304777&amp;addtag=400&amp;ctag=4342001694&amp;lptag=I5083263398V72392904705A351084265&amp;itime=20230317094318&amp;pageType=PRODUCT&amp;pageValue=4342001694&amp;wPcid=7917079556149144124872&amp;wRef=&amp;wTime=20230317094318&amp;redirect=landing&amp;AdNodeId=351084265&amp;gclid=CjwKCAjw_MqgBhAGEiwAnYOAeuGiCMviM1mUGmmCRgBrFnjdKaCVV0KFnSQ4QZ-csvdgh9NB2i115BoCEh0QAvD_BwE&amp;mcid=bd8ce10e6a5a4df9b06cef7eaa595791&amp;campaignid=19270520533&amp;adgroupid=144846767655&amp;isAddedCart=" TargetMode="External"/><Relationship Id="rId61" Type="http://schemas.openxmlformats.org/officeDocument/2006/relationships/hyperlink" Target="https://ko.aliexpress.com/item/1005001689860044.html?pdp_npi=2@dis!KRW!%E2%82%A9%205,334!%E2%82%A9%205,064!!!!!@2103309d16790173913732038e622a!12000017144187908!btf&amp;_t=pvid:e4d8d3db-7933-4268-aa92-e50db58a3915&amp;afTraceInfo=1005001689860044__pc__pcBridgePPC__xxxxxx__1679017391&amp;spm=a2g0o.ppclist.product.mainProduct&amp;gatewayAdapt=glo2kor" TargetMode="External"/><Relationship Id="rId62" Type="http://schemas.openxmlformats.org/officeDocument/2006/relationships/hyperlink" Target="http://item.gmarket.co.kr/DetailView/Item.asp?goodscode=1793095746&amp;GoodsSale=Y&amp;jaehuid=200002657&amp;service_id=estimatedn" TargetMode="External"/><Relationship Id="rId63" Type="http://schemas.openxmlformats.org/officeDocument/2006/relationships/hyperlink" Target="https://www.coupang.com/vp/products/6824057820?itemId=16182420489&amp;vendorItemId=83377775486&amp;src=1032034&amp;spec=10305201&amp;addtag=400&amp;ctag=6824057820&amp;lptag=P6824057820&amp;itime=20230319152416&amp;pageType=PRODUCT&amp;pageValue=6824057820&amp;wPcid=81162616166725991298478&amp;wRef=prod.danawa.com&amp;wTime=20230319152416&amp;redirect=landing&amp;mcid=378d1bc4e1fa44e1902962cb01e4479e&amp;isAddedCart=" TargetMode="External"/><Relationship Id="rId64" Type="http://schemas.openxmlformats.org/officeDocument/2006/relationships/hyperlink" Target="https://www.coupang.com/vp/products/6168899507?itemId=12027662311&amp;vendorItemId=79299954617&amp;q=%EC%8B%A4%EB%A6%AC%EC%BD%98+%EA%B1%B4+%EA%B2%80%EC%A0%95%EC%83%89&amp;itemsCount=36&amp;searchId=47c364b200874b5ba060b030f4f20b34&amp;rank=2&amp;isAddedCart=" TargetMode="External"/><Relationship Id="rId65" Type="http://schemas.openxmlformats.org/officeDocument/2006/relationships/hyperlink" Target="https://www.coupang.com/vp/products/6850245035?itemId=16316780269&amp;vendorItemId=83508929384&amp;q=%EA%B2%80%EC%A0%95%EC%83%89+%EB%B0%A9%EC%88%98%ED%85%8C%EC%9D%B4%ED%94%84&amp;itemsCount=36&amp;searchId=43ad6533ab0d4550870f3251e85f9ca2&amp;rank=3&amp;isAddedCart=" TargetMode="External"/><Relationship Id="rId66" Type="http://schemas.openxmlformats.org/officeDocument/2006/relationships/hyperlink" Target="http://item.gmarket.co.kr/Item?goodscode=2065254961" TargetMode="External"/><Relationship Id="rId67" Type="http://schemas.openxmlformats.org/officeDocument/2006/relationships/hyperlink" Target="http://item.gmarket.co.kr/DetailView/Item.asp?goodscode=2026425773&amp;GoodsSale=Y&amp;jaehuid=200002657&amp;service_id=estimatedn" TargetMode="External"/><Relationship Id="rId68" Type="http://schemas.openxmlformats.org/officeDocument/2006/relationships/hyperlink" Target="http://item.gmarket.co.kr/DetailView/Item.asp?goodscode=1589616400&amp;GoodsSale=Y&amp;jaehuid=200002657&amp;service_id=estimatedn" TargetMode="External"/><Relationship Id="rId69" Type="http://schemas.openxmlformats.org/officeDocument/2006/relationships/hyperlink" Target="http://item.gmarket.co.kr/Item?goodscode=2051360014" TargetMode="External"/><Relationship Id="rId70" Type="http://schemas.openxmlformats.org/officeDocument/2006/relationships/hyperlink" Target="https://www.coupang.com/vp/products/1430246673?itemId=2470917817&amp;vendorItemId=70464314291&amp;src=1032034&amp;spec=10305201&amp;addtag=400&amp;ctag=1430246673&amp;lptag=P1430246673&amp;itime=20230317104827&amp;pageType=PRODUCT&amp;pageValue=1430246673&amp;wPcid=2886805245440581130622&amp;wRef=prod.danawa.com&amp;wTime=20230317104827&amp;redirect=landing&amp;mcid=4e2e1ff59f3143afaa9f59b0f4582e53&amp;isAddedCart=" TargetMode="External"/><Relationship Id="rId71" Type="http://schemas.openxmlformats.org/officeDocument/2006/relationships/hyperlink" Target="https://www.coupang.com/vp/products/3441833?itemId=16193134&amp;vendorItemId=4585980327&amp;q=%EC%9C%A1%EC%A0%88%ED%8C%90+%EA%B7%B8%EB%A6%87&amp;itemsCount=36&amp;searchId=69b725ee25d04224a456da4af0c44cae&amp;rank=10&amp;isAddedCart=" TargetMode="External"/><Relationship Id="rId72" Type="http://schemas.openxmlformats.org/officeDocument/2006/relationships/hyperlink" Target="https://www.coupang.com/vp/products/6882206070?itemId=16496275130&amp;vendorItemId=83683978541&amp;q=%EC%A1%B0%EB%A6%BD%ED%98%95+%EA%B0%9C%EC%A7%91&amp;itemsCount=36&amp;searchId=65bf62ab7f8f49309c3cd17271afc443&amp;rank=1&amp;isAddedCart=" TargetMode="External"/><Relationship Id="rId73" Type="http://schemas.openxmlformats.org/officeDocument/2006/relationships/hyperlink" Target="https://www.coupang.com/vp/products/6962966101?itemId=16957887522&amp;vendorItemId=84135122669&amp;src=1032001&amp;spec=10305201&amp;addtag=400&amp;ctag=6962966101&amp;lptag=P6962966101&amp;itime=20230303121625&amp;pageType=PRODUCT&amp;pageValue=6962966101&amp;wPcid=16357535681181266302234&amp;wRef=cr.shopping.naver.com&amp;wTime=20230303121625&amp;redirect=landing&amp;isAddedCart=" TargetMode="External"/><Relationship Id="rId74" Type="http://schemas.openxmlformats.org/officeDocument/2006/relationships/hyperlink" Target="https://www.coupang.com/vp/products/205391824?itemId=604975034&amp;vendorItemId=4585804000&amp;isAddedCart=" TargetMode="External"/><Relationship Id="rId75" Type="http://schemas.openxmlformats.org/officeDocument/2006/relationships/hyperlink" Target="https://www.coupang.com/vp/products/207876643?itemId=616042182&amp;vendorItemId=4616083228&amp;isAddedCart=" TargetMode="External"/><Relationship Id="rId76" Type="http://schemas.openxmlformats.org/officeDocument/2006/relationships/hyperlink" Target="https://www.coupang.com/vp/products/148262831?itemId=428820381&amp;vendorItemId=4057240039&amp;isAddedCart=" TargetMode="External"/><Relationship Id="rId77" Type="http://schemas.openxmlformats.org/officeDocument/2006/relationships/hyperlink" Target="https://www.coupang.com/vp/products/207471920?itemId=614187617&amp;vendorItemId=4611632958&amp;isAddedCart=" TargetMode="External"/><Relationship Id="rId78" Type="http://schemas.openxmlformats.org/officeDocument/2006/relationships/hyperlink" Target="https://www.coupang.com/vp/products/7029626796?itemId=17343631393&amp;vendorItemId=84514122861&amp;q=%EC%95%84%ED%81%AC%EB%A6%B4+3t&amp;itemsCount=36&amp;searchId=a134d6b66a52483b99a561c5fb64c12e&amp;rank=2&amp;isAddedCart=" TargetMode="External"/><Relationship Id="rId79" Type="http://schemas.openxmlformats.org/officeDocument/2006/relationships/hyperlink" Target="https://www.coupang.com/vp/products/5754620438?itemId=9728591428&amp;vendorItemId=77012392479&amp;q=%EC%84%9C%EB%A9%80+%EA%B5%AC%EB%A6%AC%EC%8A%A4&amp;itemsCount=36&amp;searchId=84115ffb2f824811a0c597000b60496c&amp;rank=2&amp;isAddedCart=" TargetMode="External"/><Relationship Id="rId80" Type="http://schemas.openxmlformats.org/officeDocument/2006/relationships/hyperlink" Target="https://www.devicemart.co.kr/goods/view?no=14111198" TargetMode="External"/><Relationship Id="rId81" Type="http://schemas.openxmlformats.org/officeDocument/2006/relationships/hyperlink" Target="https://www.devicemart.co.kr/goods/view?no=14111198" TargetMode="External"/><Relationship Id="rId82" Type="http://schemas.openxmlformats.org/officeDocument/2006/relationships/hyperlink" Target="https://www.coupang.com/vp/products/6654413744?itemId=15257422281&amp;vendorItemId=81643492982&amp;q=%EC%9E%A5%ED%8C%90%EC%8B%9C%ED%8A%B8%EC%A7%80&amp;itemsCount=36&amp;searchId=1a6130c6536944838982909aeaaada55&amp;rank=34&amp;isAddedCart=" TargetMode="External"/><Relationship Id="rId83" Type="http://schemas.openxmlformats.org/officeDocument/2006/relationships/hyperlink" Target="https://www.devicemart.co.kr/goods/view?no=13067760" TargetMode="External"/><Relationship Id="rId84" Type="http://schemas.openxmlformats.org/officeDocument/2006/relationships/hyperlink" Target="https://www.devicemart.co.kr/goods/view?no=12146922" TargetMode="External"/><Relationship Id="rId85" Type="http://schemas.openxmlformats.org/officeDocument/2006/relationships/hyperlink" Target="https://www.devicemart.co.kr/goods/view?no=1246940" TargetMode="External"/><Relationship Id="rId86" Type="http://schemas.openxmlformats.org/officeDocument/2006/relationships/hyperlink" Target="https://www.coupang.com/vp/products/6487230305?itemId=14226156640&amp;vendorItemId=81471468429&amp;q=%EB%B2%BD%EC%A7%80&amp;itemsCount=36&amp;searchId=3aa77dba4815442ca8ad50e0e697821a&amp;rank=0&amp;isAddedCart=" TargetMode="External"/><Relationship Id="rId87" Type="http://schemas.openxmlformats.org/officeDocument/2006/relationships/hyperlink" Target="https://www.devicemart.co.kr/goods/view?no=10826182" TargetMode="External"/><Relationship Id="rId88" Type="http://schemas.openxmlformats.org/officeDocument/2006/relationships/hyperlink" Target="https://www.devicemart.co.kr/goods/view?no=1077951" TargetMode="External"/><Relationship Id="rId89" Type="http://schemas.openxmlformats.org/officeDocument/2006/relationships/hyperlink" Target="https://www.devicemart.co.kr/goods/view?no=1246920" TargetMode="External"/><Relationship Id="rId90" Type="http://schemas.openxmlformats.org/officeDocument/2006/relationships/hyperlink" Target="https://naver.me/G8tznD2z" TargetMode="External"/><Relationship Id="rId91" Type="http://schemas.openxmlformats.org/officeDocument/2006/relationships/hyperlink" Target="https://www.devicemart.co.kr/goods/view?no=12169644&amp;gclid=Cj0KCQjwk7ugBhDIARIsAGuvgPY5BZzGMlFs_4fUDAR62qS2Z6apDHskfhk71NxtQn3zG358dXx-FQcaAj22EALw_wcB" TargetMode="External"/><Relationship Id="rId92" Type="http://schemas.openxmlformats.org/officeDocument/2006/relationships/hyperlink" Target="https://www.devicemart.co.kr/goods/view?no=1324053" TargetMode="External"/><Relationship Id="rId93" Type="http://schemas.openxmlformats.org/officeDocument/2006/relationships/hyperlink" Target="https://www.devicemart.co.kr/goods/view?no=12496234" TargetMode="External"/><Relationship Id="rId94" Type="http://schemas.openxmlformats.org/officeDocument/2006/relationships/hyperlink" Target="https://www.devicemart.co.kr/goods/view?no=3900" TargetMode="External"/><Relationship Id="rId95" Type="http://schemas.openxmlformats.org/officeDocument/2006/relationships/hyperlink" Target="https://www.devicemart.co.kr/goods/view?no=3090" TargetMode="External"/><Relationship Id="rId96" Type="http://schemas.openxmlformats.org/officeDocument/2006/relationships/hyperlink" Target="https://www.devicemart.co.kr/goods/view?no=12374630" TargetMode="External"/><Relationship Id="rId97" Type="http://schemas.openxmlformats.org/officeDocument/2006/relationships/hyperlink" Target="https://www.devicemart.co.kr/goods/view?no=12543579" TargetMode="External"/><Relationship Id="rId98" Type="http://schemas.openxmlformats.org/officeDocument/2006/relationships/hyperlink" Target="https://www.devicemart.co.kr/goods/view?no=12543580" TargetMode="External"/><Relationship Id="rId99" Type="http://schemas.openxmlformats.org/officeDocument/2006/relationships/hyperlink" Target="https://www.devicemart.co.kr/goods/view?no=1289994" TargetMode="External"/><Relationship Id="rId100" Type="http://schemas.openxmlformats.org/officeDocument/2006/relationships/hyperlink" Target="http://www.allfirstedu.co.kr/goods/goods_view.php?goodsNo=1000001306" TargetMode="External"/><Relationship Id="rId101" Type="http://schemas.openxmlformats.org/officeDocument/2006/relationships/hyperlink" Target="http://www.allfirstedu.co.kr/goods/goods_view.php?goodsNo=1000000186" TargetMode="External"/><Relationship Id="rId102" Type="http://schemas.openxmlformats.org/officeDocument/2006/relationships/hyperlink" Target="http://www.allfirstedu.co.kr/goods/goods_view.php?goodsNo=1000000083" TargetMode="External"/><Relationship Id="rId103" Type="http://schemas.openxmlformats.org/officeDocument/2006/relationships/hyperlink" Target="http://www.allfirstedu.co.kr/goods/goods_view.php?goodsNo=1000001175" TargetMode="External"/><Relationship Id="rId104" Type="http://schemas.openxmlformats.org/officeDocument/2006/relationships/hyperlink" Target="http://www.allfirstedu.co.kr/goods/goods_view.php?goodsNo=1000001042" TargetMode="External"/><Relationship Id="rId105" Type="http://schemas.openxmlformats.org/officeDocument/2006/relationships/hyperlink" Target="http://www.allfirstedu.co.kr/goods/goods_view.php?goodsNo=1000000046" TargetMode="External"/><Relationship Id="rId106" Type="http://schemas.openxmlformats.org/officeDocument/2006/relationships/hyperlink" Target="http://www.allfirstedu.co.kr/goods/goods_view.php?goodsNo=1000000009" TargetMode="External"/><Relationship Id="rId107" Type="http://schemas.openxmlformats.org/officeDocument/2006/relationships/hyperlink" Target="http://www.allfirstedu.co.kr/goods/goods_view.php?goodsNo=1000001144" TargetMode="External"/><Relationship Id="rId108" Type="http://schemas.openxmlformats.org/officeDocument/2006/relationships/hyperlink" Target="https://smartstore.naver.com/pushking/products/5621261740?NaPm=ct=lfaskn08%7Cci=db2e8d7f5d5ed0394067fc766cd529c21232dfc4%7Ctr=slsl%7Csn=995723%7Chk=71b557cafc63f90d7e09067061f06e9ad76914b9" TargetMode="External"/><Relationship Id="rId109" Type="http://schemas.openxmlformats.org/officeDocument/2006/relationships/hyperlink" Target="https://newtc.co.kr/dpshop/shop/item.php?it_id=1672795879" TargetMode="External"/><Relationship Id="rId110" Type="http://schemas.openxmlformats.org/officeDocument/2006/relationships/hyperlink" Target="https://www.11st.co.kr/products/5485015946?NaPm=ct=lfdc6neg%7Cci=e274b76c282dfae9eacb577f2f760b3fae94aba8%7Ctr=slsl%7Csn=17703%7Chk=ae6d055b0b82ff6710059ff47d71f92edb498190&amp;utm_term=&amp;utm_campaign=%25B3%25D7%25C0%25CC%25B9%25F6pc_%25B0%25A1%25B0%25DD%25BA%25F1%25B1%25B3%25B1%25E2%25BA%25BB&amp;utm_source=%25B3%25D7%25C0%25CC%25B9%25F6_PC_PCS&amp;utm_medium=%25B0%25A1%25B0%25DD%25BA%25F1%25B1%25B3" TargetMode="External"/><Relationship Id="rId111" Type="http://schemas.openxmlformats.org/officeDocument/2006/relationships/hyperlink" Target="https://www.11st.co.kr/products/5485015946?NaPm=ct=lfdc6neg%7Cci=e274b76c282dfae9eacb577f2f760b3fae94aba8%7Ctr=slsl%7Csn=17703%7Chk=ae6d055b0b82ff6710059ff47d71f92edb498190&amp;utm_term=&amp;utm_campaign=%25B3%25D7%25C0%25CC%25B9%25F6pc_%25B0%25A1%25B0%25DD%25BA%25F1%25B1%25B3%25B1%25E2%25BA%25BB&amp;utm_source=%25B3%25D7%25C0%25CC%25B9%25F6_PC_PCS&amp;utm_medium=%25B0%25A1%25B0%25DD%25BA%25F1%25B1%25B3" TargetMode="External"/><Relationship Id="rId112" Type="http://schemas.openxmlformats.org/officeDocument/2006/relationships/hyperlink" Target="http://item.gmarket.co.kr/DetailView/Item.asp?goodscode=2430219403&amp;GoodsSale=Y&amp;jaehuid=200001169&amp;NaPm=ct=lfe4tffc%7Cci=ae169aecd166c5dd327bea616b8d90d86f029943%7Ctr=sls%7Csn=24%7Chk=817573c0cec3bc64f9625fe9e73aa44463605c10" TargetMode="External"/><Relationship Id="rId113" Type="http://schemas.openxmlformats.org/officeDocument/2006/relationships/hyperlink" Target="http://item.gmarket.co.kr/Item?goodscode=1729129734" TargetMode="External"/><Relationship Id="rId114" Type="http://schemas.openxmlformats.org/officeDocument/2006/relationships/hyperlink" Target="https://www.11st.co.kr/products/1177388207?NaPm=ct=lfj3qw68%7Cci=1ed3fd062079ccd5c8e72821524028b3af443e54%7Ctr=sls%7Csn=17703%7Chk=33434ec9e856c9870f82751f5c35e08782221e43&amp;utm_term=&amp;utm_campaign=%25B3%25D7%25C0%25CC%25B9%25F6pc_%25B0%25A1%25B0%25DD%25BA%25F1%25B1%25B3%25B1%25E2%25BA%25BB&amp;utm_source=%25B3%25D7%25C0%25CC%25B9%25F6_PC_PCS&amp;utm_medium=%25B0%25A1%25B0%25DD%25BA%25F1%25B1%25B3" TargetMode="External"/><Relationship Id="rId115" Type="http://schemas.openxmlformats.org/officeDocument/2006/relationships/hyperlink" Target="https://www.11st.co.kr/products/3973885115?NaPm=ct=lfe57jww%7Cci=6e8b1e9b520c44715bcc4ec5d4e7ddbebf24181a%7Ctr=slsl%7Csn=17703%7Chk=a433ee0cfe0339775799f0ce161ca5ddf6af4fed&amp;utm_term=&amp;utm_campaign=%25B3%25D7%25C0%25CC%25B9%25F6pc_%25B0%25A1%25B0%25DD%25BA%25F1%25B1%25B3%25B1%25E2%25BA%25BB&amp;utm_source=%25B3%25D7%25C0%25CC%25B9%25F6_PC_PCS&amp;utm_medium=%25B0%25A1%25B0%25DD%25BA%25F1%25B1%25B3" TargetMode="External"/><Relationship Id="rId116" Type="http://schemas.openxmlformats.org/officeDocument/2006/relationships/hyperlink" Target="https://smartstore.naver.com/delona/products/4976859891?NaPm=ct=lfien4og%7Cci=00c071409a844764cb07eb1dc952c8552f7278e4%7Ctr=sls%7Csn=1076987%7Chk=9c7f1ae734af5203b6fdd1b62400b6105021554a" TargetMode="External"/><Relationship Id="rId117" Type="http://schemas.openxmlformats.org/officeDocument/2006/relationships/hyperlink" Target="https://smartstore.naver.com/_next_/products/6534428154?NaPm=ct=lfidk4cw%7Cci=7af169847a70f3f46378ab00174cdc8807db6f42%7Ctr=sls%7Csn=5050394%7Chk=b5d48081f8e74f9a0e9b0f40ccfa3e03eafd3518" TargetMode="External"/><Relationship Id="rId118" Type="http://schemas.openxmlformats.org/officeDocument/2006/relationships/hyperlink" Target="https://smartstore.naver.com/hmpacking/products/8062371089?NaPm=ct=lfivv4w8%7Cci=0a11ea1a8b216f67d5a15c4ee119619fbf6450ca%7Ctr=slsc%7Csn=1103926%7Chk=bad519b423286ee10e2ea6526411c4e6f57d0711" TargetMode="External"/><Relationship Id="rId119" Type="http://schemas.openxmlformats.org/officeDocument/2006/relationships/hyperlink" Target="http://item.gmarket.co.kr/Item?goodscode=1986855253" TargetMode="External"/><Relationship Id="rId120" Type="http://schemas.openxmlformats.org/officeDocument/2006/relationships/hyperlink" Target="http://item.gmarket.co.kr/Item?goodscode=1723206719" TargetMode="External"/><Relationship Id="rId121" Type="http://schemas.openxmlformats.org/officeDocument/2006/relationships/hyperlink" Target="http://item.gmarket.co.kr/Item?goodsCode=2005157549&amp;jaehuid=" TargetMode="External"/><Relationship Id="rId122" Type="http://schemas.openxmlformats.org/officeDocument/2006/relationships/hyperlink" Target="http://item.gmarket.co.kr/Item?goodscode=2039649217" TargetMode="External"/><Relationship Id="rId123" Type="http://schemas.openxmlformats.org/officeDocument/2006/relationships/hyperlink" Target="https://www.devicemart.co.kr/goods/view?no=1383616" TargetMode="External"/><Relationship Id="rId124" Type="http://schemas.openxmlformats.org/officeDocument/2006/relationships/hyperlink" Target="http://item.gmarket.co.kr/Item?goodscode=2248358945" TargetMode="External"/><Relationship Id="rId125" Type="http://schemas.openxmlformats.org/officeDocument/2006/relationships/hyperlink" Target="http://item.gmarket.co.kr/Item?goodscode=2206332663" TargetMode="External"/><Relationship Id="rId126" Type="http://schemas.openxmlformats.org/officeDocument/2006/relationships/hyperlink" Target="http://item.gmarket.co.kr/Item?goodscode=1564045353" TargetMode="External"/><Relationship Id="rId127" Type="http://schemas.openxmlformats.org/officeDocument/2006/relationships/hyperlink" Target="http://item.gmarket.co.kr/Item?goodscode=1689094770" TargetMode="External"/><Relationship Id="rId128" Type="http://schemas.openxmlformats.org/officeDocument/2006/relationships/hyperlink" Target="http://item.gmarket.co.kr/Item?goodscode=2248342553" TargetMode="External"/><Relationship Id="rId129" Type="http://schemas.openxmlformats.org/officeDocument/2006/relationships/hyperlink" Target="http://item.gmarket.co.kr/Item?goodscode=1689094894" TargetMode="External"/><Relationship Id="rId130" Type="http://schemas.openxmlformats.org/officeDocument/2006/relationships/hyperlink" Target="http://item.gmarket.co.kr/Item?goodscode=1689094941" TargetMode="External"/><Relationship Id="rId131" Type="http://schemas.openxmlformats.org/officeDocument/2006/relationships/hyperlink" Target="https://www.devicemart.co.kr/goods/view?no=1360577" TargetMode="External"/><Relationship Id="rId132" Type="http://schemas.openxmlformats.org/officeDocument/2006/relationships/hyperlink" Target="https://www.devicemart.co.kr/goods/view?no=23963" TargetMode="External"/><Relationship Id="rId133" Type="http://schemas.openxmlformats.org/officeDocument/2006/relationships/hyperlink" Target="https://www.devicemart.co.kr/goods/view?no=24012" TargetMode="External"/><Relationship Id="rId134" Type="http://schemas.openxmlformats.org/officeDocument/2006/relationships/hyperlink" Target="http://item.gmarket.co.kr/Item?goodscode=271785344" TargetMode="External"/><Relationship Id="rId135" Type="http://schemas.openxmlformats.org/officeDocument/2006/relationships/hyperlink" Target="https://www.devicemart.co.kr/goods/view?no=5264" TargetMode="External"/><Relationship Id="rId136" Type="http://schemas.openxmlformats.org/officeDocument/2006/relationships/hyperlink" Target="http://item.gmarket.co.kr/Item?goodscode=852016925" TargetMode="External"/><Relationship Id="rId137" Type="http://schemas.openxmlformats.org/officeDocument/2006/relationships/hyperlink" Target="http://item.gmarket.co.kr/Item?goodsCode=1182354434" TargetMode="External"/><Relationship Id="rId138" Type="http://schemas.openxmlformats.org/officeDocument/2006/relationships/hyperlink" Target="http://item.gmarket.co.kr/Item?goodsCode=1182354434" TargetMode="External"/><Relationship Id="rId139" Type="http://schemas.openxmlformats.org/officeDocument/2006/relationships/hyperlink" Target="http://item.gmarket.co.kr/Item?goodscode=1917811914" TargetMode="External"/><Relationship Id="rId140" Type="http://schemas.openxmlformats.org/officeDocument/2006/relationships/hyperlink" Target="https://www.devicemart.co.kr/goods/view?no=1360976" TargetMode="External"/><Relationship Id="rId141" Type="http://schemas.openxmlformats.org/officeDocument/2006/relationships/hyperlink" Target="https://www.devicemart.co.kr/goods/view?no=1327440" TargetMode="External"/><Relationship Id="rId142" Type="http://schemas.openxmlformats.org/officeDocument/2006/relationships/hyperlink" Target="https://www.devicemart.co.kr/goods/view?no=12501933" TargetMode="External"/><Relationship Id="rId143" Type="http://schemas.openxmlformats.org/officeDocument/2006/relationships/hyperlink" Target="http://item.gmarket.co.kr/Item?goodscode=2742899223" TargetMode="External"/><Relationship Id="rId144" Type="http://schemas.openxmlformats.org/officeDocument/2006/relationships/hyperlink" Target="http://item.gmarket.co.kr/Item?goodscode=2428054918" TargetMode="External"/><Relationship Id="rId145" Type="http://schemas.openxmlformats.org/officeDocument/2006/relationships/hyperlink" Target="https://vctec.co.kr/product/ir-%EC%A0%81%EC%99%B8%EC%84%A0-%EB%A6%AC%EC%8B%9C%EB%B2%84-tl1838-ir-infrared-receiver-tl1838/10423/" TargetMode="External"/><Relationship Id="rId146" Type="http://schemas.openxmlformats.org/officeDocument/2006/relationships/hyperlink" Target="https://www.devicemart.co.kr/goods/view?no=10114" TargetMode="External"/><Relationship Id="rId147" Type="http://schemas.openxmlformats.org/officeDocument/2006/relationships/hyperlink" Target="https://www.devicemart.co.kr/goods/view?no=14556339" TargetMode="External"/><Relationship Id="rId148" Type="http://schemas.openxmlformats.org/officeDocument/2006/relationships/hyperlink" Target="https://www.devicemart.co.kr/goods/view?no=1278965" TargetMode="External"/><Relationship Id="rId149" Type="http://schemas.openxmlformats.org/officeDocument/2006/relationships/hyperlink" Target="https://www.devicemart.co.kr/goods/view?no=1361229" TargetMode="External"/><Relationship Id="rId150" Type="http://schemas.openxmlformats.org/officeDocument/2006/relationships/hyperlink" Target="https://www.devicemart.co.kr/goods/view?no=12236769" TargetMode="External"/><Relationship Id="rId151" Type="http://schemas.openxmlformats.org/officeDocument/2006/relationships/hyperlink" Target="https://www.devicemart.co.kr/goods/view?no=1327611" TargetMode="External"/><Relationship Id="rId152" Type="http://schemas.openxmlformats.org/officeDocument/2006/relationships/hyperlink" Target="https://www.devicemart.co.kr/goods/view?no=37853" TargetMode="External"/><Relationship Id="rId153" Type="http://schemas.openxmlformats.org/officeDocument/2006/relationships/hyperlink" Target="https://www.devicemart.co.kr/goods/view?no=37801" TargetMode="External"/><Relationship Id="rId154" Type="http://schemas.openxmlformats.org/officeDocument/2006/relationships/hyperlink" Target="https://www.devicemart.co.kr/goods/view?no=10825459" TargetMode="External"/><Relationship Id="rId155" Type="http://schemas.openxmlformats.org/officeDocument/2006/relationships/hyperlink" Target="https://www.devicemart.co.kr/goods/view?no=1329504" TargetMode="External"/><Relationship Id="rId156" Type="http://schemas.openxmlformats.org/officeDocument/2006/relationships/hyperlink" Target="https://www.devicemart.co.kr/goods/view?no=1376882" TargetMode="External"/><Relationship Id="rId157" Type="http://schemas.openxmlformats.org/officeDocument/2006/relationships/hyperlink" Target="https://www.devicemart.co.kr/goods/view?no=12710322" TargetMode="External"/><Relationship Id="rId158" Type="http://schemas.openxmlformats.org/officeDocument/2006/relationships/hyperlink" Target="https://ko.aliexpress.com/item/1005004698466078.html?spm=a2g0o.productlist.main.7.70b83b7fTopSnP&amp;algo_pvid=deb5ba7a-07f7-44e9-bd83-e4f5512737cd&amp;algo_exp_id=deb5ba7a-07f7-44e9-bd83-e4f5512737cd-3&amp;pdp_ext_f=%7B%22sku_id%22:%2212000030140693626%22%7D&amp;pdp_npi=3@dis!KRW!29376.0!22032.0!!!!!@211bf3f116787777108326805d0761!12000030140693626!sea!KR!0&amp;curPageLogUid=yrHvPMo9m269" TargetMode="External"/><Relationship Id="rId159" Type="http://schemas.openxmlformats.org/officeDocument/2006/relationships/hyperlink" Target="https://ko.aliexpress.com/item/1005004698466078.html?spm=a2g0o.productlist.main.7.70b83b7fTopSnP&amp;algo_pvid=deb5ba7a-07f7-44e9-bd83-e4f5512737cd&amp;algo_exp_id=deb5ba7a-07f7-44e9-bd83-e4f5512737cd-3&amp;pdp_ext_f=%7B%22sku_id%22:%2212000030140693626%22%7D&amp;pdp_npi=3@dis!KRW!29376.0!22032.0!!!!!@211bf3f116787777108326805d0761!12000030140693626!sea!KR!0&amp;curPageLogUid=yrHvPMo9m269" TargetMode="External"/><Relationship Id="rId160" Type="http://schemas.openxmlformats.org/officeDocument/2006/relationships/hyperlink" Target="https://ko.aliexpress.com/item/1005002080378174.html?spm=a2g0o.productlist.main.117.31d347c0l61hJ9&amp;algo_pvid=544c7720-a7d5-4a17-99e6-3281e8bf0ede&amp;aem_p4p_detail=202303140010363900156609304200000186201&amp;algo_exp_id=544c7720-a7d5-4a17-99e6-3281e8bf0ede-58&amp;pdp_ext_f=%7B%22sku_id%22:%2212000018672096941%22%7D&amp;pdp_npi=3@dis!KRW!4856.0!3887.0!!!!!@211bd3cb16787778365644100d0709!12000018672096941!sea!KR!0&amp;curPageLogUid=gnhte1Vhr3FI&amp;ad_pvid=202303140010363900156609304200000186201_59&amp;ad_pvid=202303140010363900156609304200000186201_59" TargetMode="External"/><Relationship Id="rId161" Type="http://schemas.openxmlformats.org/officeDocument/2006/relationships/hyperlink" Target="https://www.falconshop.co.kr/shop/goods/goods_view.php?goodsno=99986259" TargetMode="External"/><Relationship Id="rId162" Type="http://schemas.openxmlformats.org/officeDocument/2006/relationships/hyperlink" Target="https://ko.aliexpress.com/item/1005004698466078.html?spm=a2g0o.productlist.main.7.70b83b7fTopSnP&amp;algo_pvid=deb5ba7a-07f7-44e9-bd83-e4f5512737cd&amp;algo_exp_id=deb5ba7a-07f7-44e9-bd83-e4f5512737cd-3&amp;pdp_ext_f=%7B%22sku_id%22:%2212000030140693626%22%7D&amp;pdp_npi=3@dis!KRW!29376.0!22032.0!!!!!@211bf3f116787777108326805d0761!12000030140693626!sea!KR!0&amp;curPageLogUid=yrHvPMo9m269" TargetMode="External"/><Relationship Id="rId163" Type="http://schemas.openxmlformats.org/officeDocument/2006/relationships/hyperlink" Target="http://hobbyzone.kr/product/ublox-neo-m8n-gps-for-apm-and-pixhawk-flight-controller-gps-%EB%AA%A8%EB%93%88/5535/" TargetMode="External"/><Relationship Id="rId164" Type="http://schemas.openxmlformats.org/officeDocument/2006/relationships/hyperlink" Target="https://ko.aliexpress.com/item/4000158662826.html?pdp_npi=2@dis!KRW!%E2%82%A9%205,577!%E2%82%A9%205,577!!!!!@2101c84a16789527769108997ecd0a!10000000502362294!btf&amp;_t=pvid:ef2d6999-3d3e-427c-a23f-01db615b5754&amp;afTraceInfo=4000158662826__pc__pcBridgePPC__xxxxxx__1678952777&amp;spm=a2g0o.ppclist.product.mainProduct&amp;gatewayAdapt=glo2kor" TargetMode="External"/><Relationship Id="rId165" Type="http://schemas.openxmlformats.org/officeDocument/2006/relationships/hyperlink" Target="https://www.rcbank.co.kr/shop/goods/goods_view.php?&amp;goodsno=15070" TargetMode="External"/><Relationship Id="rId166" Type="http://schemas.openxmlformats.org/officeDocument/2006/relationships/hyperlink" Target="https://ko.aliexpress.com/item/1005003005063302.html?spm=a2g0o.productlist.0.0.4bd0796107kENd&amp;algo_pvid=d253e1fa-1c51-424b-ab5c-5e08a38e3057&amp;algo_exp_id=d253e1fa-1c51-424b-ab5c-5e08a38e3057-7&amp;pdp_ext_f=%7B%22sku_id%22:%2212000023176321636%22%7D&amp;pdp_npi=1@dis%7CUSD%7C%7C89.9%7C%7C%7C%7C%7C@2101d91e16512267519098653e696e%7C12000023176321636%7Csea&amp;gatewayAdapt=glo2kor" TargetMode="External"/><Relationship Id="rId167" Type="http://schemas.openxmlformats.org/officeDocument/2006/relationships/hyperlink" Target="https://ko.aliexpress.com/i/32879895039.html" TargetMode="External"/><Relationship Id="rId168" Type="http://schemas.openxmlformats.org/officeDocument/2006/relationships/hyperlink" Target="https://ko.aliexpress.com/item/33002320717.html?gatewayAdapt=glo2kor" TargetMode="External"/><Relationship Id="rId169" Type="http://schemas.openxmlformats.org/officeDocument/2006/relationships/hyperlink" Target="https://smartstore.naver.com/mhivestore/products/4961922335" TargetMode="External"/><Relationship Id="rId170" Type="http://schemas.openxmlformats.org/officeDocument/2006/relationships/hyperlink" Target="https://www.navimro.com/g/429996/" TargetMode="External"/><Relationship Id="rId171" Type="http://schemas.openxmlformats.org/officeDocument/2006/relationships/hyperlink" Target="https://www.adafruit.com/?q=+XBee+Adapter&amp;sort=BestMatch" TargetMode="External"/><Relationship Id="rId172" Type="http://schemas.openxmlformats.org/officeDocument/2006/relationships/hyperlink" Target="https://www.devicemart.co.kr/goods/view?no=1362051" TargetMode="External"/><Relationship Id="rId173" Type="http://schemas.openxmlformats.org/officeDocument/2006/relationships/hyperlink" Target="https://www.devicemart.co.kr/goods/view?no=1279308" TargetMode="External"/><Relationship Id="rId174" Type="http://schemas.openxmlformats.org/officeDocument/2006/relationships/hyperlink" Target="https://www.devicemart.co.kr/goods/view?no=1358495" TargetMode="External"/><Relationship Id="rId175" Type="http://schemas.openxmlformats.org/officeDocument/2006/relationships/hyperlink" Target="https://www.devicemart.co.kr/goods/view?no=12710322" TargetMode="External"/><Relationship Id="rId176" Type="http://schemas.openxmlformats.org/officeDocument/2006/relationships/hyperlink" Target="https://www.eleparts.co.kr/goods/view?no=8195636" TargetMode="External"/><Relationship Id="rId177" Type="http://schemas.openxmlformats.org/officeDocument/2006/relationships/hyperlink" Target="https://www.coupang.com/vp/products/4527487901?itemId=5465389687&amp;vendorItemId=78778749997&amp;q=USB+%EB%A7%88%EC%9D%B4%ED%81%AC&amp;itemsCount=36&amp;searchId=d19938b589fb48e796832618f9dcd0f8&amp;rank=1&amp;isAddedCart=" TargetMode="External"/><Relationship Id="rId178" Type="http://schemas.openxmlformats.org/officeDocument/2006/relationships/hyperlink" Target="https://www.coupang.com/vp/products/1606481616?itemId=2743821232&amp;vendorItemId=78328116556&amp;q=USB%EC%8A%A4%ED%94%BC%EC%BB%A4&amp;itemsCount=36&amp;searchId=244d19cc30bc4865a2f784167c44ec37&amp;rank=2&amp;isAddedCart=" TargetMode="External"/><Relationship Id="rId179" Type="http://schemas.openxmlformats.org/officeDocument/2006/relationships/hyperlink" Target="https://www.coupang.com/vp/products/189270927?itemId=540468055&amp;vendorItemId=5317259953&amp;src=1032002&amp;spec=10305201&amp;addtag=400&amp;ctag=189270927&amp;lptag=P189270927&amp;itime=20230314165330&amp;pageType=PRODUCT&amp;pageValue=189270927&amp;wPcid=16784074656278106465869&amp;wRef=m.shoppinghow.kakao.com&amp;wTime=20230314165330&amp;redirect=landing&amp;mcid=446e473d94414bfaaf639de435cfcfa7&amp;isAddedCart=" TargetMode="External"/><Relationship Id="rId180" Type="http://schemas.openxmlformats.org/officeDocument/2006/relationships/hyperlink" Target="http://itempage3.auction.co.kr/DetailView.aspx?ItemNo=C915531536&amp;frm3=V2" TargetMode="External"/><Relationship Id="rId181" Type="http://schemas.openxmlformats.org/officeDocument/2006/relationships/hyperlink" Target="http://itempage3.auction.co.kr/DetailView.aspx?ItemNo=C915531536&amp;frm3=V2" TargetMode="External"/><Relationship Id="rId182" Type="http://schemas.openxmlformats.org/officeDocument/2006/relationships/hyperlink" Target="https://www.devicemart.co.kr/goods/view?no=2736" TargetMode="External"/><Relationship Id="rId183" Type="http://schemas.openxmlformats.org/officeDocument/2006/relationships/hyperlink" Target="https://www.devicemart.co.kr/goods/view?no=1076851" TargetMode="External"/><Relationship Id="rId184" Type="http://schemas.openxmlformats.org/officeDocument/2006/relationships/hyperlink" Target="https://www.devicemart.co.kr/goods/view?no=1383893" TargetMode="External"/><Relationship Id="rId185" Type="http://schemas.openxmlformats.org/officeDocument/2006/relationships/hyperlink" Target="https://www.devicemart.co.kr/goods/view?no=12240662" TargetMode="External"/><Relationship Id="rId186" Type="http://schemas.openxmlformats.org/officeDocument/2006/relationships/hyperlink" Target="https://www.devicemart.co.kr/goods/view?no=10916352" TargetMode="External"/><Relationship Id="rId187" Type="http://schemas.openxmlformats.org/officeDocument/2006/relationships/hyperlink" Target="https://www.devicemart.co.kr/goods/view?no=1327411" TargetMode="External"/><Relationship Id="rId188" Type="http://schemas.openxmlformats.org/officeDocument/2006/relationships/hyperlink" Target="http://item.gmarket.co.kr/Item?goodscode=2673156088" TargetMode="External"/><Relationship Id="rId189" Type="http://schemas.openxmlformats.org/officeDocument/2006/relationships/hyperlink" Target="http://item.gmarket.co.kr/Item?goodsCode=2783316568" TargetMode="External"/><Relationship Id="rId190" Type="http://schemas.openxmlformats.org/officeDocument/2006/relationships/hyperlink" Target="https://smartstore.naver.com/openidea/products/6581370041?NaPm=ct=lezerbeo%7Cci=0yW0003ef0vy-AvCweWn%7Ctr=pla%7Chk=7bb280effdded700d1b712b94946ee7082e2715c" TargetMode="External"/><Relationship Id="rId191" Type="http://schemas.openxmlformats.org/officeDocument/2006/relationships/hyperlink" Target="https://www.devicemart.co.kr/goods/view?no=1385149" TargetMode="External"/><Relationship Id="rId192" Type="http://schemas.openxmlformats.org/officeDocument/2006/relationships/hyperlink" Target="https://smartstore.naver.com/adgeared/products/2529314303?NaPm=ct=ley3pn6o%7Cci=76203f549f481e67a1879c8eccdd946669174117%7Ctr=aifc%7Csn=624550%7Chk=08e601b306dc186ea36495ff07dbbe5df895352c" TargetMode="External"/><Relationship Id="rId193" Type="http://schemas.openxmlformats.org/officeDocument/2006/relationships/hyperlink" Target="https://www.devicemart.co.kr/goods/view?no=1330873" TargetMode="External"/><Relationship Id="rId194" Type="http://schemas.openxmlformats.org/officeDocument/2006/relationships/hyperlink" Target="https://www.devicemart.co.kr/goods/view?no=1278835" TargetMode="External"/><Relationship Id="rId195" Type="http://schemas.openxmlformats.org/officeDocument/2006/relationships/hyperlink" Target="https://www.devicemart.co.kr/goods/view?no=1357321" TargetMode="External"/><Relationship Id="rId196" Type="http://schemas.openxmlformats.org/officeDocument/2006/relationships/hyperlink" Target="https://www.devicemart.co.kr/goods/view?no=191" TargetMode="External"/><Relationship Id="rId197" Type="http://schemas.openxmlformats.org/officeDocument/2006/relationships/hyperlink" Target="https://www.devicemart.co.kr/goods/view?no=190" TargetMode="External"/><Relationship Id="rId198" Type="http://schemas.openxmlformats.org/officeDocument/2006/relationships/hyperlink" Target="https://www.devicemart.co.kr/goods/view?no=193" TargetMode="External"/><Relationship Id="rId199" Type="http://schemas.openxmlformats.org/officeDocument/2006/relationships/hyperlink" Target="https://www.devicemart.co.kr/goods/view?no=189" TargetMode="External"/><Relationship Id="rId200" Type="http://schemas.openxmlformats.org/officeDocument/2006/relationships/hyperlink" Target="http://item.gmarket.co.kr/Item?goodscode=1612871921" TargetMode="External"/><Relationship Id="rId201" Type="http://schemas.openxmlformats.org/officeDocument/2006/relationships/hyperlink" Target="http://item.gmarket.co.kr/Item?goodscode=2632939462" TargetMode="External"/><Relationship Id="rId202" Type="http://schemas.openxmlformats.org/officeDocument/2006/relationships/hyperlink" Target="https://www.devicemart.co.kr/goods/view?no=1287094" TargetMode="External"/><Relationship Id="rId203" Type="http://schemas.openxmlformats.org/officeDocument/2006/relationships/hyperlink" Target="http://item.gmarket.co.kr/Item?goodsCode=2460688442" TargetMode="External"/><Relationship Id="rId204" Type="http://schemas.openxmlformats.org/officeDocument/2006/relationships/hyperlink" Target="https://ko.aliexpress.com/item/32472585931.html?gatewayAdapt=glo2kor" TargetMode="External"/><Relationship Id="rId205" Type="http://schemas.openxmlformats.org/officeDocument/2006/relationships/hyperlink" Target="https://ko.aliexpress.com/item/1005004263776581.html?pdp_npi=2@dis!KRW!%E2%82%A9%2066,340!%E2%82%A9%2046,438!!!!!@2101f6ba16792818044536999e2eb9!12000028564482557!btf&amp;_t=pvid:efcd23bd-9e42-4480-9e12-b9333b78ef77&amp;afTraceInfo=1005004263776581__pc__pcBridgePPC__xxxxxx__1679281804&amp;spm=a2g0o.ppclist.product.mainProduct&amp;gatewayAdapt=glo2kor" TargetMode="External"/><Relationship Id="rId206" Type="http://schemas.openxmlformats.org/officeDocument/2006/relationships/hyperlink" Target="https://www.devicemart.co.kr/goods/maker?custom=al_profile" TargetMode="External"/><Relationship Id="rId207" Type="http://schemas.openxmlformats.org/officeDocument/2006/relationships/hyperlink" Target="https://openbuildspartstore.com/v-slot-gantry-kit-20mm/" TargetMode="External"/><Relationship Id="rId208" Type="http://schemas.openxmlformats.org/officeDocument/2006/relationships/hyperlink" Target="https://openbuildspartstore.com/motor-mount-plate-nema-17-stepper-motor/" TargetMode="External"/><Relationship Id="rId209" Type="http://schemas.openxmlformats.org/officeDocument/2006/relationships/hyperlink" Target="https://openbuildspartstore.com/idler-pulley-plate/" TargetMode="External"/><Relationship Id="rId210" Type="http://schemas.openxmlformats.org/officeDocument/2006/relationships/hyperlink" Target="https://openbuildspartstore.com/smooth-idler-pulley-kit/" TargetMode="External"/><Relationship Id="rId211" Type="http://schemas.openxmlformats.org/officeDocument/2006/relationships/hyperlink" Target="https://openbuildspartstore.com/gt2-2m-timing-belt-by-the-foot/" TargetMode="External"/><Relationship Id="rId212" Type="http://schemas.openxmlformats.org/officeDocument/2006/relationships/hyperlink" Target="https://openbuildspartstore.com/gt2-2m-timing-pulley-20-tooth/" TargetMode="External"/><Relationship Id="rId213" Type="http://schemas.openxmlformats.org/officeDocument/2006/relationships/hyperlink" Target="https://openbuildspartstore.com/nema-17-stepper-motor/" TargetMode="External"/><Relationship Id="rId214" Type="http://schemas.openxmlformats.org/officeDocument/2006/relationships/hyperlink" Target="https://openbuildspartstore.com/black-angle-corner-connector/" TargetMode="External"/><Relationship Id="rId215" Type="http://schemas.openxmlformats.org/officeDocument/2006/relationships/hyperlink" Target="https://openbuildspartstore.com/low-profile-screws-m5-10-pack-/" TargetMode="External"/><Relationship Id="rId216" Type="http://schemas.openxmlformats.org/officeDocument/2006/relationships/hyperlink" Target="https://openbuildspartstore.com/aluminum-spacers-10-pack/" TargetMode="External"/><Relationship Id="rId217" Type="http://schemas.openxmlformats.org/officeDocument/2006/relationships/hyperlink" Target="https://openbuildspartstore.com/tee-nuts-m5-10-pack/" TargetMode="External"/><Relationship Id="rId218" Type="http://schemas.openxmlformats.org/officeDocument/2006/relationships/hyperlink" Target="https://openbuildspartstore.com/drop-in-tee-nuts/" TargetMode="External"/><Relationship Id="rId219" Type="http://schemas.openxmlformats.org/officeDocument/2006/relationships/hyperlink" Target="https://openbuildspartstore.com/nylon-insert-hex-locknut---m5-10-pack-/" TargetMode="External"/><Relationship Id="rId220" Type="http://schemas.openxmlformats.org/officeDocument/2006/relationships/hyperlink" Target="https://openbuildspartstore.com/cube-corner-connector/" TargetMode="External"/><Relationship Id="rId221" Type="http://schemas.openxmlformats.org/officeDocument/2006/relationships/hyperlink" Target="https://openbuildspartstore.com/low-profile-screws-m5-10-pack-/" TargetMode="External"/><Relationship Id="rId222" Type="http://schemas.openxmlformats.org/officeDocument/2006/relationships/hyperlink" Target="https://openbuildspartstore.com/low-profile-screws-m5-10-pack-/" TargetMode="External"/><Relationship Id="rId223" Type="http://schemas.openxmlformats.org/officeDocument/2006/relationships/hyperlink" Target="https://openbuildspartstore.com/low-profile-screws-m5-10-pack-/" TargetMode="External"/><Relationship Id="rId224" Type="http://schemas.openxmlformats.org/officeDocument/2006/relationships/hyperlink" Target="https://openbuildspartstore.com/aluminum-spacers-10-pack/" TargetMode="External"/><Relationship Id="rId225" Type="http://schemas.openxmlformats.org/officeDocument/2006/relationships/hyperlink" Target="https://www.coupang.com/vp/products/5925872410?itemId=10515754212&amp;vendorItemId=77797371659&amp;q=bar+butler&amp;itemsCount=36&amp;searchId=5b6bacb04c734975a918f1c68c38b74e&amp;rank=2&amp;isAddedCart=" TargetMode="External"/><Relationship Id="rId226" Type="http://schemas.openxmlformats.org/officeDocument/2006/relationships/hyperlink" Target="https://www.devicemart.co.kr/goods/maker?custom=al_profile" TargetMode="External"/><Relationship Id="rId227" Type="http://schemas.openxmlformats.org/officeDocument/2006/relationships/hyperlink" Target="https://www.devicemart.co.kr/goods/maker?custom=al_profile" TargetMode="External"/><Relationship Id="rId228" Type="http://schemas.openxmlformats.org/officeDocument/2006/relationships/hyperlink" Target="https://www.devicemart.co.kr/goods/view?no=14933041" TargetMode="External"/><Relationship Id="rId229" Type="http://schemas.openxmlformats.org/officeDocument/2006/relationships/hyperlink" Target="https://www.devicemart.co.kr/goods/view?no=12169464" TargetMode="External"/><Relationship Id="rId230" Type="http://schemas.openxmlformats.org/officeDocument/2006/relationships/hyperlink" Target="https://www.devicemart.co.kr/goods/view?no=1385450" TargetMode="External"/><Relationship Id="rId231" Type="http://schemas.openxmlformats.org/officeDocument/2006/relationships/hyperlink" Target="https://www.devicemart.co.kr/goods/view?no=1273487" TargetMode="External"/><Relationship Id="rId232" Type="http://schemas.openxmlformats.org/officeDocument/2006/relationships/hyperlink" Target="https://www.devicemart.co.kr/goods/view?no=12503476" TargetMode="External"/><Relationship Id="rId233" Type="http://schemas.openxmlformats.org/officeDocument/2006/relationships/hyperlink" Target="https://www.devicemart.co.kr/goods/view?no=1076851" TargetMode="External"/><Relationship Id="rId234" Type="http://schemas.openxmlformats.org/officeDocument/2006/relationships/hyperlink" Target="https://www.devicemart.co.kr/goods/view?no=12501933" TargetMode="External"/><Relationship Id="rId235" Type="http://schemas.openxmlformats.org/officeDocument/2006/relationships/hyperlink" Target="https://www.devicemart.co.kr/goods/view?no=10919040" TargetMode="External"/><Relationship Id="rId236" Type="http://schemas.openxmlformats.org/officeDocument/2006/relationships/hyperlink" Target="https://www.devicemart.co.kr/goods/view?no=1330659" TargetMode="External"/><Relationship Id="rId237" Type="http://schemas.openxmlformats.org/officeDocument/2006/relationships/hyperlink" Target="https://www.devicemart.co.kr/goods/view?no=1279308" TargetMode="External"/><Relationship Id="rId238" Type="http://schemas.openxmlformats.org/officeDocument/2006/relationships/hyperlink" Target="https://www.devicemart.co.kr/goods/view?no=1324034" TargetMode="External"/><Relationship Id="rId239" Type="http://schemas.openxmlformats.org/officeDocument/2006/relationships/hyperlink" Target="https://www.devicemart.co.kr/goods/view?no=29460" TargetMode="External"/><Relationship Id="rId240" Type="http://schemas.openxmlformats.org/officeDocument/2006/relationships/hyperlink" Target="https://www.acrylmall.com/src/products/products_detail.php?product_category_id=5006&amp;product_category_id_main=0&amp;product_mst_id=0_fomax_03T&amp;now_page=1" TargetMode="External"/><Relationship Id="rId241" Type="http://schemas.openxmlformats.org/officeDocument/2006/relationships/hyperlink" Target="https://www.icbanq.com/P005605446" TargetMode="External"/><Relationship Id="rId242" Type="http://schemas.openxmlformats.org/officeDocument/2006/relationships/hyperlink" Target="https://www.eleparts.co.kr/goods/view?no=11982495" TargetMode="External"/><Relationship Id="rId243" Type="http://schemas.openxmlformats.org/officeDocument/2006/relationships/hyperlink" Target="https://www.devicemart.co.kr/goods/view?no=1273487&amp;gclid=CjwKCAjwq-WgBhBMEiwAzKSH6GlSd7IdfrHp7SLKDwxnpkaVpSyUcPo0c4BZ9FwlB76cUzdTVYm1XBoCfSQQAvD_BwE" TargetMode="External"/><Relationship Id="rId244" Type="http://schemas.openxmlformats.org/officeDocument/2006/relationships/hyperlink" Target="https://smartstore.naver.com/openidea/products/6581370041?NaPm=ct=lezerbeo%7Cci=0yW0003ef0vy-AvCweWn%7Ctr=pla%7Chk=7bb280effdded700d1b712b94946ee7082e2715c" TargetMode="External"/><Relationship Id="rId245" Type="http://schemas.openxmlformats.org/officeDocument/2006/relationships/hyperlink" Target="https://shopping.interpark.com/product/productInfo.do?prdNo=9768032547&amp;dispNo=016001&amp;bizCd=P01397&amp;NaPm=ct=lfaotzs8%7Cci=6b174c262739dfd9829d92b4583f3c576160228a%7Ctr=slsl%7Csn=3%7Chk=edd2827ac1b2708ee03a0e535eb50c79c2a87768&amp;utm_medium=affiliate&amp;utm_source=naver&amp;utm_campaign=shop_20211015_navershopping_p01397_cps&amp;utm_content=conversion_47" TargetMode="External"/><Relationship Id="rId246" Type="http://schemas.openxmlformats.org/officeDocument/2006/relationships/hyperlink" Target="http://any-mall.co.kr/shop/shopdetail.html?branduid=111053" TargetMode="External"/><Relationship Id="rId247" Type="http://schemas.openxmlformats.org/officeDocument/2006/relationships/hyperlink" Target="http://smartstore.naver.com/pienoglo/products/512446438" TargetMode="External"/><Relationship Id="rId248" Type="http://schemas.openxmlformats.org/officeDocument/2006/relationships/hyperlink" Target="https://www.coupang.com/vp/products/6299169793?itemId=13016051561&amp;vendorItemId=80279115126&amp;src=1042503&amp;spec=70304777&amp;addtag=400&amp;ctag=6299169793&amp;lptag=I13016051561V80279115126A353763215&amp;itime=20230321192412&amp;pageType=PRODUCT&amp;pageValue=6299169793&amp;wPcid=16357257565428613222749&amp;wRef=&amp;wTime=20230321192412&amp;redirect=landing&amp;AdNodeId=353763215&amp;gclid=CjwKCAjwq-WgBhBMEiwAzKSH6I_vXgoBc9AInIyy2sNFE35WQgxy2Q4nsvYSabv5JtAWXM6xRQnEMBoCX1QQAvD_BwE&amp;mcid=a003540c1c544ba8a9d85b47c2733e7a&amp;campaignid=19622133980&amp;adgroupid=144010222445&amp;isAddedCart=" TargetMode="External"/><Relationship Id="rId249" Type="http://schemas.openxmlformats.org/officeDocument/2006/relationships/hyperlink" Target="https://www.devicemart.co.kr/goods/view?no=1290806" TargetMode="External"/><Relationship Id="rId250" Type="http://schemas.openxmlformats.org/officeDocument/2006/relationships/hyperlink" Target="https://smartstore.naver.com/openidea/products/4831558983?NaPm=ct=lfi032xs%7Cci=9039b6d47dbc9d99e0fe764f7ec720c65a1edb0c%7Ctr=sls%7Csn=1111412%7Chk=deb10ddbc0bbe51dcfa8c0725445670122111168" TargetMode="External"/><Relationship Id="rId251" Type="http://schemas.openxmlformats.org/officeDocument/2006/relationships/hyperlink" Target="https://search.shopping.naver.com/catalog/30091975771?query=%EC%84%9C%EB%B8%8C%EB%AA%A8%ED%84%B0&amp;NaPm=ct=lfi3bj2g%7Cci=68bb05bb96862ab924a4d6916c4663be195f7bd0%7Ctr=slsl%7Csn=95694%7Chk=9fa014d30cfec0613eb255a3a9102f08a7165da6" TargetMode="External"/><Relationship Id="rId252" Type="http://schemas.openxmlformats.org/officeDocument/2006/relationships/hyperlink" Target="https://search.shopping.naver.com/catalog/31207036849?query=dc%EB%AA%A8%ED%84%B0&amp;NaPm=ct=lfi3m5s8%7Cci=0d12b25055072b5c838dfdfda12d140b5fc8e3a3%7Ctr=slsl%7Csn=95694%7Chk=6ecaeb693fc471bbc3ce77cbc979fb1ce37e3481" TargetMode="External"/><Relationship Id="rId253" Type="http://schemas.openxmlformats.org/officeDocument/2006/relationships/hyperlink" Target="https://www.any-mall.co.kr/shop/shopdetail.html?branduid=345106" TargetMode="External"/><Relationship Id="rId254" Type="http://schemas.openxmlformats.org/officeDocument/2006/relationships/hyperlink" Target="https://www.eleparts.co.kr/goods/view?no=9467937" TargetMode="External"/><Relationship Id="rId255" Type="http://schemas.openxmlformats.org/officeDocument/2006/relationships/hyperlink" Target="https://smartstore.naver.com/lexar/products/5562725344?NaPm=ct=lf97pmvk%7Cci=7e2e4830cfcea73e7e827377bb0b023247fdd297%7Ctr=plac%7Csn=214796%7Chk=fc4ec0c3119944ba678e129a33e27f22f8ed8700" TargetMode="External"/><Relationship Id="rId256" Type="http://schemas.openxmlformats.org/officeDocument/2006/relationships/hyperlink" Target="https://www.11st.co.kr/products/2793890324?NaPm=ct=lf97xp00%7Cci=5ff1c2575f3cd109526f33c21a3a2df4eb258e49%7Ctr=slbrc%7Csn=17703%7Chk=8ae028ff3a2baedf2e4ee976e8bbe14f20d1defa&amp;utm_term=&amp;utm_campaign=%25B3%25D7%25C0%25CC%25B9%25F6pc_%25B0%25A1%25B0%25DD%25BA%25F1%25B1%25B3%25B1%25E2%25BA%25BB&amp;utm_source=%25B3%25D7%25C0%25CC%25B9%25F6_PC_PCS&amp;utm_medium=%25B0%25A1%25B0%25DD%25BA%25F1%25B1%25B3" TargetMode="External"/><Relationship Id="rId257" Type="http://schemas.openxmlformats.org/officeDocument/2006/relationships/hyperlink" Target="https://www.eleparts.co.kr/goods/view?no=8277028"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38</v>
      </c>
      <c r="C11" s="3"/>
      <c r="D11" s="3"/>
    </row>
    <row r="12">
      <c r="B12" s="4"/>
      <c r="C12" t="s" s="4">
        <v>5</v>
      </c>
      <c r="D12" t="s" s="5">
        <v>38</v>
      </c>
    </row>
  </sheetData>
  <mergeCells count="1">
    <mergeCell ref="B3:D3"/>
  </mergeCells>
  <hyperlinks>
    <hyperlink ref="D10" location="'기초금액산출내역서'!R1C1" tooltip="" display="기초금액산출내역서"/>
    <hyperlink ref="D12" location="'신청내역'!R1C1" tooltip="" display="신청내역"/>
  </hyperlinks>
</worksheet>
</file>

<file path=xl/worksheets/sheet2.xml><?xml version="1.0" encoding="utf-8"?>
<worksheet xmlns:r="http://schemas.openxmlformats.org/officeDocument/2006/relationships" xmlns="http://schemas.openxmlformats.org/spreadsheetml/2006/main">
  <sheetPr>
    <pageSetUpPr fitToPage="1"/>
  </sheetPr>
  <dimension ref="A1:L212"/>
  <sheetViews>
    <sheetView workbookViewId="0" showGridLines="0" defaultGridColor="1"/>
  </sheetViews>
  <sheetFormatPr defaultColWidth="8.83333" defaultRowHeight="17.1" customHeight="1" outlineLevelRow="0" outlineLevelCol="0"/>
  <cols>
    <col min="1" max="1" width="5.67188" style="6" customWidth="1"/>
    <col min="2" max="2" width="20.6719" style="6" customWidth="1"/>
    <col min="3" max="3" width="50.6719" style="6" customWidth="1"/>
    <col min="4" max="4" width="6.67188" style="6" customWidth="1"/>
    <col min="5" max="5" width="8.67188" style="6" customWidth="1"/>
    <col min="6" max="6" width="10.6719" style="6" customWidth="1"/>
    <col min="7" max="7" width="15.6719" style="6" customWidth="1"/>
    <col min="8" max="8" width="50.6719" style="6" customWidth="1"/>
    <col min="9" max="10" width="20.6719" style="6" customWidth="1"/>
    <col min="11" max="12" width="9" style="6" customWidth="1"/>
    <col min="13" max="16384" width="8.85156" style="6" customWidth="1"/>
  </cols>
  <sheetData>
    <row r="1" ht="36" customHeight="1">
      <c r="A1" t="s" s="7">
        <v>6</v>
      </c>
      <c r="B1" s="8"/>
      <c r="C1" s="8"/>
      <c r="D1" s="8"/>
      <c r="E1" s="8"/>
      <c r="F1" s="8"/>
      <c r="G1" s="8"/>
      <c r="H1" s="8"/>
      <c r="I1" s="8"/>
      <c r="J1" s="8"/>
      <c r="K1" s="9"/>
      <c r="L1" s="9"/>
    </row>
    <row r="2" ht="53.4" customHeight="1">
      <c r="A2" t="s" s="10">
        <v>7</v>
      </c>
      <c r="B2" s="11"/>
      <c r="C2" s="11"/>
      <c r="D2" s="11"/>
      <c r="E2" s="12"/>
      <c r="F2" s="12"/>
      <c r="G2" s="12"/>
      <c r="H2" s="11"/>
      <c r="I2" s="11"/>
      <c r="J2" s="11"/>
      <c r="K2" s="9"/>
      <c r="L2" s="9"/>
    </row>
    <row r="3" ht="17.1" customHeight="1">
      <c r="A3" t="s" s="13">
        <v>8</v>
      </c>
      <c r="B3" t="s" s="14">
        <v>9</v>
      </c>
      <c r="C3" t="s" s="14">
        <v>10</v>
      </c>
      <c r="D3" t="s" s="14">
        <v>11</v>
      </c>
      <c r="E3" t="s" s="14">
        <v>12</v>
      </c>
      <c r="F3" t="s" s="15">
        <v>13</v>
      </c>
      <c r="G3" t="s" s="15">
        <v>14</v>
      </c>
      <c r="H3" t="s" s="16">
        <v>15</v>
      </c>
      <c r="I3" t="s" s="17">
        <v>16</v>
      </c>
      <c r="J3" t="s" s="18">
        <v>17</v>
      </c>
      <c r="K3" s="19"/>
      <c r="L3" s="9"/>
    </row>
    <row r="4" ht="21.6" customHeight="1">
      <c r="A4" t="s" s="20">
        <v>18</v>
      </c>
      <c r="B4" s="21"/>
      <c r="C4" s="21"/>
      <c r="D4" s="22"/>
      <c r="E4" s="23"/>
      <c r="F4" s="23"/>
      <c r="G4" s="24">
        <f>SUM(G5:G212)</f>
        <v>277272</v>
      </c>
      <c r="H4" s="25"/>
      <c r="I4" s="26"/>
      <c r="J4" s="27"/>
      <c r="K4" t="s" s="28">
        <v>19</v>
      </c>
      <c r="L4" t="s" s="29">
        <v>20</v>
      </c>
    </row>
    <row r="5" ht="17.1" customHeight="1">
      <c r="A5" s="30">
        <v>1</v>
      </c>
      <c r="B5" t="s" s="31">
        <v>21</v>
      </c>
      <c r="C5" t="s" s="32">
        <v>22</v>
      </c>
      <c r="D5" t="s" s="31">
        <v>23</v>
      </c>
      <c r="E5" s="33">
        <v>4</v>
      </c>
      <c r="F5" s="33">
        <v>25690</v>
      </c>
      <c r="G5" s="34">
        <f>F5*E5*1.2</f>
        <v>123312</v>
      </c>
      <c r="H5" t="s" s="35">
        <v>24</v>
      </c>
      <c r="I5" t="s" s="36">
        <v>25</v>
      </c>
      <c r="J5" t="s" s="37">
        <v>26</v>
      </c>
      <c r="K5" t="s" s="28">
        <v>27</v>
      </c>
      <c r="L5" s="38">
        <v>0</v>
      </c>
    </row>
    <row r="6" ht="17.1" customHeight="1">
      <c r="A6" s="39">
        <v>2</v>
      </c>
      <c r="B6" t="s" s="36">
        <v>28</v>
      </c>
      <c r="C6" t="s" s="40">
        <v>29</v>
      </c>
      <c r="D6" t="s" s="36">
        <v>30</v>
      </c>
      <c r="E6" s="41">
        <v>1</v>
      </c>
      <c r="F6" s="41">
        <v>36100</v>
      </c>
      <c r="G6" s="34">
        <f>F6*E6*1.2</f>
        <v>43320</v>
      </c>
      <c r="H6" t="s" s="42">
        <v>31</v>
      </c>
      <c r="I6" t="s" s="43">
        <v>25</v>
      </c>
      <c r="J6" t="s" s="44">
        <v>26</v>
      </c>
      <c r="K6" t="s" s="28">
        <v>27</v>
      </c>
      <c r="L6" s="38">
        <v>0</v>
      </c>
    </row>
    <row r="7" ht="17.1" customHeight="1">
      <c r="A7" s="45">
        <v>3</v>
      </c>
      <c r="B7" t="s" s="36">
        <v>32</v>
      </c>
      <c r="C7" t="s" s="46">
        <v>33</v>
      </c>
      <c r="D7" t="s" s="36">
        <v>23</v>
      </c>
      <c r="E7" s="41">
        <v>2</v>
      </c>
      <c r="F7" s="41">
        <v>11500</v>
      </c>
      <c r="G7" s="34">
        <f>F7*E7*1.2</f>
        <v>27600</v>
      </c>
      <c r="H7" t="s" s="42">
        <v>34</v>
      </c>
      <c r="I7" t="s" s="43">
        <v>25</v>
      </c>
      <c r="J7" t="s" s="44">
        <v>26</v>
      </c>
      <c r="K7" t="s" s="28">
        <v>27</v>
      </c>
      <c r="L7" s="38">
        <v>0</v>
      </c>
    </row>
    <row r="8" ht="17.1" customHeight="1">
      <c r="A8" s="45">
        <v>4</v>
      </c>
      <c r="B8" t="s" s="36">
        <v>35</v>
      </c>
      <c r="C8" t="s" s="47">
        <v>36</v>
      </c>
      <c r="D8" t="s" s="36">
        <v>23</v>
      </c>
      <c r="E8" s="41">
        <v>2</v>
      </c>
      <c r="F8" s="41">
        <v>34600</v>
      </c>
      <c r="G8" s="34">
        <f>F8*E8*1.2</f>
        <v>83040</v>
      </c>
      <c r="H8" t="s" s="42">
        <v>37</v>
      </c>
      <c r="I8" t="s" s="43">
        <v>25</v>
      </c>
      <c r="J8" t="s" s="44">
        <v>26</v>
      </c>
      <c r="K8" t="s" s="28">
        <v>27</v>
      </c>
      <c r="L8" s="38">
        <v>0</v>
      </c>
    </row>
    <row r="9" ht="17.1" customHeight="1">
      <c r="A9" s="39">
        <v>5</v>
      </c>
      <c r="B9" s="36"/>
      <c r="C9" s="48"/>
      <c r="D9" s="36"/>
      <c r="E9" s="41"/>
      <c r="F9" s="41"/>
      <c r="G9" s="34">
        <f>F9*E9*1.2</f>
        <v>0</v>
      </c>
      <c r="H9" s="42"/>
      <c r="I9" t="s" s="43">
        <v>25</v>
      </c>
      <c r="J9" t="s" s="44">
        <v>26</v>
      </c>
      <c r="K9" s="28"/>
      <c r="L9" s="9"/>
    </row>
    <row r="10" ht="17.1" customHeight="1">
      <c r="A10" s="39">
        <v>6</v>
      </c>
      <c r="B10" s="36"/>
      <c r="C10" s="46"/>
      <c r="D10" s="36"/>
      <c r="E10" s="41"/>
      <c r="F10" s="41"/>
      <c r="G10" s="34">
        <f>F10*E10*1.2</f>
        <v>0</v>
      </c>
      <c r="H10" s="42"/>
      <c r="I10" t="s" s="43">
        <v>25</v>
      </c>
      <c r="J10" t="s" s="44">
        <v>26</v>
      </c>
      <c r="K10" s="28"/>
      <c r="L10" s="9"/>
    </row>
    <row r="11" ht="17.1" customHeight="1">
      <c r="A11" s="45">
        <v>7</v>
      </c>
      <c r="B11" s="36"/>
      <c r="C11" s="46"/>
      <c r="D11" s="36"/>
      <c r="E11" s="41"/>
      <c r="F11" s="41"/>
      <c r="G11" s="34">
        <f>F11*E11*1.2</f>
        <v>0</v>
      </c>
      <c r="H11" s="42"/>
      <c r="I11" t="s" s="43">
        <v>25</v>
      </c>
      <c r="J11" t="s" s="44">
        <v>26</v>
      </c>
      <c r="K11" s="28"/>
      <c r="L11" s="9"/>
    </row>
    <row r="12" ht="17.1" customHeight="1">
      <c r="A12" s="45">
        <v>8</v>
      </c>
      <c r="B12" s="36"/>
      <c r="C12" s="46"/>
      <c r="D12" s="36"/>
      <c r="E12" s="41"/>
      <c r="F12" s="41"/>
      <c r="G12" s="34">
        <f>F12*E12*1.2</f>
        <v>0</v>
      </c>
      <c r="H12" s="42"/>
      <c r="I12" t="s" s="43">
        <v>25</v>
      </c>
      <c r="J12" t="s" s="44">
        <v>26</v>
      </c>
      <c r="K12" s="28"/>
      <c r="L12" s="9"/>
    </row>
    <row r="13" ht="17.1" customHeight="1">
      <c r="A13" s="39">
        <v>9</v>
      </c>
      <c r="B13" s="36"/>
      <c r="C13" s="48"/>
      <c r="D13" s="36"/>
      <c r="E13" s="41"/>
      <c r="F13" s="41"/>
      <c r="G13" s="34">
        <f>F13*E13*1.2</f>
        <v>0</v>
      </c>
      <c r="H13" s="42"/>
      <c r="I13" t="s" s="43">
        <v>25</v>
      </c>
      <c r="J13" t="s" s="44">
        <v>26</v>
      </c>
      <c r="K13" s="28"/>
      <c r="L13" s="9"/>
    </row>
    <row r="14" ht="17.1" customHeight="1">
      <c r="A14" s="39">
        <v>10</v>
      </c>
      <c r="B14" s="36"/>
      <c r="C14" s="46"/>
      <c r="D14" s="36"/>
      <c r="E14" s="49"/>
      <c r="F14" s="49"/>
      <c r="G14" s="34">
        <f>F14*E14*1.2</f>
        <v>0</v>
      </c>
      <c r="H14" s="42"/>
      <c r="I14" t="s" s="43">
        <v>25</v>
      </c>
      <c r="J14" t="s" s="44">
        <v>26</v>
      </c>
      <c r="K14" s="28"/>
      <c r="L14" s="9"/>
    </row>
    <row r="15" ht="17.1" customHeight="1">
      <c r="A15" s="45">
        <v>11</v>
      </c>
      <c r="B15" s="36"/>
      <c r="C15" s="46"/>
      <c r="D15" s="36"/>
      <c r="E15" s="49"/>
      <c r="F15" s="49"/>
      <c r="G15" s="34">
        <f>F15*E15*1.2</f>
        <v>0</v>
      </c>
      <c r="H15" s="42"/>
      <c r="I15" t="s" s="43">
        <v>25</v>
      </c>
      <c r="J15" t="s" s="44">
        <v>26</v>
      </c>
      <c r="K15" s="28"/>
      <c r="L15" s="9"/>
    </row>
    <row r="16" ht="17.1" customHeight="1">
      <c r="A16" s="45">
        <v>12</v>
      </c>
      <c r="B16" s="36"/>
      <c r="C16" s="46"/>
      <c r="D16" s="36"/>
      <c r="E16" s="49"/>
      <c r="F16" s="49"/>
      <c r="G16" s="34">
        <f>F16*E16*1.2</f>
        <v>0</v>
      </c>
      <c r="H16" s="50"/>
      <c r="I16" t="s" s="43">
        <v>25</v>
      </c>
      <c r="J16" t="s" s="44">
        <v>26</v>
      </c>
      <c r="K16" s="28"/>
      <c r="L16" s="9"/>
    </row>
    <row r="17" ht="17.1" customHeight="1">
      <c r="A17" s="39">
        <v>13</v>
      </c>
      <c r="B17" s="36"/>
      <c r="C17" s="46"/>
      <c r="D17" s="36"/>
      <c r="E17" s="49"/>
      <c r="F17" s="49"/>
      <c r="G17" s="34">
        <f>F17*E17*1.2</f>
        <v>0</v>
      </c>
      <c r="H17" s="50"/>
      <c r="I17" t="s" s="43">
        <v>25</v>
      </c>
      <c r="J17" t="s" s="44">
        <v>26</v>
      </c>
      <c r="K17" s="28"/>
      <c r="L17" s="9"/>
    </row>
    <row r="18" ht="17.1" customHeight="1">
      <c r="A18" s="39">
        <v>14</v>
      </c>
      <c r="B18" s="36"/>
      <c r="C18" s="46"/>
      <c r="D18" s="36"/>
      <c r="E18" s="49"/>
      <c r="F18" s="49"/>
      <c r="G18" s="34">
        <f>F18*E18*1.2</f>
        <v>0</v>
      </c>
      <c r="H18" s="50"/>
      <c r="I18" t="s" s="43">
        <v>25</v>
      </c>
      <c r="J18" t="s" s="44">
        <v>26</v>
      </c>
      <c r="K18" s="28"/>
      <c r="L18" s="9"/>
    </row>
    <row r="19" ht="17.1" customHeight="1">
      <c r="A19" s="45">
        <v>15</v>
      </c>
      <c r="B19" s="36"/>
      <c r="C19" s="48"/>
      <c r="D19" s="36"/>
      <c r="E19" s="49"/>
      <c r="F19" s="41"/>
      <c r="G19" s="34">
        <f>F19*E19*1.2</f>
        <v>0</v>
      </c>
      <c r="H19" s="50"/>
      <c r="I19" t="s" s="43">
        <v>25</v>
      </c>
      <c r="J19" t="s" s="44">
        <v>26</v>
      </c>
      <c r="K19" s="28"/>
      <c r="L19" s="9"/>
    </row>
    <row r="20" ht="17.1" customHeight="1">
      <c r="A20" s="45">
        <v>16</v>
      </c>
      <c r="B20" s="36"/>
      <c r="C20" s="46"/>
      <c r="D20" s="36"/>
      <c r="E20" s="49"/>
      <c r="F20" s="49"/>
      <c r="G20" s="34">
        <f>F20*E20*1.2</f>
        <v>0</v>
      </c>
      <c r="H20" s="50"/>
      <c r="I20" t="s" s="43">
        <v>25</v>
      </c>
      <c r="J20" t="s" s="44">
        <v>26</v>
      </c>
      <c r="K20" s="28"/>
      <c r="L20" s="9"/>
    </row>
    <row r="21" ht="17.1" customHeight="1">
      <c r="A21" s="39">
        <v>17</v>
      </c>
      <c r="B21" s="36"/>
      <c r="C21" s="46"/>
      <c r="D21" s="36"/>
      <c r="E21" s="49"/>
      <c r="F21" s="49"/>
      <c r="G21" s="34">
        <f>F21*E21*1.2</f>
        <v>0</v>
      </c>
      <c r="H21" s="50"/>
      <c r="I21" t="s" s="43">
        <v>25</v>
      </c>
      <c r="J21" t="s" s="44">
        <v>26</v>
      </c>
      <c r="K21" s="28"/>
      <c r="L21" s="9"/>
    </row>
    <row r="22" ht="17.1" customHeight="1">
      <c r="A22" s="39">
        <v>18</v>
      </c>
      <c r="B22" s="51"/>
      <c r="C22" s="51"/>
      <c r="D22" s="51"/>
      <c r="E22" s="52"/>
      <c r="F22" s="52"/>
      <c r="G22" s="34">
        <f>F22*E22*1.2</f>
        <v>0</v>
      </c>
      <c r="H22" s="53"/>
      <c r="I22" t="s" s="43">
        <v>25</v>
      </c>
      <c r="J22" t="s" s="44">
        <v>26</v>
      </c>
      <c r="K22" s="19"/>
      <c r="L22" s="9"/>
    </row>
    <row r="23" ht="17.1" customHeight="1">
      <c r="A23" s="45">
        <v>19</v>
      </c>
      <c r="B23" s="51"/>
      <c r="C23" s="51"/>
      <c r="D23" s="51"/>
      <c r="E23" s="54"/>
      <c r="F23" s="54"/>
      <c r="G23" s="34">
        <f>F23*E23*1.2</f>
        <v>0</v>
      </c>
      <c r="H23" s="53"/>
      <c r="I23" t="s" s="43">
        <v>25</v>
      </c>
      <c r="J23" t="s" s="44">
        <v>26</v>
      </c>
      <c r="K23" s="19"/>
      <c r="L23" s="9"/>
    </row>
    <row r="24" ht="17.1" customHeight="1">
      <c r="A24" s="45">
        <v>20</v>
      </c>
      <c r="B24" s="51"/>
      <c r="C24" s="51"/>
      <c r="D24" s="51"/>
      <c r="E24" s="54"/>
      <c r="F24" s="54"/>
      <c r="G24" s="34">
        <f>F24*E24*1.2</f>
        <v>0</v>
      </c>
      <c r="H24" s="53"/>
      <c r="I24" t="s" s="43">
        <v>25</v>
      </c>
      <c r="J24" t="s" s="44">
        <v>26</v>
      </c>
      <c r="K24" s="19"/>
      <c r="L24" s="9"/>
    </row>
    <row r="25" ht="17.1" customHeight="1">
      <c r="A25" s="39">
        <v>21</v>
      </c>
      <c r="B25" s="51"/>
      <c r="C25" s="51"/>
      <c r="D25" s="51"/>
      <c r="E25" s="54"/>
      <c r="F25" s="54"/>
      <c r="G25" s="34">
        <f>F25*E25*1.2</f>
        <v>0</v>
      </c>
      <c r="H25" s="53"/>
      <c r="I25" t="s" s="43">
        <v>25</v>
      </c>
      <c r="J25" t="s" s="44">
        <v>26</v>
      </c>
      <c r="K25" s="19"/>
      <c r="L25" s="9"/>
    </row>
    <row r="26" ht="17.1" customHeight="1">
      <c r="A26" s="39">
        <v>22</v>
      </c>
      <c r="B26" s="51"/>
      <c r="C26" s="51"/>
      <c r="D26" s="51"/>
      <c r="E26" s="54"/>
      <c r="F26" s="54"/>
      <c r="G26" s="34">
        <f>F26*E26*1.2</f>
        <v>0</v>
      </c>
      <c r="H26" s="53"/>
      <c r="I26" t="s" s="43">
        <v>25</v>
      </c>
      <c r="J26" t="s" s="44">
        <v>26</v>
      </c>
      <c r="K26" s="19"/>
      <c r="L26" s="9"/>
    </row>
    <row r="27" ht="17.1" customHeight="1">
      <c r="A27" s="45">
        <v>23</v>
      </c>
      <c r="B27" s="51"/>
      <c r="C27" s="51"/>
      <c r="D27" s="51"/>
      <c r="E27" s="54"/>
      <c r="F27" s="54"/>
      <c r="G27" s="34">
        <f>F27*E27*1.2</f>
        <v>0</v>
      </c>
      <c r="H27" s="53"/>
      <c r="I27" t="s" s="43">
        <v>25</v>
      </c>
      <c r="J27" t="s" s="44">
        <v>26</v>
      </c>
      <c r="K27" s="19"/>
      <c r="L27" s="9"/>
    </row>
    <row r="28" ht="17.1" customHeight="1">
      <c r="A28" s="45">
        <v>24</v>
      </c>
      <c r="B28" s="51"/>
      <c r="C28" s="51"/>
      <c r="D28" s="51"/>
      <c r="E28" s="54"/>
      <c r="F28" s="54"/>
      <c r="G28" s="34">
        <f>F28*E28*1.2</f>
        <v>0</v>
      </c>
      <c r="H28" s="53"/>
      <c r="I28" t="s" s="43">
        <v>25</v>
      </c>
      <c r="J28" t="s" s="44">
        <v>26</v>
      </c>
      <c r="K28" s="19"/>
      <c r="L28" s="9"/>
    </row>
    <row r="29" ht="17.1" customHeight="1">
      <c r="A29" s="39">
        <v>25</v>
      </c>
      <c r="B29" s="51"/>
      <c r="C29" s="51"/>
      <c r="D29" s="51"/>
      <c r="E29" s="54"/>
      <c r="F29" s="54"/>
      <c r="G29" s="34">
        <f>F29*E29*1.2</f>
        <v>0</v>
      </c>
      <c r="H29" s="53"/>
      <c r="I29" t="s" s="43">
        <v>25</v>
      </c>
      <c r="J29" t="s" s="44">
        <v>26</v>
      </c>
      <c r="K29" s="19"/>
      <c r="L29" s="9"/>
    </row>
    <row r="30" ht="17.1" customHeight="1">
      <c r="A30" s="39">
        <v>26</v>
      </c>
      <c r="B30" s="51"/>
      <c r="C30" s="51"/>
      <c r="D30" s="51"/>
      <c r="E30" s="54"/>
      <c r="F30" s="54"/>
      <c r="G30" s="34">
        <f>F30*E30*1.2</f>
        <v>0</v>
      </c>
      <c r="H30" s="53"/>
      <c r="I30" t="s" s="43">
        <v>25</v>
      </c>
      <c r="J30" t="s" s="44">
        <v>26</v>
      </c>
      <c r="K30" s="19"/>
      <c r="L30" s="9"/>
    </row>
    <row r="31" ht="17.1" customHeight="1">
      <c r="A31" s="45">
        <v>27</v>
      </c>
      <c r="B31" s="51"/>
      <c r="C31" s="51"/>
      <c r="D31" s="51"/>
      <c r="E31" s="54"/>
      <c r="F31" s="54"/>
      <c r="G31" s="34">
        <f>F31*E31*1.2</f>
        <v>0</v>
      </c>
      <c r="H31" s="53"/>
      <c r="I31" t="s" s="43">
        <v>25</v>
      </c>
      <c r="J31" t="s" s="44">
        <v>26</v>
      </c>
      <c r="K31" s="19"/>
      <c r="L31" s="9"/>
    </row>
    <row r="32" ht="17.1" customHeight="1">
      <c r="A32" s="45">
        <v>28</v>
      </c>
      <c r="B32" s="51"/>
      <c r="C32" s="51"/>
      <c r="D32" s="51"/>
      <c r="E32" s="54"/>
      <c r="F32" s="54"/>
      <c r="G32" s="34">
        <f>F32*E32*1.2</f>
        <v>0</v>
      </c>
      <c r="H32" s="53"/>
      <c r="I32" t="s" s="43">
        <v>25</v>
      </c>
      <c r="J32" t="s" s="44">
        <v>26</v>
      </c>
      <c r="K32" s="19"/>
      <c r="L32" s="9"/>
    </row>
    <row r="33" ht="17.1" customHeight="1">
      <c r="A33" s="39">
        <v>29</v>
      </c>
      <c r="B33" s="51"/>
      <c r="C33" s="51"/>
      <c r="D33" s="51"/>
      <c r="E33" s="54"/>
      <c r="F33" s="54"/>
      <c r="G33" s="34">
        <f>F33*E33*1.2</f>
        <v>0</v>
      </c>
      <c r="H33" s="53"/>
      <c r="I33" t="s" s="43">
        <v>25</v>
      </c>
      <c r="J33" t="s" s="44">
        <v>26</v>
      </c>
      <c r="K33" s="19"/>
      <c r="L33" s="9"/>
    </row>
    <row r="34" ht="17.1" customHeight="1">
      <c r="A34" s="39">
        <v>30</v>
      </c>
      <c r="B34" s="51"/>
      <c r="C34" s="51"/>
      <c r="D34" s="55"/>
      <c r="E34" s="54"/>
      <c r="F34" s="54"/>
      <c r="G34" s="34">
        <f>F34*E34*1.2</f>
        <v>0</v>
      </c>
      <c r="H34" s="56"/>
      <c r="I34" t="s" s="43">
        <v>25</v>
      </c>
      <c r="J34" t="s" s="44">
        <v>26</v>
      </c>
      <c r="K34" s="19"/>
      <c r="L34" s="9"/>
    </row>
    <row r="35" ht="17.1" customHeight="1">
      <c r="A35" s="45">
        <v>31</v>
      </c>
      <c r="B35" s="51"/>
      <c r="C35" s="51"/>
      <c r="D35" s="55"/>
      <c r="E35" s="54"/>
      <c r="F35" s="54"/>
      <c r="G35" s="34">
        <f>F35*E35*1.2</f>
        <v>0</v>
      </c>
      <c r="H35" s="56"/>
      <c r="I35" t="s" s="43">
        <v>25</v>
      </c>
      <c r="J35" t="s" s="44">
        <v>26</v>
      </c>
      <c r="K35" s="19"/>
      <c r="L35" s="9"/>
    </row>
    <row r="36" ht="17.1" customHeight="1">
      <c r="A36" s="45">
        <v>32</v>
      </c>
      <c r="B36" s="51"/>
      <c r="C36" s="51"/>
      <c r="D36" s="55"/>
      <c r="E36" s="54"/>
      <c r="F36" s="54"/>
      <c r="G36" s="34">
        <f>F36*E36*1.2</f>
        <v>0</v>
      </c>
      <c r="H36" s="56"/>
      <c r="I36" t="s" s="43">
        <v>25</v>
      </c>
      <c r="J36" t="s" s="44">
        <v>26</v>
      </c>
      <c r="K36" s="19"/>
      <c r="L36" s="9"/>
    </row>
    <row r="37" ht="17.1" customHeight="1">
      <c r="A37" s="39">
        <v>33</v>
      </c>
      <c r="B37" s="51"/>
      <c r="C37" s="51"/>
      <c r="D37" s="55"/>
      <c r="E37" s="54"/>
      <c r="F37" s="54"/>
      <c r="G37" s="34">
        <f>F37*E37*1.2</f>
        <v>0</v>
      </c>
      <c r="H37" s="56"/>
      <c r="I37" t="s" s="43">
        <v>25</v>
      </c>
      <c r="J37" t="s" s="44">
        <v>26</v>
      </c>
      <c r="K37" s="19"/>
      <c r="L37" s="9"/>
    </row>
    <row r="38" ht="17.1" customHeight="1">
      <c r="A38" s="39">
        <v>34</v>
      </c>
      <c r="B38" s="51"/>
      <c r="C38" s="51"/>
      <c r="D38" s="51"/>
      <c r="E38" s="54"/>
      <c r="F38" s="54"/>
      <c r="G38" s="34">
        <f>F38*E38*1.2</f>
        <v>0</v>
      </c>
      <c r="H38" s="56"/>
      <c r="I38" t="s" s="43">
        <v>25</v>
      </c>
      <c r="J38" t="s" s="44">
        <v>26</v>
      </c>
      <c r="K38" s="19"/>
      <c r="L38" s="9"/>
    </row>
    <row r="39" ht="17.1" customHeight="1">
      <c r="A39" s="45">
        <v>35</v>
      </c>
      <c r="B39" s="51"/>
      <c r="C39" s="51"/>
      <c r="D39" s="51"/>
      <c r="E39" s="54"/>
      <c r="F39" s="54"/>
      <c r="G39" s="34">
        <f>F39*E39*1.2</f>
        <v>0</v>
      </c>
      <c r="H39" s="56"/>
      <c r="I39" t="s" s="43">
        <v>25</v>
      </c>
      <c r="J39" t="s" s="44">
        <v>26</v>
      </c>
      <c r="K39" s="19"/>
      <c r="L39" s="9"/>
    </row>
    <row r="40" ht="17.1" customHeight="1">
      <c r="A40" s="45">
        <v>36</v>
      </c>
      <c r="B40" s="51"/>
      <c r="C40" s="51"/>
      <c r="D40" s="51"/>
      <c r="E40" s="54"/>
      <c r="F40" s="54"/>
      <c r="G40" s="34">
        <f>F40*E40*1.2</f>
        <v>0</v>
      </c>
      <c r="H40" s="56"/>
      <c r="I40" t="s" s="43">
        <v>25</v>
      </c>
      <c r="J40" s="57"/>
      <c r="K40" s="19"/>
      <c r="L40" s="9"/>
    </row>
    <row r="41" ht="17.1" customHeight="1">
      <c r="A41" s="39">
        <v>37</v>
      </c>
      <c r="B41" s="51"/>
      <c r="C41" s="51"/>
      <c r="D41" s="51"/>
      <c r="E41" s="54"/>
      <c r="F41" s="54"/>
      <c r="G41" s="34">
        <f>F41*E41*1.2</f>
        <v>0</v>
      </c>
      <c r="H41" s="58"/>
      <c r="I41" t="s" s="43">
        <v>25</v>
      </c>
      <c r="J41" s="57"/>
      <c r="K41" s="19"/>
      <c r="L41" s="9"/>
    </row>
    <row r="42" ht="17.1" customHeight="1">
      <c r="A42" s="39">
        <v>38</v>
      </c>
      <c r="B42" s="51"/>
      <c r="C42" s="51"/>
      <c r="D42" s="51"/>
      <c r="E42" s="54"/>
      <c r="F42" s="54"/>
      <c r="G42" s="34">
        <f>F42*E42*1.2</f>
        <v>0</v>
      </c>
      <c r="H42" s="58"/>
      <c r="I42" t="s" s="43">
        <v>25</v>
      </c>
      <c r="J42" s="57"/>
      <c r="K42" s="19"/>
      <c r="L42" s="9"/>
    </row>
    <row r="43" ht="17.1" customHeight="1">
      <c r="A43" s="45">
        <v>39</v>
      </c>
      <c r="B43" s="59"/>
      <c r="C43" s="51"/>
      <c r="D43" s="59"/>
      <c r="E43" s="52"/>
      <c r="F43" s="52"/>
      <c r="G43" s="34">
        <f>F43*E43*1.2</f>
        <v>0</v>
      </c>
      <c r="H43" s="56"/>
      <c r="I43" t="s" s="43">
        <v>25</v>
      </c>
      <c r="J43" s="57"/>
      <c r="K43" s="19"/>
      <c r="L43" s="9"/>
    </row>
    <row r="44" ht="17.1" customHeight="1">
      <c r="A44" s="45">
        <v>40</v>
      </c>
      <c r="B44" s="51"/>
      <c r="C44" s="51"/>
      <c r="D44" s="59"/>
      <c r="E44" s="52"/>
      <c r="F44" s="52"/>
      <c r="G44" s="34">
        <f>F44*E44*1.2</f>
        <v>0</v>
      </c>
      <c r="H44" s="56"/>
      <c r="I44" t="s" s="43">
        <v>25</v>
      </c>
      <c r="J44" s="57"/>
      <c r="K44" s="19"/>
      <c r="L44" s="9"/>
    </row>
    <row r="45" ht="17.1" customHeight="1">
      <c r="A45" s="39">
        <v>41</v>
      </c>
      <c r="B45" s="51"/>
      <c r="C45" s="51"/>
      <c r="D45" s="59"/>
      <c r="E45" s="52"/>
      <c r="F45" s="52"/>
      <c r="G45" s="34">
        <f>F45*E45*1.2</f>
        <v>0</v>
      </c>
      <c r="H45" s="56"/>
      <c r="I45" t="s" s="43">
        <v>25</v>
      </c>
      <c r="J45" s="57"/>
      <c r="K45" s="19"/>
      <c r="L45" s="9"/>
    </row>
    <row r="46" ht="17.1" customHeight="1">
      <c r="A46" s="39">
        <v>42</v>
      </c>
      <c r="B46" s="51"/>
      <c r="C46" s="51"/>
      <c r="D46" s="59"/>
      <c r="E46" s="52"/>
      <c r="F46" s="52"/>
      <c r="G46" s="34">
        <f>F46*E46*1.2</f>
        <v>0</v>
      </c>
      <c r="H46" s="56"/>
      <c r="I46" t="s" s="43">
        <v>25</v>
      </c>
      <c r="J46" s="57"/>
      <c r="K46" s="19"/>
      <c r="L46" s="9"/>
    </row>
    <row r="47" ht="17.1" customHeight="1">
      <c r="A47" s="45">
        <v>43</v>
      </c>
      <c r="B47" s="51"/>
      <c r="C47" s="51"/>
      <c r="D47" s="59"/>
      <c r="E47" s="52"/>
      <c r="F47" s="52"/>
      <c r="G47" s="34">
        <f>F47*E47*1.2</f>
        <v>0</v>
      </c>
      <c r="H47" s="56"/>
      <c r="I47" t="s" s="43">
        <v>25</v>
      </c>
      <c r="J47" s="57"/>
      <c r="K47" s="19"/>
      <c r="L47" s="9"/>
    </row>
    <row r="48" ht="17.1" customHeight="1">
      <c r="A48" s="45">
        <v>44</v>
      </c>
      <c r="B48" s="51"/>
      <c r="C48" s="51"/>
      <c r="D48" s="59"/>
      <c r="E48" s="52"/>
      <c r="F48" s="52"/>
      <c r="G48" s="34">
        <f>F48*E48*1.2</f>
        <v>0</v>
      </c>
      <c r="H48" s="56"/>
      <c r="I48" t="s" s="43">
        <v>25</v>
      </c>
      <c r="J48" s="57"/>
      <c r="K48" s="19"/>
      <c r="L48" s="9"/>
    </row>
    <row r="49" ht="17.1" customHeight="1">
      <c r="A49" s="39">
        <v>45</v>
      </c>
      <c r="B49" s="51"/>
      <c r="C49" s="51"/>
      <c r="D49" s="59"/>
      <c r="E49" s="52"/>
      <c r="F49" s="52"/>
      <c r="G49" s="34">
        <f>F49*E49*1.2</f>
        <v>0</v>
      </c>
      <c r="H49" s="56"/>
      <c r="I49" t="s" s="43">
        <v>25</v>
      </c>
      <c r="J49" s="57"/>
      <c r="K49" s="19"/>
      <c r="L49" s="9"/>
    </row>
    <row r="50" ht="17.1" customHeight="1">
      <c r="A50" s="39">
        <v>46</v>
      </c>
      <c r="B50" s="51"/>
      <c r="C50" s="51"/>
      <c r="D50" s="59"/>
      <c r="E50" s="52"/>
      <c r="F50" s="52"/>
      <c r="G50" s="34">
        <f>F50*E50*1.2</f>
        <v>0</v>
      </c>
      <c r="H50" s="56"/>
      <c r="I50" t="s" s="43">
        <v>25</v>
      </c>
      <c r="J50" s="57"/>
      <c r="K50" s="19"/>
      <c r="L50" s="9"/>
    </row>
    <row r="51" ht="17.1" customHeight="1">
      <c r="A51" s="45">
        <v>47</v>
      </c>
      <c r="B51" s="51"/>
      <c r="C51" s="51"/>
      <c r="D51" s="59"/>
      <c r="E51" s="52"/>
      <c r="F51" s="52"/>
      <c r="G51" s="34">
        <f>F51*E51*1.2</f>
        <v>0</v>
      </c>
      <c r="H51" s="56"/>
      <c r="I51" t="s" s="43">
        <v>25</v>
      </c>
      <c r="J51" s="57"/>
      <c r="K51" s="19"/>
      <c r="L51" s="9"/>
    </row>
    <row r="52" ht="17.1" customHeight="1">
      <c r="A52" s="45">
        <v>48</v>
      </c>
      <c r="B52" s="51"/>
      <c r="C52" s="51"/>
      <c r="D52" s="59"/>
      <c r="E52" s="52"/>
      <c r="F52" s="52"/>
      <c r="G52" s="34">
        <f>F52*E52*1.2</f>
        <v>0</v>
      </c>
      <c r="H52" s="56"/>
      <c r="I52" t="s" s="43">
        <v>25</v>
      </c>
      <c r="J52" s="57"/>
      <c r="K52" s="19"/>
      <c r="L52" s="9"/>
    </row>
    <row r="53" ht="17.1" customHeight="1">
      <c r="A53" s="39">
        <v>49</v>
      </c>
      <c r="B53" s="51"/>
      <c r="C53" s="51"/>
      <c r="D53" s="59"/>
      <c r="E53" s="52"/>
      <c r="F53" s="52"/>
      <c r="G53" s="34">
        <f>F53*E53*1.2</f>
        <v>0</v>
      </c>
      <c r="H53" s="56"/>
      <c r="I53" t="s" s="43">
        <v>25</v>
      </c>
      <c r="J53" s="57"/>
      <c r="K53" s="19"/>
      <c r="L53" s="9"/>
    </row>
    <row r="54" ht="17.1" customHeight="1">
      <c r="A54" s="39">
        <v>50</v>
      </c>
      <c r="B54" s="51"/>
      <c r="C54" s="51"/>
      <c r="D54" s="59"/>
      <c r="E54" s="52"/>
      <c r="F54" s="52"/>
      <c r="G54" s="34">
        <f>F54*E54*1.2</f>
        <v>0</v>
      </c>
      <c r="H54" s="56"/>
      <c r="I54" t="s" s="43">
        <v>25</v>
      </c>
      <c r="J54" s="57"/>
      <c r="K54" s="19"/>
      <c r="L54" s="9"/>
    </row>
    <row r="55" ht="17.1" customHeight="1">
      <c r="A55" s="45">
        <v>51</v>
      </c>
      <c r="B55" s="51"/>
      <c r="C55" s="51"/>
      <c r="D55" s="59"/>
      <c r="E55" s="52"/>
      <c r="F55" s="52"/>
      <c r="G55" s="34">
        <f>F55*E55*1.2</f>
        <v>0</v>
      </c>
      <c r="H55" s="56"/>
      <c r="I55" t="s" s="43">
        <v>25</v>
      </c>
      <c r="J55" s="57"/>
      <c r="K55" s="19"/>
      <c r="L55" s="9"/>
    </row>
    <row r="56" ht="17.1" customHeight="1">
      <c r="A56" s="45">
        <v>52</v>
      </c>
      <c r="B56" s="51"/>
      <c r="C56" s="51"/>
      <c r="D56" s="59"/>
      <c r="E56" s="52"/>
      <c r="F56" s="52"/>
      <c r="G56" s="34">
        <f>F56*E56*1.2</f>
        <v>0</v>
      </c>
      <c r="H56" s="56"/>
      <c r="I56" t="s" s="43">
        <v>25</v>
      </c>
      <c r="J56" s="57"/>
      <c r="K56" s="19"/>
      <c r="L56" s="9"/>
    </row>
    <row r="57" ht="17.1" customHeight="1">
      <c r="A57" s="39">
        <v>53</v>
      </c>
      <c r="B57" s="51"/>
      <c r="C57" s="51"/>
      <c r="D57" s="59"/>
      <c r="E57" s="52"/>
      <c r="F57" s="52"/>
      <c r="G57" s="34">
        <f>F57*E57*1.2</f>
        <v>0</v>
      </c>
      <c r="H57" s="56"/>
      <c r="I57" t="s" s="43">
        <v>25</v>
      </c>
      <c r="J57" s="57"/>
      <c r="K57" s="19"/>
      <c r="L57" s="9"/>
    </row>
    <row r="58" ht="17.1" customHeight="1">
      <c r="A58" s="39">
        <v>54</v>
      </c>
      <c r="B58" s="51"/>
      <c r="C58" s="51"/>
      <c r="D58" s="59"/>
      <c r="E58" s="52"/>
      <c r="F58" s="52"/>
      <c r="G58" s="34">
        <f>F58*E58*1.2</f>
        <v>0</v>
      </c>
      <c r="H58" s="56"/>
      <c r="I58" t="s" s="43">
        <v>25</v>
      </c>
      <c r="J58" s="57"/>
      <c r="K58" s="19"/>
      <c r="L58" s="9"/>
    </row>
    <row r="59" ht="17.1" customHeight="1">
      <c r="A59" s="45">
        <v>55</v>
      </c>
      <c r="B59" s="51"/>
      <c r="C59" s="51"/>
      <c r="D59" s="59"/>
      <c r="E59" s="52"/>
      <c r="F59" s="52"/>
      <c r="G59" s="34">
        <f>F59*E59*1.2</f>
        <v>0</v>
      </c>
      <c r="H59" s="56"/>
      <c r="I59" t="s" s="43">
        <v>25</v>
      </c>
      <c r="J59" s="57"/>
      <c r="K59" s="19"/>
      <c r="L59" s="9"/>
    </row>
    <row r="60" ht="17.1" customHeight="1">
      <c r="A60" s="45">
        <v>56</v>
      </c>
      <c r="B60" s="51"/>
      <c r="C60" s="51"/>
      <c r="D60" s="51"/>
      <c r="E60" s="60"/>
      <c r="F60" s="54"/>
      <c r="G60" s="34">
        <f>F60*E60*1.2</f>
        <v>0</v>
      </c>
      <c r="H60" s="56"/>
      <c r="I60" t="s" s="43">
        <v>25</v>
      </c>
      <c r="J60" s="57"/>
      <c r="K60" s="19"/>
      <c r="L60" s="9"/>
    </row>
    <row r="61" ht="17.1" customHeight="1">
      <c r="A61" s="39">
        <v>57</v>
      </c>
      <c r="B61" s="51"/>
      <c r="C61" s="51"/>
      <c r="D61" s="51"/>
      <c r="E61" s="60"/>
      <c r="F61" s="61"/>
      <c r="G61" s="34">
        <f>F61*E61*1.2</f>
        <v>0</v>
      </c>
      <c r="H61" s="58"/>
      <c r="I61" t="s" s="43">
        <v>25</v>
      </c>
      <c r="J61" s="57"/>
      <c r="K61" s="19"/>
      <c r="L61" s="9"/>
    </row>
    <row r="62" ht="17.1" customHeight="1">
      <c r="A62" s="39">
        <v>58</v>
      </c>
      <c r="B62" s="51"/>
      <c r="C62" s="51"/>
      <c r="D62" s="51"/>
      <c r="E62" s="60"/>
      <c r="F62" s="61"/>
      <c r="G62" s="34">
        <f>F62*E62*1.2</f>
        <v>0</v>
      </c>
      <c r="H62" s="58"/>
      <c r="I62" t="s" s="43">
        <v>25</v>
      </c>
      <c r="J62" s="57"/>
      <c r="K62" s="19"/>
      <c r="L62" s="9"/>
    </row>
    <row r="63" ht="17.1" customHeight="1">
      <c r="A63" s="45">
        <v>59</v>
      </c>
      <c r="B63" s="51"/>
      <c r="C63" s="51"/>
      <c r="D63" s="51"/>
      <c r="E63" s="60"/>
      <c r="F63" s="61"/>
      <c r="G63" s="34">
        <f>F63*E63*1.2</f>
        <v>0</v>
      </c>
      <c r="H63" s="56"/>
      <c r="I63" t="s" s="43">
        <v>25</v>
      </c>
      <c r="J63" s="57"/>
      <c r="K63" s="19"/>
      <c r="L63" s="9"/>
    </row>
    <row r="64" ht="17.1" customHeight="1">
      <c r="A64" s="45">
        <v>60</v>
      </c>
      <c r="B64" s="51"/>
      <c r="C64" s="51"/>
      <c r="D64" s="51"/>
      <c r="E64" s="60"/>
      <c r="F64" s="61"/>
      <c r="G64" s="34">
        <f>F64*E64*1.2</f>
        <v>0</v>
      </c>
      <c r="H64" s="56"/>
      <c r="I64" t="s" s="43">
        <v>25</v>
      </c>
      <c r="J64" s="57"/>
      <c r="K64" s="19"/>
      <c r="L64" s="9"/>
    </row>
    <row r="65" ht="17.1" customHeight="1">
      <c r="A65" s="39">
        <v>61</v>
      </c>
      <c r="B65" s="51"/>
      <c r="C65" s="51"/>
      <c r="D65" s="51"/>
      <c r="E65" s="60"/>
      <c r="F65" s="61"/>
      <c r="G65" s="34">
        <f>F65*E65*1.2</f>
        <v>0</v>
      </c>
      <c r="H65" s="58"/>
      <c r="I65" t="s" s="43">
        <v>25</v>
      </c>
      <c r="J65" s="57"/>
      <c r="K65" s="19"/>
      <c r="L65" s="9"/>
    </row>
    <row r="66" ht="17.1" customHeight="1">
      <c r="A66" s="39">
        <v>62</v>
      </c>
      <c r="B66" s="62"/>
      <c r="C66" s="63"/>
      <c r="D66" s="51"/>
      <c r="E66" s="60"/>
      <c r="F66" s="64"/>
      <c r="G66" s="34">
        <f>F66*E66*1.2</f>
        <v>0</v>
      </c>
      <c r="H66" s="56"/>
      <c r="I66" t="s" s="43">
        <v>25</v>
      </c>
      <c r="J66" s="57"/>
      <c r="K66" s="19"/>
      <c r="L66" s="9"/>
    </row>
    <row r="67" ht="17.1" customHeight="1">
      <c r="A67" s="45">
        <v>63</v>
      </c>
      <c r="B67" s="51"/>
      <c r="C67" s="51"/>
      <c r="D67" s="51"/>
      <c r="E67" s="60"/>
      <c r="F67" s="61"/>
      <c r="G67" s="34">
        <f>F67*E67*1.2</f>
        <v>0</v>
      </c>
      <c r="H67" s="56"/>
      <c r="I67" t="s" s="43">
        <v>25</v>
      </c>
      <c r="J67" s="57"/>
      <c r="K67" s="19"/>
      <c r="L67" s="9"/>
    </row>
    <row r="68" ht="17.1" customHeight="1">
      <c r="A68" s="45">
        <v>64</v>
      </c>
      <c r="B68" s="51"/>
      <c r="C68" s="63"/>
      <c r="D68" s="51"/>
      <c r="E68" s="60"/>
      <c r="F68" s="61"/>
      <c r="G68" s="34">
        <f>F68*E68*1.2</f>
        <v>0</v>
      </c>
      <c r="H68" s="56"/>
      <c r="I68" t="s" s="43">
        <v>25</v>
      </c>
      <c r="J68" s="57"/>
      <c r="K68" s="19"/>
      <c r="L68" s="9"/>
    </row>
    <row r="69" ht="17.1" customHeight="1">
      <c r="A69" s="39">
        <v>65</v>
      </c>
      <c r="B69" s="51"/>
      <c r="C69" s="63"/>
      <c r="D69" s="51"/>
      <c r="E69" s="60"/>
      <c r="F69" s="61"/>
      <c r="G69" s="34">
        <f>F69*E69*1.2</f>
        <v>0</v>
      </c>
      <c r="H69" s="56"/>
      <c r="I69" t="s" s="43">
        <v>25</v>
      </c>
      <c r="J69" s="57"/>
      <c r="K69" s="19"/>
      <c r="L69" s="9"/>
    </row>
    <row r="70" ht="17.1" customHeight="1">
      <c r="A70" s="39">
        <v>66</v>
      </c>
      <c r="B70" s="51"/>
      <c r="C70" s="63"/>
      <c r="D70" s="51"/>
      <c r="E70" s="60"/>
      <c r="F70" s="61"/>
      <c r="G70" s="34">
        <f>F70*E70*1.2</f>
        <v>0</v>
      </c>
      <c r="H70" s="56"/>
      <c r="I70" t="s" s="43">
        <v>25</v>
      </c>
      <c r="J70" s="57"/>
      <c r="K70" s="19"/>
      <c r="L70" s="9"/>
    </row>
    <row r="71" ht="17.1" customHeight="1">
      <c r="A71" s="45">
        <v>67</v>
      </c>
      <c r="B71" s="51"/>
      <c r="C71" s="51"/>
      <c r="D71" s="51"/>
      <c r="E71" s="60"/>
      <c r="F71" s="61"/>
      <c r="G71" s="34">
        <f>F71*E71*1.2</f>
        <v>0</v>
      </c>
      <c r="H71" s="65"/>
      <c r="I71" t="s" s="43">
        <v>25</v>
      </c>
      <c r="J71" s="57"/>
      <c r="K71" s="19"/>
      <c r="L71" s="9"/>
    </row>
    <row r="72" ht="17.1" customHeight="1">
      <c r="A72" s="45">
        <v>68</v>
      </c>
      <c r="B72" s="51"/>
      <c r="C72" s="63"/>
      <c r="D72" s="51"/>
      <c r="E72" s="60"/>
      <c r="F72" s="61"/>
      <c r="G72" s="34">
        <f>F72*E72*1.2</f>
        <v>0</v>
      </c>
      <c r="H72" s="56"/>
      <c r="I72" t="s" s="43">
        <v>25</v>
      </c>
      <c r="J72" s="57"/>
      <c r="K72" s="19"/>
      <c r="L72" s="9"/>
    </row>
    <row r="73" ht="17.1" customHeight="1">
      <c r="A73" s="39">
        <v>69</v>
      </c>
      <c r="B73" s="51"/>
      <c r="C73" s="63"/>
      <c r="D73" s="51"/>
      <c r="E73" s="60"/>
      <c r="F73" s="61"/>
      <c r="G73" s="34">
        <f>F73*E73*1.2</f>
        <v>0</v>
      </c>
      <c r="H73" s="56"/>
      <c r="I73" t="s" s="43">
        <v>25</v>
      </c>
      <c r="J73" s="57"/>
      <c r="K73" s="19"/>
      <c r="L73" s="9"/>
    </row>
    <row r="74" ht="17.1" customHeight="1">
      <c r="A74" s="39">
        <v>70</v>
      </c>
      <c r="B74" s="51"/>
      <c r="C74" s="51"/>
      <c r="D74" s="51"/>
      <c r="E74" s="60"/>
      <c r="F74" s="61"/>
      <c r="G74" s="34">
        <f>F74*E74*1.2</f>
        <v>0</v>
      </c>
      <c r="H74" s="56"/>
      <c r="I74" t="s" s="43">
        <v>25</v>
      </c>
      <c r="J74" s="57"/>
      <c r="K74" s="19"/>
      <c r="L74" s="9"/>
    </row>
    <row r="75" ht="17.1" customHeight="1">
      <c r="A75" s="45">
        <v>71</v>
      </c>
      <c r="B75" s="63"/>
      <c r="C75" s="63"/>
      <c r="D75" s="51"/>
      <c r="E75" s="60"/>
      <c r="F75" s="61"/>
      <c r="G75" s="34">
        <f>F75*E75*1.2</f>
        <v>0</v>
      </c>
      <c r="H75" s="56"/>
      <c r="I75" t="s" s="43">
        <v>25</v>
      </c>
      <c r="J75" s="57"/>
      <c r="K75" s="19"/>
      <c r="L75" s="9"/>
    </row>
    <row r="76" ht="17.1" customHeight="1">
      <c r="A76" s="45">
        <v>72</v>
      </c>
      <c r="B76" s="51"/>
      <c r="C76" s="51"/>
      <c r="D76" s="51"/>
      <c r="E76" s="60"/>
      <c r="F76" s="61"/>
      <c r="G76" s="34">
        <f>F76*E76*1.2</f>
        <v>0</v>
      </c>
      <c r="H76" s="56"/>
      <c r="I76" t="s" s="43">
        <v>25</v>
      </c>
      <c r="J76" s="57"/>
      <c r="K76" s="19"/>
      <c r="L76" s="9"/>
    </row>
    <row r="77" ht="17.1" customHeight="1">
      <c r="A77" s="39">
        <v>73</v>
      </c>
      <c r="B77" s="63"/>
      <c r="C77" s="63"/>
      <c r="D77" s="51"/>
      <c r="E77" s="60"/>
      <c r="F77" s="61"/>
      <c r="G77" s="34">
        <f>F77*E77*1.2</f>
        <v>0</v>
      </c>
      <c r="H77" s="56"/>
      <c r="I77" t="s" s="43">
        <v>25</v>
      </c>
      <c r="J77" s="57"/>
      <c r="K77" s="19"/>
      <c r="L77" s="9"/>
    </row>
    <row r="78" ht="17.1" customHeight="1">
      <c r="A78" s="39">
        <v>74</v>
      </c>
      <c r="B78" s="66"/>
      <c r="C78" s="66"/>
      <c r="D78" s="51"/>
      <c r="E78" s="60"/>
      <c r="F78" s="61"/>
      <c r="G78" s="34">
        <f>F78*E78*1.2</f>
        <v>0</v>
      </c>
      <c r="H78" s="56"/>
      <c r="I78" t="s" s="43">
        <v>25</v>
      </c>
      <c r="J78" s="57"/>
      <c r="K78" s="19"/>
      <c r="L78" s="9"/>
    </row>
    <row r="79" ht="17.1" customHeight="1">
      <c r="A79" s="45">
        <v>75</v>
      </c>
      <c r="B79" s="51"/>
      <c r="C79" s="51"/>
      <c r="D79" s="51"/>
      <c r="E79" s="60"/>
      <c r="F79" s="61"/>
      <c r="G79" s="34">
        <f>F79*E79*1.2</f>
        <v>0</v>
      </c>
      <c r="H79" s="58"/>
      <c r="I79" t="s" s="43">
        <v>25</v>
      </c>
      <c r="J79" s="57"/>
      <c r="K79" s="19"/>
      <c r="L79" s="9"/>
    </row>
    <row r="80" ht="17.1" customHeight="1">
      <c r="A80" s="45">
        <v>76</v>
      </c>
      <c r="B80" s="51"/>
      <c r="C80" s="51"/>
      <c r="D80" s="51"/>
      <c r="E80" s="60"/>
      <c r="F80" s="61"/>
      <c r="G80" s="34">
        <f>F80*E80*1.2</f>
        <v>0</v>
      </c>
      <c r="H80" s="56"/>
      <c r="I80" t="s" s="43">
        <v>25</v>
      </c>
      <c r="J80" s="57"/>
      <c r="K80" s="19"/>
      <c r="L80" s="9"/>
    </row>
    <row r="81" ht="17.1" customHeight="1">
      <c r="A81" s="39">
        <v>77</v>
      </c>
      <c r="B81" s="51"/>
      <c r="C81" s="51"/>
      <c r="D81" s="51"/>
      <c r="E81" s="60"/>
      <c r="F81" s="61"/>
      <c r="G81" s="34">
        <f>F81*E81*1.2</f>
        <v>0</v>
      </c>
      <c r="H81" s="56"/>
      <c r="I81" t="s" s="43">
        <v>25</v>
      </c>
      <c r="J81" s="57"/>
      <c r="K81" s="19"/>
      <c r="L81" s="9"/>
    </row>
    <row r="82" ht="17.1" customHeight="1">
      <c r="A82" s="39">
        <v>78</v>
      </c>
      <c r="B82" s="51"/>
      <c r="C82" s="51"/>
      <c r="D82" s="51"/>
      <c r="E82" s="60"/>
      <c r="F82" s="61"/>
      <c r="G82" s="34">
        <f>F82*E82*1.2</f>
        <v>0</v>
      </c>
      <c r="H82" s="56"/>
      <c r="I82" t="s" s="43">
        <v>25</v>
      </c>
      <c r="J82" s="57"/>
      <c r="K82" s="19"/>
      <c r="L82" s="9"/>
    </row>
    <row r="83" ht="17.1" customHeight="1">
      <c r="A83" s="45">
        <v>79</v>
      </c>
      <c r="B83" s="51"/>
      <c r="C83" s="51"/>
      <c r="D83" s="51"/>
      <c r="E83" s="60"/>
      <c r="F83" s="61"/>
      <c r="G83" s="34">
        <f>F83*E83*1.2</f>
        <v>0</v>
      </c>
      <c r="H83" s="56"/>
      <c r="I83" t="s" s="43">
        <v>25</v>
      </c>
      <c r="J83" s="57"/>
      <c r="K83" s="19"/>
      <c r="L83" s="9"/>
    </row>
    <row r="84" ht="17.1" customHeight="1">
      <c r="A84" s="45">
        <v>80</v>
      </c>
      <c r="B84" s="51"/>
      <c r="C84" s="51"/>
      <c r="D84" s="51"/>
      <c r="E84" s="60"/>
      <c r="F84" s="61"/>
      <c r="G84" s="34">
        <f>F84*E84*1.2</f>
        <v>0</v>
      </c>
      <c r="H84" s="56"/>
      <c r="I84" t="s" s="43">
        <v>25</v>
      </c>
      <c r="J84" s="57"/>
      <c r="K84" s="19"/>
      <c r="L84" s="9"/>
    </row>
    <row r="85" ht="17.1" customHeight="1">
      <c r="A85" s="39">
        <v>81</v>
      </c>
      <c r="B85" s="61"/>
      <c r="C85" s="61"/>
      <c r="D85" s="51"/>
      <c r="E85" s="60"/>
      <c r="F85" s="67"/>
      <c r="G85" s="34">
        <f>F85*E85*1.2</f>
        <v>0</v>
      </c>
      <c r="H85" s="68"/>
      <c r="I85" t="s" s="43">
        <v>25</v>
      </c>
      <c r="J85" s="57"/>
      <c r="K85" s="19"/>
      <c r="L85" s="9"/>
    </row>
    <row r="86" ht="17.1" customHeight="1">
      <c r="A86" s="39">
        <v>82</v>
      </c>
      <c r="B86" s="51"/>
      <c r="C86" s="51"/>
      <c r="D86" s="51"/>
      <c r="E86" s="60"/>
      <c r="F86" s="67"/>
      <c r="G86" s="34">
        <f>F86*E86*1.2</f>
        <v>0</v>
      </c>
      <c r="H86" s="58"/>
      <c r="I86" t="s" s="43">
        <v>25</v>
      </c>
      <c r="J86" s="57"/>
      <c r="K86" s="19"/>
      <c r="L86" s="9"/>
    </row>
    <row r="87" ht="17.1" customHeight="1">
      <c r="A87" s="45">
        <v>83</v>
      </c>
      <c r="B87" s="51"/>
      <c r="C87" s="51"/>
      <c r="D87" s="51"/>
      <c r="E87" s="60"/>
      <c r="F87" s="67"/>
      <c r="G87" s="34">
        <f>F87*E87*1.2</f>
        <v>0</v>
      </c>
      <c r="H87" s="58"/>
      <c r="I87" t="s" s="43">
        <v>25</v>
      </c>
      <c r="J87" s="57"/>
      <c r="K87" s="19"/>
      <c r="L87" s="9"/>
    </row>
    <row r="88" ht="17.1" customHeight="1">
      <c r="A88" s="45">
        <v>84</v>
      </c>
      <c r="B88" s="51"/>
      <c r="C88" s="51"/>
      <c r="D88" s="51"/>
      <c r="E88" s="60"/>
      <c r="F88" s="67"/>
      <c r="G88" s="34">
        <f>F88*E88*1.2</f>
        <v>0</v>
      </c>
      <c r="H88" s="58"/>
      <c r="I88" t="s" s="43">
        <v>25</v>
      </c>
      <c r="J88" s="57"/>
      <c r="K88" s="19"/>
      <c r="L88" s="9"/>
    </row>
    <row r="89" ht="17.1" customHeight="1">
      <c r="A89" s="39">
        <v>85</v>
      </c>
      <c r="B89" s="51"/>
      <c r="C89" s="51"/>
      <c r="D89" s="51"/>
      <c r="E89" s="60"/>
      <c r="F89" s="67"/>
      <c r="G89" s="34">
        <f>F89*E89*1.2</f>
        <v>0</v>
      </c>
      <c r="H89" s="58"/>
      <c r="I89" t="s" s="43">
        <v>25</v>
      </c>
      <c r="J89" s="57"/>
      <c r="K89" s="19"/>
      <c r="L89" s="9"/>
    </row>
    <row r="90" ht="17.1" customHeight="1">
      <c r="A90" s="39">
        <v>86</v>
      </c>
      <c r="B90" s="51"/>
      <c r="C90" s="51"/>
      <c r="D90" s="51"/>
      <c r="E90" s="60"/>
      <c r="F90" s="67"/>
      <c r="G90" s="34">
        <f>F90*E90*1.2</f>
        <v>0</v>
      </c>
      <c r="H90" s="58"/>
      <c r="I90" t="s" s="43">
        <v>25</v>
      </c>
      <c r="J90" s="57"/>
      <c r="K90" s="19"/>
      <c r="L90" s="9"/>
    </row>
    <row r="91" ht="17.1" customHeight="1">
      <c r="A91" s="45">
        <v>87</v>
      </c>
      <c r="B91" s="51"/>
      <c r="C91" s="51"/>
      <c r="D91" s="51"/>
      <c r="E91" s="60"/>
      <c r="F91" s="67"/>
      <c r="G91" s="34">
        <f>F91*E91*1.2</f>
        <v>0</v>
      </c>
      <c r="H91" s="58"/>
      <c r="I91" t="s" s="43">
        <v>25</v>
      </c>
      <c r="J91" s="57"/>
      <c r="K91" s="19"/>
      <c r="L91" s="9"/>
    </row>
    <row r="92" ht="17.1" customHeight="1">
      <c r="A92" s="45">
        <v>88</v>
      </c>
      <c r="B92" s="51"/>
      <c r="C92" s="51"/>
      <c r="D92" s="51"/>
      <c r="E92" s="60"/>
      <c r="F92" s="67"/>
      <c r="G92" s="34">
        <f>F92*E92*1.2</f>
        <v>0</v>
      </c>
      <c r="H92" s="58"/>
      <c r="I92" t="s" s="43">
        <v>25</v>
      </c>
      <c r="J92" s="57"/>
      <c r="K92" s="19"/>
      <c r="L92" s="9"/>
    </row>
    <row r="93" ht="17.1" customHeight="1">
      <c r="A93" s="39">
        <v>89</v>
      </c>
      <c r="B93" s="51"/>
      <c r="C93" s="51"/>
      <c r="D93" s="51"/>
      <c r="E93" s="60"/>
      <c r="F93" s="67"/>
      <c r="G93" s="34">
        <f>F93*E93*1.2</f>
        <v>0</v>
      </c>
      <c r="H93" s="58"/>
      <c r="I93" t="s" s="43">
        <v>25</v>
      </c>
      <c r="J93" s="57"/>
      <c r="K93" s="19"/>
      <c r="L93" s="9"/>
    </row>
    <row r="94" ht="17.1" customHeight="1">
      <c r="A94" s="39">
        <v>90</v>
      </c>
      <c r="B94" s="51"/>
      <c r="C94" s="51"/>
      <c r="D94" s="51"/>
      <c r="E94" s="60"/>
      <c r="F94" s="67"/>
      <c r="G94" s="34">
        <f>F94*E94*1.2</f>
        <v>0</v>
      </c>
      <c r="H94" s="58"/>
      <c r="I94" t="s" s="43">
        <v>25</v>
      </c>
      <c r="J94" s="57"/>
      <c r="K94" s="19"/>
      <c r="L94" s="9"/>
    </row>
    <row r="95" ht="17.1" customHeight="1">
      <c r="A95" s="45">
        <v>91</v>
      </c>
      <c r="B95" s="51"/>
      <c r="C95" s="51"/>
      <c r="D95" s="51"/>
      <c r="E95" s="60"/>
      <c r="F95" s="67"/>
      <c r="G95" s="34">
        <f>F95*E95*1.2</f>
        <v>0</v>
      </c>
      <c r="H95" s="58"/>
      <c r="I95" t="s" s="43">
        <v>25</v>
      </c>
      <c r="J95" s="57"/>
      <c r="K95" s="19"/>
      <c r="L95" s="9"/>
    </row>
    <row r="96" ht="17.1" customHeight="1">
      <c r="A96" s="45">
        <v>92</v>
      </c>
      <c r="B96" s="51"/>
      <c r="C96" s="69"/>
      <c r="D96" s="51"/>
      <c r="E96" s="60"/>
      <c r="F96" s="67"/>
      <c r="G96" s="34">
        <f>F96*E96*1.2</f>
        <v>0</v>
      </c>
      <c r="H96" s="56"/>
      <c r="I96" t="s" s="43">
        <v>25</v>
      </c>
      <c r="J96" s="57"/>
      <c r="K96" s="19"/>
      <c r="L96" s="9"/>
    </row>
    <row r="97" ht="17.1" customHeight="1">
      <c r="A97" s="39">
        <v>93</v>
      </c>
      <c r="B97" s="51"/>
      <c r="C97" s="69"/>
      <c r="D97" s="51"/>
      <c r="E97" s="60"/>
      <c r="F97" s="67"/>
      <c r="G97" s="34">
        <f>F97*E97*1.2</f>
        <v>0</v>
      </c>
      <c r="H97" s="56"/>
      <c r="I97" t="s" s="43">
        <v>25</v>
      </c>
      <c r="J97" s="57"/>
      <c r="K97" s="19"/>
      <c r="L97" s="9"/>
    </row>
    <row r="98" ht="17.1" customHeight="1">
      <c r="A98" s="39">
        <v>94</v>
      </c>
      <c r="B98" s="51"/>
      <c r="C98" s="70"/>
      <c r="D98" s="51"/>
      <c r="E98" s="60"/>
      <c r="F98" s="67"/>
      <c r="G98" s="34">
        <f>F98*E98*1.2</f>
        <v>0</v>
      </c>
      <c r="H98" s="56"/>
      <c r="I98" t="s" s="43">
        <v>25</v>
      </c>
      <c r="J98" s="57"/>
      <c r="K98" s="19"/>
      <c r="L98" s="9"/>
    </row>
    <row r="99" ht="17.1" customHeight="1">
      <c r="A99" s="45">
        <v>95</v>
      </c>
      <c r="B99" s="51"/>
      <c r="C99" s="70"/>
      <c r="D99" s="51"/>
      <c r="E99" s="60"/>
      <c r="F99" s="67"/>
      <c r="G99" s="34">
        <f>F99*E99*1.2</f>
        <v>0</v>
      </c>
      <c r="H99" s="56"/>
      <c r="I99" t="s" s="43">
        <v>25</v>
      </c>
      <c r="J99" s="57"/>
      <c r="K99" s="19"/>
      <c r="L99" s="9"/>
    </row>
    <row r="100" ht="17.1" customHeight="1">
      <c r="A100" s="45">
        <v>96</v>
      </c>
      <c r="B100" s="51"/>
      <c r="C100" s="69"/>
      <c r="D100" s="51"/>
      <c r="E100" s="60"/>
      <c r="F100" s="67"/>
      <c r="G100" s="34">
        <f>F100*E100*1.2</f>
        <v>0</v>
      </c>
      <c r="H100" s="56"/>
      <c r="I100" t="s" s="43">
        <v>25</v>
      </c>
      <c r="J100" s="57"/>
      <c r="K100" s="19"/>
      <c r="L100" s="9"/>
    </row>
    <row r="101" ht="17.1" customHeight="1">
      <c r="A101" s="39">
        <v>97</v>
      </c>
      <c r="B101" s="51"/>
      <c r="C101" s="69"/>
      <c r="D101" s="51"/>
      <c r="E101" s="60"/>
      <c r="F101" s="67"/>
      <c r="G101" s="34">
        <f>F101*E101*1.2</f>
        <v>0</v>
      </c>
      <c r="H101" s="56"/>
      <c r="I101" t="s" s="43">
        <v>25</v>
      </c>
      <c r="J101" s="57"/>
      <c r="K101" s="19"/>
      <c r="L101" s="9"/>
    </row>
    <row r="102" ht="17.1" customHeight="1">
      <c r="A102" s="39">
        <v>98</v>
      </c>
      <c r="B102" s="51"/>
      <c r="C102" s="70"/>
      <c r="D102" s="51"/>
      <c r="E102" s="60"/>
      <c r="F102" s="67"/>
      <c r="G102" s="34">
        <f>F102*E102*1.2</f>
        <v>0</v>
      </c>
      <c r="H102" s="56"/>
      <c r="I102" t="s" s="43">
        <v>25</v>
      </c>
      <c r="J102" s="57"/>
      <c r="K102" s="19"/>
      <c r="L102" s="9"/>
    </row>
    <row r="103" ht="17.1" customHeight="1">
      <c r="A103" s="45">
        <v>99</v>
      </c>
      <c r="B103" s="51"/>
      <c r="C103" s="69"/>
      <c r="D103" s="51"/>
      <c r="E103" s="60"/>
      <c r="F103" s="67"/>
      <c r="G103" s="34">
        <f>F103*E103*1.2</f>
        <v>0</v>
      </c>
      <c r="H103" s="58"/>
      <c r="I103" t="s" s="43">
        <v>25</v>
      </c>
      <c r="J103" s="57"/>
      <c r="K103" s="19"/>
      <c r="L103" s="9"/>
    </row>
    <row r="104" ht="17.1" customHeight="1">
      <c r="A104" s="45">
        <v>100</v>
      </c>
      <c r="B104" s="51"/>
      <c r="C104" s="70"/>
      <c r="D104" s="51"/>
      <c r="E104" s="60"/>
      <c r="F104" s="67"/>
      <c r="G104" s="34">
        <f>F104*E104*1.2</f>
        <v>0</v>
      </c>
      <c r="H104" s="56"/>
      <c r="I104" t="s" s="43">
        <v>25</v>
      </c>
      <c r="J104" s="57"/>
      <c r="K104" s="19"/>
      <c r="L104" s="9"/>
    </row>
    <row r="105" ht="17.1" customHeight="1">
      <c r="A105" s="39">
        <v>101</v>
      </c>
      <c r="B105" s="51"/>
      <c r="C105" s="70"/>
      <c r="D105" s="51"/>
      <c r="E105" s="60"/>
      <c r="F105" s="67"/>
      <c r="G105" s="34">
        <f>F105*E105*1.2</f>
        <v>0</v>
      </c>
      <c r="H105" s="56"/>
      <c r="I105" t="s" s="43">
        <v>25</v>
      </c>
      <c r="J105" s="57"/>
      <c r="K105" s="19"/>
      <c r="L105" s="9"/>
    </row>
    <row r="106" ht="17.1" customHeight="1">
      <c r="A106" s="39">
        <v>102</v>
      </c>
      <c r="B106" s="51"/>
      <c r="C106" s="70"/>
      <c r="D106" s="51"/>
      <c r="E106" s="60"/>
      <c r="F106" s="67"/>
      <c r="G106" s="34">
        <f>F106*E106*1.2</f>
        <v>0</v>
      </c>
      <c r="H106" s="56"/>
      <c r="I106" t="s" s="43">
        <v>25</v>
      </c>
      <c r="J106" s="57"/>
      <c r="K106" s="19"/>
      <c r="L106" s="9"/>
    </row>
    <row r="107" ht="17.1" customHeight="1">
      <c r="A107" s="45">
        <v>103</v>
      </c>
      <c r="B107" s="51"/>
      <c r="C107" s="69"/>
      <c r="D107" s="51"/>
      <c r="E107" s="60"/>
      <c r="F107" s="67"/>
      <c r="G107" s="34">
        <f>F107*E107*1.2</f>
        <v>0</v>
      </c>
      <c r="H107" s="58"/>
      <c r="I107" t="s" s="43">
        <v>25</v>
      </c>
      <c r="J107" s="57"/>
      <c r="K107" s="19"/>
      <c r="L107" s="9"/>
    </row>
    <row r="108" ht="17.1" customHeight="1">
      <c r="A108" s="45">
        <v>104</v>
      </c>
      <c r="B108" s="51"/>
      <c r="C108" s="70"/>
      <c r="D108" s="51"/>
      <c r="E108" s="60"/>
      <c r="F108" s="67"/>
      <c r="G108" s="34">
        <f>F108*E108*1.2</f>
        <v>0</v>
      </c>
      <c r="H108" s="58"/>
      <c r="I108" t="s" s="43">
        <v>25</v>
      </c>
      <c r="J108" s="57"/>
      <c r="K108" s="19"/>
      <c r="L108" s="9"/>
    </row>
    <row r="109" ht="17.1" customHeight="1">
      <c r="A109" s="39">
        <v>105</v>
      </c>
      <c r="B109" s="51"/>
      <c r="C109" s="51"/>
      <c r="D109" s="51"/>
      <c r="E109" s="60"/>
      <c r="F109" s="67"/>
      <c r="G109" s="34">
        <f>F109*E109*1.2</f>
        <v>0</v>
      </c>
      <c r="H109" s="58"/>
      <c r="I109" t="s" s="43">
        <v>25</v>
      </c>
      <c r="J109" s="57"/>
      <c r="K109" s="19"/>
      <c r="L109" s="9"/>
    </row>
    <row r="110" ht="17.1" customHeight="1">
      <c r="A110" s="39">
        <v>106</v>
      </c>
      <c r="B110" s="51"/>
      <c r="C110" s="51"/>
      <c r="D110" s="51"/>
      <c r="E110" s="60"/>
      <c r="F110" s="67"/>
      <c r="G110" s="34">
        <f>F110*E110*1.2</f>
        <v>0</v>
      </c>
      <c r="H110" s="58"/>
      <c r="I110" t="s" s="43">
        <v>25</v>
      </c>
      <c r="J110" s="57"/>
      <c r="K110" s="19"/>
      <c r="L110" s="9"/>
    </row>
    <row r="111" ht="17.1" customHeight="1">
      <c r="A111" s="45">
        <v>107</v>
      </c>
      <c r="B111" s="51"/>
      <c r="C111" s="51"/>
      <c r="D111" s="51"/>
      <c r="E111" s="60"/>
      <c r="F111" s="61"/>
      <c r="G111" s="34">
        <f>F111*E111*1.2</f>
        <v>0</v>
      </c>
      <c r="H111" s="58"/>
      <c r="I111" t="s" s="43">
        <v>25</v>
      </c>
      <c r="J111" s="57"/>
      <c r="K111" s="19"/>
      <c r="L111" s="9"/>
    </row>
    <row r="112" ht="17.1" customHeight="1">
      <c r="A112" s="45">
        <v>108</v>
      </c>
      <c r="B112" s="51"/>
      <c r="C112" s="51"/>
      <c r="D112" s="51"/>
      <c r="E112" s="55"/>
      <c r="F112" s="61"/>
      <c r="G112" s="34">
        <f>F112*E112*1.2</f>
        <v>0</v>
      </c>
      <c r="H112" s="58"/>
      <c r="I112" t="s" s="43">
        <v>25</v>
      </c>
      <c r="J112" s="57"/>
      <c r="K112" s="19"/>
      <c r="L112" s="9"/>
    </row>
    <row r="113" ht="17.1" customHeight="1">
      <c r="A113" s="39">
        <v>109</v>
      </c>
      <c r="B113" s="51"/>
      <c r="C113" s="51"/>
      <c r="D113" s="51"/>
      <c r="E113" s="55"/>
      <c r="F113" s="61"/>
      <c r="G113" s="34">
        <f>F113*E113*1.2</f>
        <v>0</v>
      </c>
      <c r="H113" s="58"/>
      <c r="I113" t="s" s="43">
        <v>25</v>
      </c>
      <c r="J113" s="57"/>
      <c r="K113" s="19"/>
      <c r="L113" s="9"/>
    </row>
    <row r="114" ht="17.1" customHeight="1">
      <c r="A114" s="39">
        <v>110</v>
      </c>
      <c r="B114" s="51"/>
      <c r="C114" s="51"/>
      <c r="D114" s="51"/>
      <c r="E114" s="55"/>
      <c r="F114" s="61"/>
      <c r="G114" s="34">
        <f>F114*E114*1.2</f>
        <v>0</v>
      </c>
      <c r="H114" s="58"/>
      <c r="I114" t="s" s="43">
        <v>25</v>
      </c>
      <c r="J114" s="57"/>
      <c r="K114" s="19"/>
      <c r="L114" s="9"/>
    </row>
    <row r="115" ht="17.1" customHeight="1">
      <c r="A115" s="45">
        <v>111</v>
      </c>
      <c r="B115" s="51"/>
      <c r="C115" s="51"/>
      <c r="D115" s="51"/>
      <c r="E115" s="55"/>
      <c r="F115" s="61"/>
      <c r="G115" s="34">
        <f>F115*E115*1.2</f>
        <v>0</v>
      </c>
      <c r="H115" s="58"/>
      <c r="I115" t="s" s="43">
        <v>25</v>
      </c>
      <c r="J115" s="57"/>
      <c r="K115" s="19"/>
      <c r="L115" s="9"/>
    </row>
    <row r="116" ht="17.1" customHeight="1">
      <c r="A116" s="45">
        <v>112</v>
      </c>
      <c r="B116" s="51"/>
      <c r="C116" s="71"/>
      <c r="D116" s="51"/>
      <c r="E116" s="54"/>
      <c r="F116" s="61"/>
      <c r="G116" s="34">
        <f>F116*E116*1.2</f>
        <v>0</v>
      </c>
      <c r="H116" s="58"/>
      <c r="I116" t="s" s="43">
        <v>25</v>
      </c>
      <c r="J116" s="57"/>
      <c r="K116" s="19"/>
      <c r="L116" s="9"/>
    </row>
    <row r="117" ht="17.1" customHeight="1">
      <c r="A117" s="39">
        <v>113</v>
      </c>
      <c r="B117" s="51"/>
      <c r="C117" s="71"/>
      <c r="D117" s="72"/>
      <c r="E117" s="54"/>
      <c r="F117" s="61"/>
      <c r="G117" s="34">
        <f>F117*E117*1.2</f>
        <v>0</v>
      </c>
      <c r="H117" s="58"/>
      <c r="I117" t="s" s="43">
        <v>25</v>
      </c>
      <c r="J117" s="57"/>
      <c r="K117" s="19"/>
      <c r="L117" s="9"/>
    </row>
    <row r="118" ht="17.1" customHeight="1">
      <c r="A118" s="39">
        <v>114</v>
      </c>
      <c r="B118" s="51"/>
      <c r="C118" s="51"/>
      <c r="D118" s="72"/>
      <c r="E118" s="55"/>
      <c r="F118" s="61"/>
      <c r="G118" s="34">
        <f>F118*E118*1.2</f>
        <v>0</v>
      </c>
      <c r="H118" s="58"/>
      <c r="I118" t="s" s="43">
        <v>25</v>
      </c>
      <c r="J118" s="57"/>
      <c r="K118" s="19"/>
      <c r="L118" s="9"/>
    </row>
    <row r="119" ht="17.1" customHeight="1">
      <c r="A119" s="45">
        <v>115</v>
      </c>
      <c r="B119" s="51"/>
      <c r="C119" s="51"/>
      <c r="D119" s="72"/>
      <c r="E119" s="54"/>
      <c r="F119" s="61"/>
      <c r="G119" s="34">
        <f>F119*E119*1.2</f>
        <v>0</v>
      </c>
      <c r="H119" s="58"/>
      <c r="I119" t="s" s="43">
        <v>25</v>
      </c>
      <c r="J119" s="57"/>
      <c r="K119" s="19"/>
      <c r="L119" s="9"/>
    </row>
    <row r="120" ht="17.1" customHeight="1">
      <c r="A120" s="45">
        <v>116</v>
      </c>
      <c r="B120" s="51"/>
      <c r="C120" s="51"/>
      <c r="D120" s="51"/>
      <c r="E120" s="55"/>
      <c r="F120" s="61"/>
      <c r="G120" s="34">
        <f>F120*E120*1.2</f>
        <v>0</v>
      </c>
      <c r="H120" s="58"/>
      <c r="I120" t="s" s="43">
        <v>25</v>
      </c>
      <c r="J120" s="57"/>
      <c r="K120" s="19"/>
      <c r="L120" s="9"/>
    </row>
    <row r="121" ht="17.1" customHeight="1">
      <c r="A121" s="39">
        <v>117</v>
      </c>
      <c r="B121" s="51"/>
      <c r="C121" s="51"/>
      <c r="D121" s="51"/>
      <c r="E121" s="55"/>
      <c r="F121" s="61"/>
      <c r="G121" s="34">
        <f>F121*E121*1.2</f>
        <v>0</v>
      </c>
      <c r="H121" s="58"/>
      <c r="I121" t="s" s="43">
        <v>25</v>
      </c>
      <c r="J121" s="57"/>
      <c r="K121" s="19"/>
      <c r="L121" s="9"/>
    </row>
    <row r="122" ht="17.1" customHeight="1">
      <c r="A122" s="39">
        <v>118</v>
      </c>
      <c r="B122" s="51"/>
      <c r="C122" s="51"/>
      <c r="D122" s="51"/>
      <c r="E122" s="54"/>
      <c r="F122" s="61"/>
      <c r="G122" s="34">
        <f>F122*E122*1.2</f>
        <v>0</v>
      </c>
      <c r="H122" s="56"/>
      <c r="I122" t="s" s="43">
        <v>25</v>
      </c>
      <c r="J122" s="57"/>
      <c r="K122" s="19"/>
      <c r="L122" s="9"/>
    </row>
    <row r="123" ht="17.1" customHeight="1">
      <c r="A123" s="45">
        <v>119</v>
      </c>
      <c r="B123" s="51"/>
      <c r="C123" s="51"/>
      <c r="D123" s="51"/>
      <c r="E123" s="54"/>
      <c r="F123" s="61"/>
      <c r="G123" s="34">
        <f>F123*E123*1.2</f>
        <v>0</v>
      </c>
      <c r="H123" s="56"/>
      <c r="I123" t="s" s="43">
        <v>25</v>
      </c>
      <c r="J123" s="57"/>
      <c r="K123" s="19"/>
      <c r="L123" s="9"/>
    </row>
    <row r="124" ht="17.1" customHeight="1">
      <c r="A124" s="45">
        <v>120</v>
      </c>
      <c r="B124" s="51"/>
      <c r="C124" s="51"/>
      <c r="D124" s="51"/>
      <c r="E124" s="54"/>
      <c r="F124" s="61"/>
      <c r="G124" s="34">
        <f>F124*E124*1.2</f>
        <v>0</v>
      </c>
      <c r="H124" s="56"/>
      <c r="I124" t="s" s="43">
        <v>25</v>
      </c>
      <c r="J124" s="57"/>
      <c r="K124" s="19"/>
      <c r="L124" s="9"/>
    </row>
    <row r="125" ht="17.1" customHeight="1">
      <c r="A125" s="39">
        <v>121</v>
      </c>
      <c r="B125" s="51"/>
      <c r="C125" s="51"/>
      <c r="D125" s="51"/>
      <c r="E125" s="54"/>
      <c r="F125" s="61"/>
      <c r="G125" s="34">
        <f>F125*E125*1.2</f>
        <v>0</v>
      </c>
      <c r="H125" s="56"/>
      <c r="I125" t="s" s="43">
        <v>25</v>
      </c>
      <c r="J125" s="57"/>
      <c r="K125" s="19"/>
      <c r="L125" s="9"/>
    </row>
    <row r="126" ht="17.1" customHeight="1">
      <c r="A126" s="39">
        <v>122</v>
      </c>
      <c r="B126" s="51"/>
      <c r="C126" s="51"/>
      <c r="D126" s="51"/>
      <c r="E126" s="54"/>
      <c r="F126" s="54"/>
      <c r="G126" s="34">
        <f>F126*E126*1.2</f>
        <v>0</v>
      </c>
      <c r="H126" s="56"/>
      <c r="I126" t="s" s="43">
        <v>25</v>
      </c>
      <c r="J126" s="57"/>
      <c r="K126" s="19"/>
      <c r="L126" s="9"/>
    </row>
    <row r="127" ht="17.1" customHeight="1">
      <c r="A127" s="45">
        <v>123</v>
      </c>
      <c r="B127" s="51"/>
      <c r="C127" s="51"/>
      <c r="D127" s="51"/>
      <c r="E127" s="54"/>
      <c r="F127" s="54"/>
      <c r="G127" s="34">
        <f>F127*E127*1.2</f>
        <v>0</v>
      </c>
      <c r="H127" s="56"/>
      <c r="I127" t="s" s="43">
        <v>25</v>
      </c>
      <c r="J127" s="57"/>
      <c r="K127" s="19"/>
      <c r="L127" s="9"/>
    </row>
    <row r="128" ht="17.1" customHeight="1">
      <c r="A128" s="45">
        <v>124</v>
      </c>
      <c r="B128" s="51"/>
      <c r="C128" s="51"/>
      <c r="D128" s="51"/>
      <c r="E128" s="54"/>
      <c r="F128" s="54"/>
      <c r="G128" s="34">
        <f>F128*E128*1.2</f>
        <v>0</v>
      </c>
      <c r="H128" s="56"/>
      <c r="I128" t="s" s="43">
        <v>25</v>
      </c>
      <c r="J128" s="57"/>
      <c r="K128" s="19"/>
      <c r="L128" s="9"/>
    </row>
    <row r="129" ht="17.1" customHeight="1">
      <c r="A129" s="39">
        <v>125</v>
      </c>
      <c r="B129" s="51"/>
      <c r="C129" s="51"/>
      <c r="D129" s="51"/>
      <c r="E129" s="54"/>
      <c r="F129" s="54"/>
      <c r="G129" s="34">
        <f>F129*E129*1.2</f>
        <v>0</v>
      </c>
      <c r="H129" s="56"/>
      <c r="I129" t="s" s="43">
        <v>25</v>
      </c>
      <c r="J129" s="57"/>
      <c r="K129" s="19"/>
      <c r="L129" s="9"/>
    </row>
    <row r="130" ht="17.1" customHeight="1">
      <c r="A130" s="39">
        <v>126</v>
      </c>
      <c r="B130" s="51"/>
      <c r="C130" s="51"/>
      <c r="D130" s="51"/>
      <c r="E130" s="54"/>
      <c r="F130" s="54"/>
      <c r="G130" s="34">
        <f>F130*E130*1.2</f>
        <v>0</v>
      </c>
      <c r="H130" s="56"/>
      <c r="I130" t="s" s="43">
        <v>25</v>
      </c>
      <c r="J130" s="57"/>
      <c r="K130" s="19"/>
      <c r="L130" s="9"/>
    </row>
    <row r="131" ht="17.1" customHeight="1">
      <c r="A131" s="45">
        <v>127</v>
      </c>
      <c r="B131" s="51"/>
      <c r="C131" s="51"/>
      <c r="D131" s="51"/>
      <c r="E131" s="54"/>
      <c r="F131" s="54"/>
      <c r="G131" s="34">
        <f>F131*E131*1.2</f>
        <v>0</v>
      </c>
      <c r="H131" s="56"/>
      <c r="I131" t="s" s="43">
        <v>25</v>
      </c>
      <c r="J131" s="57"/>
      <c r="K131" s="19"/>
      <c r="L131" s="9"/>
    </row>
    <row r="132" ht="17.1" customHeight="1">
      <c r="A132" s="45">
        <v>128</v>
      </c>
      <c r="B132" s="51"/>
      <c r="C132" s="51"/>
      <c r="D132" s="51"/>
      <c r="E132" s="54"/>
      <c r="F132" s="54"/>
      <c r="G132" s="34">
        <f>F132*E132*1.2</f>
        <v>0</v>
      </c>
      <c r="H132" s="56"/>
      <c r="I132" t="s" s="43">
        <v>25</v>
      </c>
      <c r="J132" s="57"/>
      <c r="K132" s="19"/>
      <c r="L132" s="9"/>
    </row>
    <row r="133" ht="17.1" customHeight="1">
      <c r="A133" s="39">
        <v>129</v>
      </c>
      <c r="B133" s="51"/>
      <c r="C133" s="51"/>
      <c r="D133" s="51"/>
      <c r="E133" s="54"/>
      <c r="F133" s="54"/>
      <c r="G133" s="34">
        <f>F133*E133*1.2</f>
        <v>0</v>
      </c>
      <c r="H133" s="56"/>
      <c r="I133" t="s" s="43">
        <v>25</v>
      </c>
      <c r="J133" s="57"/>
      <c r="K133" s="19"/>
      <c r="L133" s="9"/>
    </row>
    <row r="134" ht="17.1" customHeight="1">
      <c r="A134" s="39">
        <v>130</v>
      </c>
      <c r="B134" s="51"/>
      <c r="C134" s="51"/>
      <c r="D134" s="51"/>
      <c r="E134" s="54"/>
      <c r="F134" s="54"/>
      <c r="G134" s="34">
        <f>F134*E134*1.2</f>
        <v>0</v>
      </c>
      <c r="H134" s="56"/>
      <c r="I134" t="s" s="43">
        <v>25</v>
      </c>
      <c r="J134" s="57"/>
      <c r="K134" s="19"/>
      <c r="L134" s="9"/>
    </row>
    <row r="135" ht="17.1" customHeight="1">
      <c r="A135" s="45">
        <v>131</v>
      </c>
      <c r="B135" s="51"/>
      <c r="C135" s="51"/>
      <c r="D135" s="72"/>
      <c r="E135" s="54"/>
      <c r="F135" s="54"/>
      <c r="G135" s="34">
        <f>F135*E135*1.2</f>
        <v>0</v>
      </c>
      <c r="H135" s="56"/>
      <c r="I135" t="s" s="43">
        <v>25</v>
      </c>
      <c r="J135" s="57"/>
      <c r="K135" s="19"/>
      <c r="L135" s="9"/>
    </row>
    <row r="136" ht="17.1" customHeight="1">
      <c r="A136" s="45">
        <v>132</v>
      </c>
      <c r="B136" s="51"/>
      <c r="C136" s="51"/>
      <c r="D136" s="72"/>
      <c r="E136" s="54"/>
      <c r="F136" s="54"/>
      <c r="G136" s="34">
        <f>F136*E136*1.2</f>
        <v>0</v>
      </c>
      <c r="H136" s="56"/>
      <c r="I136" t="s" s="43">
        <v>25</v>
      </c>
      <c r="J136" s="57"/>
      <c r="K136" s="19"/>
      <c r="L136" s="9"/>
    </row>
    <row r="137" ht="17.1" customHeight="1">
      <c r="A137" s="39">
        <v>133</v>
      </c>
      <c r="B137" s="51"/>
      <c r="C137" s="51"/>
      <c r="D137" s="72"/>
      <c r="E137" s="54"/>
      <c r="F137" s="54"/>
      <c r="G137" s="34">
        <f>F137*E137*1.2</f>
        <v>0</v>
      </c>
      <c r="H137" s="73"/>
      <c r="I137" t="s" s="43">
        <v>25</v>
      </c>
      <c r="J137" s="57"/>
      <c r="K137" s="19"/>
      <c r="L137" s="9"/>
    </row>
    <row r="138" ht="17.1" customHeight="1">
      <c r="A138" s="39">
        <v>134</v>
      </c>
      <c r="B138" s="51"/>
      <c r="C138" s="51"/>
      <c r="D138" s="51"/>
      <c r="E138" s="54"/>
      <c r="F138" s="54"/>
      <c r="G138" s="34">
        <f>F138*E138*1.2</f>
        <v>0</v>
      </c>
      <c r="H138" s="56"/>
      <c r="I138" t="s" s="43">
        <v>25</v>
      </c>
      <c r="J138" s="57"/>
      <c r="K138" s="19"/>
      <c r="L138" s="9"/>
    </row>
    <row r="139" ht="17.1" customHeight="1">
      <c r="A139" s="45">
        <v>135</v>
      </c>
      <c r="B139" s="51"/>
      <c r="C139" s="59"/>
      <c r="D139" s="51"/>
      <c r="E139" s="54"/>
      <c r="F139" s="54"/>
      <c r="G139" s="34">
        <f>F139*E139*1.2</f>
        <v>0</v>
      </c>
      <c r="H139" s="53"/>
      <c r="I139" t="s" s="43">
        <v>25</v>
      </c>
      <c r="J139" s="57"/>
      <c r="K139" s="19"/>
      <c r="L139" s="9"/>
    </row>
    <row r="140" ht="17.1" customHeight="1">
      <c r="A140" s="45">
        <v>136</v>
      </c>
      <c r="B140" s="51"/>
      <c r="C140" s="59"/>
      <c r="D140" s="51"/>
      <c r="E140" s="54"/>
      <c r="F140" s="54"/>
      <c r="G140" s="34">
        <f>F140*E140*1.2</f>
        <v>0</v>
      </c>
      <c r="H140" s="56"/>
      <c r="I140" t="s" s="43">
        <v>25</v>
      </c>
      <c r="J140" s="57"/>
      <c r="K140" s="19"/>
      <c r="L140" s="9"/>
    </row>
    <row r="141" ht="17.1" customHeight="1">
      <c r="A141" s="39">
        <v>137</v>
      </c>
      <c r="B141" s="51"/>
      <c r="C141" s="51"/>
      <c r="D141" s="51"/>
      <c r="E141" s="54"/>
      <c r="F141" s="54"/>
      <c r="G141" s="34">
        <f>F141*E141*1.2</f>
        <v>0</v>
      </c>
      <c r="H141" s="56"/>
      <c r="I141" t="s" s="43">
        <v>25</v>
      </c>
      <c r="J141" s="57"/>
      <c r="K141" s="19"/>
      <c r="L141" s="9"/>
    </row>
    <row r="142" ht="17.1" customHeight="1">
      <c r="A142" s="39">
        <v>138</v>
      </c>
      <c r="B142" s="51"/>
      <c r="C142" s="51"/>
      <c r="D142" s="51"/>
      <c r="E142" s="54"/>
      <c r="F142" s="54"/>
      <c r="G142" s="34">
        <f>F142*E142*1.2</f>
        <v>0</v>
      </c>
      <c r="H142" s="56"/>
      <c r="I142" t="s" s="43">
        <v>25</v>
      </c>
      <c r="J142" s="57"/>
      <c r="K142" s="19"/>
      <c r="L142" s="9"/>
    </row>
    <row r="143" ht="17.1" customHeight="1">
      <c r="A143" s="45">
        <v>139</v>
      </c>
      <c r="B143" s="51"/>
      <c r="C143" s="51"/>
      <c r="D143" s="51"/>
      <c r="E143" s="54"/>
      <c r="F143" s="54"/>
      <c r="G143" s="34">
        <f>F143*E143*1.2</f>
        <v>0</v>
      </c>
      <c r="H143" s="56"/>
      <c r="I143" t="s" s="43">
        <v>25</v>
      </c>
      <c r="J143" s="57"/>
      <c r="K143" s="19"/>
      <c r="L143" s="9"/>
    </row>
    <row r="144" ht="17.1" customHeight="1">
      <c r="A144" s="45">
        <v>140</v>
      </c>
      <c r="B144" s="51"/>
      <c r="C144" s="51"/>
      <c r="D144" s="51"/>
      <c r="E144" s="54"/>
      <c r="F144" s="54"/>
      <c r="G144" s="34">
        <f>F144*E144*1.2</f>
        <v>0</v>
      </c>
      <c r="H144" s="56"/>
      <c r="I144" t="s" s="43">
        <v>25</v>
      </c>
      <c r="J144" s="57"/>
      <c r="K144" s="19"/>
      <c r="L144" s="9"/>
    </row>
    <row r="145" ht="17.1" customHeight="1">
      <c r="A145" s="39">
        <v>141</v>
      </c>
      <c r="B145" s="51"/>
      <c r="C145" s="51"/>
      <c r="D145" s="51"/>
      <c r="E145" s="54"/>
      <c r="F145" s="54"/>
      <c r="G145" s="34">
        <f>F145*E145*1.2</f>
        <v>0</v>
      </c>
      <c r="H145" s="56"/>
      <c r="I145" t="s" s="43">
        <v>25</v>
      </c>
      <c r="J145" s="57"/>
      <c r="K145" s="19"/>
      <c r="L145" s="9"/>
    </row>
    <row r="146" ht="17.1" customHeight="1">
      <c r="A146" s="39">
        <v>142</v>
      </c>
      <c r="B146" s="51"/>
      <c r="C146" s="51"/>
      <c r="D146" s="51"/>
      <c r="E146" s="54"/>
      <c r="F146" s="54"/>
      <c r="G146" s="34">
        <f>F146*E146*1.2</f>
        <v>0</v>
      </c>
      <c r="H146" s="56"/>
      <c r="I146" t="s" s="43">
        <v>25</v>
      </c>
      <c r="J146" s="57"/>
      <c r="K146" s="19"/>
      <c r="L146" s="9"/>
    </row>
    <row r="147" ht="17.1" customHeight="1">
      <c r="A147" s="45">
        <v>143</v>
      </c>
      <c r="B147" s="51"/>
      <c r="C147" s="51"/>
      <c r="D147" s="51"/>
      <c r="E147" s="54"/>
      <c r="F147" s="54"/>
      <c r="G147" s="34">
        <f>F147*E147*1.2</f>
        <v>0</v>
      </c>
      <c r="H147" s="56"/>
      <c r="I147" t="s" s="43">
        <v>25</v>
      </c>
      <c r="J147" s="57"/>
      <c r="K147" s="19"/>
      <c r="L147" s="9"/>
    </row>
    <row r="148" ht="17.1" customHeight="1">
      <c r="A148" s="45">
        <v>144</v>
      </c>
      <c r="B148" s="51"/>
      <c r="C148" s="51"/>
      <c r="D148" s="51"/>
      <c r="E148" s="54"/>
      <c r="F148" s="54"/>
      <c r="G148" s="34">
        <f>F148*E148*1.2</f>
        <v>0</v>
      </c>
      <c r="H148" s="56"/>
      <c r="I148" t="s" s="43">
        <v>25</v>
      </c>
      <c r="J148" s="57"/>
      <c r="K148" s="19"/>
      <c r="L148" s="9"/>
    </row>
    <row r="149" ht="17.1" customHeight="1">
      <c r="A149" s="39">
        <v>145</v>
      </c>
      <c r="B149" s="51"/>
      <c r="C149" s="51"/>
      <c r="D149" s="51"/>
      <c r="E149" s="54"/>
      <c r="F149" s="54"/>
      <c r="G149" s="34">
        <f>F149*E149*1.2</f>
        <v>0</v>
      </c>
      <c r="H149" s="56"/>
      <c r="I149" t="s" s="43">
        <v>25</v>
      </c>
      <c r="J149" s="57"/>
      <c r="K149" s="19"/>
      <c r="L149" s="9"/>
    </row>
    <row r="150" ht="17.1" customHeight="1">
      <c r="A150" s="39">
        <v>146</v>
      </c>
      <c r="B150" s="51"/>
      <c r="C150" s="51"/>
      <c r="D150" s="51"/>
      <c r="E150" s="54"/>
      <c r="F150" s="54"/>
      <c r="G150" s="34">
        <f>F150*E150*1.2</f>
        <v>0</v>
      </c>
      <c r="H150" s="56"/>
      <c r="I150" t="s" s="43">
        <v>25</v>
      </c>
      <c r="J150" s="57"/>
      <c r="K150" s="19"/>
      <c r="L150" s="9"/>
    </row>
    <row r="151" ht="17.1" customHeight="1">
      <c r="A151" s="45">
        <v>147</v>
      </c>
      <c r="B151" s="51"/>
      <c r="C151" s="51"/>
      <c r="D151" s="51"/>
      <c r="E151" s="54"/>
      <c r="F151" s="54"/>
      <c r="G151" s="34">
        <f>F151*E151*1.2</f>
        <v>0</v>
      </c>
      <c r="H151" s="56"/>
      <c r="I151" t="s" s="43">
        <v>25</v>
      </c>
      <c r="J151" s="57"/>
      <c r="K151" s="19"/>
      <c r="L151" s="9"/>
    </row>
    <row r="152" ht="17.1" customHeight="1">
      <c r="A152" s="45">
        <v>148</v>
      </c>
      <c r="B152" s="51"/>
      <c r="C152" s="51"/>
      <c r="D152" s="51"/>
      <c r="E152" s="54"/>
      <c r="F152" s="54"/>
      <c r="G152" s="34">
        <f>F152*E152*1.2</f>
        <v>0</v>
      </c>
      <c r="H152" s="53"/>
      <c r="I152" t="s" s="43">
        <v>25</v>
      </c>
      <c r="J152" s="57"/>
      <c r="K152" s="19"/>
      <c r="L152" s="9"/>
    </row>
    <row r="153" ht="17.1" customHeight="1">
      <c r="A153" s="39">
        <v>149</v>
      </c>
      <c r="B153" s="51"/>
      <c r="C153" s="51"/>
      <c r="D153" s="51"/>
      <c r="E153" s="54"/>
      <c r="F153" s="54"/>
      <c r="G153" s="34">
        <f>F153*E153*1.2</f>
        <v>0</v>
      </c>
      <c r="H153" s="53"/>
      <c r="I153" t="s" s="43">
        <v>25</v>
      </c>
      <c r="J153" s="57"/>
      <c r="K153" s="19"/>
      <c r="L153" s="9"/>
    </row>
    <row r="154" ht="17.1" customHeight="1">
      <c r="A154" s="39">
        <v>150</v>
      </c>
      <c r="B154" s="51"/>
      <c r="C154" s="51"/>
      <c r="D154" s="51"/>
      <c r="E154" s="54"/>
      <c r="F154" s="54"/>
      <c r="G154" s="34">
        <f>F154*E154*1.2</f>
        <v>0</v>
      </c>
      <c r="H154" s="53"/>
      <c r="I154" t="s" s="43">
        <v>25</v>
      </c>
      <c r="J154" s="57"/>
      <c r="K154" s="19"/>
      <c r="L154" s="9"/>
    </row>
    <row r="155" ht="17.1" customHeight="1">
      <c r="A155" s="45">
        <v>151</v>
      </c>
      <c r="B155" s="51"/>
      <c r="C155" s="51"/>
      <c r="D155" s="51"/>
      <c r="E155" s="54"/>
      <c r="F155" s="54"/>
      <c r="G155" s="34">
        <f>F155*E155*1.2</f>
        <v>0</v>
      </c>
      <c r="H155" s="53"/>
      <c r="I155" t="s" s="43">
        <v>25</v>
      </c>
      <c r="J155" s="57"/>
      <c r="K155" s="19"/>
      <c r="L155" s="9"/>
    </row>
    <row r="156" ht="17.1" customHeight="1">
      <c r="A156" s="45">
        <v>152</v>
      </c>
      <c r="B156" s="51"/>
      <c r="C156" s="51"/>
      <c r="D156" s="51"/>
      <c r="E156" s="54"/>
      <c r="F156" s="54"/>
      <c r="G156" s="34">
        <f>F156*E156*1.2</f>
        <v>0</v>
      </c>
      <c r="H156" s="53"/>
      <c r="I156" t="s" s="43">
        <v>25</v>
      </c>
      <c r="J156" s="57"/>
      <c r="K156" s="19"/>
      <c r="L156" s="9"/>
    </row>
    <row r="157" ht="17.1" customHeight="1">
      <c r="A157" s="39">
        <v>153</v>
      </c>
      <c r="B157" s="51"/>
      <c r="C157" s="51"/>
      <c r="D157" s="51"/>
      <c r="E157" s="54"/>
      <c r="F157" s="54"/>
      <c r="G157" s="34">
        <f>F157*E157*1.2</f>
        <v>0</v>
      </c>
      <c r="H157" s="53"/>
      <c r="I157" t="s" s="43">
        <v>25</v>
      </c>
      <c r="J157" s="57"/>
      <c r="K157" s="19"/>
      <c r="L157" s="9"/>
    </row>
    <row r="158" ht="17.1" customHeight="1">
      <c r="A158" s="39">
        <v>154</v>
      </c>
      <c r="B158" s="51"/>
      <c r="C158" s="51"/>
      <c r="D158" s="51"/>
      <c r="E158" s="54"/>
      <c r="F158" s="54"/>
      <c r="G158" s="34">
        <f>F158*E158*1.2</f>
        <v>0</v>
      </c>
      <c r="H158" s="53"/>
      <c r="I158" t="s" s="43">
        <v>25</v>
      </c>
      <c r="J158" s="57"/>
      <c r="K158" s="19"/>
      <c r="L158" s="9"/>
    </row>
    <row r="159" ht="17.1" customHeight="1">
      <c r="A159" s="45">
        <v>155</v>
      </c>
      <c r="B159" s="51"/>
      <c r="C159" s="51"/>
      <c r="D159" s="51"/>
      <c r="E159" s="54"/>
      <c r="F159" s="54"/>
      <c r="G159" s="34">
        <f>F159*E159*1.2</f>
        <v>0</v>
      </c>
      <c r="H159" s="53"/>
      <c r="I159" t="s" s="43">
        <v>25</v>
      </c>
      <c r="J159" s="57"/>
      <c r="K159" s="19"/>
      <c r="L159" s="9"/>
    </row>
    <row r="160" ht="17.1" customHeight="1">
      <c r="A160" s="45">
        <v>156</v>
      </c>
      <c r="B160" s="51"/>
      <c r="C160" s="51"/>
      <c r="D160" s="51"/>
      <c r="E160" s="54"/>
      <c r="F160" s="54"/>
      <c r="G160" s="34">
        <f>F160*E160*1.2</f>
        <v>0</v>
      </c>
      <c r="H160" s="53"/>
      <c r="I160" t="s" s="43">
        <v>25</v>
      </c>
      <c r="J160" s="57"/>
      <c r="K160" s="19"/>
      <c r="L160" s="9"/>
    </row>
    <row r="161" ht="17.1" customHeight="1">
      <c r="A161" s="39">
        <v>157</v>
      </c>
      <c r="B161" s="51"/>
      <c r="C161" s="51"/>
      <c r="D161" s="51"/>
      <c r="E161" s="54"/>
      <c r="F161" s="54"/>
      <c r="G161" s="34">
        <f>F161*E161*1.2</f>
        <v>0</v>
      </c>
      <c r="H161" s="53"/>
      <c r="I161" t="s" s="43">
        <v>25</v>
      </c>
      <c r="J161" s="57"/>
      <c r="K161" s="19"/>
      <c r="L161" s="9"/>
    </row>
    <row r="162" ht="17.4" customHeight="1">
      <c r="A162" s="74">
        <v>158</v>
      </c>
      <c r="B162" s="75"/>
      <c r="C162" s="75"/>
      <c r="D162" s="75"/>
      <c r="E162" s="76"/>
      <c r="F162" s="76"/>
      <c r="G162" s="77">
        <f>F162*E162*1.2</f>
        <v>0</v>
      </c>
      <c r="H162" s="78"/>
      <c r="I162" t="s" s="43">
        <v>25</v>
      </c>
      <c r="J162" s="79"/>
      <c r="K162" s="19"/>
      <c r="L162" s="9"/>
    </row>
    <row r="163" ht="17.1" customHeight="1">
      <c r="A163" s="80"/>
      <c r="B163" s="80"/>
      <c r="C163" s="80"/>
      <c r="D163" s="81"/>
      <c r="E163" s="82"/>
      <c r="F163" s="83"/>
      <c r="G163" s="83"/>
      <c r="H163" s="80"/>
      <c r="I163" s="84"/>
      <c r="J163" s="81"/>
      <c r="K163" s="9"/>
      <c r="L163" s="9"/>
    </row>
    <row r="164" ht="17.1" customHeight="1">
      <c r="A164" s="9"/>
      <c r="B164" s="9"/>
      <c r="C164" s="9"/>
      <c r="D164" s="85"/>
      <c r="E164" s="86"/>
      <c r="F164" s="87"/>
      <c r="G164" s="87"/>
      <c r="H164" s="9"/>
      <c r="I164" s="88"/>
      <c r="J164" s="85"/>
      <c r="K164" s="9"/>
      <c r="L164" s="9"/>
    </row>
    <row r="165" ht="17.1" customHeight="1">
      <c r="A165" s="9"/>
      <c r="B165" s="9"/>
      <c r="C165" s="9"/>
      <c r="D165" s="85"/>
      <c r="E165" s="86"/>
      <c r="F165" s="87"/>
      <c r="G165" s="87"/>
      <c r="H165" s="89"/>
      <c r="I165" s="88"/>
      <c r="J165" s="85"/>
      <c r="K165" s="9"/>
      <c r="L165" s="9"/>
    </row>
    <row r="166" ht="17.1" customHeight="1">
      <c r="A166" s="9"/>
      <c r="B166" s="9"/>
      <c r="C166" s="9"/>
      <c r="D166" s="85"/>
      <c r="E166" s="86"/>
      <c r="F166" s="87"/>
      <c r="G166" s="87"/>
      <c r="H166" s="89"/>
      <c r="I166" s="88"/>
      <c r="J166" s="85"/>
      <c r="K166" s="9"/>
      <c r="L166" s="9"/>
    </row>
    <row r="167" ht="17.1" customHeight="1">
      <c r="A167" s="9"/>
      <c r="B167" s="9"/>
      <c r="C167" s="9"/>
      <c r="D167" s="85"/>
      <c r="E167" s="86"/>
      <c r="F167" s="87"/>
      <c r="G167" s="87"/>
      <c r="H167" s="9"/>
      <c r="I167" s="88"/>
      <c r="J167" s="85"/>
      <c r="K167" s="9"/>
      <c r="L167" s="9"/>
    </row>
    <row r="168" ht="17.1" customHeight="1">
      <c r="A168" s="9"/>
      <c r="B168" s="9"/>
      <c r="C168" s="9"/>
      <c r="D168" s="85"/>
      <c r="E168" s="86"/>
      <c r="F168" s="87"/>
      <c r="G168" s="87"/>
      <c r="H168" s="9"/>
      <c r="I168" s="88"/>
      <c r="J168" s="85"/>
      <c r="K168" s="9"/>
      <c r="L168" s="9"/>
    </row>
    <row r="169" ht="17.1" customHeight="1">
      <c r="A169" s="9"/>
      <c r="B169" s="9"/>
      <c r="C169" s="9"/>
      <c r="D169" s="85"/>
      <c r="E169" s="86"/>
      <c r="F169" s="87"/>
      <c r="G169" s="87"/>
      <c r="H169" s="9"/>
      <c r="I169" s="88"/>
      <c r="J169" s="85"/>
      <c r="K169" s="9"/>
      <c r="L169" s="9"/>
    </row>
    <row r="170" ht="17.1" customHeight="1">
      <c r="A170" s="9"/>
      <c r="B170" s="9"/>
      <c r="C170" s="9"/>
      <c r="D170" s="85"/>
      <c r="E170" s="86"/>
      <c r="F170" s="87"/>
      <c r="G170" s="87"/>
      <c r="H170" s="9"/>
      <c r="I170" s="88"/>
      <c r="J170" s="85"/>
      <c r="K170" s="9"/>
      <c r="L170" s="9"/>
    </row>
    <row r="171" ht="17.1" customHeight="1">
      <c r="A171" s="9"/>
      <c r="B171" s="9"/>
      <c r="C171" s="9"/>
      <c r="D171" s="85"/>
      <c r="E171" s="86"/>
      <c r="F171" s="87"/>
      <c r="G171" s="87"/>
      <c r="H171" s="9"/>
      <c r="I171" s="88"/>
      <c r="J171" s="85"/>
      <c r="K171" s="9"/>
      <c r="L171" s="9"/>
    </row>
    <row r="172" ht="17.1" customHeight="1">
      <c r="A172" s="9"/>
      <c r="B172" s="9"/>
      <c r="C172" s="9"/>
      <c r="D172" s="85"/>
      <c r="E172" s="86"/>
      <c r="F172" s="87"/>
      <c r="G172" s="87"/>
      <c r="H172" s="9"/>
      <c r="I172" s="88"/>
      <c r="J172" s="85"/>
      <c r="K172" s="9"/>
      <c r="L172" s="9"/>
    </row>
    <row r="173" ht="17.1" customHeight="1">
      <c r="A173" s="9"/>
      <c r="B173" s="9"/>
      <c r="C173" s="9"/>
      <c r="D173" s="85"/>
      <c r="E173" s="86"/>
      <c r="F173" s="87"/>
      <c r="G173" s="87"/>
      <c r="H173" s="9"/>
      <c r="I173" s="88"/>
      <c r="J173" s="85"/>
      <c r="K173" s="9"/>
      <c r="L173" s="9"/>
    </row>
    <row r="174" ht="17.1" customHeight="1">
      <c r="A174" s="9"/>
      <c r="B174" s="9"/>
      <c r="C174" s="9"/>
      <c r="D174" s="85"/>
      <c r="E174" s="86"/>
      <c r="F174" s="87"/>
      <c r="G174" s="87"/>
      <c r="H174" s="9"/>
      <c r="I174" s="88"/>
      <c r="J174" s="85"/>
      <c r="K174" s="9"/>
      <c r="L174" s="9"/>
    </row>
    <row r="175" ht="17.1" customHeight="1">
      <c r="A175" s="9"/>
      <c r="B175" s="9"/>
      <c r="C175" s="9"/>
      <c r="D175" s="85"/>
      <c r="E175" s="86"/>
      <c r="F175" s="87"/>
      <c r="G175" s="87"/>
      <c r="H175" s="9"/>
      <c r="I175" s="88"/>
      <c r="J175" s="85"/>
      <c r="K175" s="9"/>
      <c r="L175" s="9"/>
    </row>
    <row r="176" ht="17.1" customHeight="1">
      <c r="A176" s="9"/>
      <c r="B176" s="9"/>
      <c r="C176" s="9"/>
      <c r="D176" s="85"/>
      <c r="E176" s="86"/>
      <c r="F176" s="87"/>
      <c r="G176" s="87"/>
      <c r="H176" s="9"/>
      <c r="I176" s="88"/>
      <c r="J176" s="85"/>
      <c r="K176" s="9"/>
      <c r="L176" s="9"/>
    </row>
    <row r="177" ht="17.1" customHeight="1">
      <c r="A177" s="9"/>
      <c r="B177" s="9"/>
      <c r="C177" s="9"/>
      <c r="D177" s="85"/>
      <c r="E177" s="86"/>
      <c r="F177" s="87"/>
      <c r="G177" s="87"/>
      <c r="H177" s="9"/>
      <c r="I177" s="88"/>
      <c r="J177" s="85"/>
      <c r="K177" s="9"/>
      <c r="L177" s="9"/>
    </row>
    <row r="178" ht="17.1" customHeight="1">
      <c r="A178" s="9"/>
      <c r="B178" s="9"/>
      <c r="C178" s="9"/>
      <c r="D178" s="85"/>
      <c r="E178" s="86"/>
      <c r="F178" s="87"/>
      <c r="G178" s="87"/>
      <c r="H178" s="9"/>
      <c r="I178" s="88"/>
      <c r="J178" s="85"/>
      <c r="K178" s="9"/>
      <c r="L178" s="9"/>
    </row>
    <row r="179" ht="17.1" customHeight="1">
      <c r="A179" s="9"/>
      <c r="B179" s="9"/>
      <c r="C179" s="9"/>
      <c r="D179" s="85"/>
      <c r="E179" s="86"/>
      <c r="F179" s="87"/>
      <c r="G179" s="87"/>
      <c r="H179" s="9"/>
      <c r="I179" s="88"/>
      <c r="J179" s="85"/>
      <c r="K179" s="9"/>
      <c r="L179" s="9"/>
    </row>
    <row r="180" ht="17.1" customHeight="1">
      <c r="A180" s="9"/>
      <c r="B180" s="9"/>
      <c r="C180" s="9"/>
      <c r="D180" s="85"/>
      <c r="E180" s="86"/>
      <c r="F180" s="87"/>
      <c r="G180" s="87"/>
      <c r="H180" s="9"/>
      <c r="I180" s="88"/>
      <c r="J180" s="85"/>
      <c r="K180" s="9"/>
      <c r="L180" s="9"/>
    </row>
    <row r="181" ht="17.1" customHeight="1">
      <c r="A181" s="9"/>
      <c r="B181" s="9"/>
      <c r="C181" s="9"/>
      <c r="D181" s="85"/>
      <c r="E181" s="9"/>
      <c r="F181" s="9"/>
      <c r="G181" s="9"/>
      <c r="H181" s="9"/>
      <c r="I181" s="85"/>
      <c r="J181" s="85"/>
      <c r="K181" s="9"/>
      <c r="L181" s="9"/>
    </row>
    <row r="182" ht="17.1" customHeight="1">
      <c r="A182" s="9"/>
      <c r="B182" s="9"/>
      <c r="C182" s="9"/>
      <c r="D182" s="85"/>
      <c r="E182" s="9"/>
      <c r="F182" s="9"/>
      <c r="G182" s="9"/>
      <c r="H182" s="9"/>
      <c r="I182" s="85"/>
      <c r="J182" s="85"/>
      <c r="K182" s="9"/>
      <c r="L182" s="9"/>
    </row>
    <row r="183" ht="17.1" customHeight="1">
      <c r="A183" s="9"/>
      <c r="B183" s="9"/>
      <c r="C183" s="9"/>
      <c r="D183" s="85"/>
      <c r="E183" s="9"/>
      <c r="F183" s="9"/>
      <c r="G183" s="9"/>
      <c r="H183" s="9"/>
      <c r="I183" s="85"/>
      <c r="J183" s="85"/>
      <c r="K183" s="9"/>
      <c r="L183" s="9"/>
    </row>
    <row r="184" ht="17.1" customHeight="1">
      <c r="A184" s="9"/>
      <c r="B184" s="9"/>
      <c r="C184" s="9"/>
      <c r="D184" s="85"/>
      <c r="E184" s="9"/>
      <c r="F184" s="9"/>
      <c r="G184" s="9"/>
      <c r="H184" s="9"/>
      <c r="I184" s="85"/>
      <c r="J184" s="85"/>
      <c r="K184" s="9"/>
      <c r="L184" s="9"/>
    </row>
    <row r="185" ht="17.1" customHeight="1">
      <c r="A185" s="9"/>
      <c r="B185" s="9"/>
      <c r="C185" s="9"/>
      <c r="D185" s="85"/>
      <c r="E185" s="9"/>
      <c r="F185" s="9"/>
      <c r="G185" s="9"/>
      <c r="H185" s="9"/>
      <c r="I185" s="85"/>
      <c r="J185" s="85"/>
      <c r="K185" s="9"/>
      <c r="L185" s="9"/>
    </row>
    <row r="186" ht="17.1" customHeight="1">
      <c r="A186" s="9"/>
      <c r="B186" s="9"/>
      <c r="C186" s="9"/>
      <c r="D186" s="85"/>
      <c r="E186" s="9"/>
      <c r="F186" s="9"/>
      <c r="G186" s="9"/>
      <c r="H186" s="9"/>
      <c r="I186" s="85"/>
      <c r="J186" s="85"/>
      <c r="K186" s="9"/>
      <c r="L186" s="9"/>
    </row>
    <row r="187" ht="17.1" customHeight="1">
      <c r="A187" s="9"/>
      <c r="B187" s="9"/>
      <c r="C187" s="9"/>
      <c r="D187" s="85"/>
      <c r="E187" s="9"/>
      <c r="F187" s="9"/>
      <c r="G187" s="9"/>
      <c r="H187" s="9"/>
      <c r="I187" s="85"/>
      <c r="J187" s="85"/>
      <c r="K187" s="9"/>
      <c r="L187" s="9"/>
    </row>
    <row r="188" ht="17.1" customHeight="1">
      <c r="A188" s="9"/>
      <c r="B188" s="9"/>
      <c r="C188" s="9"/>
      <c r="D188" s="85"/>
      <c r="E188" s="9"/>
      <c r="F188" s="9"/>
      <c r="G188" s="9"/>
      <c r="H188" s="9"/>
      <c r="I188" s="85"/>
      <c r="J188" s="85"/>
      <c r="K188" s="9"/>
      <c r="L188" s="9"/>
    </row>
    <row r="189" ht="17.1" customHeight="1">
      <c r="A189" s="9"/>
      <c r="B189" s="9"/>
      <c r="C189" s="9"/>
      <c r="D189" s="85"/>
      <c r="E189" s="9"/>
      <c r="F189" s="9"/>
      <c r="G189" s="9"/>
      <c r="H189" s="9"/>
      <c r="I189" s="85"/>
      <c r="J189" s="85"/>
      <c r="K189" s="9"/>
      <c r="L189" s="9"/>
    </row>
    <row r="190" ht="17.1" customHeight="1">
      <c r="A190" s="9"/>
      <c r="B190" s="9"/>
      <c r="C190" s="9"/>
      <c r="D190" s="85"/>
      <c r="E190" s="9"/>
      <c r="F190" s="9"/>
      <c r="G190" s="9"/>
      <c r="H190" s="9"/>
      <c r="I190" s="85"/>
      <c r="J190" s="85"/>
      <c r="K190" s="9"/>
      <c r="L190" s="9"/>
    </row>
    <row r="191" ht="17.1" customHeight="1">
      <c r="A191" s="9"/>
      <c r="B191" s="9"/>
      <c r="C191" s="9"/>
      <c r="D191" s="85"/>
      <c r="E191" s="9"/>
      <c r="F191" s="9"/>
      <c r="G191" s="9"/>
      <c r="H191" s="9"/>
      <c r="I191" s="85"/>
      <c r="J191" s="85"/>
      <c r="K191" s="9"/>
      <c r="L191" s="9"/>
    </row>
    <row r="192" ht="17.1" customHeight="1">
      <c r="A192" s="9"/>
      <c r="B192" s="9"/>
      <c r="C192" s="9"/>
      <c r="D192" s="85"/>
      <c r="E192" s="9"/>
      <c r="F192" s="9"/>
      <c r="G192" s="9"/>
      <c r="H192" s="9"/>
      <c r="I192" s="85"/>
      <c r="J192" s="85"/>
      <c r="K192" s="9"/>
      <c r="L192" s="9"/>
    </row>
    <row r="193" ht="17.1" customHeight="1">
      <c r="A193" s="9"/>
      <c r="B193" s="9"/>
      <c r="C193" s="9"/>
      <c r="D193" s="85"/>
      <c r="E193" s="9"/>
      <c r="F193" s="9"/>
      <c r="G193" s="9"/>
      <c r="H193" s="9"/>
      <c r="I193" s="85"/>
      <c r="J193" s="85"/>
      <c r="K193" s="9"/>
      <c r="L193" s="9"/>
    </row>
    <row r="194" ht="17.1" customHeight="1">
      <c r="A194" s="9"/>
      <c r="B194" s="9"/>
      <c r="C194" s="9"/>
      <c r="D194" s="85"/>
      <c r="E194" s="9"/>
      <c r="F194" s="9"/>
      <c r="G194" s="9"/>
      <c r="H194" s="9"/>
      <c r="I194" s="85"/>
      <c r="J194" s="85"/>
      <c r="K194" s="9"/>
      <c r="L194" s="9"/>
    </row>
    <row r="195" ht="17.1" customHeight="1">
      <c r="A195" s="9"/>
      <c r="B195" s="9"/>
      <c r="C195" s="9"/>
      <c r="D195" s="85"/>
      <c r="E195" s="9"/>
      <c r="F195" s="9"/>
      <c r="G195" s="9"/>
      <c r="H195" s="9"/>
      <c r="I195" s="85"/>
      <c r="J195" s="85"/>
      <c r="K195" s="9"/>
      <c r="L195" s="9"/>
    </row>
    <row r="196" ht="17.1" customHeight="1">
      <c r="A196" s="9"/>
      <c r="B196" s="9"/>
      <c r="C196" s="9"/>
      <c r="D196" s="85"/>
      <c r="E196" s="9"/>
      <c r="F196" s="9"/>
      <c r="G196" s="9"/>
      <c r="H196" s="9"/>
      <c r="I196" s="85"/>
      <c r="J196" s="85"/>
      <c r="K196" s="9"/>
      <c r="L196" s="9"/>
    </row>
    <row r="197" ht="17.1" customHeight="1">
      <c r="A197" s="9"/>
      <c r="B197" s="9"/>
      <c r="C197" s="9"/>
      <c r="D197" s="85"/>
      <c r="E197" s="9"/>
      <c r="F197" s="9"/>
      <c r="G197" s="9"/>
      <c r="H197" s="9"/>
      <c r="I197" s="85"/>
      <c r="J197" s="85"/>
      <c r="K197" s="9"/>
      <c r="L197" s="9"/>
    </row>
    <row r="198" ht="17.1" customHeight="1">
      <c r="A198" s="9"/>
      <c r="B198" s="9"/>
      <c r="C198" s="9"/>
      <c r="D198" s="85"/>
      <c r="E198" s="9"/>
      <c r="F198" s="9"/>
      <c r="G198" s="9"/>
      <c r="H198" s="9"/>
      <c r="I198" s="85"/>
      <c r="J198" s="85"/>
      <c r="K198" s="9"/>
      <c r="L198" s="9"/>
    </row>
    <row r="199" ht="17.1" customHeight="1">
      <c r="A199" s="9"/>
      <c r="B199" s="9"/>
      <c r="C199" s="9"/>
      <c r="D199" s="85"/>
      <c r="E199" s="9"/>
      <c r="F199" s="9"/>
      <c r="G199" s="9"/>
      <c r="H199" s="9"/>
      <c r="I199" s="85"/>
      <c r="J199" s="85"/>
      <c r="K199" s="9"/>
      <c r="L199" s="9"/>
    </row>
    <row r="200" ht="17.1" customHeight="1">
      <c r="A200" s="9"/>
      <c r="B200" s="9"/>
      <c r="C200" s="9"/>
      <c r="D200" s="85"/>
      <c r="E200" s="9"/>
      <c r="F200" s="9"/>
      <c r="G200" s="9"/>
      <c r="H200" s="9"/>
      <c r="I200" s="85"/>
      <c r="J200" s="85"/>
      <c r="K200" s="9"/>
      <c r="L200" s="9"/>
    </row>
    <row r="201" ht="17.1" customHeight="1">
      <c r="A201" s="9"/>
      <c r="B201" s="9"/>
      <c r="C201" s="9"/>
      <c r="D201" s="85"/>
      <c r="E201" s="9"/>
      <c r="F201" s="9"/>
      <c r="G201" s="9"/>
      <c r="H201" s="9"/>
      <c r="I201" s="85"/>
      <c r="J201" s="85"/>
      <c r="K201" s="9"/>
      <c r="L201" s="9"/>
    </row>
    <row r="202" ht="17.1" customHeight="1">
      <c r="A202" s="9"/>
      <c r="B202" s="9"/>
      <c r="C202" s="9"/>
      <c r="D202" s="85"/>
      <c r="E202" s="9"/>
      <c r="F202" s="9"/>
      <c r="G202" s="9"/>
      <c r="H202" s="9"/>
      <c r="I202" s="85"/>
      <c r="J202" s="85"/>
      <c r="K202" s="9"/>
      <c r="L202" s="9"/>
    </row>
    <row r="203" ht="17.1" customHeight="1">
      <c r="A203" s="9"/>
      <c r="B203" s="9"/>
      <c r="C203" s="9"/>
      <c r="D203" s="85"/>
      <c r="E203" s="9"/>
      <c r="F203" s="9"/>
      <c r="G203" s="9"/>
      <c r="H203" s="9"/>
      <c r="I203" s="85"/>
      <c r="J203" s="85"/>
      <c r="K203" s="9"/>
      <c r="L203" s="9"/>
    </row>
    <row r="204" ht="17.1" customHeight="1">
      <c r="A204" s="9"/>
      <c r="B204" s="9"/>
      <c r="C204" s="9"/>
      <c r="D204" s="85"/>
      <c r="E204" s="9"/>
      <c r="F204" s="9"/>
      <c r="G204" s="9"/>
      <c r="H204" s="9"/>
      <c r="I204" s="85"/>
      <c r="J204" s="85"/>
      <c r="K204" s="9"/>
      <c r="L204" s="9"/>
    </row>
    <row r="205" ht="17.1" customHeight="1">
      <c r="A205" s="9"/>
      <c r="B205" s="9"/>
      <c r="C205" s="9"/>
      <c r="D205" s="85"/>
      <c r="E205" s="9"/>
      <c r="F205" s="9"/>
      <c r="G205" s="9"/>
      <c r="H205" s="9"/>
      <c r="I205" s="85"/>
      <c r="J205" s="85"/>
      <c r="K205" s="9"/>
      <c r="L205" s="9"/>
    </row>
    <row r="206" ht="17.1" customHeight="1">
      <c r="A206" s="9"/>
      <c r="B206" s="9"/>
      <c r="C206" s="9"/>
      <c r="D206" s="85"/>
      <c r="E206" s="9"/>
      <c r="F206" s="9"/>
      <c r="G206" s="9"/>
      <c r="H206" s="9"/>
      <c r="I206" s="85"/>
      <c r="J206" s="85"/>
      <c r="K206" s="9"/>
      <c r="L206" s="9"/>
    </row>
    <row r="207" ht="17.1" customHeight="1">
      <c r="A207" s="9"/>
      <c r="B207" s="9"/>
      <c r="C207" s="9"/>
      <c r="D207" s="85"/>
      <c r="E207" s="9"/>
      <c r="F207" s="9"/>
      <c r="G207" s="9"/>
      <c r="H207" s="9"/>
      <c r="I207" s="85"/>
      <c r="J207" s="85"/>
      <c r="K207" s="9"/>
      <c r="L207" s="9"/>
    </row>
    <row r="208" ht="17.1" customHeight="1">
      <c r="A208" s="9"/>
      <c r="B208" s="9"/>
      <c r="C208" s="9"/>
      <c r="D208" s="85"/>
      <c r="E208" s="9"/>
      <c r="F208" s="9"/>
      <c r="G208" s="9"/>
      <c r="H208" s="9"/>
      <c r="I208" s="85"/>
      <c r="J208" s="85"/>
      <c r="K208" s="9"/>
      <c r="L208" s="9"/>
    </row>
    <row r="209" ht="17.1" customHeight="1">
      <c r="A209" s="9"/>
      <c r="B209" s="9"/>
      <c r="C209" s="9"/>
      <c r="D209" s="85"/>
      <c r="E209" s="9"/>
      <c r="F209" s="9"/>
      <c r="G209" s="9"/>
      <c r="H209" s="9"/>
      <c r="I209" s="85"/>
      <c r="J209" s="85"/>
      <c r="K209" s="9"/>
      <c r="L209" s="9"/>
    </row>
    <row r="210" ht="17.1" customHeight="1">
      <c r="A210" s="9"/>
      <c r="B210" s="9"/>
      <c r="C210" s="9"/>
      <c r="D210" s="85"/>
      <c r="E210" s="9"/>
      <c r="F210" s="9"/>
      <c r="G210" s="9"/>
      <c r="H210" s="9"/>
      <c r="I210" s="85"/>
      <c r="J210" s="85"/>
      <c r="K210" s="9"/>
      <c r="L210" s="9"/>
    </row>
    <row r="211" ht="17.1" customHeight="1">
      <c r="A211" s="9"/>
      <c r="B211" s="9"/>
      <c r="C211" s="9"/>
      <c r="D211" s="85"/>
      <c r="E211" s="9"/>
      <c r="F211" s="9"/>
      <c r="G211" s="9"/>
      <c r="H211" s="9"/>
      <c r="I211" s="85"/>
      <c r="J211" s="85"/>
      <c r="K211" s="9"/>
      <c r="L211" s="9"/>
    </row>
    <row r="212" ht="17.1" customHeight="1">
      <c r="A212" s="9"/>
      <c r="B212" s="9"/>
      <c r="C212" s="9"/>
      <c r="D212" s="85"/>
      <c r="E212" s="9"/>
      <c r="F212" s="9"/>
      <c r="G212" s="9"/>
      <c r="H212" s="9"/>
      <c r="I212" s="85"/>
      <c r="J212" s="85"/>
      <c r="K212" s="9"/>
      <c r="L212" s="9"/>
    </row>
  </sheetData>
  <mergeCells count="3">
    <mergeCell ref="A1:J1"/>
    <mergeCell ref="A4:D4"/>
    <mergeCell ref="A2:J2"/>
  </mergeCells>
  <conditionalFormatting sqref="E3 A5:A61 E5:G60 E61:E95 G61:G95 A62:A96 C96 E96 G96 A97 C97 E97 G97 A98 C98 E98 G98 A99 C99 E99 G99 A100 C100 E100 G100 A101 C101 E101 G101 A102 C102 E102 G102 A103 C103 E103 G103 A104 C104 E104 G104 A105 C105 E105 G105 A106 C106 E106 G106 A107 C107 E107 G107 A108 C108 E108:E111 G108:G118 A109:A119 E116:E117 E119 G119:G125 A120:A162 E122:E180 F126:G162">
    <cfRule type="cellIs" dxfId="0" priority="1" operator="lessThan" stopIfTrue="1">
      <formula>0</formula>
    </cfRule>
  </conditionalFormatting>
  <hyperlinks>
    <hyperlink ref="H5" r:id="rId1" location="" tooltip="" display="https://item.gmarket.co.kr/Item?goodscode=2984530753"/>
    <hyperlink ref="H6" r:id="rId2" location="" tooltip="" display="https://item.gmarket.co.kr/Item?goodscode=3923383531"/>
    <hyperlink ref="H7" r:id="rId3" location="" tooltip="" display="https://item.gmarket.co.kr/Item?goodscode=3950570839"/>
    <hyperlink ref="H8" r:id="rId4" location="" tooltip="" display="https://item.gmarket.co.kr/Item?goodscode=3966713088"/>
  </hyperlinks>
  <pageMargins left="0.551181" right="0.551181" top="1.1811" bottom="0.748031" header="0.433071" footer="0.27559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300"/>
  <sheetViews>
    <sheetView workbookViewId="0" showGridLines="0" defaultGridColor="1"/>
  </sheetViews>
  <sheetFormatPr defaultColWidth="8.83333" defaultRowHeight="17.1" customHeight="1" outlineLevelRow="0" outlineLevelCol="0"/>
  <cols>
    <col min="1" max="1" width="5.67188" style="90" customWidth="1"/>
    <col min="2" max="2" width="20.6719" style="90" customWidth="1"/>
    <col min="3" max="3" width="50.6719" style="90" customWidth="1"/>
    <col min="4" max="4" width="6.67188" style="90" customWidth="1"/>
    <col min="5" max="5" width="8.67188" style="90" customWidth="1"/>
    <col min="6" max="6" width="10.6719" style="90" customWidth="1"/>
    <col min="7" max="7" width="15.6719" style="90" customWidth="1"/>
    <col min="8" max="8" width="50.6719" style="90" customWidth="1"/>
    <col min="9" max="10" width="20.6719" style="90" customWidth="1"/>
    <col min="11" max="11" width="21.5" style="90" customWidth="1"/>
    <col min="12" max="12" width="9" style="90" customWidth="1"/>
    <col min="13" max="13" width="13" style="90" customWidth="1"/>
    <col min="14" max="16384" width="8.85156" style="90" customWidth="1"/>
  </cols>
  <sheetData>
    <row r="1" ht="36" customHeight="1">
      <c r="A1" t="s" s="7">
        <v>39</v>
      </c>
      <c r="B1" s="8"/>
      <c r="C1" s="8"/>
      <c r="D1" s="8"/>
      <c r="E1" s="8"/>
      <c r="F1" s="8"/>
      <c r="G1" s="8"/>
      <c r="H1" s="8"/>
      <c r="I1" s="8"/>
      <c r="J1" s="8"/>
      <c r="K1" s="9"/>
      <c r="L1" s="9"/>
      <c r="M1" s="9"/>
    </row>
    <row r="2" ht="21" customHeight="1">
      <c r="A2" s="91"/>
      <c r="B2" s="92"/>
      <c r="C2" s="92"/>
      <c r="D2" s="92"/>
      <c r="E2" s="93"/>
      <c r="F2" s="94"/>
      <c r="G2" s="94"/>
      <c r="H2" s="92"/>
      <c r="I2" s="92"/>
      <c r="J2" s="92"/>
      <c r="K2" s="9"/>
      <c r="L2" s="9"/>
      <c r="M2" s="9"/>
    </row>
    <row r="3" ht="21" customHeight="1">
      <c r="A3" t="s" s="95">
        <v>8</v>
      </c>
      <c r="B3" t="s" s="96">
        <v>9</v>
      </c>
      <c r="C3" t="s" s="96">
        <v>10</v>
      </c>
      <c r="D3" t="s" s="96">
        <v>11</v>
      </c>
      <c r="E3" t="s" s="97">
        <v>12</v>
      </c>
      <c r="F3" t="s" s="97">
        <v>13</v>
      </c>
      <c r="G3" t="s" s="97">
        <v>14</v>
      </c>
      <c r="H3" t="s" s="98">
        <v>15</v>
      </c>
      <c r="I3" t="s" s="99">
        <v>16</v>
      </c>
      <c r="J3" t="s" s="99">
        <v>40</v>
      </c>
      <c r="K3" s="100"/>
      <c r="L3" s="87"/>
      <c r="M3" s="9"/>
    </row>
    <row r="4" ht="21" customHeight="1">
      <c r="A4" t="s" s="101">
        <v>18</v>
      </c>
      <c r="B4" s="102"/>
      <c r="C4" s="102"/>
      <c r="D4" s="102"/>
      <c r="E4" s="102"/>
      <c r="F4" s="102"/>
      <c r="G4" s="103">
        <f>SUM(G5:G300)</f>
        <v>15711614.4</v>
      </c>
      <c r="H4" s="104"/>
      <c r="I4" s="104"/>
      <c r="J4" s="104"/>
      <c r="K4" s="100"/>
      <c r="L4" t="s" s="29">
        <v>41</v>
      </c>
      <c r="M4" s="9"/>
    </row>
    <row r="5" ht="30" customHeight="1">
      <c r="A5" s="105">
        <v>1</v>
      </c>
      <c r="B5" t="s" s="106">
        <v>42</v>
      </c>
      <c r="C5" t="s" s="107">
        <v>43</v>
      </c>
      <c r="D5" t="s" s="106">
        <v>23</v>
      </c>
      <c r="E5" s="108">
        <v>2</v>
      </c>
      <c r="F5" s="109">
        <v>12000</v>
      </c>
      <c r="G5" s="110">
        <f>F5*E5*1.2</f>
        <v>28800</v>
      </c>
      <c r="H5" t="s" s="111">
        <v>44</v>
      </c>
      <c r="I5" t="s" s="112">
        <v>45</v>
      </c>
      <c r="J5" t="s" s="112">
        <v>46</v>
      </c>
      <c r="K5" t="s" s="29">
        <v>47</v>
      </c>
      <c r="L5" s="87"/>
      <c r="M5" s="9"/>
    </row>
    <row r="6" ht="30" customHeight="1">
      <c r="A6" s="113">
        <v>2</v>
      </c>
      <c r="B6" t="s" s="114">
        <v>42</v>
      </c>
      <c r="C6" t="s" s="115">
        <v>48</v>
      </c>
      <c r="D6" t="s" s="114">
        <v>23</v>
      </c>
      <c r="E6" s="116">
        <v>2</v>
      </c>
      <c r="F6" s="117">
        <v>14300</v>
      </c>
      <c r="G6" s="118">
        <f>F6*E6*1.2</f>
        <v>34320</v>
      </c>
      <c r="H6" t="s" s="119">
        <v>44</v>
      </c>
      <c r="I6" t="s" s="120">
        <v>45</v>
      </c>
      <c r="J6" t="s" s="120">
        <v>46</v>
      </c>
      <c r="K6" t="s" s="29">
        <v>47</v>
      </c>
      <c r="L6" s="9"/>
      <c r="M6" s="9"/>
    </row>
    <row r="7" ht="30" customHeight="1">
      <c r="A7" s="121">
        <v>3</v>
      </c>
      <c r="B7" t="s" s="114">
        <v>42</v>
      </c>
      <c r="C7" t="s" s="115">
        <v>49</v>
      </c>
      <c r="D7" t="s" s="114">
        <v>23</v>
      </c>
      <c r="E7" s="116">
        <v>1</v>
      </c>
      <c r="F7" s="117">
        <v>16700</v>
      </c>
      <c r="G7" s="118">
        <f>F7*E7*1.2</f>
        <v>20040</v>
      </c>
      <c r="H7" t="s" s="119">
        <v>44</v>
      </c>
      <c r="I7" t="s" s="120">
        <v>45</v>
      </c>
      <c r="J7" t="s" s="120">
        <v>46</v>
      </c>
      <c r="K7" t="s" s="29">
        <v>47</v>
      </c>
      <c r="L7" s="9"/>
      <c r="M7" s="9"/>
    </row>
    <row r="8" ht="30" customHeight="1">
      <c r="A8" s="113">
        <v>4</v>
      </c>
      <c r="B8" t="s" s="114">
        <v>42</v>
      </c>
      <c r="C8" t="s" s="115">
        <v>50</v>
      </c>
      <c r="D8" t="s" s="114">
        <v>23</v>
      </c>
      <c r="E8" s="116">
        <v>2</v>
      </c>
      <c r="F8" s="117">
        <v>12000</v>
      </c>
      <c r="G8" s="118">
        <f>F8*E8*1.2</f>
        <v>28800</v>
      </c>
      <c r="H8" t="s" s="119">
        <v>44</v>
      </c>
      <c r="I8" t="s" s="120">
        <v>45</v>
      </c>
      <c r="J8" t="s" s="120">
        <v>46</v>
      </c>
      <c r="K8" t="s" s="29">
        <v>47</v>
      </c>
      <c r="L8" s="9"/>
      <c r="M8" s="9"/>
    </row>
    <row r="9" ht="30" customHeight="1">
      <c r="A9" s="121">
        <v>5</v>
      </c>
      <c r="B9" t="s" s="114">
        <v>42</v>
      </c>
      <c r="C9" t="s" s="115">
        <v>51</v>
      </c>
      <c r="D9" t="s" s="114">
        <v>23</v>
      </c>
      <c r="E9" s="116">
        <v>1</v>
      </c>
      <c r="F9" s="117">
        <v>10100</v>
      </c>
      <c r="G9" s="118">
        <f>F9*E9*1.2</f>
        <v>12120</v>
      </c>
      <c r="H9" t="s" s="119">
        <v>44</v>
      </c>
      <c r="I9" t="s" s="120">
        <v>45</v>
      </c>
      <c r="J9" t="s" s="120">
        <v>46</v>
      </c>
      <c r="K9" t="s" s="29">
        <v>47</v>
      </c>
      <c r="L9" s="9"/>
      <c r="M9" s="9"/>
    </row>
    <row r="10" ht="30" customHeight="1">
      <c r="A10" s="113">
        <v>6</v>
      </c>
      <c r="B10" t="s" s="114">
        <v>52</v>
      </c>
      <c r="C10" t="s" s="115">
        <v>53</v>
      </c>
      <c r="D10" t="s" s="114">
        <v>23</v>
      </c>
      <c r="E10" s="116">
        <v>1</v>
      </c>
      <c r="F10" s="117">
        <v>19200</v>
      </c>
      <c r="G10" s="118">
        <f>F10*E10*1.2</f>
        <v>23040</v>
      </c>
      <c r="H10" t="s" s="119">
        <v>54</v>
      </c>
      <c r="I10" t="s" s="120">
        <v>45</v>
      </c>
      <c r="J10" t="s" s="120">
        <v>46</v>
      </c>
      <c r="K10" t="s" s="29">
        <v>55</v>
      </c>
      <c r="L10" s="87">
        <v>3000</v>
      </c>
      <c r="M10" s="9"/>
    </row>
    <row r="11" ht="30" customHeight="1">
      <c r="A11" s="121">
        <v>7</v>
      </c>
      <c r="B11" t="s" s="114">
        <v>42</v>
      </c>
      <c r="C11" t="s" s="115">
        <v>56</v>
      </c>
      <c r="D11" t="s" s="114">
        <v>23</v>
      </c>
      <c r="E11" s="116">
        <v>1</v>
      </c>
      <c r="F11" s="117">
        <v>33000</v>
      </c>
      <c r="G11" s="118">
        <f>F11*E11*1.2</f>
        <v>39600</v>
      </c>
      <c r="H11" t="s" s="119">
        <v>57</v>
      </c>
      <c r="I11" t="s" s="120">
        <v>45</v>
      </c>
      <c r="J11" t="s" s="120">
        <v>46</v>
      </c>
      <c r="K11" t="s" s="29">
        <v>47</v>
      </c>
      <c r="L11" s="9"/>
      <c r="M11" s="9"/>
    </row>
    <row r="12" ht="30" customHeight="1">
      <c r="A12" s="113">
        <v>8</v>
      </c>
      <c r="B12" t="s" s="114">
        <v>42</v>
      </c>
      <c r="C12" t="s" s="115">
        <v>58</v>
      </c>
      <c r="D12" t="s" s="114">
        <v>23</v>
      </c>
      <c r="E12" s="116">
        <v>2</v>
      </c>
      <c r="F12" s="117">
        <v>19000</v>
      </c>
      <c r="G12" s="118">
        <f>F12*E12*1.2</f>
        <v>45600</v>
      </c>
      <c r="H12" t="s" s="119">
        <v>59</v>
      </c>
      <c r="I12" t="s" s="120">
        <v>45</v>
      </c>
      <c r="J12" t="s" s="120">
        <v>46</v>
      </c>
      <c r="K12" t="s" s="29">
        <v>47</v>
      </c>
      <c r="L12" s="9"/>
      <c r="M12" s="9"/>
    </row>
    <row r="13" ht="30" customHeight="1">
      <c r="A13" s="121">
        <v>9</v>
      </c>
      <c r="B13" t="s" s="114">
        <v>42</v>
      </c>
      <c r="C13" t="s" s="115">
        <v>60</v>
      </c>
      <c r="D13" t="s" s="114">
        <v>23</v>
      </c>
      <c r="E13" s="116">
        <v>1</v>
      </c>
      <c r="F13" s="117">
        <v>20600</v>
      </c>
      <c r="G13" s="118">
        <f>F13*E13*1.2</f>
        <v>24720</v>
      </c>
      <c r="H13" t="s" s="119">
        <v>61</v>
      </c>
      <c r="I13" t="s" s="120">
        <v>45</v>
      </c>
      <c r="J13" t="s" s="120">
        <v>46</v>
      </c>
      <c r="K13" t="s" s="29">
        <v>47</v>
      </c>
      <c r="L13" s="9"/>
      <c r="M13" s="9"/>
    </row>
    <row r="14" ht="30" customHeight="1">
      <c r="A14" s="113">
        <v>10</v>
      </c>
      <c r="B14" t="s" s="114">
        <v>42</v>
      </c>
      <c r="C14" t="s" s="115">
        <v>62</v>
      </c>
      <c r="D14" t="s" s="114">
        <v>23</v>
      </c>
      <c r="E14" s="116">
        <v>1</v>
      </c>
      <c r="F14" s="117">
        <v>10100</v>
      </c>
      <c r="G14" s="118">
        <f>F14*E14*1.2</f>
        <v>12120</v>
      </c>
      <c r="H14" t="s" s="119">
        <v>63</v>
      </c>
      <c r="I14" t="s" s="120">
        <v>45</v>
      </c>
      <c r="J14" t="s" s="120">
        <v>46</v>
      </c>
      <c r="K14" t="s" s="29">
        <v>47</v>
      </c>
      <c r="L14" s="9"/>
      <c r="M14" s="9"/>
    </row>
    <row r="15" ht="30" customHeight="1">
      <c r="A15" s="121">
        <v>11</v>
      </c>
      <c r="B15" t="s" s="114">
        <v>64</v>
      </c>
      <c r="C15" t="s" s="115">
        <v>65</v>
      </c>
      <c r="D15" t="s" s="114">
        <v>23</v>
      </c>
      <c r="E15" s="116">
        <v>4</v>
      </c>
      <c r="F15" s="117">
        <v>19250</v>
      </c>
      <c r="G15" s="118">
        <f>F15*E15*1.2</f>
        <v>92400</v>
      </c>
      <c r="H15" t="s" s="119">
        <v>66</v>
      </c>
      <c r="I15" t="s" s="120">
        <v>45</v>
      </c>
      <c r="J15" t="s" s="120">
        <v>46</v>
      </c>
      <c r="K15" t="s" s="29">
        <v>67</v>
      </c>
      <c r="L15" s="9"/>
      <c r="M15" s="9"/>
    </row>
    <row r="16" ht="30" customHeight="1">
      <c r="A16" s="113">
        <v>12</v>
      </c>
      <c r="B16" t="s" s="114">
        <v>68</v>
      </c>
      <c r="C16" t="s" s="115">
        <v>69</v>
      </c>
      <c r="D16" t="s" s="114">
        <v>23</v>
      </c>
      <c r="E16" s="116">
        <v>2</v>
      </c>
      <c r="F16" s="117">
        <v>15070</v>
      </c>
      <c r="G16" s="118">
        <f>F16*E16*1.2</f>
        <v>36168</v>
      </c>
      <c r="H16" t="s" s="119">
        <v>70</v>
      </c>
      <c r="I16" t="s" s="120">
        <v>45</v>
      </c>
      <c r="J16" t="s" s="120">
        <v>46</v>
      </c>
      <c r="K16" t="s" s="29">
        <v>68</v>
      </c>
      <c r="L16" s="9"/>
      <c r="M16" s="9"/>
    </row>
    <row r="17" ht="30" customHeight="1">
      <c r="A17" s="121">
        <v>13</v>
      </c>
      <c r="B17" t="s" s="114">
        <v>71</v>
      </c>
      <c r="C17" t="s" s="115">
        <v>72</v>
      </c>
      <c r="D17" t="s" s="114">
        <v>23</v>
      </c>
      <c r="E17" s="116">
        <v>2</v>
      </c>
      <c r="F17" s="117">
        <v>8500</v>
      </c>
      <c r="G17" s="118">
        <f>F17*E17*1.2</f>
        <v>20400</v>
      </c>
      <c r="H17" t="s" s="119">
        <v>73</v>
      </c>
      <c r="I17" t="s" s="120">
        <v>45</v>
      </c>
      <c r="J17" t="s" s="120">
        <v>46</v>
      </c>
      <c r="K17" t="s" s="29">
        <v>74</v>
      </c>
      <c r="L17" s="87">
        <v>3500</v>
      </c>
      <c r="M17" s="9"/>
    </row>
    <row r="18" ht="30" customHeight="1">
      <c r="A18" s="113">
        <v>14</v>
      </c>
      <c r="B18" t="s" s="114">
        <v>75</v>
      </c>
      <c r="C18" t="s" s="115">
        <v>76</v>
      </c>
      <c r="D18" t="s" s="114">
        <v>23</v>
      </c>
      <c r="E18" s="116">
        <v>12</v>
      </c>
      <c r="F18" s="117">
        <v>2200</v>
      </c>
      <c r="G18" s="118">
        <f>F18*E18*1.2</f>
        <v>31680</v>
      </c>
      <c r="H18" t="s" s="122">
        <v>77</v>
      </c>
      <c r="I18" t="s" s="120">
        <v>45</v>
      </c>
      <c r="J18" t="s" s="120">
        <v>46</v>
      </c>
      <c r="K18" t="s" s="29">
        <v>78</v>
      </c>
      <c r="L18" s="9"/>
      <c r="M18" s="9"/>
    </row>
    <row r="19" ht="30" customHeight="1">
      <c r="A19" s="121">
        <v>15</v>
      </c>
      <c r="B19" t="s" s="114">
        <v>79</v>
      </c>
      <c r="C19" t="s" s="115">
        <v>80</v>
      </c>
      <c r="D19" t="s" s="114">
        <v>23</v>
      </c>
      <c r="E19" s="116">
        <v>1</v>
      </c>
      <c r="F19" s="117">
        <v>9750</v>
      </c>
      <c r="G19" s="118">
        <f>F19*E19*1.2</f>
        <v>11700</v>
      </c>
      <c r="H19" t="s" s="122">
        <v>81</v>
      </c>
      <c r="I19" t="s" s="120">
        <v>45</v>
      </c>
      <c r="J19" t="s" s="120">
        <v>46</v>
      </c>
      <c r="K19" t="s" s="29">
        <v>82</v>
      </c>
      <c r="L19" s="87">
        <v>3000</v>
      </c>
      <c r="M19" s="9"/>
    </row>
    <row r="20" ht="30" customHeight="1">
      <c r="A20" s="113">
        <v>16</v>
      </c>
      <c r="B20" t="s" s="114">
        <v>79</v>
      </c>
      <c r="C20" t="s" s="115">
        <v>83</v>
      </c>
      <c r="D20" t="s" s="114">
        <v>23</v>
      </c>
      <c r="E20" s="116">
        <v>2</v>
      </c>
      <c r="F20" s="117">
        <v>8850</v>
      </c>
      <c r="G20" s="118">
        <f>F20*E20*1.2</f>
        <v>21240</v>
      </c>
      <c r="H20" t="s" s="119">
        <v>84</v>
      </c>
      <c r="I20" t="s" s="120">
        <v>45</v>
      </c>
      <c r="J20" t="s" s="120">
        <v>46</v>
      </c>
      <c r="K20" t="s" s="29">
        <v>82</v>
      </c>
      <c r="L20" s="9"/>
      <c r="M20" s="9"/>
    </row>
    <row r="21" ht="30" customHeight="1">
      <c r="A21" s="121">
        <v>17</v>
      </c>
      <c r="B21" t="s" s="114">
        <v>85</v>
      </c>
      <c r="C21" t="s" s="115">
        <v>86</v>
      </c>
      <c r="D21" t="s" s="114">
        <v>23</v>
      </c>
      <c r="E21" s="116">
        <v>2</v>
      </c>
      <c r="F21" s="117">
        <v>16000</v>
      </c>
      <c r="G21" s="118">
        <f>F21*E21*1.2</f>
        <v>38400</v>
      </c>
      <c r="H21" t="s" s="119">
        <v>84</v>
      </c>
      <c r="I21" t="s" s="120">
        <v>45</v>
      </c>
      <c r="J21" t="s" s="120">
        <v>46</v>
      </c>
      <c r="K21" t="s" s="29">
        <v>87</v>
      </c>
      <c r="L21" s="9"/>
      <c r="M21" s="9"/>
    </row>
    <row r="22" ht="30" customHeight="1">
      <c r="A22" s="113">
        <v>18</v>
      </c>
      <c r="B22" t="s" s="114">
        <v>88</v>
      </c>
      <c r="C22" t="s" s="115">
        <v>89</v>
      </c>
      <c r="D22" t="s" s="114">
        <v>23</v>
      </c>
      <c r="E22" s="116">
        <v>2</v>
      </c>
      <c r="F22" s="117">
        <v>5250</v>
      </c>
      <c r="G22" s="118">
        <f>F22*E22*1.2</f>
        <v>12600</v>
      </c>
      <c r="H22" t="s" s="119">
        <v>90</v>
      </c>
      <c r="I22" t="s" s="120">
        <v>45</v>
      </c>
      <c r="J22" t="s" s="120">
        <v>46</v>
      </c>
      <c r="K22" t="s" s="29">
        <v>91</v>
      </c>
      <c r="L22" s="9"/>
      <c r="M22" s="9"/>
    </row>
    <row r="23" ht="30" customHeight="1">
      <c r="A23" s="121">
        <v>19</v>
      </c>
      <c r="B23" t="s" s="114">
        <v>92</v>
      </c>
      <c r="C23" t="s" s="115">
        <v>93</v>
      </c>
      <c r="D23" t="s" s="114">
        <v>23</v>
      </c>
      <c r="E23" s="116">
        <v>1</v>
      </c>
      <c r="F23" s="117">
        <v>21500</v>
      </c>
      <c r="G23" s="118">
        <f>F23*E23*1.2</f>
        <v>25800</v>
      </c>
      <c r="H23" t="s" s="119">
        <v>94</v>
      </c>
      <c r="I23" t="s" s="120">
        <v>45</v>
      </c>
      <c r="J23" t="s" s="120">
        <v>46</v>
      </c>
      <c r="K23" t="s" s="29">
        <v>95</v>
      </c>
      <c r="L23" s="87">
        <v>3000</v>
      </c>
      <c r="M23" s="9"/>
    </row>
    <row r="24" ht="30" customHeight="1">
      <c r="A24" s="113">
        <v>20</v>
      </c>
      <c r="B24" t="s" s="114">
        <v>85</v>
      </c>
      <c r="C24" t="s" s="115">
        <v>96</v>
      </c>
      <c r="D24" t="s" s="114">
        <v>23</v>
      </c>
      <c r="E24" s="116">
        <v>1</v>
      </c>
      <c r="F24" s="117">
        <v>15900</v>
      </c>
      <c r="G24" s="118">
        <f>F24*E24*1.2</f>
        <v>19080</v>
      </c>
      <c r="H24" t="s" s="119">
        <v>97</v>
      </c>
      <c r="I24" t="s" s="120">
        <v>45</v>
      </c>
      <c r="J24" t="s" s="120">
        <v>46</v>
      </c>
      <c r="K24" t="s" s="29">
        <v>87</v>
      </c>
      <c r="L24" s="9"/>
      <c r="M24" s="9"/>
    </row>
    <row r="25" ht="30" customHeight="1">
      <c r="A25" s="121">
        <v>21</v>
      </c>
      <c r="B25" t="s" s="114">
        <v>98</v>
      </c>
      <c r="C25" t="s" s="115">
        <v>99</v>
      </c>
      <c r="D25" t="s" s="114">
        <v>23</v>
      </c>
      <c r="E25" s="116">
        <v>1</v>
      </c>
      <c r="F25" s="117">
        <v>1200</v>
      </c>
      <c r="G25" s="118">
        <f>F25*E25*1.2</f>
        <v>1440</v>
      </c>
      <c r="H25" t="s" s="119">
        <v>100</v>
      </c>
      <c r="I25" t="s" s="120">
        <v>45</v>
      </c>
      <c r="J25" t="s" s="120">
        <v>46</v>
      </c>
      <c r="K25" t="s" s="29">
        <v>101</v>
      </c>
      <c r="L25" s="9"/>
      <c r="M25" s="9"/>
    </row>
    <row r="26" ht="30" customHeight="1">
      <c r="A26" s="113">
        <v>22</v>
      </c>
      <c r="B26" t="s" s="114">
        <v>102</v>
      </c>
      <c r="C26" t="s" s="115">
        <v>103</v>
      </c>
      <c r="D26" t="s" s="114">
        <v>23</v>
      </c>
      <c r="E26" s="116">
        <v>1</v>
      </c>
      <c r="F26" s="117">
        <v>900</v>
      </c>
      <c r="G26" s="118">
        <f>F26*E26*1.2</f>
        <v>1080</v>
      </c>
      <c r="H26" t="s" s="119">
        <v>104</v>
      </c>
      <c r="I26" t="s" s="120">
        <v>45</v>
      </c>
      <c r="J26" t="s" s="120">
        <v>46</v>
      </c>
      <c r="K26" t="s" s="29">
        <v>82</v>
      </c>
      <c r="L26" s="9"/>
      <c r="M26" s="9"/>
    </row>
    <row r="27" ht="30" customHeight="1">
      <c r="A27" s="121">
        <v>23</v>
      </c>
      <c r="B27" t="s" s="114">
        <v>105</v>
      </c>
      <c r="C27" t="s" s="123">
        <v>106</v>
      </c>
      <c r="D27" t="s" s="114">
        <v>23</v>
      </c>
      <c r="E27" s="124">
        <v>1</v>
      </c>
      <c r="F27" s="125">
        <v>1100</v>
      </c>
      <c r="G27" s="118">
        <f>F27*E27*1.2</f>
        <v>1320</v>
      </c>
      <c r="H27" t="s" s="126">
        <v>107</v>
      </c>
      <c r="I27" t="s" s="120">
        <v>45</v>
      </c>
      <c r="J27" t="s" s="120">
        <v>46</v>
      </c>
      <c r="K27" t="s" s="29">
        <v>82</v>
      </c>
      <c r="L27" s="9"/>
      <c r="M27" s="9"/>
    </row>
    <row r="28" ht="30" customHeight="1">
      <c r="A28" s="113">
        <v>24</v>
      </c>
      <c r="B28" t="s" s="114">
        <v>108</v>
      </c>
      <c r="C28" t="s" s="114">
        <v>109</v>
      </c>
      <c r="D28" t="s" s="114">
        <v>23</v>
      </c>
      <c r="E28" s="127">
        <v>6</v>
      </c>
      <c r="F28" s="118">
        <v>2290</v>
      </c>
      <c r="G28" s="118">
        <f>F28*E28*1.2</f>
        <v>16488</v>
      </c>
      <c r="H28" t="s" s="128">
        <v>110</v>
      </c>
      <c r="I28" t="s" s="129">
        <v>45</v>
      </c>
      <c r="J28" t="s" s="120">
        <v>46</v>
      </c>
      <c r="K28" t="s" s="29">
        <v>111</v>
      </c>
      <c r="L28" s="87">
        <v>3000</v>
      </c>
      <c r="M28" s="9"/>
    </row>
    <row r="29" ht="30" customHeight="1">
      <c r="A29" s="121">
        <v>25</v>
      </c>
      <c r="B29" t="s" s="114">
        <v>112</v>
      </c>
      <c r="C29" t="s" s="114">
        <v>113</v>
      </c>
      <c r="D29" t="s" s="114">
        <v>23</v>
      </c>
      <c r="E29" s="127">
        <v>2</v>
      </c>
      <c r="F29" s="118">
        <v>12440</v>
      </c>
      <c r="G29" s="118">
        <f>F29*E29*1.2</f>
        <v>29856</v>
      </c>
      <c r="H29" t="s" s="130">
        <v>114</v>
      </c>
      <c r="I29" t="s" s="120">
        <v>45</v>
      </c>
      <c r="J29" t="s" s="120">
        <v>46</v>
      </c>
      <c r="K29" t="s" s="29">
        <v>115</v>
      </c>
      <c r="L29" s="87">
        <v>3000</v>
      </c>
      <c r="M29" s="9"/>
    </row>
    <row r="30" ht="30" customHeight="1">
      <c r="A30" s="113">
        <v>26</v>
      </c>
      <c r="B30" t="s" s="114">
        <v>116</v>
      </c>
      <c r="C30" t="s" s="114">
        <v>117</v>
      </c>
      <c r="D30" t="s" s="114">
        <v>23</v>
      </c>
      <c r="E30" s="127">
        <v>1</v>
      </c>
      <c r="F30" s="118">
        <v>40720</v>
      </c>
      <c r="G30" s="118">
        <f>F30*E30*1.2</f>
        <v>48864</v>
      </c>
      <c r="H30" t="s" s="128">
        <v>118</v>
      </c>
      <c r="I30" t="s" s="129">
        <v>45</v>
      </c>
      <c r="J30" t="s" s="120">
        <v>46</v>
      </c>
      <c r="K30" t="s" s="29">
        <v>119</v>
      </c>
      <c r="L30" s="9"/>
      <c r="M30" t="s" s="29">
        <v>120</v>
      </c>
    </row>
    <row r="31" ht="30" customHeight="1">
      <c r="A31" s="121">
        <v>27</v>
      </c>
      <c r="B31" t="s" s="114">
        <v>121</v>
      </c>
      <c r="C31" t="s" s="114">
        <v>122</v>
      </c>
      <c r="D31" t="s" s="114">
        <v>23</v>
      </c>
      <c r="E31" s="127">
        <v>1</v>
      </c>
      <c r="F31" s="118">
        <v>46700</v>
      </c>
      <c r="G31" s="118">
        <f>F31*E31*1.2</f>
        <v>56040</v>
      </c>
      <c r="H31" t="s" s="128">
        <v>123</v>
      </c>
      <c r="I31" t="s" s="129">
        <v>45</v>
      </c>
      <c r="J31" t="s" s="120">
        <v>46</v>
      </c>
      <c r="K31" t="s" s="29">
        <v>121</v>
      </c>
      <c r="L31" s="9"/>
      <c r="M31" t="s" s="29">
        <v>120</v>
      </c>
    </row>
    <row r="32" ht="30" customHeight="1">
      <c r="A32" s="113">
        <v>28</v>
      </c>
      <c r="B32" t="s" s="114">
        <v>124</v>
      </c>
      <c r="C32" t="s" s="114">
        <v>125</v>
      </c>
      <c r="D32" t="s" s="114">
        <v>23</v>
      </c>
      <c r="E32" s="127">
        <v>2</v>
      </c>
      <c r="F32" s="118">
        <v>8000</v>
      </c>
      <c r="G32" s="118">
        <f>F32*E32*1.2</f>
        <v>19200</v>
      </c>
      <c r="H32" t="s" s="128">
        <v>126</v>
      </c>
      <c r="I32" t="s" s="129">
        <v>45</v>
      </c>
      <c r="J32" t="s" s="120">
        <v>46</v>
      </c>
      <c r="K32" t="s" s="29">
        <v>127</v>
      </c>
      <c r="L32" s="9"/>
      <c r="M32" s="9"/>
    </row>
    <row r="33" ht="30" customHeight="1">
      <c r="A33" s="121">
        <v>29</v>
      </c>
      <c r="B33" t="s" s="114">
        <v>128</v>
      </c>
      <c r="C33" t="s" s="114">
        <v>129</v>
      </c>
      <c r="D33" t="s" s="114">
        <v>23</v>
      </c>
      <c r="E33" s="127">
        <v>7</v>
      </c>
      <c r="F33" s="118">
        <v>10516</v>
      </c>
      <c r="G33" s="118">
        <f>F33*E33*1.2</f>
        <v>88334.399999999994</v>
      </c>
      <c r="H33" t="s" s="128">
        <v>130</v>
      </c>
      <c r="I33" t="s" s="129">
        <v>45</v>
      </c>
      <c r="J33" t="s" s="120">
        <v>46</v>
      </c>
      <c r="K33" t="s" s="29">
        <v>131</v>
      </c>
      <c r="L33" s="9"/>
      <c r="M33" s="9"/>
    </row>
    <row r="34" ht="30" customHeight="1">
      <c r="A34" s="113">
        <v>30</v>
      </c>
      <c r="B34" t="s" s="114">
        <v>132</v>
      </c>
      <c r="C34" t="s" s="114">
        <v>133</v>
      </c>
      <c r="D34" t="s" s="114">
        <v>23</v>
      </c>
      <c r="E34" s="127">
        <v>1</v>
      </c>
      <c r="F34" s="118">
        <v>21240</v>
      </c>
      <c r="G34" s="118">
        <f>F34*E34*1.2</f>
        <v>25488</v>
      </c>
      <c r="H34" t="s" s="128">
        <v>134</v>
      </c>
      <c r="I34" t="s" s="129">
        <v>45</v>
      </c>
      <c r="J34" t="s" s="120">
        <v>46</v>
      </c>
      <c r="K34" t="s" s="29">
        <v>135</v>
      </c>
      <c r="L34" s="9"/>
      <c r="M34" s="9"/>
    </row>
    <row r="35" ht="30" customHeight="1">
      <c r="A35" s="121">
        <v>31</v>
      </c>
      <c r="B35" t="s" s="114">
        <v>136</v>
      </c>
      <c r="C35" t="s" s="114">
        <v>137</v>
      </c>
      <c r="D35" t="s" s="114">
        <v>23</v>
      </c>
      <c r="E35" s="127">
        <v>4</v>
      </c>
      <c r="F35" s="118">
        <v>9790</v>
      </c>
      <c r="G35" s="118">
        <f>F35*E35*1.2</f>
        <v>46992</v>
      </c>
      <c r="H35" t="s" s="128">
        <v>138</v>
      </c>
      <c r="I35" t="s" s="129">
        <v>45</v>
      </c>
      <c r="J35" t="s" s="120">
        <v>46</v>
      </c>
      <c r="K35" t="s" s="29">
        <v>139</v>
      </c>
      <c r="L35" s="9"/>
      <c r="M35" s="9"/>
    </row>
    <row r="36" ht="30" customHeight="1">
      <c r="A36" s="113">
        <v>32</v>
      </c>
      <c r="B36" t="s" s="114">
        <v>140</v>
      </c>
      <c r="C36" t="s" s="114">
        <v>141</v>
      </c>
      <c r="D36" t="s" s="114">
        <v>23</v>
      </c>
      <c r="E36" s="127">
        <v>2</v>
      </c>
      <c r="F36" s="131">
        <v>41800</v>
      </c>
      <c r="G36" s="118">
        <f>F36*E36*1.2</f>
        <v>100320</v>
      </c>
      <c r="H36" t="s" s="128">
        <v>142</v>
      </c>
      <c r="I36" t="s" s="129">
        <v>45</v>
      </c>
      <c r="J36" t="s" s="120">
        <v>46</v>
      </c>
      <c r="K36" t="s" s="29">
        <v>140</v>
      </c>
      <c r="L36" s="9"/>
      <c r="M36" s="9"/>
    </row>
    <row r="37" ht="30" customHeight="1">
      <c r="A37" s="121">
        <v>33</v>
      </c>
      <c r="B37" t="s" s="114">
        <v>143</v>
      </c>
      <c r="C37" t="s" s="114">
        <v>144</v>
      </c>
      <c r="D37" t="s" s="114">
        <v>23</v>
      </c>
      <c r="E37" s="127">
        <v>3</v>
      </c>
      <c r="F37" s="131">
        <v>17000</v>
      </c>
      <c r="G37" s="118">
        <f>F37*E37*1.2</f>
        <v>61200</v>
      </c>
      <c r="H37" t="s" s="128">
        <v>145</v>
      </c>
      <c r="I37" t="s" s="129">
        <v>45</v>
      </c>
      <c r="J37" t="s" s="120">
        <v>46</v>
      </c>
      <c r="K37" t="s" s="29">
        <v>143</v>
      </c>
      <c r="L37" s="87">
        <v>5000</v>
      </c>
      <c r="M37" t="s" s="29">
        <v>146</v>
      </c>
    </row>
    <row r="38" ht="30" customHeight="1">
      <c r="A38" s="113">
        <v>34</v>
      </c>
      <c r="B38" t="s" s="114">
        <v>147</v>
      </c>
      <c r="C38" t="s" s="114">
        <v>148</v>
      </c>
      <c r="D38" t="s" s="114">
        <v>23</v>
      </c>
      <c r="E38" s="127">
        <v>8</v>
      </c>
      <c r="F38" s="118">
        <v>11000</v>
      </c>
      <c r="G38" s="118">
        <f>F38*E38*1.2</f>
        <v>105600</v>
      </c>
      <c r="H38" t="s" s="128">
        <v>149</v>
      </c>
      <c r="I38" t="s" s="129">
        <v>45</v>
      </c>
      <c r="J38" t="s" s="120">
        <v>46</v>
      </c>
      <c r="K38" t="s" s="29">
        <v>150</v>
      </c>
      <c r="L38" s="87">
        <v>6000</v>
      </c>
      <c r="M38" s="9"/>
    </row>
    <row r="39" ht="30" customHeight="1">
      <c r="A39" s="113"/>
      <c r="B39" t="s" s="132">
        <v>151</v>
      </c>
      <c r="C39" t="s" s="114">
        <v>152</v>
      </c>
      <c r="D39" t="s" s="114">
        <v>23</v>
      </c>
      <c r="E39" s="127">
        <v>5</v>
      </c>
      <c r="F39" s="133">
        <v>10000</v>
      </c>
      <c r="G39" s="118">
        <f>F39*E39*1.2</f>
        <v>60000</v>
      </c>
      <c r="H39" t="s" s="134">
        <v>153</v>
      </c>
      <c r="I39" t="s" s="129">
        <v>45</v>
      </c>
      <c r="J39" t="s" s="120">
        <v>46</v>
      </c>
      <c r="K39" t="s" s="29">
        <v>154</v>
      </c>
      <c r="L39" s="9"/>
      <c r="M39" s="9"/>
    </row>
    <row r="40" ht="30" customHeight="1">
      <c r="A40" s="113"/>
      <c r="B40" t="s" s="132">
        <v>155</v>
      </c>
      <c r="C40" t="s" s="114">
        <v>156</v>
      </c>
      <c r="D40" t="s" s="114">
        <v>23</v>
      </c>
      <c r="E40" s="127">
        <v>2</v>
      </c>
      <c r="F40" s="133">
        <v>31500</v>
      </c>
      <c r="G40" s="118">
        <f>F40*E40*1.2</f>
        <v>75600</v>
      </c>
      <c r="H40" t="s" s="128">
        <v>157</v>
      </c>
      <c r="I40" t="s" s="129">
        <v>45</v>
      </c>
      <c r="J40" t="s" s="120">
        <v>46</v>
      </c>
      <c r="K40" t="s" s="29">
        <v>155</v>
      </c>
      <c r="L40" s="9"/>
      <c r="M40" s="9"/>
    </row>
    <row r="41" ht="30" customHeight="1">
      <c r="A41" s="113"/>
      <c r="B41" t="s" s="132">
        <v>158</v>
      </c>
      <c r="C41" t="s" s="114">
        <v>159</v>
      </c>
      <c r="D41" t="s" s="114">
        <v>23</v>
      </c>
      <c r="E41" s="127">
        <v>4</v>
      </c>
      <c r="F41" s="133">
        <v>7920</v>
      </c>
      <c r="G41" s="118">
        <f>F41*E41*1.2</f>
        <v>38016</v>
      </c>
      <c r="H41" t="s" s="134">
        <v>160</v>
      </c>
      <c r="I41" t="s" s="129">
        <v>45</v>
      </c>
      <c r="J41" t="s" s="120">
        <v>46</v>
      </c>
      <c r="K41" t="s" s="29">
        <v>161</v>
      </c>
      <c r="L41" s="9"/>
      <c r="M41" s="9"/>
    </row>
    <row r="42" ht="30" customHeight="1">
      <c r="A42" s="121">
        <v>35</v>
      </c>
      <c r="B42" t="s" s="114">
        <v>162</v>
      </c>
      <c r="C42" t="s" s="114">
        <v>163</v>
      </c>
      <c r="D42" t="s" s="114">
        <v>23</v>
      </c>
      <c r="E42" s="127">
        <v>2</v>
      </c>
      <c r="F42" s="118">
        <v>79200</v>
      </c>
      <c r="G42" s="118">
        <f>F42*E42*1.2</f>
        <v>190080</v>
      </c>
      <c r="H42" t="s" s="135">
        <v>164</v>
      </c>
      <c r="I42" t="s" s="120">
        <v>45</v>
      </c>
      <c r="J42" t="s" s="120">
        <v>46</v>
      </c>
      <c r="K42" t="s" s="29">
        <v>140</v>
      </c>
      <c r="L42" s="9"/>
      <c r="M42" s="9"/>
    </row>
    <row r="43" ht="30" customHeight="1">
      <c r="A43" s="113">
        <v>36</v>
      </c>
      <c r="B43" t="s" s="114">
        <v>85</v>
      </c>
      <c r="C43" t="s" s="114">
        <v>165</v>
      </c>
      <c r="D43" t="s" s="114">
        <v>23</v>
      </c>
      <c r="E43" s="127">
        <v>2</v>
      </c>
      <c r="F43" s="118">
        <v>33880</v>
      </c>
      <c r="G43" s="118">
        <f>F43*E43*1.2</f>
        <v>81312</v>
      </c>
      <c r="H43" t="s" s="136">
        <v>166</v>
      </c>
      <c r="I43" t="s" s="120">
        <v>45</v>
      </c>
      <c r="J43" t="s" s="120">
        <v>46</v>
      </c>
      <c r="K43" t="s" s="29">
        <v>127</v>
      </c>
      <c r="L43" s="9"/>
      <c r="M43" s="9"/>
    </row>
    <row r="44" ht="30" customHeight="1">
      <c r="A44" s="121">
        <v>37</v>
      </c>
      <c r="B44" t="s" s="114">
        <v>124</v>
      </c>
      <c r="C44" t="s" s="114">
        <v>167</v>
      </c>
      <c r="D44" t="s" s="114">
        <v>23</v>
      </c>
      <c r="E44" s="127">
        <v>3</v>
      </c>
      <c r="F44" s="118">
        <v>1430</v>
      </c>
      <c r="G44" s="118">
        <f>F44*E44*1.2</f>
        <v>5148</v>
      </c>
      <c r="H44" t="s" s="136">
        <v>168</v>
      </c>
      <c r="I44" t="s" s="120">
        <v>45</v>
      </c>
      <c r="J44" t="s" s="120">
        <v>46</v>
      </c>
      <c r="K44" t="s" s="29">
        <v>169</v>
      </c>
      <c r="L44" s="9"/>
      <c r="M44" s="9"/>
    </row>
    <row r="45" ht="30" customHeight="1">
      <c r="A45" s="113">
        <v>38</v>
      </c>
      <c r="B45" t="s" s="114">
        <v>170</v>
      </c>
      <c r="C45" t="s" s="114">
        <v>171</v>
      </c>
      <c r="D45" t="s" s="114">
        <v>23</v>
      </c>
      <c r="E45" s="127">
        <v>5</v>
      </c>
      <c r="F45" s="118">
        <v>15620</v>
      </c>
      <c r="G45" s="118">
        <f>F45*E45*1.2</f>
        <v>93720</v>
      </c>
      <c r="H45" t="s" s="136">
        <v>172</v>
      </c>
      <c r="I45" t="s" s="120">
        <v>45</v>
      </c>
      <c r="J45" t="s" s="120">
        <v>46</v>
      </c>
      <c r="K45" t="s" s="29">
        <v>173</v>
      </c>
      <c r="L45" s="9"/>
      <c r="M45" s="9"/>
    </row>
    <row r="46" ht="30" customHeight="1">
      <c r="A46" s="121">
        <v>39</v>
      </c>
      <c r="B46" t="s" s="114">
        <v>174</v>
      </c>
      <c r="C46" t="s" s="114">
        <v>175</v>
      </c>
      <c r="D46" t="s" s="114">
        <v>23</v>
      </c>
      <c r="E46" s="127">
        <v>10</v>
      </c>
      <c r="F46" s="118">
        <v>2200</v>
      </c>
      <c r="G46" s="118">
        <f>F46*E46*1.2</f>
        <v>26400</v>
      </c>
      <c r="H46" t="s" s="136">
        <v>176</v>
      </c>
      <c r="I46" t="s" s="120">
        <v>45</v>
      </c>
      <c r="J46" t="s" s="120">
        <v>46</v>
      </c>
      <c r="K46" t="s" s="29">
        <v>177</v>
      </c>
      <c r="L46" s="9"/>
      <c r="M46" s="9"/>
    </row>
    <row r="47" ht="30" customHeight="1">
      <c r="A47" s="113">
        <v>40</v>
      </c>
      <c r="B47" t="s" s="114">
        <v>128</v>
      </c>
      <c r="C47" t="s" s="114">
        <v>178</v>
      </c>
      <c r="D47" t="s" s="114">
        <v>23</v>
      </c>
      <c r="E47" s="127">
        <v>5</v>
      </c>
      <c r="F47" s="118">
        <v>44000</v>
      </c>
      <c r="G47" s="118">
        <f>F47*E47*1.2</f>
        <v>264000</v>
      </c>
      <c r="H47" t="s" s="136">
        <v>179</v>
      </c>
      <c r="I47" t="s" s="120">
        <v>45</v>
      </c>
      <c r="J47" t="s" s="120">
        <v>46</v>
      </c>
      <c r="K47" t="s" s="29">
        <v>131</v>
      </c>
      <c r="L47" s="9"/>
      <c r="M47" s="9"/>
    </row>
    <row r="48" ht="30" customHeight="1">
      <c r="A48" s="137">
        <v>41</v>
      </c>
      <c r="B48" t="s" s="138">
        <v>180</v>
      </c>
      <c r="C48" t="s" s="138">
        <v>181</v>
      </c>
      <c r="D48" t="s" s="139">
        <v>23</v>
      </c>
      <c r="E48" s="140">
        <v>10</v>
      </c>
      <c r="F48" s="141">
        <v>49500</v>
      </c>
      <c r="G48" s="118">
        <f>F48*E48*1.2</f>
        <v>594000</v>
      </c>
      <c r="H48" t="s" s="136">
        <v>182</v>
      </c>
      <c r="I48" t="s" s="120">
        <v>183</v>
      </c>
      <c r="J48" t="s" s="120">
        <v>184</v>
      </c>
      <c r="K48" t="s" s="29">
        <v>185</v>
      </c>
      <c r="L48" s="9"/>
      <c r="M48" s="9"/>
    </row>
    <row r="49" ht="30" customHeight="1">
      <c r="A49" s="142">
        <v>42</v>
      </c>
      <c r="B49" t="s" s="29">
        <v>186</v>
      </c>
      <c r="C49" t="s" s="29">
        <v>187</v>
      </c>
      <c r="D49" t="s" s="120">
        <v>23</v>
      </c>
      <c r="E49" s="86">
        <v>20</v>
      </c>
      <c r="F49" s="143">
        <v>4290</v>
      </c>
      <c r="G49" s="118">
        <f>F49*E49*1.2</f>
        <v>102960</v>
      </c>
      <c r="H49" t="s" s="136">
        <v>188</v>
      </c>
      <c r="I49" t="s" s="120">
        <v>183</v>
      </c>
      <c r="J49" t="s" s="120">
        <v>184</v>
      </c>
      <c r="K49" t="s" s="29">
        <v>189</v>
      </c>
      <c r="L49" s="9"/>
      <c r="M49" s="9"/>
    </row>
    <row r="50" ht="30" customHeight="1">
      <c r="A50" s="137">
        <v>43</v>
      </c>
      <c r="B50" t="s" s="29">
        <v>190</v>
      </c>
      <c r="C50" t="s" s="29">
        <v>191</v>
      </c>
      <c r="D50" t="s" s="120">
        <v>23</v>
      </c>
      <c r="E50" s="86">
        <v>20</v>
      </c>
      <c r="F50" s="143">
        <v>1089</v>
      </c>
      <c r="G50" s="118">
        <f>F50*E50*1.2</f>
        <v>26136</v>
      </c>
      <c r="H50" t="s" s="136">
        <v>192</v>
      </c>
      <c r="I50" t="s" s="120">
        <v>183</v>
      </c>
      <c r="J50" t="s" s="120">
        <v>184</v>
      </c>
      <c r="K50" t="s" s="29">
        <v>193</v>
      </c>
      <c r="L50" s="9"/>
      <c r="M50" s="9"/>
    </row>
    <row r="51" ht="30" customHeight="1">
      <c r="A51" s="142">
        <v>44</v>
      </c>
      <c r="B51" t="s" s="29">
        <v>194</v>
      </c>
      <c r="C51" t="s" s="29">
        <v>195</v>
      </c>
      <c r="D51" t="s" s="120">
        <v>23</v>
      </c>
      <c r="E51" s="86">
        <v>20</v>
      </c>
      <c r="F51" s="143">
        <v>11000</v>
      </c>
      <c r="G51" s="118">
        <f>F51*E51*1.2</f>
        <v>264000</v>
      </c>
      <c r="H51" t="s" s="136">
        <v>196</v>
      </c>
      <c r="I51" t="s" s="120">
        <v>183</v>
      </c>
      <c r="J51" t="s" s="120">
        <v>184</v>
      </c>
      <c r="K51" t="s" s="29">
        <v>197</v>
      </c>
      <c r="L51" s="9"/>
      <c r="M51" s="9"/>
    </row>
    <row r="52" ht="30" customHeight="1">
      <c r="A52" s="137">
        <v>45</v>
      </c>
      <c r="B52" t="s" s="29">
        <v>194</v>
      </c>
      <c r="C52" t="s" s="29">
        <v>198</v>
      </c>
      <c r="D52" t="s" s="120">
        <v>23</v>
      </c>
      <c r="E52" s="86">
        <v>20</v>
      </c>
      <c r="F52" s="143">
        <v>7150</v>
      </c>
      <c r="G52" s="118">
        <f>F52*E52*1.2</f>
        <v>171600</v>
      </c>
      <c r="H52" t="s" s="136">
        <v>199</v>
      </c>
      <c r="I52" t="s" s="120">
        <v>183</v>
      </c>
      <c r="J52" t="s" s="120">
        <v>184</v>
      </c>
      <c r="K52" t="s" s="29">
        <v>197</v>
      </c>
      <c r="L52" s="9"/>
      <c r="M52" s="9"/>
    </row>
    <row r="53" ht="30" customHeight="1">
      <c r="A53" s="142">
        <v>46</v>
      </c>
      <c r="B53" t="s" s="29">
        <v>200</v>
      </c>
      <c r="C53" t="s" s="29">
        <v>201</v>
      </c>
      <c r="D53" t="s" s="120">
        <v>23</v>
      </c>
      <c r="E53" s="86">
        <v>20</v>
      </c>
      <c r="F53" s="143">
        <v>3520</v>
      </c>
      <c r="G53" s="118">
        <f>F53*E53*1.2</f>
        <v>84480</v>
      </c>
      <c r="H53" t="s" s="136">
        <v>202</v>
      </c>
      <c r="I53" t="s" s="120">
        <v>183</v>
      </c>
      <c r="J53" t="s" s="120">
        <v>184</v>
      </c>
      <c r="K53" t="s" s="29">
        <v>203</v>
      </c>
      <c r="L53" s="9"/>
      <c r="M53" s="9"/>
    </row>
    <row r="54" ht="30" customHeight="1">
      <c r="A54" s="137">
        <v>47</v>
      </c>
      <c r="B54" t="s" s="29">
        <v>204</v>
      </c>
      <c r="C54" t="s" s="29">
        <v>205</v>
      </c>
      <c r="D54" t="s" s="120">
        <v>23</v>
      </c>
      <c r="E54" s="86">
        <v>20</v>
      </c>
      <c r="F54" s="143">
        <v>3630</v>
      </c>
      <c r="G54" s="118">
        <f>F54*E54*1.2</f>
        <v>87120</v>
      </c>
      <c r="H54" t="s" s="136">
        <v>206</v>
      </c>
      <c r="I54" t="s" s="120">
        <v>183</v>
      </c>
      <c r="J54" t="s" s="120">
        <v>184</v>
      </c>
      <c r="K54" t="s" s="29">
        <v>207</v>
      </c>
      <c r="L54" s="9"/>
      <c r="M54" s="9"/>
    </row>
    <row r="55" ht="30" customHeight="1">
      <c r="A55" s="142">
        <v>48</v>
      </c>
      <c r="B55" t="s" s="144">
        <v>208</v>
      </c>
      <c r="C55" t="s" s="144">
        <v>209</v>
      </c>
      <c r="D55" t="s" s="145">
        <v>23</v>
      </c>
      <c r="E55" s="146">
        <v>10</v>
      </c>
      <c r="F55" s="147">
        <v>38060</v>
      </c>
      <c r="G55" s="118">
        <f>F55*E55*1.2</f>
        <v>456720</v>
      </c>
      <c r="H55" t="s" s="148">
        <v>210</v>
      </c>
      <c r="I55" t="s" s="120">
        <v>211</v>
      </c>
      <c r="J55" t="s" s="120">
        <v>212</v>
      </c>
      <c r="K55" t="s" s="29">
        <v>213</v>
      </c>
      <c r="L55" s="9"/>
      <c r="M55" s="9"/>
    </row>
    <row r="56" ht="30" customHeight="1">
      <c r="A56" s="121">
        <v>49</v>
      </c>
      <c r="B56" t="s" s="114">
        <v>214</v>
      </c>
      <c r="C56" t="s" s="114">
        <v>215</v>
      </c>
      <c r="D56" t="s" s="114">
        <v>23</v>
      </c>
      <c r="E56" s="127">
        <v>20</v>
      </c>
      <c r="F56" s="118">
        <v>15000</v>
      </c>
      <c r="G56" s="118">
        <f>F56*E56*1.2</f>
        <v>360000</v>
      </c>
      <c r="H56" t="s" s="128">
        <v>216</v>
      </c>
      <c r="I56" t="s" s="129">
        <v>217</v>
      </c>
      <c r="J56" t="s" s="120">
        <v>218</v>
      </c>
      <c r="K56" t="s" s="29">
        <v>214</v>
      </c>
      <c r="L56" s="9"/>
      <c r="M56" s="9"/>
    </row>
    <row r="57" ht="30" customHeight="1">
      <c r="A57" s="113">
        <v>50</v>
      </c>
      <c r="B57" t="s" s="114">
        <v>219</v>
      </c>
      <c r="C57" t="s" s="114">
        <v>220</v>
      </c>
      <c r="D57" t="s" s="114">
        <v>23</v>
      </c>
      <c r="E57" s="127">
        <v>20</v>
      </c>
      <c r="F57" s="118">
        <v>1200</v>
      </c>
      <c r="G57" s="118">
        <f>F57*E57*1.2</f>
        <v>28800</v>
      </c>
      <c r="H57" t="s" s="134">
        <v>221</v>
      </c>
      <c r="I57" t="s" s="129">
        <v>217</v>
      </c>
      <c r="J57" t="s" s="120">
        <v>218</v>
      </c>
      <c r="K57" t="s" s="29">
        <v>222</v>
      </c>
      <c r="L57" s="9"/>
      <c r="M57" s="9"/>
    </row>
    <row r="58" ht="30" customHeight="1">
      <c r="A58" s="121">
        <v>51</v>
      </c>
      <c r="B58" t="s" s="114">
        <v>223</v>
      </c>
      <c r="C58" t="s" s="114">
        <v>224</v>
      </c>
      <c r="D58" t="s" s="114">
        <v>23</v>
      </c>
      <c r="E58" s="127">
        <v>4</v>
      </c>
      <c r="F58" s="118">
        <v>101200</v>
      </c>
      <c r="G58" s="118">
        <f>F58*E58*1.2</f>
        <v>485760</v>
      </c>
      <c r="H58" t="s" s="128">
        <v>225</v>
      </c>
      <c r="I58" t="s" s="129">
        <v>217</v>
      </c>
      <c r="J58" t="s" s="120">
        <v>218</v>
      </c>
      <c r="K58" t="s" s="29">
        <v>226</v>
      </c>
      <c r="L58" s="9"/>
      <c r="M58" s="9"/>
    </row>
    <row r="59" ht="30" customHeight="1">
      <c r="A59" s="113">
        <v>52</v>
      </c>
      <c r="B59" t="s" s="114">
        <v>223</v>
      </c>
      <c r="C59" t="s" s="114">
        <v>227</v>
      </c>
      <c r="D59" t="s" s="114">
        <v>23</v>
      </c>
      <c r="E59" s="127">
        <v>1</v>
      </c>
      <c r="F59" s="118">
        <v>134200</v>
      </c>
      <c r="G59" s="118">
        <f>F59*E59*1.2</f>
        <v>161040</v>
      </c>
      <c r="H59" t="s" s="128">
        <v>228</v>
      </c>
      <c r="I59" t="s" s="129">
        <v>217</v>
      </c>
      <c r="J59" t="s" s="120">
        <v>218</v>
      </c>
      <c r="K59" t="s" s="29">
        <v>229</v>
      </c>
      <c r="L59" s="9"/>
      <c r="M59" s="9"/>
    </row>
    <row r="60" ht="30" customHeight="1">
      <c r="A60" s="121">
        <v>53</v>
      </c>
      <c r="B60" t="s" s="114">
        <v>230</v>
      </c>
      <c r="C60" t="s" s="114">
        <v>231</v>
      </c>
      <c r="D60" t="s" s="114">
        <v>23</v>
      </c>
      <c r="E60" s="127">
        <v>1</v>
      </c>
      <c r="F60" s="118">
        <f>9460+2500</f>
        <v>11960</v>
      </c>
      <c r="G60" s="118">
        <f>F60*E60*1.2</f>
        <v>14352</v>
      </c>
      <c r="H60" t="s" s="134">
        <v>232</v>
      </c>
      <c r="I60" t="s" s="129">
        <v>233</v>
      </c>
      <c r="J60" t="s" s="120">
        <v>234</v>
      </c>
      <c r="K60" t="s" s="29">
        <v>230</v>
      </c>
      <c r="L60" s="9"/>
      <c r="M60" s="9"/>
    </row>
    <row r="61" ht="30" customHeight="1">
      <c r="A61" s="113">
        <v>54</v>
      </c>
      <c r="B61" t="s" s="114">
        <v>235</v>
      </c>
      <c r="C61" t="s" s="114">
        <v>236</v>
      </c>
      <c r="D61" t="s" s="114">
        <v>23</v>
      </c>
      <c r="E61" s="127">
        <v>10</v>
      </c>
      <c r="F61" s="118">
        <f>2200+2500</f>
        <v>4700</v>
      </c>
      <c r="G61" s="118">
        <f>F61*E61*1.2</f>
        <v>56400</v>
      </c>
      <c r="H61" t="s" s="134">
        <v>237</v>
      </c>
      <c r="I61" t="s" s="129">
        <v>233</v>
      </c>
      <c r="J61" t="s" s="120">
        <v>234</v>
      </c>
      <c r="K61" t="s" s="29">
        <v>235</v>
      </c>
      <c r="L61" s="9"/>
      <c r="M61" t="s" s="29">
        <v>238</v>
      </c>
    </row>
    <row r="62" ht="30" customHeight="1">
      <c r="A62" s="121">
        <v>55</v>
      </c>
      <c r="B62" t="s" s="114">
        <v>239</v>
      </c>
      <c r="C62" t="s" s="114">
        <v>240</v>
      </c>
      <c r="D62" t="s" s="114">
        <v>23</v>
      </c>
      <c r="E62" s="127">
        <v>1</v>
      </c>
      <c r="F62" s="118">
        <v>15070</v>
      </c>
      <c r="G62" s="118">
        <f>F62*E62*1.2</f>
        <v>18084</v>
      </c>
      <c r="H62" t="s" s="134">
        <v>241</v>
      </c>
      <c r="I62" t="s" s="129">
        <v>233</v>
      </c>
      <c r="J62" t="s" s="120">
        <v>234</v>
      </c>
      <c r="K62" t="s" s="29">
        <v>239</v>
      </c>
      <c r="L62" s="9"/>
      <c r="M62" t="s" s="29">
        <v>242</v>
      </c>
    </row>
    <row r="63" ht="30" customHeight="1">
      <c r="A63" s="113">
        <v>56</v>
      </c>
      <c r="B63" t="s" s="114">
        <v>243</v>
      </c>
      <c r="C63" t="s" s="114">
        <v>244</v>
      </c>
      <c r="D63" t="s" s="114">
        <v>23</v>
      </c>
      <c r="E63" s="127">
        <v>2</v>
      </c>
      <c r="F63" s="118">
        <f>21780+2700</f>
        <v>24480</v>
      </c>
      <c r="G63" s="118">
        <f>F63*E63*1.2</f>
        <v>58752</v>
      </c>
      <c r="H63" t="s" s="134">
        <v>245</v>
      </c>
      <c r="I63" t="s" s="129">
        <v>233</v>
      </c>
      <c r="J63" t="s" s="120">
        <v>234</v>
      </c>
      <c r="K63" t="s" s="29">
        <v>246</v>
      </c>
      <c r="L63" s="9"/>
      <c r="M63" s="9"/>
    </row>
    <row r="64" ht="30" customHeight="1">
      <c r="A64" s="121">
        <v>57</v>
      </c>
      <c r="B64" t="s" s="114">
        <v>247</v>
      </c>
      <c r="C64" t="s" s="114">
        <v>248</v>
      </c>
      <c r="D64" t="s" s="114">
        <v>23</v>
      </c>
      <c r="E64" s="127">
        <v>2</v>
      </c>
      <c r="F64" s="118">
        <v>6400</v>
      </c>
      <c r="G64" s="118">
        <f>F64*E64*1.2</f>
        <v>15360</v>
      </c>
      <c r="H64" t="s" s="134">
        <v>249</v>
      </c>
      <c r="I64" t="s" s="129">
        <v>233</v>
      </c>
      <c r="J64" t="s" s="120">
        <v>234</v>
      </c>
      <c r="K64" t="s" s="29">
        <v>247</v>
      </c>
      <c r="L64" s="9"/>
      <c r="M64" s="9"/>
    </row>
    <row r="65" ht="30" customHeight="1">
      <c r="A65" s="113">
        <v>58</v>
      </c>
      <c r="B65" t="s" s="114">
        <v>250</v>
      </c>
      <c r="C65" t="s" s="149">
        <v>251</v>
      </c>
      <c r="D65" t="s" s="114">
        <v>23</v>
      </c>
      <c r="E65" s="127">
        <v>1</v>
      </c>
      <c r="F65" s="118">
        <v>8000</v>
      </c>
      <c r="G65" s="118">
        <f>F65*E65*1.2</f>
        <v>9600</v>
      </c>
      <c r="H65" t="s" s="134">
        <v>252</v>
      </c>
      <c r="I65" t="s" s="129">
        <v>233</v>
      </c>
      <c r="J65" t="s" s="120">
        <v>234</v>
      </c>
      <c r="K65" t="s" s="29">
        <v>253</v>
      </c>
      <c r="L65" s="9"/>
      <c r="M65" s="9"/>
    </row>
    <row r="66" ht="30" customHeight="1">
      <c r="A66" s="121">
        <v>59</v>
      </c>
      <c r="B66" t="s" s="114">
        <v>254</v>
      </c>
      <c r="C66" t="s" s="115">
        <v>255</v>
      </c>
      <c r="D66" t="s" s="114">
        <v>23</v>
      </c>
      <c r="E66" s="127">
        <v>3</v>
      </c>
      <c r="F66" s="118">
        <v>10000</v>
      </c>
      <c r="G66" s="118">
        <f>F66*E66*1.2</f>
        <v>36000</v>
      </c>
      <c r="H66" t="s" s="134">
        <v>256</v>
      </c>
      <c r="I66" t="s" s="129">
        <v>233</v>
      </c>
      <c r="J66" t="s" s="120">
        <v>234</v>
      </c>
      <c r="K66" t="s" s="29">
        <v>82</v>
      </c>
      <c r="L66" s="9"/>
      <c r="M66" s="9"/>
    </row>
    <row r="67" ht="30" customHeight="1">
      <c r="A67" s="113">
        <v>60</v>
      </c>
      <c r="B67" t="s" s="114">
        <v>257</v>
      </c>
      <c r="C67" t="s" s="115">
        <v>258</v>
      </c>
      <c r="D67" t="s" s="114">
        <v>23</v>
      </c>
      <c r="E67" s="127">
        <v>2</v>
      </c>
      <c r="F67" s="118">
        <v>18800</v>
      </c>
      <c r="G67" s="118">
        <f>F67*E67*1.2</f>
        <v>45120</v>
      </c>
      <c r="H67" t="s" s="134">
        <v>259</v>
      </c>
      <c r="I67" t="s" s="129">
        <v>233</v>
      </c>
      <c r="J67" t="s" s="120">
        <v>234</v>
      </c>
      <c r="K67" t="s" s="29">
        <v>257</v>
      </c>
      <c r="L67" s="9"/>
      <c r="M67" t="s" s="29">
        <v>120</v>
      </c>
    </row>
    <row r="68" ht="30" customHeight="1">
      <c r="A68" s="121">
        <v>61</v>
      </c>
      <c r="B68" t="s" s="114">
        <v>260</v>
      </c>
      <c r="C68" t="s" s="123">
        <v>261</v>
      </c>
      <c r="D68" t="s" s="114">
        <v>23</v>
      </c>
      <c r="E68" s="127">
        <v>1</v>
      </c>
      <c r="F68" s="118">
        <v>25500</v>
      </c>
      <c r="G68" s="118">
        <f>F68*E68*1.2</f>
        <v>30600</v>
      </c>
      <c r="H68" t="s" s="134">
        <v>262</v>
      </c>
      <c r="I68" t="s" s="129">
        <v>233</v>
      </c>
      <c r="J68" t="s" s="120">
        <v>234</v>
      </c>
      <c r="K68" t="s" s="29">
        <v>260</v>
      </c>
      <c r="L68" s="9"/>
      <c r="M68" s="9"/>
    </row>
    <row r="69" ht="30" customHeight="1">
      <c r="A69" s="113">
        <v>62</v>
      </c>
      <c r="B69" t="s" s="114">
        <v>263</v>
      </c>
      <c r="C69" t="s" s="114">
        <v>264</v>
      </c>
      <c r="D69" t="s" s="114">
        <v>23</v>
      </c>
      <c r="E69" s="127">
        <v>2</v>
      </c>
      <c r="F69" s="118">
        <v>13800</v>
      </c>
      <c r="G69" s="118">
        <f>F69*E69*1.2</f>
        <v>33120</v>
      </c>
      <c r="H69" t="s" s="134">
        <v>265</v>
      </c>
      <c r="I69" t="s" s="129">
        <v>233</v>
      </c>
      <c r="J69" t="s" s="120">
        <v>234</v>
      </c>
      <c r="K69" t="s" s="29">
        <v>263</v>
      </c>
      <c r="L69" s="9"/>
      <c r="M69" s="9"/>
    </row>
    <row r="70" ht="30" customHeight="1">
      <c r="A70" s="121">
        <v>63</v>
      </c>
      <c r="B70" t="s" s="114">
        <v>266</v>
      </c>
      <c r="C70" t="s" s="150">
        <v>267</v>
      </c>
      <c r="D70" t="s" s="114">
        <v>23</v>
      </c>
      <c r="E70" s="127">
        <v>1</v>
      </c>
      <c r="F70" s="118">
        <f>16100+2500</f>
        <v>18600</v>
      </c>
      <c r="G70" s="118">
        <f>F70*E70*1.2</f>
        <v>22320</v>
      </c>
      <c r="H70" t="s" s="134">
        <v>268</v>
      </c>
      <c r="I70" t="s" s="129">
        <v>233</v>
      </c>
      <c r="J70" t="s" s="120">
        <v>234</v>
      </c>
      <c r="K70" t="s" s="29">
        <v>266</v>
      </c>
      <c r="L70" s="9"/>
      <c r="M70" s="9"/>
    </row>
    <row r="71" ht="30" customHeight="1">
      <c r="A71" s="113">
        <v>64</v>
      </c>
      <c r="B71" t="s" s="114">
        <v>269</v>
      </c>
      <c r="C71" t="s" s="115">
        <v>270</v>
      </c>
      <c r="D71" t="s" s="114">
        <v>23</v>
      </c>
      <c r="E71" s="127">
        <v>1</v>
      </c>
      <c r="F71" s="118">
        <v>5350</v>
      </c>
      <c r="G71" s="118">
        <f>F71*E71*1.2</f>
        <v>6420</v>
      </c>
      <c r="H71" t="s" s="134">
        <v>271</v>
      </c>
      <c r="I71" t="s" s="129">
        <v>233</v>
      </c>
      <c r="J71" t="s" s="120">
        <v>234</v>
      </c>
      <c r="K71" t="s" s="29">
        <v>269</v>
      </c>
      <c r="L71" s="9"/>
      <c r="M71" s="9"/>
    </row>
    <row r="72" ht="30" customHeight="1">
      <c r="A72" s="121">
        <v>65</v>
      </c>
      <c r="B72" t="s" s="114">
        <v>272</v>
      </c>
      <c r="C72" t="s" s="115">
        <v>273</v>
      </c>
      <c r="D72" t="s" s="114">
        <v>23</v>
      </c>
      <c r="E72" s="127">
        <v>2</v>
      </c>
      <c r="F72" s="118">
        <v>29000</v>
      </c>
      <c r="G72" s="118">
        <f>F72*E72*1.2</f>
        <v>69600</v>
      </c>
      <c r="H72" t="s" s="134">
        <v>274</v>
      </c>
      <c r="I72" t="s" s="129">
        <v>233</v>
      </c>
      <c r="J72" t="s" s="120">
        <v>234</v>
      </c>
      <c r="K72" t="s" s="29">
        <v>272</v>
      </c>
      <c r="L72" s="9"/>
      <c r="M72" s="9"/>
    </row>
    <row r="73" ht="30" customHeight="1">
      <c r="A73" s="113">
        <v>66</v>
      </c>
      <c r="B73" t="s" s="114">
        <v>275</v>
      </c>
      <c r="C73" t="s" s="115">
        <v>276</v>
      </c>
      <c r="D73" t="s" s="114">
        <v>23</v>
      </c>
      <c r="E73" s="127">
        <v>1</v>
      </c>
      <c r="F73" s="118">
        <f>8100+2500</f>
        <v>10600</v>
      </c>
      <c r="G73" s="118">
        <f>F73*E73*1.2</f>
        <v>12720</v>
      </c>
      <c r="H73" t="s" s="134">
        <v>277</v>
      </c>
      <c r="I73" t="s" s="129">
        <v>233</v>
      </c>
      <c r="J73" t="s" s="120">
        <v>234</v>
      </c>
      <c r="K73" t="s" s="29">
        <v>275</v>
      </c>
      <c r="L73" s="9"/>
      <c r="M73" s="9"/>
    </row>
    <row r="74" ht="30" customHeight="1">
      <c r="A74" s="121">
        <v>67</v>
      </c>
      <c r="B74" t="s" s="114">
        <v>278</v>
      </c>
      <c r="C74" t="s" s="123">
        <v>279</v>
      </c>
      <c r="D74" t="s" s="114">
        <v>23</v>
      </c>
      <c r="E74" s="127">
        <v>2</v>
      </c>
      <c r="F74" s="118">
        <v>7900</v>
      </c>
      <c r="G74" s="118">
        <f>F74*E74*1.2</f>
        <v>18960</v>
      </c>
      <c r="H74" t="s" s="134">
        <v>280</v>
      </c>
      <c r="I74" t="s" s="129">
        <v>233</v>
      </c>
      <c r="J74" t="s" s="120">
        <v>234</v>
      </c>
      <c r="K74" t="s" s="29">
        <v>278</v>
      </c>
      <c r="L74" s="9"/>
      <c r="M74" s="9"/>
    </row>
    <row r="75" ht="30" customHeight="1">
      <c r="A75" s="113">
        <v>68</v>
      </c>
      <c r="B75" t="s" s="114">
        <v>281</v>
      </c>
      <c r="C75" t="s" s="114">
        <v>282</v>
      </c>
      <c r="D75" t="s" s="114">
        <v>23</v>
      </c>
      <c r="E75" s="127">
        <v>2</v>
      </c>
      <c r="F75" s="118">
        <f>9900+3000</f>
        <v>12900</v>
      </c>
      <c r="G75" s="118">
        <f>F75*E75*1.2</f>
        <v>30960</v>
      </c>
      <c r="H75" t="s" s="134">
        <v>283</v>
      </c>
      <c r="I75" t="s" s="129">
        <v>233</v>
      </c>
      <c r="J75" t="s" s="120">
        <v>234</v>
      </c>
      <c r="K75" t="s" s="29">
        <v>281</v>
      </c>
      <c r="L75" s="9"/>
      <c r="M75" s="9"/>
    </row>
    <row r="76" ht="30" customHeight="1">
      <c r="A76" s="121">
        <v>69</v>
      </c>
      <c r="B76" t="s" s="114">
        <v>284</v>
      </c>
      <c r="C76" t="s" s="114">
        <v>285</v>
      </c>
      <c r="D76" t="s" s="114">
        <v>23</v>
      </c>
      <c r="E76" s="127">
        <v>1</v>
      </c>
      <c r="F76" s="118">
        <f>47900+2500</f>
        <v>50400</v>
      </c>
      <c r="G76" s="118">
        <f>F76*E76*1.2</f>
        <v>60480</v>
      </c>
      <c r="H76" t="s" s="134">
        <v>286</v>
      </c>
      <c r="I76" t="s" s="129">
        <v>233</v>
      </c>
      <c r="J76" t="s" s="120">
        <v>234</v>
      </c>
      <c r="K76" t="s" s="29">
        <v>284</v>
      </c>
      <c r="L76" s="9"/>
      <c r="M76" s="9"/>
    </row>
    <row r="77" ht="30" customHeight="1">
      <c r="A77" s="113">
        <v>70</v>
      </c>
      <c r="B77" t="s" s="114">
        <v>287</v>
      </c>
      <c r="C77" t="s" s="114">
        <v>288</v>
      </c>
      <c r="D77" t="s" s="114">
        <v>23</v>
      </c>
      <c r="E77" s="127">
        <v>1</v>
      </c>
      <c r="F77" s="118">
        <v>35000</v>
      </c>
      <c r="G77" s="118">
        <f>F77*E77*1.2</f>
        <v>42000</v>
      </c>
      <c r="H77" t="s" s="134">
        <v>289</v>
      </c>
      <c r="I77" t="s" s="129">
        <v>233</v>
      </c>
      <c r="J77" t="s" s="120">
        <v>234</v>
      </c>
      <c r="K77" t="s" s="29">
        <v>287</v>
      </c>
      <c r="L77" s="9"/>
      <c r="M77" s="9"/>
    </row>
    <row r="78" ht="30" customHeight="1">
      <c r="A78" s="121">
        <v>71</v>
      </c>
      <c r="B78" t="s" s="114">
        <v>290</v>
      </c>
      <c r="C78" t="s" s="114">
        <v>291</v>
      </c>
      <c r="D78" t="s" s="114">
        <v>23</v>
      </c>
      <c r="E78" s="127">
        <v>4</v>
      </c>
      <c r="F78" s="118">
        <v>3500</v>
      </c>
      <c r="G78" s="118">
        <f>F78*E78*1.2</f>
        <v>16800</v>
      </c>
      <c r="H78" t="s" s="134">
        <v>292</v>
      </c>
      <c r="I78" t="s" s="129">
        <v>233</v>
      </c>
      <c r="J78" t="s" s="120">
        <v>234</v>
      </c>
      <c r="K78" t="s" s="29">
        <v>290</v>
      </c>
      <c r="L78" s="9"/>
      <c r="M78" s="9"/>
    </row>
    <row r="79" ht="30" customHeight="1">
      <c r="A79" s="113">
        <v>72</v>
      </c>
      <c r="B79" t="s" s="114">
        <v>293</v>
      </c>
      <c r="C79" t="s" s="114">
        <v>294</v>
      </c>
      <c r="D79" t="s" s="114">
        <v>23</v>
      </c>
      <c r="E79" s="127">
        <v>2</v>
      </c>
      <c r="F79" s="118">
        <v>26000</v>
      </c>
      <c r="G79" s="118">
        <f>F79*E79*1.2</f>
        <v>62400</v>
      </c>
      <c r="H79" t="s" s="134">
        <v>295</v>
      </c>
      <c r="I79" t="s" s="129">
        <v>233</v>
      </c>
      <c r="J79" t="s" s="120">
        <v>234</v>
      </c>
      <c r="K79" t="s" s="29">
        <v>293</v>
      </c>
      <c r="L79" s="9"/>
      <c r="M79" s="9"/>
    </row>
    <row r="80" ht="30" customHeight="1">
      <c r="A80" s="121">
        <v>73</v>
      </c>
      <c r="B80" t="s" s="114">
        <v>64</v>
      </c>
      <c r="C80" t="s" s="150">
        <v>296</v>
      </c>
      <c r="D80" t="s" s="114">
        <v>23</v>
      </c>
      <c r="E80" s="127">
        <v>2</v>
      </c>
      <c r="F80" s="118">
        <v>38000</v>
      </c>
      <c r="G80" s="118">
        <f>F80*E80*1.2</f>
        <v>91200</v>
      </c>
      <c r="H80" t="s" s="134">
        <v>297</v>
      </c>
      <c r="I80" t="s" s="129">
        <v>233</v>
      </c>
      <c r="J80" t="s" s="120">
        <v>234</v>
      </c>
      <c r="K80" t="s" s="29">
        <v>67</v>
      </c>
      <c r="L80" s="9"/>
      <c r="M80" s="9"/>
    </row>
    <row r="81" ht="30" customHeight="1">
      <c r="A81" s="113">
        <v>74</v>
      </c>
      <c r="B81" t="s" s="114">
        <v>64</v>
      </c>
      <c r="C81" t="s" s="115">
        <v>298</v>
      </c>
      <c r="D81" t="s" s="114">
        <v>23</v>
      </c>
      <c r="E81" s="127">
        <v>2</v>
      </c>
      <c r="F81" s="118">
        <v>5000</v>
      </c>
      <c r="G81" s="118">
        <f>F81*E81*1.2</f>
        <v>12000</v>
      </c>
      <c r="H81" t="s" s="134">
        <v>299</v>
      </c>
      <c r="I81" t="s" s="129">
        <v>233</v>
      </c>
      <c r="J81" t="s" s="120">
        <v>234</v>
      </c>
      <c r="K81" t="s" s="29">
        <v>67</v>
      </c>
      <c r="L81" s="9"/>
      <c r="M81" s="9"/>
    </row>
    <row r="82" ht="30" customHeight="1">
      <c r="A82" s="121">
        <v>75</v>
      </c>
      <c r="B82" t="s" s="114">
        <v>91</v>
      </c>
      <c r="C82" t="s" s="123">
        <v>300</v>
      </c>
      <c r="D82" t="s" s="114">
        <v>23</v>
      </c>
      <c r="E82" s="127">
        <v>3</v>
      </c>
      <c r="F82" s="118">
        <v>15800</v>
      </c>
      <c r="G82" s="118">
        <f>F82*E82*1.2</f>
        <v>56880</v>
      </c>
      <c r="H82" t="s" s="134">
        <v>301</v>
      </c>
      <c r="I82" t="s" s="129">
        <v>233</v>
      </c>
      <c r="J82" t="s" s="120">
        <v>234</v>
      </c>
      <c r="K82" t="s" s="29">
        <v>91</v>
      </c>
      <c r="L82" s="9"/>
      <c r="M82" s="9"/>
    </row>
    <row r="83" ht="30" customHeight="1">
      <c r="A83" s="113">
        <v>76</v>
      </c>
      <c r="B83" t="s" s="114">
        <v>302</v>
      </c>
      <c r="C83" t="s" s="114">
        <v>303</v>
      </c>
      <c r="D83" t="s" s="114">
        <v>23</v>
      </c>
      <c r="E83" s="127">
        <v>1</v>
      </c>
      <c r="F83" s="118">
        <v>12000</v>
      </c>
      <c r="G83" s="118">
        <f>F83*E83*1.2</f>
        <v>14400</v>
      </c>
      <c r="H83" t="s" s="134">
        <v>304</v>
      </c>
      <c r="I83" t="s" s="129">
        <v>233</v>
      </c>
      <c r="J83" t="s" s="120">
        <v>234</v>
      </c>
      <c r="K83" t="s" s="29">
        <v>305</v>
      </c>
      <c r="L83" s="9"/>
      <c r="M83" s="9"/>
    </row>
    <row r="84" ht="30" customHeight="1">
      <c r="A84" s="121">
        <v>77</v>
      </c>
      <c r="B84" t="s" s="114">
        <v>306</v>
      </c>
      <c r="C84" t="s" s="114">
        <v>307</v>
      </c>
      <c r="D84" t="s" s="114">
        <v>23</v>
      </c>
      <c r="E84" s="127">
        <v>5</v>
      </c>
      <c r="F84" s="118">
        <v>2255</v>
      </c>
      <c r="G84" s="118">
        <f>F84*E84*1.2</f>
        <v>13530</v>
      </c>
      <c r="H84" t="s" s="134">
        <v>308</v>
      </c>
      <c r="I84" t="s" s="129">
        <v>233</v>
      </c>
      <c r="J84" t="s" s="120">
        <v>234</v>
      </c>
      <c r="K84" t="s" s="29">
        <v>306</v>
      </c>
      <c r="L84" s="9"/>
      <c r="M84" s="9"/>
    </row>
    <row r="85" ht="30" customHeight="1">
      <c r="A85" s="113">
        <v>78</v>
      </c>
      <c r="B85" t="s" s="114">
        <v>306</v>
      </c>
      <c r="C85" t="s" s="114">
        <v>309</v>
      </c>
      <c r="D85" t="s" s="114">
        <v>23</v>
      </c>
      <c r="E85" s="127">
        <v>5</v>
      </c>
      <c r="F85" s="118">
        <v>2255</v>
      </c>
      <c r="G85" s="118">
        <f>F85*E85*1.2</f>
        <v>13530</v>
      </c>
      <c r="H85" t="s" s="134">
        <v>308</v>
      </c>
      <c r="I85" t="s" s="129">
        <v>233</v>
      </c>
      <c r="J85" t="s" s="120">
        <v>234</v>
      </c>
      <c r="K85" t="s" s="29">
        <v>306</v>
      </c>
      <c r="L85" s="9"/>
      <c r="M85" s="9"/>
    </row>
    <row r="86" ht="30" customHeight="1">
      <c r="A86" s="121">
        <v>79</v>
      </c>
      <c r="B86" t="s" s="114">
        <v>310</v>
      </c>
      <c r="C86" t="s" s="114">
        <v>311</v>
      </c>
      <c r="D86" t="s" s="114">
        <v>23</v>
      </c>
      <c r="E86" s="127">
        <v>1</v>
      </c>
      <c r="F86" s="118">
        <v>7000</v>
      </c>
      <c r="G86" s="118">
        <f>F86*E86*1.2</f>
        <v>8400</v>
      </c>
      <c r="H86" t="s" s="134">
        <v>312</v>
      </c>
      <c r="I86" t="s" s="129">
        <v>233</v>
      </c>
      <c r="J86" t="s" s="120">
        <v>234</v>
      </c>
      <c r="K86" t="s" s="29">
        <v>310</v>
      </c>
      <c r="L86" s="9"/>
      <c r="M86" s="9"/>
    </row>
    <row r="87" ht="30" customHeight="1">
      <c r="A87" s="113">
        <v>80</v>
      </c>
      <c r="B87" t="s" s="114">
        <v>313</v>
      </c>
      <c r="C87" t="s" s="114">
        <v>314</v>
      </c>
      <c r="D87" t="s" s="114">
        <v>23</v>
      </c>
      <c r="E87" s="127">
        <v>1</v>
      </c>
      <c r="F87" s="118">
        <v>26400</v>
      </c>
      <c r="G87" s="118">
        <f>F87*E87*1.2</f>
        <v>31680</v>
      </c>
      <c r="H87" t="s" s="134">
        <v>315</v>
      </c>
      <c r="I87" t="s" s="129">
        <v>233</v>
      </c>
      <c r="J87" t="s" s="120">
        <v>234</v>
      </c>
      <c r="K87" t="s" s="29">
        <v>246</v>
      </c>
      <c r="L87" s="9"/>
      <c r="M87" s="9"/>
    </row>
    <row r="88" ht="30" customHeight="1">
      <c r="A88" s="121">
        <v>81</v>
      </c>
      <c r="B88" t="s" s="114">
        <v>316</v>
      </c>
      <c r="C88" t="s" s="114">
        <v>317</v>
      </c>
      <c r="D88" t="s" s="114">
        <v>23</v>
      </c>
      <c r="E88" s="127">
        <v>5</v>
      </c>
      <c r="F88" s="118">
        <v>5800</v>
      </c>
      <c r="G88" s="118">
        <f>F88*E88*1.2</f>
        <v>34800</v>
      </c>
      <c r="H88" t="s" s="134">
        <v>318</v>
      </c>
      <c r="I88" t="s" s="129">
        <v>233</v>
      </c>
      <c r="J88" t="s" s="120">
        <v>234</v>
      </c>
      <c r="K88" t="s" s="29">
        <v>319</v>
      </c>
      <c r="L88" s="9"/>
      <c r="M88" s="9"/>
    </row>
    <row r="89" ht="30" customHeight="1">
      <c r="A89" s="113">
        <v>82</v>
      </c>
      <c r="B89" t="s" s="114">
        <v>320</v>
      </c>
      <c r="C89" t="s" s="114">
        <v>321</v>
      </c>
      <c r="D89" t="s" s="114">
        <v>23</v>
      </c>
      <c r="E89" s="127">
        <v>3</v>
      </c>
      <c r="F89" s="118">
        <f>16500</f>
        <v>16500</v>
      </c>
      <c r="G89" s="118">
        <f>F89*E89*1.2</f>
        <v>59400</v>
      </c>
      <c r="H89" t="s" s="134">
        <v>322</v>
      </c>
      <c r="I89" t="s" s="129">
        <v>233</v>
      </c>
      <c r="J89" t="s" s="120">
        <v>234</v>
      </c>
      <c r="K89" t="s" s="29">
        <v>320</v>
      </c>
      <c r="L89" s="9"/>
      <c r="M89" s="9"/>
    </row>
    <row r="90" ht="30" customHeight="1">
      <c r="A90" s="121">
        <v>83</v>
      </c>
      <c r="B90" t="s" s="114">
        <v>323</v>
      </c>
      <c r="C90" t="s" s="114">
        <v>324</v>
      </c>
      <c r="D90" t="s" s="114">
        <v>23</v>
      </c>
      <c r="E90" s="127">
        <v>1</v>
      </c>
      <c r="F90" s="118">
        <v>6300</v>
      </c>
      <c r="G90" s="118">
        <f>F90*E90*1.2</f>
        <v>7560</v>
      </c>
      <c r="H90" t="s" s="134">
        <v>325</v>
      </c>
      <c r="I90" t="s" s="129">
        <v>233</v>
      </c>
      <c r="J90" t="s" s="120">
        <v>234</v>
      </c>
      <c r="K90" t="s" s="29">
        <v>323</v>
      </c>
      <c r="L90" s="9"/>
      <c r="M90" s="9"/>
    </row>
    <row r="91" ht="30" customHeight="1">
      <c r="A91" s="113">
        <v>84</v>
      </c>
      <c r="B91" t="s" s="114">
        <v>326</v>
      </c>
      <c r="C91" t="s" s="114">
        <v>327</v>
      </c>
      <c r="D91" t="s" s="114">
        <v>23</v>
      </c>
      <c r="E91" s="127">
        <v>7</v>
      </c>
      <c r="F91" s="118">
        <f t="shared" si="95" ref="F91:F92">41800</f>
        <v>41800</v>
      </c>
      <c r="G91" s="118">
        <f>F91*E91*1.2</f>
        <v>351120</v>
      </c>
      <c r="H91" t="s" s="134">
        <v>328</v>
      </c>
      <c r="I91" t="s" s="129">
        <v>233</v>
      </c>
      <c r="J91" t="s" s="120">
        <v>234</v>
      </c>
      <c r="K91" t="s" s="29">
        <v>329</v>
      </c>
      <c r="L91" s="9"/>
      <c r="M91" s="9"/>
    </row>
    <row r="92" ht="30" customHeight="1">
      <c r="A92" s="121">
        <v>85</v>
      </c>
      <c r="B92" t="s" s="114">
        <v>330</v>
      </c>
      <c r="C92" t="s" s="114">
        <v>331</v>
      </c>
      <c r="D92" t="s" s="114">
        <v>23</v>
      </c>
      <c r="E92" s="127">
        <v>10</v>
      </c>
      <c r="F92" s="118">
        <f t="shared" si="95"/>
        <v>41800</v>
      </c>
      <c r="G92" s="118">
        <f>F92*E92*1.2</f>
        <v>501600</v>
      </c>
      <c r="H92" t="s" s="134">
        <v>332</v>
      </c>
      <c r="I92" t="s" s="129">
        <v>233</v>
      </c>
      <c r="J92" t="s" s="120">
        <v>234</v>
      </c>
      <c r="K92" t="s" s="29">
        <v>140</v>
      </c>
      <c r="L92" s="9"/>
      <c r="M92" s="9"/>
    </row>
    <row r="93" ht="30" customHeight="1">
      <c r="A93" s="113">
        <v>86</v>
      </c>
      <c r="B93" t="s" s="114">
        <v>333</v>
      </c>
      <c r="C93" t="s" s="114">
        <v>334</v>
      </c>
      <c r="D93" t="s" s="114">
        <v>23</v>
      </c>
      <c r="E93" s="127">
        <v>1</v>
      </c>
      <c r="F93" s="118">
        <v>77000</v>
      </c>
      <c r="G93" s="118">
        <f>F93*E93*1.2</f>
        <v>92400</v>
      </c>
      <c r="H93" t="s" s="134">
        <v>335</v>
      </c>
      <c r="I93" t="s" s="129">
        <v>233</v>
      </c>
      <c r="J93" t="s" s="120">
        <v>234</v>
      </c>
      <c r="K93" t="s" s="29">
        <v>336</v>
      </c>
      <c r="L93" s="9"/>
      <c r="M93" t="s" s="29">
        <v>120</v>
      </c>
    </row>
    <row r="94" ht="30" customHeight="1">
      <c r="A94" s="121">
        <v>87</v>
      </c>
      <c r="B94" t="s" s="114">
        <v>88</v>
      </c>
      <c r="C94" t="s" s="114">
        <v>337</v>
      </c>
      <c r="D94" t="s" s="114">
        <v>23</v>
      </c>
      <c r="E94" s="127">
        <v>11</v>
      </c>
      <c r="F94" s="118">
        <f>6270</f>
        <v>6270</v>
      </c>
      <c r="G94" s="118">
        <f>F94*E94*1.2</f>
        <v>82764</v>
      </c>
      <c r="H94" t="s" s="134">
        <v>338</v>
      </c>
      <c r="I94" t="s" s="129">
        <v>233</v>
      </c>
      <c r="J94" t="s" s="120">
        <v>234</v>
      </c>
      <c r="K94" t="s" s="29">
        <v>91</v>
      </c>
      <c r="L94" s="9"/>
      <c r="M94" s="9"/>
    </row>
    <row r="95" ht="30" customHeight="1">
      <c r="A95" s="113">
        <v>88</v>
      </c>
      <c r="B95" t="s" s="114">
        <v>339</v>
      </c>
      <c r="C95" t="s" s="114">
        <v>340</v>
      </c>
      <c r="D95" t="s" s="114">
        <v>23</v>
      </c>
      <c r="E95" s="127">
        <v>3</v>
      </c>
      <c r="F95" s="118">
        <f>82500+2700</f>
        <v>85200</v>
      </c>
      <c r="G95" s="118">
        <f>F95*E95*1.2</f>
        <v>306720</v>
      </c>
      <c r="H95" t="s" s="134">
        <v>341</v>
      </c>
      <c r="I95" t="s" s="129">
        <v>233</v>
      </c>
      <c r="J95" t="s" s="120">
        <v>234</v>
      </c>
      <c r="K95" t="s" s="29">
        <v>339</v>
      </c>
      <c r="L95" s="9"/>
      <c r="M95" s="9"/>
    </row>
    <row r="96" ht="30" customHeight="1">
      <c r="A96" s="137">
        <v>89</v>
      </c>
      <c r="B96" t="s" s="138">
        <v>342</v>
      </c>
      <c r="C96" t="s" s="151">
        <v>343</v>
      </c>
      <c r="D96" t="s" s="138">
        <v>23</v>
      </c>
      <c r="E96" s="140">
        <v>3</v>
      </c>
      <c r="F96" s="141">
        <f>10670</f>
        <v>10670</v>
      </c>
      <c r="G96" s="118">
        <f>F96*E96*1.2</f>
        <v>38412</v>
      </c>
      <c r="H96" t="s" s="135">
        <v>344</v>
      </c>
      <c r="I96" t="s" s="120">
        <v>233</v>
      </c>
      <c r="J96" t="s" s="120">
        <v>234</v>
      </c>
      <c r="K96" t="s" s="29">
        <v>342</v>
      </c>
      <c r="L96" s="9"/>
      <c r="M96" s="9"/>
    </row>
    <row r="97" ht="30" customHeight="1">
      <c r="A97" s="142">
        <v>90</v>
      </c>
      <c r="B97" t="s" s="144">
        <v>235</v>
      </c>
      <c r="C97" t="s" s="152">
        <v>345</v>
      </c>
      <c r="D97" t="s" s="144">
        <v>23</v>
      </c>
      <c r="E97" s="146">
        <v>10</v>
      </c>
      <c r="F97" s="147">
        <v>2750</v>
      </c>
      <c r="G97" s="118">
        <f>F97*E97*1.2</f>
        <v>33000</v>
      </c>
      <c r="H97" t="s" s="148">
        <v>346</v>
      </c>
      <c r="I97" t="s" s="120">
        <v>233</v>
      </c>
      <c r="J97" t="s" s="120">
        <v>234</v>
      </c>
      <c r="K97" t="s" s="29">
        <v>235</v>
      </c>
      <c r="L97" s="9"/>
      <c r="M97" s="9"/>
    </row>
    <row r="98" ht="30" customHeight="1">
      <c r="A98" s="121">
        <v>91</v>
      </c>
      <c r="B98" t="s" s="114">
        <v>347</v>
      </c>
      <c r="C98" t="s" s="114">
        <v>348</v>
      </c>
      <c r="D98" t="s" s="114">
        <v>23</v>
      </c>
      <c r="E98" s="127">
        <v>2</v>
      </c>
      <c r="F98" s="118">
        <f>1320</f>
        <v>1320</v>
      </c>
      <c r="G98" s="118">
        <f>F98*E98*1.2</f>
        <v>3168</v>
      </c>
      <c r="H98" t="s" s="134">
        <v>349</v>
      </c>
      <c r="I98" t="s" s="129">
        <v>233</v>
      </c>
      <c r="J98" t="s" s="120">
        <v>234</v>
      </c>
      <c r="K98" t="s" s="29">
        <v>347</v>
      </c>
      <c r="L98" s="9"/>
      <c r="M98" s="9"/>
    </row>
    <row r="99" ht="30" customHeight="1">
      <c r="A99" s="113">
        <v>92</v>
      </c>
      <c r="B99" t="s" s="114">
        <v>347</v>
      </c>
      <c r="C99" t="s" s="114">
        <v>350</v>
      </c>
      <c r="D99" t="s" s="114">
        <v>23</v>
      </c>
      <c r="E99" s="127">
        <v>2</v>
      </c>
      <c r="F99" s="118">
        <f>1980</f>
        <v>1980</v>
      </c>
      <c r="G99" s="118">
        <f>F99*E99*1.2</f>
        <v>4752</v>
      </c>
      <c r="H99" t="s" s="134">
        <v>351</v>
      </c>
      <c r="I99" t="s" s="129">
        <v>233</v>
      </c>
      <c r="J99" t="s" s="120">
        <v>234</v>
      </c>
      <c r="K99" t="s" s="29">
        <v>347</v>
      </c>
      <c r="L99" s="9"/>
      <c r="M99" s="9"/>
    </row>
    <row r="100" ht="30" customHeight="1">
      <c r="A100" s="137">
        <v>93</v>
      </c>
      <c r="B100" t="s" s="153">
        <v>352</v>
      </c>
      <c r="C100" t="s" s="154">
        <v>353</v>
      </c>
      <c r="D100" t="s" s="114">
        <v>23</v>
      </c>
      <c r="E100" s="127">
        <v>1</v>
      </c>
      <c r="F100" s="118">
        <f>32450</f>
        <v>32450</v>
      </c>
      <c r="G100" s="118">
        <f>F100*E100*1.2</f>
        <v>38940</v>
      </c>
      <c r="H100" t="s" s="134">
        <v>354</v>
      </c>
      <c r="I100" t="s" s="129">
        <v>233</v>
      </c>
      <c r="J100" t="s" s="120">
        <v>234</v>
      </c>
      <c r="K100" t="s" s="29">
        <v>355</v>
      </c>
      <c r="L100" s="9"/>
      <c r="M100" s="9"/>
    </row>
    <row r="101" ht="30" customHeight="1">
      <c r="A101" s="113">
        <v>94</v>
      </c>
      <c r="B101" t="s" s="114">
        <v>356</v>
      </c>
      <c r="C101" t="s" s="155">
        <v>357</v>
      </c>
      <c r="D101" t="s" s="114">
        <v>23</v>
      </c>
      <c r="E101" s="127">
        <v>1</v>
      </c>
      <c r="F101" s="118">
        <v>79200</v>
      </c>
      <c r="G101" s="118">
        <f>F101*E101*1.2</f>
        <v>95040</v>
      </c>
      <c r="H101" t="s" s="134">
        <v>164</v>
      </c>
      <c r="I101" t="s" s="129">
        <v>233</v>
      </c>
      <c r="J101" t="s" s="120">
        <v>234</v>
      </c>
      <c r="K101" t="s" s="29">
        <v>140</v>
      </c>
      <c r="L101" s="9"/>
      <c r="M101" s="9"/>
    </row>
    <row r="102" ht="30" customHeight="1">
      <c r="A102" s="121">
        <v>95</v>
      </c>
      <c r="B102" t="s" s="114">
        <v>358</v>
      </c>
      <c r="C102" t="s" s="114">
        <v>359</v>
      </c>
      <c r="D102" t="s" s="114">
        <v>23</v>
      </c>
      <c r="E102" s="127">
        <v>1</v>
      </c>
      <c r="F102" s="118">
        <f>38500</f>
        <v>38500</v>
      </c>
      <c r="G102" s="118">
        <f>F102*E102*1.2</f>
        <v>46200</v>
      </c>
      <c r="H102" t="s" s="134">
        <v>360</v>
      </c>
      <c r="I102" t="s" s="129">
        <v>233</v>
      </c>
      <c r="J102" t="s" s="120">
        <v>234</v>
      </c>
      <c r="K102" t="s" s="29">
        <v>361</v>
      </c>
      <c r="L102" s="9"/>
      <c r="M102" s="9"/>
    </row>
    <row r="103" ht="30" customHeight="1">
      <c r="A103" s="113">
        <v>96</v>
      </c>
      <c r="B103" t="s" s="114">
        <v>362</v>
      </c>
      <c r="C103" t="s" s="114">
        <v>363</v>
      </c>
      <c r="D103" t="s" s="114">
        <v>23</v>
      </c>
      <c r="E103" s="127">
        <v>3</v>
      </c>
      <c r="F103" s="118">
        <f>26400</f>
        <v>26400</v>
      </c>
      <c r="G103" s="118">
        <f>F103*E103*1.2</f>
        <v>95040</v>
      </c>
      <c r="H103" t="s" s="134">
        <v>364</v>
      </c>
      <c r="I103" t="s" s="129">
        <v>233</v>
      </c>
      <c r="J103" t="s" s="120">
        <v>234</v>
      </c>
      <c r="K103" t="s" s="29">
        <v>362</v>
      </c>
      <c r="L103" s="9"/>
      <c r="M103" s="9"/>
    </row>
    <row r="104" ht="30" customHeight="1">
      <c r="A104" s="121">
        <v>97</v>
      </c>
      <c r="B104" t="s" s="114">
        <v>365</v>
      </c>
      <c r="C104" t="s" s="114">
        <v>366</v>
      </c>
      <c r="D104" t="s" s="114">
        <v>23</v>
      </c>
      <c r="E104" s="127">
        <v>1</v>
      </c>
      <c r="F104" s="118">
        <v>77000</v>
      </c>
      <c r="G104" s="118">
        <f>F104*E104*1.2</f>
        <v>92400</v>
      </c>
      <c r="H104" t="s" s="134">
        <v>367</v>
      </c>
      <c r="I104" t="s" s="129">
        <v>233</v>
      </c>
      <c r="J104" t="s" s="120">
        <v>234</v>
      </c>
      <c r="K104" t="s" s="29">
        <v>365</v>
      </c>
      <c r="L104" s="9"/>
      <c r="M104" s="9"/>
    </row>
    <row r="105" ht="30" customHeight="1">
      <c r="A105" s="113">
        <v>98</v>
      </c>
      <c r="B105" t="s" s="114">
        <v>368</v>
      </c>
      <c r="C105" t="s" s="114">
        <v>369</v>
      </c>
      <c r="D105" t="s" s="114">
        <v>23</v>
      </c>
      <c r="E105" s="127">
        <v>1</v>
      </c>
      <c r="F105" s="118">
        <f>8800+3500</f>
        <v>12300</v>
      </c>
      <c r="G105" s="118">
        <f>F105*E105*1.2</f>
        <v>14760</v>
      </c>
      <c r="H105" t="s" s="134">
        <v>370</v>
      </c>
      <c r="I105" t="s" s="129">
        <v>233</v>
      </c>
      <c r="J105" t="s" s="120">
        <v>234</v>
      </c>
      <c r="K105" t="s" s="29">
        <v>368</v>
      </c>
      <c r="L105" s="9"/>
      <c r="M105" s="9"/>
    </row>
    <row r="106" ht="30" customHeight="1">
      <c r="A106" s="121">
        <v>99</v>
      </c>
      <c r="B106" t="s" s="114">
        <v>371</v>
      </c>
      <c r="C106" t="s" s="114">
        <v>372</v>
      </c>
      <c r="D106" t="s" s="114">
        <v>23</v>
      </c>
      <c r="E106" s="127">
        <v>4</v>
      </c>
      <c r="F106" s="118">
        <f>13400+3500</f>
        <v>16900</v>
      </c>
      <c r="G106" s="118">
        <f>F106*E106*1.2</f>
        <v>81120</v>
      </c>
      <c r="H106" t="s" s="134">
        <v>373</v>
      </c>
      <c r="I106" t="s" s="129">
        <v>233</v>
      </c>
      <c r="J106" t="s" s="120">
        <v>234</v>
      </c>
      <c r="K106" t="s" s="29">
        <v>371</v>
      </c>
      <c r="L106" s="9"/>
      <c r="M106" s="9"/>
    </row>
    <row r="107" ht="30" customHeight="1">
      <c r="A107" s="113">
        <v>100</v>
      </c>
      <c r="B107" t="s" s="114">
        <v>374</v>
      </c>
      <c r="C107" t="s" s="114">
        <v>375</v>
      </c>
      <c r="D107" t="s" s="114">
        <v>23</v>
      </c>
      <c r="E107" s="127">
        <v>1</v>
      </c>
      <c r="F107" s="118">
        <v>20000</v>
      </c>
      <c r="G107" s="118">
        <f>F107*E107*1.2</f>
        <v>24000</v>
      </c>
      <c r="H107" t="s" s="134">
        <v>376</v>
      </c>
      <c r="I107" t="s" s="129">
        <v>233</v>
      </c>
      <c r="J107" t="s" s="120">
        <v>234</v>
      </c>
      <c r="K107" t="s" s="29">
        <v>374</v>
      </c>
      <c r="L107" s="9"/>
      <c r="M107" s="9"/>
    </row>
    <row r="108" ht="30" customHeight="1">
      <c r="A108" s="121">
        <v>101</v>
      </c>
      <c r="B108" t="s" s="114">
        <v>377</v>
      </c>
      <c r="C108" t="s" s="114">
        <v>378</v>
      </c>
      <c r="D108" t="s" s="114">
        <v>23</v>
      </c>
      <c r="E108" s="127">
        <v>4</v>
      </c>
      <c r="F108" s="118">
        <f>16280+3500</f>
        <v>19780</v>
      </c>
      <c r="G108" s="118">
        <f>F108*E108*1.2</f>
        <v>94944</v>
      </c>
      <c r="H108" t="s" s="134">
        <v>379</v>
      </c>
      <c r="I108" t="s" s="129">
        <v>233</v>
      </c>
      <c r="J108" t="s" s="120">
        <v>234</v>
      </c>
      <c r="K108" t="s" s="29">
        <v>377</v>
      </c>
      <c r="L108" s="9"/>
      <c r="M108" s="9"/>
    </row>
    <row r="109" ht="30" customHeight="1">
      <c r="A109" s="113">
        <v>102</v>
      </c>
      <c r="B109" t="s" s="114">
        <v>380</v>
      </c>
      <c r="C109" t="s" s="114">
        <v>381</v>
      </c>
      <c r="D109" t="s" s="114">
        <v>23</v>
      </c>
      <c r="E109" s="127">
        <v>1</v>
      </c>
      <c r="F109" s="118">
        <v>9000</v>
      </c>
      <c r="G109" s="118">
        <f>F109*E109*1.2</f>
        <v>10800</v>
      </c>
      <c r="H109" t="s" s="134">
        <v>382</v>
      </c>
      <c r="I109" t="s" s="129">
        <v>233</v>
      </c>
      <c r="J109" t="s" s="120">
        <v>234</v>
      </c>
      <c r="K109" t="s" s="29">
        <v>383</v>
      </c>
      <c r="L109" s="9"/>
      <c r="M109" s="9"/>
    </row>
    <row r="110" ht="30" customHeight="1">
      <c r="A110" s="121">
        <v>103</v>
      </c>
      <c r="B110" t="s" s="114">
        <v>384</v>
      </c>
      <c r="C110" t="s" s="114">
        <v>385</v>
      </c>
      <c r="D110" t="s" s="114">
        <v>23</v>
      </c>
      <c r="E110" s="127">
        <v>1</v>
      </c>
      <c r="F110" s="118">
        <v>8500</v>
      </c>
      <c r="G110" s="118">
        <f>F110*E110*1.2</f>
        <v>10200</v>
      </c>
      <c r="H110" t="s" s="134">
        <v>386</v>
      </c>
      <c r="I110" t="s" s="129">
        <v>233</v>
      </c>
      <c r="J110" t="s" s="120">
        <v>234</v>
      </c>
      <c r="K110" t="s" s="29">
        <v>387</v>
      </c>
      <c r="L110" s="9"/>
      <c r="M110" s="9"/>
    </row>
    <row r="111" ht="30" customHeight="1">
      <c r="A111" s="113">
        <v>104</v>
      </c>
      <c r="B111" t="s" s="114">
        <v>388</v>
      </c>
      <c r="C111" t="s" s="114">
        <v>389</v>
      </c>
      <c r="D111" t="s" s="114">
        <v>23</v>
      </c>
      <c r="E111" s="127">
        <v>1</v>
      </c>
      <c r="F111" s="118">
        <v>20000</v>
      </c>
      <c r="G111" s="118">
        <f>F111*E111*1.2</f>
        <v>24000</v>
      </c>
      <c r="H111" t="s" s="134">
        <v>390</v>
      </c>
      <c r="I111" t="s" s="129">
        <v>233</v>
      </c>
      <c r="J111" t="s" s="120">
        <v>234</v>
      </c>
      <c r="K111" t="s" s="29">
        <v>391</v>
      </c>
      <c r="L111" s="9"/>
      <c r="M111" s="9"/>
    </row>
    <row r="112" ht="30" customHeight="1">
      <c r="A112" s="121">
        <v>105</v>
      </c>
      <c r="B112" t="s" s="114">
        <v>347</v>
      </c>
      <c r="C112" t="s" s="156">
        <v>392</v>
      </c>
      <c r="D112" t="s" s="114">
        <v>23</v>
      </c>
      <c r="E112" s="127">
        <v>1</v>
      </c>
      <c r="F112" s="118">
        <v>53000</v>
      </c>
      <c r="G112" s="118">
        <f>F112*E112*1.2</f>
        <v>63600</v>
      </c>
      <c r="H112" t="s" s="134">
        <v>393</v>
      </c>
      <c r="I112" t="s" s="129">
        <v>233</v>
      </c>
      <c r="J112" t="s" s="120">
        <v>234</v>
      </c>
      <c r="K112" t="s" s="29">
        <v>394</v>
      </c>
      <c r="L112" s="9"/>
      <c r="M112" s="9"/>
    </row>
    <row r="113" ht="30" customHeight="1">
      <c r="A113" s="121"/>
      <c r="B113" t="s" s="114">
        <v>395</v>
      </c>
      <c r="C113" t="s" s="123">
        <v>396</v>
      </c>
      <c r="D113" t="s" s="114">
        <v>23</v>
      </c>
      <c r="E113" s="157">
        <v>10</v>
      </c>
      <c r="F113" s="133">
        <v>55000</v>
      </c>
      <c r="G113" s="118">
        <f>F113*E113*1.2</f>
        <v>660000</v>
      </c>
      <c r="H113" t="s" s="134">
        <v>397</v>
      </c>
      <c r="I113" t="s" s="129">
        <v>233</v>
      </c>
      <c r="J113" t="s" s="120">
        <v>234</v>
      </c>
      <c r="K113" t="s" s="29">
        <v>398</v>
      </c>
      <c r="L113" s="9"/>
      <c r="M113" s="9"/>
    </row>
    <row r="114" ht="30" customHeight="1">
      <c r="A114" s="113">
        <v>106</v>
      </c>
      <c r="B114" t="s" s="114">
        <v>399</v>
      </c>
      <c r="C114" t="s" s="114">
        <v>400</v>
      </c>
      <c r="D114" t="s" s="132">
        <v>23</v>
      </c>
      <c r="E114" s="127">
        <v>2</v>
      </c>
      <c r="F114" s="118">
        <v>10700</v>
      </c>
      <c r="G114" s="118">
        <f>F114*E114*1.2</f>
        <v>25680</v>
      </c>
      <c r="H114" t="s" s="128">
        <v>401</v>
      </c>
      <c r="I114" t="s" s="129">
        <v>402</v>
      </c>
      <c r="J114" t="s" s="120">
        <v>403</v>
      </c>
      <c r="K114" t="s" s="29">
        <v>399</v>
      </c>
      <c r="L114" s="9"/>
      <c r="M114" s="9"/>
    </row>
    <row r="115" ht="30" customHeight="1">
      <c r="A115" s="121">
        <v>107</v>
      </c>
      <c r="B115" t="s" s="114">
        <v>399</v>
      </c>
      <c r="C115" t="s" s="114">
        <v>404</v>
      </c>
      <c r="D115" t="s" s="132">
        <v>23</v>
      </c>
      <c r="E115" s="127">
        <v>2</v>
      </c>
      <c r="F115" s="118">
        <v>10700</v>
      </c>
      <c r="G115" s="118">
        <f>F115*E115*1.2</f>
        <v>25680</v>
      </c>
      <c r="H115" t="s" s="128">
        <v>401</v>
      </c>
      <c r="I115" t="s" s="129">
        <v>402</v>
      </c>
      <c r="J115" t="s" s="120">
        <v>403</v>
      </c>
      <c r="K115" t="s" s="29">
        <v>399</v>
      </c>
      <c r="L115" s="9"/>
      <c r="M115" s="9"/>
    </row>
    <row r="116" ht="30" customHeight="1">
      <c r="A116" s="113">
        <v>108</v>
      </c>
      <c r="B116" t="s" s="114">
        <v>405</v>
      </c>
      <c r="C116" t="s" s="114">
        <v>406</v>
      </c>
      <c r="D116" t="s" s="132">
        <v>23</v>
      </c>
      <c r="E116" s="127">
        <v>2</v>
      </c>
      <c r="F116" s="118">
        <v>2500</v>
      </c>
      <c r="G116" s="118">
        <f>F116*E116*1.2</f>
        <v>6000</v>
      </c>
      <c r="H116" t="s" s="128">
        <v>407</v>
      </c>
      <c r="I116" t="s" s="129">
        <v>402</v>
      </c>
      <c r="J116" t="s" s="120">
        <v>403</v>
      </c>
      <c r="K116" t="s" s="29">
        <v>405</v>
      </c>
      <c r="L116" s="9"/>
      <c r="M116" s="9"/>
    </row>
    <row r="117" ht="30" customHeight="1">
      <c r="A117" s="121">
        <v>109</v>
      </c>
      <c r="B117" t="s" s="114">
        <v>405</v>
      </c>
      <c r="C117" t="s" s="114">
        <v>408</v>
      </c>
      <c r="D117" t="s" s="132">
        <v>23</v>
      </c>
      <c r="E117" s="127">
        <v>2</v>
      </c>
      <c r="F117" s="118">
        <v>2500</v>
      </c>
      <c r="G117" s="118">
        <f>F117*E117*1.2</f>
        <v>6000</v>
      </c>
      <c r="H117" t="s" s="158">
        <v>409</v>
      </c>
      <c r="I117" t="s" s="120">
        <v>402</v>
      </c>
      <c r="J117" t="s" s="120">
        <v>403</v>
      </c>
      <c r="K117" t="s" s="29">
        <v>405</v>
      </c>
      <c r="L117" s="9"/>
      <c r="M117" s="9"/>
    </row>
    <row r="118" ht="30" customHeight="1">
      <c r="A118" s="113">
        <v>110</v>
      </c>
      <c r="B118" t="s" s="114">
        <v>410</v>
      </c>
      <c r="C118" t="s" s="114">
        <v>411</v>
      </c>
      <c r="D118" t="s" s="132">
        <v>23</v>
      </c>
      <c r="E118" s="127">
        <v>1</v>
      </c>
      <c r="F118" s="118">
        <v>63000</v>
      </c>
      <c r="G118" s="118">
        <f>F118*E118*1.2</f>
        <v>75600</v>
      </c>
      <c r="H118" t="s" s="159">
        <v>412</v>
      </c>
      <c r="I118" t="s" s="120">
        <v>402</v>
      </c>
      <c r="J118" t="s" s="120">
        <v>403</v>
      </c>
      <c r="K118" t="s" s="29">
        <v>410</v>
      </c>
      <c r="L118" s="9"/>
      <c r="M118" s="9"/>
    </row>
    <row r="119" ht="30" customHeight="1">
      <c r="A119" s="137">
        <v>111</v>
      </c>
      <c r="B119" t="s" s="160">
        <v>413</v>
      </c>
      <c r="C119" t="s" s="114">
        <v>414</v>
      </c>
      <c r="D119" t="s" s="132">
        <v>23</v>
      </c>
      <c r="E119" s="127">
        <v>1</v>
      </c>
      <c r="F119" s="118">
        <v>9000</v>
      </c>
      <c r="G119" s="118">
        <f>F119*E119*1.2</f>
        <v>10800</v>
      </c>
      <c r="H119" t="s" s="128">
        <v>415</v>
      </c>
      <c r="I119" t="s" s="129">
        <v>402</v>
      </c>
      <c r="J119" t="s" s="120">
        <v>403</v>
      </c>
      <c r="K119" t="s" s="29">
        <v>416</v>
      </c>
      <c r="L119" s="9"/>
      <c r="M119" s="9"/>
    </row>
    <row r="120" ht="30" customHeight="1">
      <c r="A120" s="113">
        <v>112</v>
      </c>
      <c r="B120" t="s" s="114">
        <v>417</v>
      </c>
      <c r="C120" t="s" s="114">
        <v>418</v>
      </c>
      <c r="D120" t="s" s="132">
        <v>23</v>
      </c>
      <c r="E120" s="127">
        <v>1</v>
      </c>
      <c r="F120" s="118">
        <v>3000</v>
      </c>
      <c r="G120" s="118">
        <f>F120*E120*1.2</f>
        <v>3600</v>
      </c>
      <c r="H120" t="s" s="134">
        <v>419</v>
      </c>
      <c r="I120" t="s" s="129">
        <v>402</v>
      </c>
      <c r="J120" t="s" s="120">
        <v>403</v>
      </c>
      <c r="K120" t="s" s="29">
        <v>417</v>
      </c>
      <c r="L120" s="9"/>
      <c r="M120" s="9"/>
    </row>
    <row r="121" ht="30" customHeight="1">
      <c r="A121" s="121">
        <v>113</v>
      </c>
      <c r="B121" t="s" s="114">
        <v>420</v>
      </c>
      <c r="C121" t="s" s="114">
        <v>421</v>
      </c>
      <c r="D121" t="s" s="132">
        <v>23</v>
      </c>
      <c r="E121" s="127">
        <v>50</v>
      </c>
      <c r="F121" s="118">
        <v>330</v>
      </c>
      <c r="G121" s="118">
        <f>F121*E121*1.2</f>
        <v>19800</v>
      </c>
      <c r="H121" s="161"/>
      <c r="I121" t="s" s="129">
        <v>402</v>
      </c>
      <c r="J121" t="s" s="120">
        <v>403</v>
      </c>
      <c r="K121" s="9"/>
      <c r="L121" s="9"/>
      <c r="M121" s="9"/>
    </row>
    <row r="122" ht="30" customHeight="1">
      <c r="A122" s="113">
        <v>114</v>
      </c>
      <c r="B122" t="s" s="114">
        <v>422</v>
      </c>
      <c r="C122" t="s" s="114">
        <v>423</v>
      </c>
      <c r="D122" t="s" s="132">
        <v>23</v>
      </c>
      <c r="E122" s="127">
        <v>100</v>
      </c>
      <c r="F122" s="118">
        <v>1750</v>
      </c>
      <c r="G122" s="118">
        <f>F122*E122*1.2</f>
        <v>210000</v>
      </c>
      <c r="H122" s="162"/>
      <c r="I122" t="s" s="129">
        <v>402</v>
      </c>
      <c r="J122" t="s" s="120">
        <v>403</v>
      </c>
      <c r="K122" s="9"/>
      <c r="L122" s="9"/>
      <c r="M122" s="9"/>
    </row>
    <row r="123" ht="30" customHeight="1">
      <c r="A123" s="121">
        <v>115</v>
      </c>
      <c r="B123" t="s" s="114">
        <v>424</v>
      </c>
      <c r="C123" t="s" s="114">
        <v>425</v>
      </c>
      <c r="D123" t="s" s="132">
        <v>23</v>
      </c>
      <c r="E123" s="127">
        <v>55</v>
      </c>
      <c r="F123" s="118">
        <v>90</v>
      </c>
      <c r="G123" s="118">
        <f>F123*E123*1.2</f>
        <v>5940</v>
      </c>
      <c r="H123" s="162"/>
      <c r="I123" t="s" s="129">
        <v>402</v>
      </c>
      <c r="J123" t="s" s="120">
        <v>403</v>
      </c>
      <c r="K123" s="9"/>
      <c r="L123" s="9"/>
      <c r="M123" s="9"/>
    </row>
    <row r="124" ht="30" customHeight="1">
      <c r="A124" s="113">
        <v>116</v>
      </c>
      <c r="B124" t="s" s="114">
        <v>426</v>
      </c>
      <c r="C124" t="s" s="114">
        <v>427</v>
      </c>
      <c r="D124" t="s" s="132">
        <v>23</v>
      </c>
      <c r="E124" s="127">
        <v>100</v>
      </c>
      <c r="F124" s="118">
        <v>10</v>
      </c>
      <c r="G124" s="118">
        <f>F124*E124*1.2</f>
        <v>1200</v>
      </c>
      <c r="H124" s="162"/>
      <c r="I124" t="s" s="129">
        <v>402</v>
      </c>
      <c r="J124" t="s" s="120">
        <v>403</v>
      </c>
      <c r="K124" s="9"/>
      <c r="L124" s="9"/>
      <c r="M124" s="9"/>
    </row>
    <row r="125" ht="30" customHeight="1">
      <c r="A125" s="121">
        <v>117</v>
      </c>
      <c r="B125" t="s" s="114">
        <v>426</v>
      </c>
      <c r="C125" t="s" s="114">
        <v>428</v>
      </c>
      <c r="D125" t="s" s="132">
        <v>23</v>
      </c>
      <c r="E125" s="127">
        <v>100</v>
      </c>
      <c r="F125" s="118">
        <v>10</v>
      </c>
      <c r="G125" s="118">
        <f>F125*E125*1.2</f>
        <v>1200</v>
      </c>
      <c r="H125" s="162"/>
      <c r="I125" t="s" s="129">
        <v>402</v>
      </c>
      <c r="J125" t="s" s="120">
        <v>403</v>
      </c>
      <c r="K125" s="9"/>
      <c r="L125" s="9"/>
      <c r="M125" s="9"/>
    </row>
    <row r="126" ht="30" customHeight="1">
      <c r="A126" s="113">
        <v>118</v>
      </c>
      <c r="B126" t="s" s="114">
        <v>426</v>
      </c>
      <c r="C126" t="s" s="114">
        <v>429</v>
      </c>
      <c r="D126" t="s" s="132">
        <v>23</v>
      </c>
      <c r="E126" s="127">
        <v>100</v>
      </c>
      <c r="F126" s="118">
        <v>10</v>
      </c>
      <c r="G126" s="118">
        <f>F126*E126*1.2</f>
        <v>1200</v>
      </c>
      <c r="H126" s="162"/>
      <c r="I126" t="s" s="129">
        <v>402</v>
      </c>
      <c r="J126" t="s" s="120">
        <v>403</v>
      </c>
      <c r="K126" s="9"/>
      <c r="L126" s="9"/>
      <c r="M126" s="9"/>
    </row>
    <row r="127" ht="30" customHeight="1">
      <c r="A127" s="121">
        <v>119</v>
      </c>
      <c r="B127" t="s" s="114">
        <v>430</v>
      </c>
      <c r="C127" t="s" s="114">
        <v>431</v>
      </c>
      <c r="D127" t="s" s="132">
        <v>23</v>
      </c>
      <c r="E127" s="127">
        <v>100</v>
      </c>
      <c r="F127" s="118">
        <v>30</v>
      </c>
      <c r="G127" s="118">
        <f>F127*E127*1.2</f>
        <v>3600</v>
      </c>
      <c r="H127" s="162"/>
      <c r="I127" t="s" s="129">
        <v>402</v>
      </c>
      <c r="J127" t="s" s="120">
        <v>403</v>
      </c>
      <c r="K127" s="9"/>
      <c r="L127" s="9"/>
      <c r="M127" s="9"/>
    </row>
    <row r="128" ht="30" customHeight="1">
      <c r="A128" s="113">
        <v>120</v>
      </c>
      <c r="B128" t="s" s="114">
        <v>430</v>
      </c>
      <c r="C128" t="s" s="114">
        <v>432</v>
      </c>
      <c r="D128" t="s" s="132">
        <v>23</v>
      </c>
      <c r="E128" s="127">
        <v>100</v>
      </c>
      <c r="F128" s="118">
        <v>30</v>
      </c>
      <c r="G128" s="118">
        <f>F128*E128*1.2</f>
        <v>3600</v>
      </c>
      <c r="H128" s="162"/>
      <c r="I128" t="s" s="129">
        <v>402</v>
      </c>
      <c r="J128" t="s" s="120">
        <v>403</v>
      </c>
      <c r="K128" s="9"/>
      <c r="L128" s="9"/>
      <c r="M128" s="9"/>
    </row>
    <row r="129" ht="30" customHeight="1">
      <c r="A129" s="121">
        <v>121</v>
      </c>
      <c r="B129" t="s" s="114">
        <v>433</v>
      </c>
      <c r="C129" t="s" s="114">
        <v>434</v>
      </c>
      <c r="D129" t="s" s="132">
        <v>23</v>
      </c>
      <c r="E129" s="127">
        <v>100</v>
      </c>
      <c r="F129" s="118">
        <v>10</v>
      </c>
      <c r="G129" s="118">
        <f>F129*E129*1.2</f>
        <v>1200</v>
      </c>
      <c r="H129" s="162"/>
      <c r="I129" t="s" s="129">
        <v>402</v>
      </c>
      <c r="J129" t="s" s="120">
        <v>403</v>
      </c>
      <c r="K129" s="9"/>
      <c r="L129" s="9"/>
      <c r="M129" s="9"/>
    </row>
    <row r="130" ht="30" customHeight="1">
      <c r="A130" s="113">
        <v>122</v>
      </c>
      <c r="B130" t="s" s="114">
        <v>435</v>
      </c>
      <c r="C130" t="s" s="114">
        <v>436</v>
      </c>
      <c r="D130" t="s" s="132">
        <v>23</v>
      </c>
      <c r="E130" s="127">
        <v>2</v>
      </c>
      <c r="F130" s="118">
        <v>30000</v>
      </c>
      <c r="G130" s="118">
        <f>F130*E130*1.2</f>
        <v>72000</v>
      </c>
      <c r="H130" t="s" s="134">
        <v>437</v>
      </c>
      <c r="I130" t="s" s="129">
        <v>402</v>
      </c>
      <c r="J130" t="s" s="120">
        <v>403</v>
      </c>
      <c r="K130" t="s" s="29">
        <v>435</v>
      </c>
      <c r="L130" s="9"/>
      <c r="M130" s="9"/>
    </row>
    <row r="131" ht="30" customHeight="1">
      <c r="A131" s="121">
        <v>123</v>
      </c>
      <c r="B131" t="s" s="114">
        <v>438</v>
      </c>
      <c r="C131" t="s" s="114">
        <v>439</v>
      </c>
      <c r="D131" t="s" s="132">
        <v>23</v>
      </c>
      <c r="E131" s="127">
        <v>30</v>
      </c>
      <c r="F131" s="118">
        <v>30</v>
      </c>
      <c r="G131" s="118">
        <f>F131*E131*1.2</f>
        <v>1080</v>
      </c>
      <c r="H131" s="162"/>
      <c r="I131" t="s" s="129">
        <v>402</v>
      </c>
      <c r="J131" t="s" s="120">
        <v>403</v>
      </c>
      <c r="K131" s="9"/>
      <c r="L131" s="9"/>
      <c r="M131" s="9"/>
    </row>
    <row r="132" ht="30" customHeight="1">
      <c r="A132" s="113">
        <v>124</v>
      </c>
      <c r="B132" t="s" s="114">
        <v>438</v>
      </c>
      <c r="C132" t="s" s="114">
        <v>440</v>
      </c>
      <c r="D132" t="s" s="132">
        <v>23</v>
      </c>
      <c r="E132" s="127">
        <v>30</v>
      </c>
      <c r="F132" s="118">
        <v>30</v>
      </c>
      <c r="G132" s="118">
        <f>F132*E132*1.2</f>
        <v>1080</v>
      </c>
      <c r="H132" s="162"/>
      <c r="I132" t="s" s="129">
        <v>402</v>
      </c>
      <c r="J132" t="s" s="120">
        <v>403</v>
      </c>
      <c r="K132" s="9"/>
      <c r="L132" s="9"/>
      <c r="M132" s="9"/>
    </row>
    <row r="133" ht="30" customHeight="1">
      <c r="A133" s="121">
        <v>125</v>
      </c>
      <c r="B133" t="s" s="114">
        <v>441</v>
      </c>
      <c r="C133" t="s" s="114">
        <v>442</v>
      </c>
      <c r="D133" t="s" s="132">
        <v>23</v>
      </c>
      <c r="E133" s="127">
        <v>1</v>
      </c>
      <c r="F133" s="118">
        <v>30000</v>
      </c>
      <c r="G133" s="118">
        <f>F133*E133*1.2</f>
        <v>36000</v>
      </c>
      <c r="H133" t="s" s="128">
        <v>443</v>
      </c>
      <c r="I133" t="s" s="129">
        <v>402</v>
      </c>
      <c r="J133" t="s" s="120">
        <v>403</v>
      </c>
      <c r="K133" t="s" s="29">
        <v>441</v>
      </c>
      <c r="L133" s="9"/>
      <c r="M133" s="9"/>
    </row>
    <row r="134" ht="30" customHeight="1">
      <c r="A134" s="113">
        <v>126</v>
      </c>
      <c r="B134" t="s" s="114">
        <v>444</v>
      </c>
      <c r="C134" t="s" s="114">
        <v>445</v>
      </c>
      <c r="D134" t="s" s="132">
        <v>23</v>
      </c>
      <c r="E134" s="127">
        <v>10</v>
      </c>
      <c r="F134" s="118">
        <v>135</v>
      </c>
      <c r="G134" s="118">
        <f>F134*E134*1.2</f>
        <v>1620</v>
      </c>
      <c r="H134" s="162"/>
      <c r="I134" t="s" s="129">
        <v>402</v>
      </c>
      <c r="J134" t="s" s="120">
        <v>403</v>
      </c>
      <c r="K134" s="9"/>
      <c r="L134" s="9"/>
      <c r="M134" s="9"/>
    </row>
    <row r="135" ht="30" customHeight="1">
      <c r="A135" s="121">
        <v>127</v>
      </c>
      <c r="B135" t="s" s="114">
        <v>446</v>
      </c>
      <c r="C135" t="s" s="114">
        <v>447</v>
      </c>
      <c r="D135" t="s" s="114">
        <v>448</v>
      </c>
      <c r="E135" s="127">
        <v>2</v>
      </c>
      <c r="F135" s="118">
        <v>59000</v>
      </c>
      <c r="G135" s="118">
        <f>F135*E135*1.2</f>
        <v>141600</v>
      </c>
      <c r="H135" t="s" s="158">
        <v>449</v>
      </c>
      <c r="I135" t="s" s="120">
        <v>450</v>
      </c>
      <c r="J135" t="s" s="120">
        <v>451</v>
      </c>
      <c r="K135" t="s" s="29">
        <v>452</v>
      </c>
      <c r="L135" s="9"/>
      <c r="M135" s="9"/>
    </row>
    <row r="136" ht="30" customHeight="1">
      <c r="A136" s="113">
        <v>128</v>
      </c>
      <c r="B136" t="s" s="114">
        <v>453</v>
      </c>
      <c r="C136" t="s" s="114">
        <v>454</v>
      </c>
      <c r="D136" t="s" s="114">
        <v>448</v>
      </c>
      <c r="E136" s="127">
        <v>4</v>
      </c>
      <c r="F136" s="118">
        <v>5800</v>
      </c>
      <c r="G136" s="118">
        <f>F136*E136*1.2</f>
        <v>27840</v>
      </c>
      <c r="H136" t="s" s="163">
        <v>455</v>
      </c>
      <c r="I136" t="s" s="120">
        <v>450</v>
      </c>
      <c r="J136" t="s" s="120">
        <v>451</v>
      </c>
      <c r="K136" t="s" s="29">
        <v>456</v>
      </c>
      <c r="L136" s="9"/>
      <c r="M136" s="9"/>
    </row>
    <row r="137" ht="30" customHeight="1">
      <c r="A137" s="121">
        <v>129</v>
      </c>
      <c r="B137" t="s" s="114">
        <v>457</v>
      </c>
      <c r="C137" t="s" s="114">
        <v>458</v>
      </c>
      <c r="D137" t="s" s="114">
        <v>448</v>
      </c>
      <c r="E137" s="127">
        <v>2</v>
      </c>
      <c r="F137" s="118">
        <v>40000</v>
      </c>
      <c r="G137" s="118">
        <f>F137*E137*1.2</f>
        <v>96000</v>
      </c>
      <c r="H137" t="s" s="163">
        <v>459</v>
      </c>
      <c r="I137" t="s" s="120">
        <v>450</v>
      </c>
      <c r="J137" t="s" s="120">
        <v>451</v>
      </c>
      <c r="K137" t="s" s="29">
        <v>460</v>
      </c>
      <c r="L137" s="9"/>
      <c r="M137" s="9"/>
    </row>
    <row r="138" ht="30" customHeight="1">
      <c r="A138" s="113">
        <v>130</v>
      </c>
      <c r="B138" t="s" s="114">
        <v>461</v>
      </c>
      <c r="C138" t="s" s="114">
        <v>462</v>
      </c>
      <c r="D138" t="s" s="114">
        <v>448</v>
      </c>
      <c r="E138" s="127">
        <v>1</v>
      </c>
      <c r="F138" s="118">
        <v>19500</v>
      </c>
      <c r="G138" s="118">
        <f>F138*E138*1.2</f>
        <v>23400</v>
      </c>
      <c r="H138" t="s" s="163">
        <v>463</v>
      </c>
      <c r="I138" t="s" s="120">
        <v>450</v>
      </c>
      <c r="J138" t="s" s="120">
        <v>451</v>
      </c>
      <c r="K138" t="s" s="29">
        <v>464</v>
      </c>
      <c r="L138" s="9"/>
      <c r="M138" s="9"/>
    </row>
    <row r="139" ht="30" customHeight="1">
      <c r="A139" s="121">
        <v>131</v>
      </c>
      <c r="B139" t="s" s="114">
        <v>465</v>
      </c>
      <c r="C139" t="s" s="114">
        <v>466</v>
      </c>
      <c r="D139" t="s" s="114">
        <v>448</v>
      </c>
      <c r="E139" s="127">
        <v>3</v>
      </c>
      <c r="F139" s="118">
        <v>199100</v>
      </c>
      <c r="G139" s="118">
        <f>F139*E139*1.2</f>
        <v>716760</v>
      </c>
      <c r="H139" t="s" s="163">
        <v>467</v>
      </c>
      <c r="I139" t="s" s="120">
        <v>450</v>
      </c>
      <c r="J139" t="s" s="120">
        <v>451</v>
      </c>
      <c r="K139" t="s" s="29">
        <v>468</v>
      </c>
      <c r="L139" s="9"/>
      <c r="M139" s="9"/>
    </row>
    <row r="140" ht="30" customHeight="1">
      <c r="A140" s="113">
        <v>132</v>
      </c>
      <c r="B140" t="s" s="114">
        <v>469</v>
      </c>
      <c r="C140" s="164">
        <v>1600</v>
      </c>
      <c r="D140" t="s" s="114">
        <v>470</v>
      </c>
      <c r="E140" s="127">
        <v>2</v>
      </c>
      <c r="F140" s="118">
        <v>22000</v>
      </c>
      <c r="G140" s="118">
        <f>F140*E140*1.2</f>
        <v>52800</v>
      </c>
      <c r="H140" t="s" s="163">
        <v>471</v>
      </c>
      <c r="I140" t="s" s="120">
        <v>450</v>
      </c>
      <c r="J140" t="s" s="120">
        <v>451</v>
      </c>
      <c r="K140" t="s" s="29">
        <v>154</v>
      </c>
      <c r="L140" s="9"/>
      <c r="M140" s="9"/>
    </row>
    <row r="141" ht="30" customHeight="1">
      <c r="A141" s="121">
        <v>133</v>
      </c>
      <c r="B141" t="s" s="114">
        <v>469</v>
      </c>
      <c r="C141" s="164">
        <v>1500</v>
      </c>
      <c r="D141" t="s" s="114">
        <v>470</v>
      </c>
      <c r="E141" s="127">
        <v>2</v>
      </c>
      <c r="F141" s="118">
        <v>9500</v>
      </c>
      <c r="G141" s="118">
        <f>F141*E141*1.2</f>
        <v>22800</v>
      </c>
      <c r="H141" t="s" s="163">
        <v>472</v>
      </c>
      <c r="I141" t="s" s="120">
        <v>450</v>
      </c>
      <c r="J141" t="s" s="120">
        <v>451</v>
      </c>
      <c r="K141" t="s" s="29">
        <v>154</v>
      </c>
      <c r="L141" s="9"/>
      <c r="M141" s="9"/>
    </row>
    <row r="142" ht="30" customHeight="1">
      <c r="A142" s="113">
        <v>134</v>
      </c>
      <c r="B142" t="s" s="114">
        <v>469</v>
      </c>
      <c r="C142" s="164">
        <v>1000</v>
      </c>
      <c r="D142" t="s" s="114">
        <v>470</v>
      </c>
      <c r="E142" s="127">
        <v>6</v>
      </c>
      <c r="F142" s="118">
        <v>10500</v>
      </c>
      <c r="G142" s="118">
        <f>F142*E142*1.2</f>
        <v>75600</v>
      </c>
      <c r="H142" t="s" s="163">
        <v>473</v>
      </c>
      <c r="I142" t="s" s="120">
        <v>450</v>
      </c>
      <c r="J142" t="s" s="120">
        <v>451</v>
      </c>
      <c r="K142" t="s" s="29">
        <v>154</v>
      </c>
      <c r="L142" s="9"/>
      <c r="M142" s="9"/>
    </row>
    <row r="143" ht="30" customHeight="1">
      <c r="A143" s="121">
        <v>135</v>
      </c>
      <c r="B143" t="s" s="114">
        <v>469</v>
      </c>
      <c r="C143" s="164">
        <v>800</v>
      </c>
      <c r="D143" t="s" s="114">
        <v>470</v>
      </c>
      <c r="E143" s="127">
        <v>5</v>
      </c>
      <c r="F143" s="118">
        <v>8500</v>
      </c>
      <c r="G143" s="118">
        <f>F143*E143*1.2</f>
        <v>51000</v>
      </c>
      <c r="H143" t="s" s="136">
        <v>474</v>
      </c>
      <c r="I143" t="s" s="120">
        <v>450</v>
      </c>
      <c r="J143" t="s" s="120">
        <v>451</v>
      </c>
      <c r="K143" t="s" s="29">
        <v>154</v>
      </c>
      <c r="L143" s="9"/>
      <c r="M143" s="9"/>
    </row>
    <row r="144" ht="30" customHeight="1">
      <c r="A144" s="113">
        <v>136</v>
      </c>
      <c r="B144" t="s" s="114">
        <v>469</v>
      </c>
      <c r="C144" s="164">
        <v>750</v>
      </c>
      <c r="D144" t="s" s="114">
        <v>470</v>
      </c>
      <c r="E144" s="127">
        <v>2</v>
      </c>
      <c r="F144" s="118">
        <v>12000</v>
      </c>
      <c r="G144" s="118">
        <f>F144*E144*1.2</f>
        <v>28800</v>
      </c>
      <c r="H144" t="s" s="136">
        <v>475</v>
      </c>
      <c r="I144" t="s" s="120">
        <v>450</v>
      </c>
      <c r="J144" t="s" s="120">
        <v>451</v>
      </c>
      <c r="K144" t="s" s="29">
        <v>154</v>
      </c>
      <c r="L144" s="9"/>
      <c r="M144" s="9"/>
    </row>
    <row r="145" ht="30" customHeight="1">
      <c r="A145" s="121">
        <v>137</v>
      </c>
      <c r="B145" t="s" s="114">
        <v>469</v>
      </c>
      <c r="C145" s="164">
        <v>400</v>
      </c>
      <c r="D145" t="s" s="114">
        <v>470</v>
      </c>
      <c r="E145" s="127">
        <v>2</v>
      </c>
      <c r="F145" s="118">
        <v>5500</v>
      </c>
      <c r="G145" s="118">
        <f>F145*E145*1.2</f>
        <v>13200</v>
      </c>
      <c r="H145" t="s" s="136">
        <v>476</v>
      </c>
      <c r="I145" t="s" s="120">
        <v>450</v>
      </c>
      <c r="J145" t="s" s="120">
        <v>451</v>
      </c>
      <c r="K145" t="s" s="29">
        <v>154</v>
      </c>
      <c r="L145" s="9"/>
      <c r="M145" s="9"/>
    </row>
    <row r="146" ht="30" customHeight="1">
      <c r="A146" s="113">
        <v>138</v>
      </c>
      <c r="B146" t="s" s="114">
        <v>469</v>
      </c>
      <c r="C146" s="164">
        <v>300</v>
      </c>
      <c r="D146" t="s" s="114">
        <v>470</v>
      </c>
      <c r="E146" s="127">
        <v>2</v>
      </c>
      <c r="F146" s="118">
        <v>4500</v>
      </c>
      <c r="G146" s="118">
        <f>F146*E146*1.2</f>
        <v>10800</v>
      </c>
      <c r="H146" t="s" s="136">
        <v>477</v>
      </c>
      <c r="I146" t="s" s="120">
        <v>450</v>
      </c>
      <c r="J146" t="s" s="120">
        <v>451</v>
      </c>
      <c r="K146" t="s" s="29">
        <v>154</v>
      </c>
      <c r="L146" s="9"/>
      <c r="M146" s="9"/>
    </row>
    <row r="147" ht="30" customHeight="1">
      <c r="A147" s="121">
        <v>139</v>
      </c>
      <c r="B147" t="s" s="114">
        <v>478</v>
      </c>
      <c r="C147" s="164">
        <v>100</v>
      </c>
      <c r="D147" t="s" s="132">
        <v>470</v>
      </c>
      <c r="E147" s="127">
        <v>2</v>
      </c>
      <c r="F147" s="118">
        <v>8250</v>
      </c>
      <c r="G147" s="118">
        <f>F147*E147*1.2</f>
        <v>19800</v>
      </c>
      <c r="H147" t="s" s="163">
        <v>479</v>
      </c>
      <c r="I147" t="s" s="120">
        <v>450</v>
      </c>
      <c r="J147" t="s" s="120">
        <v>451</v>
      </c>
      <c r="K147" t="s" s="29">
        <v>480</v>
      </c>
      <c r="L147" s="9"/>
      <c r="M147" s="9"/>
    </row>
    <row r="148" ht="30" customHeight="1">
      <c r="A148" s="113">
        <v>140</v>
      </c>
      <c r="B148" t="s" s="114">
        <v>481</v>
      </c>
      <c r="C148" s="164">
        <v>25</v>
      </c>
      <c r="D148" t="s" s="132">
        <v>470</v>
      </c>
      <c r="E148" s="165">
        <v>50</v>
      </c>
      <c r="F148" s="118">
        <v>231</v>
      </c>
      <c r="G148" s="118">
        <f>F148*E148*1.2</f>
        <v>13860</v>
      </c>
      <c r="H148" t="s" s="163">
        <v>482</v>
      </c>
      <c r="I148" t="s" s="120">
        <v>450</v>
      </c>
      <c r="J148" t="s" s="120">
        <v>451</v>
      </c>
      <c r="K148" t="s" s="29">
        <v>483</v>
      </c>
      <c r="L148" s="9"/>
      <c r="M148" s="9"/>
    </row>
    <row r="149" ht="30" customHeight="1">
      <c r="A149" s="121">
        <v>141</v>
      </c>
      <c r="B149" t="s" s="114">
        <v>484</v>
      </c>
      <c r="C149" s="164">
        <v>30</v>
      </c>
      <c r="D149" t="s" s="132">
        <v>470</v>
      </c>
      <c r="E149" s="165">
        <v>30</v>
      </c>
      <c r="F149" s="118">
        <v>540</v>
      </c>
      <c r="G149" s="118">
        <f>F149*E149*1.2</f>
        <v>19440</v>
      </c>
      <c r="H149" t="s" s="136">
        <v>485</v>
      </c>
      <c r="I149" t="s" s="120">
        <v>450</v>
      </c>
      <c r="J149" t="s" s="120">
        <v>451</v>
      </c>
      <c r="K149" t="s" s="29">
        <v>486</v>
      </c>
      <c r="L149" s="9"/>
      <c r="M149" s="9"/>
    </row>
    <row r="150" ht="30" customHeight="1">
      <c r="A150" s="113">
        <v>142</v>
      </c>
      <c r="B150" t="s" s="114">
        <v>487</v>
      </c>
      <c r="C150" s="164">
        <v>45</v>
      </c>
      <c r="D150" t="s" s="114">
        <v>488</v>
      </c>
      <c r="E150" s="127">
        <v>1</v>
      </c>
      <c r="F150" s="118">
        <v>29900</v>
      </c>
      <c r="G150" s="118">
        <f>F150*E150*1.2</f>
        <v>35880</v>
      </c>
      <c r="H150" t="s" s="163">
        <v>489</v>
      </c>
      <c r="I150" t="s" s="120">
        <v>450</v>
      </c>
      <c r="J150" t="s" s="120">
        <v>451</v>
      </c>
      <c r="K150" t="s" s="29">
        <v>490</v>
      </c>
      <c r="L150" s="9"/>
      <c r="M150" s="9"/>
    </row>
    <row r="151" ht="30" customHeight="1">
      <c r="A151" s="121">
        <v>143</v>
      </c>
      <c r="B151" t="s" s="114">
        <v>491</v>
      </c>
      <c r="C151" s="164">
        <v>37</v>
      </c>
      <c r="D151" t="s" s="114">
        <v>470</v>
      </c>
      <c r="E151" s="127">
        <v>2</v>
      </c>
      <c r="F151" s="118">
        <v>7150</v>
      </c>
      <c r="G151" s="118">
        <f>F151*E151*1.2</f>
        <v>17160</v>
      </c>
      <c r="H151" t="s" s="136">
        <v>492</v>
      </c>
      <c r="I151" t="s" s="120">
        <v>450</v>
      </c>
      <c r="J151" t="s" s="120">
        <v>451</v>
      </c>
      <c r="K151" t="s" s="29">
        <v>493</v>
      </c>
      <c r="L151" s="9"/>
      <c r="M151" s="9"/>
    </row>
    <row r="152" ht="30" customHeight="1">
      <c r="A152" s="113">
        <v>144</v>
      </c>
      <c r="B152" t="s" s="114">
        <v>494</v>
      </c>
      <c r="C152" t="s" s="166">
        <v>495</v>
      </c>
      <c r="D152" t="s" s="114">
        <v>488</v>
      </c>
      <c r="E152" s="127">
        <v>1</v>
      </c>
      <c r="F152" s="118">
        <v>20000</v>
      </c>
      <c r="G152" s="118">
        <f>F152*E152*1.2</f>
        <v>24000</v>
      </c>
      <c r="H152" t="s" s="163">
        <v>496</v>
      </c>
      <c r="I152" t="s" s="120">
        <v>450</v>
      </c>
      <c r="J152" t="s" s="120">
        <v>451</v>
      </c>
      <c r="K152" t="s" s="29">
        <v>497</v>
      </c>
      <c r="L152" s="9"/>
      <c r="M152" s="9"/>
    </row>
    <row r="153" ht="30" customHeight="1">
      <c r="A153" s="121">
        <v>145</v>
      </c>
      <c r="B153" t="s" s="114">
        <v>91</v>
      </c>
      <c r="C153" t="s" s="114">
        <v>498</v>
      </c>
      <c r="D153" t="s" s="114">
        <v>470</v>
      </c>
      <c r="E153" s="127">
        <v>2</v>
      </c>
      <c r="F153" s="118">
        <v>3660</v>
      </c>
      <c r="G153" s="118">
        <f>F153*E153*1.2</f>
        <v>8784</v>
      </c>
      <c r="H153" t="s" s="136">
        <v>499</v>
      </c>
      <c r="I153" t="s" s="120">
        <v>450</v>
      </c>
      <c r="J153" t="s" s="120">
        <v>451</v>
      </c>
      <c r="K153" t="s" s="29">
        <v>91</v>
      </c>
      <c r="L153" s="9"/>
      <c r="M153" s="9"/>
    </row>
    <row r="154" ht="30" customHeight="1">
      <c r="A154" s="113">
        <v>146</v>
      </c>
      <c r="B154" t="s" s="114">
        <v>91</v>
      </c>
      <c r="C154" t="s" s="114">
        <v>500</v>
      </c>
      <c r="D154" t="s" s="114">
        <v>470</v>
      </c>
      <c r="E154" s="127">
        <v>2</v>
      </c>
      <c r="F154" s="118">
        <v>2070</v>
      </c>
      <c r="G154" s="118">
        <f>F154*E154*1.2</f>
        <v>4968</v>
      </c>
      <c r="H154" t="s" s="136">
        <v>499</v>
      </c>
      <c r="I154" t="s" s="120">
        <v>450</v>
      </c>
      <c r="J154" t="s" s="120">
        <v>451</v>
      </c>
      <c r="K154" t="s" s="29">
        <v>91</v>
      </c>
      <c r="L154" s="9"/>
      <c r="M154" s="9"/>
    </row>
    <row r="155" ht="30" customHeight="1">
      <c r="A155" s="121">
        <v>147</v>
      </c>
      <c r="B155" t="s" s="114">
        <v>501</v>
      </c>
      <c r="C155" t="s" s="114">
        <v>502</v>
      </c>
      <c r="D155" t="s" s="114">
        <v>470</v>
      </c>
      <c r="E155" s="127">
        <v>3</v>
      </c>
      <c r="F155" s="118">
        <v>8040</v>
      </c>
      <c r="G155" s="118">
        <f>F155*E155*1.2</f>
        <v>28944</v>
      </c>
      <c r="H155" t="s" s="136">
        <v>503</v>
      </c>
      <c r="I155" t="s" s="120">
        <v>450</v>
      </c>
      <c r="J155" t="s" s="120">
        <v>451</v>
      </c>
      <c r="K155" t="s" s="29">
        <v>504</v>
      </c>
      <c r="L155" s="9"/>
      <c r="M155" s="9"/>
    </row>
    <row r="156" ht="30" customHeight="1">
      <c r="A156" s="113">
        <v>148</v>
      </c>
      <c r="B156" t="s" s="114">
        <v>505</v>
      </c>
      <c r="C156" t="s" s="114">
        <v>506</v>
      </c>
      <c r="D156" t="s" s="114">
        <v>470</v>
      </c>
      <c r="E156" s="127">
        <v>10</v>
      </c>
      <c r="F156" s="118">
        <v>14300</v>
      </c>
      <c r="G156" s="118">
        <f>F156*E156*1.2</f>
        <v>171600</v>
      </c>
      <c r="H156" t="s" s="163">
        <v>507</v>
      </c>
      <c r="I156" t="s" s="120">
        <v>450</v>
      </c>
      <c r="J156" t="s" s="120">
        <v>451</v>
      </c>
      <c r="K156" t="s" s="29">
        <v>508</v>
      </c>
      <c r="L156" s="9"/>
      <c r="M156" s="9"/>
    </row>
    <row r="157" ht="30" customHeight="1">
      <c r="A157" s="121">
        <v>149</v>
      </c>
      <c r="B157" t="s" s="114">
        <v>509</v>
      </c>
      <c r="C157" t="s" s="114">
        <v>510</v>
      </c>
      <c r="D157" t="s" s="114">
        <v>470</v>
      </c>
      <c r="E157" s="127">
        <v>10</v>
      </c>
      <c r="F157" s="118">
        <v>1870</v>
      </c>
      <c r="G157" s="118">
        <f>F157*E157*1.2</f>
        <v>22440</v>
      </c>
      <c r="H157" t="s" s="136">
        <v>511</v>
      </c>
      <c r="I157" t="s" s="120">
        <v>450</v>
      </c>
      <c r="J157" t="s" s="120">
        <v>451</v>
      </c>
      <c r="K157" t="s" s="29">
        <v>512</v>
      </c>
      <c r="L157" s="9"/>
      <c r="M157" s="9"/>
    </row>
    <row r="158" ht="30" customHeight="1">
      <c r="A158" s="113">
        <v>150</v>
      </c>
      <c r="B158" t="s" s="114">
        <v>513</v>
      </c>
      <c r="C158" s="164">
        <v>10</v>
      </c>
      <c r="D158" t="s" s="114">
        <v>514</v>
      </c>
      <c r="E158" s="127">
        <v>11</v>
      </c>
      <c r="F158" s="118">
        <v>1375</v>
      </c>
      <c r="G158" s="118">
        <f>F158*E158*1.2</f>
        <v>18150</v>
      </c>
      <c r="H158" t="s" s="163">
        <v>515</v>
      </c>
      <c r="I158" t="s" s="120">
        <v>450</v>
      </c>
      <c r="J158" t="s" s="120">
        <v>451</v>
      </c>
      <c r="K158" t="s" s="29">
        <v>108</v>
      </c>
      <c r="L158" s="9"/>
      <c r="M158" s="9"/>
    </row>
    <row r="159" ht="30" customHeight="1">
      <c r="A159" s="121">
        <v>151</v>
      </c>
      <c r="B159" t="s" s="114">
        <v>516</v>
      </c>
      <c r="C159" t="s" s="114">
        <v>517</v>
      </c>
      <c r="D159" t="s" s="114">
        <v>518</v>
      </c>
      <c r="E159" s="127">
        <v>10</v>
      </c>
      <c r="F159" s="118">
        <v>5000</v>
      </c>
      <c r="G159" s="118">
        <f>F159*E159*1.2</f>
        <v>60000</v>
      </c>
      <c r="H159" t="s" s="163">
        <v>519</v>
      </c>
      <c r="I159" t="s" s="120">
        <v>450</v>
      </c>
      <c r="J159" t="s" s="120">
        <v>451</v>
      </c>
      <c r="K159" t="s" s="29">
        <v>520</v>
      </c>
      <c r="L159" s="9"/>
      <c r="M159" s="9"/>
    </row>
    <row r="160" ht="30" customHeight="1">
      <c r="A160" s="113">
        <v>152</v>
      </c>
      <c r="B160" t="s" s="114">
        <v>521</v>
      </c>
      <c r="C160" t="s" s="114">
        <v>522</v>
      </c>
      <c r="D160" t="s" s="132">
        <v>523</v>
      </c>
      <c r="E160" s="127">
        <v>25</v>
      </c>
      <c r="F160" s="118">
        <v>1100</v>
      </c>
      <c r="G160" s="118">
        <f>F160*E160*1.2</f>
        <v>33000</v>
      </c>
      <c r="H160" t="s" s="163">
        <v>524</v>
      </c>
      <c r="I160" t="s" s="120">
        <v>450</v>
      </c>
      <c r="J160" t="s" s="120">
        <v>451</v>
      </c>
      <c r="K160" t="s" s="29">
        <v>525</v>
      </c>
      <c r="L160" s="9"/>
      <c r="M160" s="9"/>
    </row>
    <row r="161" ht="30" customHeight="1">
      <c r="A161" s="137">
        <v>153</v>
      </c>
      <c r="B161" t="s" s="138">
        <v>526</v>
      </c>
      <c r="C161" s="167"/>
      <c r="D161" s="168"/>
      <c r="E161" s="140">
        <v>2</v>
      </c>
      <c r="F161" s="141">
        <v>3000</v>
      </c>
      <c r="G161" s="118">
        <f>F161*E161*1.2</f>
        <v>7200</v>
      </c>
      <c r="H161" t="s" s="163">
        <v>527</v>
      </c>
      <c r="I161" t="s" s="120">
        <v>217</v>
      </c>
      <c r="J161" t="s" s="120">
        <v>528</v>
      </c>
      <c r="K161" t="s" s="29">
        <v>526</v>
      </c>
      <c r="L161" s="9"/>
      <c r="M161" s="9"/>
    </row>
    <row r="162" ht="30" customHeight="1">
      <c r="A162" s="142">
        <v>154</v>
      </c>
      <c r="B162" t="s" s="29">
        <v>529</v>
      </c>
      <c r="C162" t="s" s="29">
        <v>530</v>
      </c>
      <c r="D162" t="s" s="120">
        <v>470</v>
      </c>
      <c r="E162" s="86">
        <v>3</v>
      </c>
      <c r="F162" s="143">
        <v>5060</v>
      </c>
      <c r="G162" s="118">
        <f>F162*E162*1.2</f>
        <v>18216</v>
      </c>
      <c r="H162" t="s" s="163">
        <v>531</v>
      </c>
      <c r="I162" t="s" s="120">
        <v>217</v>
      </c>
      <c r="J162" t="s" s="120">
        <v>528</v>
      </c>
      <c r="K162" t="s" s="29">
        <v>532</v>
      </c>
      <c r="L162" s="9"/>
      <c r="M162" s="9"/>
    </row>
    <row r="163" ht="30" customHeight="1">
      <c r="A163" s="137">
        <v>155</v>
      </c>
      <c r="B163" t="s" s="29">
        <v>533</v>
      </c>
      <c r="C163" s="38">
        <v>120</v>
      </c>
      <c r="D163" t="s" s="120">
        <v>470</v>
      </c>
      <c r="E163" s="86">
        <v>1</v>
      </c>
      <c r="F163" s="143">
        <v>45100</v>
      </c>
      <c r="G163" s="118">
        <f>F163*E163*1.2</f>
        <v>54120</v>
      </c>
      <c r="H163" t="s" s="163">
        <v>534</v>
      </c>
      <c r="I163" t="s" s="120">
        <v>217</v>
      </c>
      <c r="J163" t="s" s="120">
        <v>528</v>
      </c>
      <c r="K163" t="s" s="29">
        <v>535</v>
      </c>
      <c r="L163" s="9"/>
      <c r="M163" s="9"/>
    </row>
    <row r="164" ht="30" customHeight="1">
      <c r="A164" s="142">
        <v>156</v>
      </c>
      <c r="B164" t="s" s="29">
        <v>536</v>
      </c>
      <c r="C164" s="9"/>
      <c r="D164" s="85"/>
      <c r="E164" s="86">
        <v>2</v>
      </c>
      <c r="F164" s="143">
        <v>1100</v>
      </c>
      <c r="G164" s="118">
        <f>F164*E164*1.2</f>
        <v>2640</v>
      </c>
      <c r="H164" t="s" s="136">
        <v>537</v>
      </c>
      <c r="I164" t="s" s="120">
        <v>217</v>
      </c>
      <c r="J164" t="s" s="120">
        <v>528</v>
      </c>
      <c r="K164" t="s" s="29">
        <v>347</v>
      </c>
      <c r="L164" s="9"/>
      <c r="M164" s="9"/>
    </row>
    <row r="165" ht="30" customHeight="1">
      <c r="A165" s="137">
        <v>157</v>
      </c>
      <c r="B165" t="s" s="29">
        <v>538</v>
      </c>
      <c r="C165" s="9"/>
      <c r="D165" s="85"/>
      <c r="E165" s="86">
        <v>4</v>
      </c>
      <c r="F165" s="143">
        <v>7700</v>
      </c>
      <c r="G165" s="118">
        <f>F165*E165*1.2</f>
        <v>36960</v>
      </c>
      <c r="H165" t="s" s="163">
        <v>539</v>
      </c>
      <c r="I165" t="s" s="120">
        <v>217</v>
      </c>
      <c r="J165" t="s" s="120">
        <v>528</v>
      </c>
      <c r="K165" t="s" s="29">
        <v>540</v>
      </c>
      <c r="L165" s="9"/>
      <c r="M165" s="9"/>
    </row>
    <row r="166" ht="30" customHeight="1">
      <c r="A166" s="142">
        <v>158</v>
      </c>
      <c r="B166" t="s" s="29">
        <v>541</v>
      </c>
      <c r="C166" s="9"/>
      <c r="D166" s="85"/>
      <c r="E166" s="86">
        <v>2</v>
      </c>
      <c r="F166" s="143">
        <v>5060</v>
      </c>
      <c r="G166" s="118">
        <f>F166*E166*1.2</f>
        <v>12144</v>
      </c>
      <c r="H166" t="s" s="163">
        <v>542</v>
      </c>
      <c r="I166" t="s" s="120">
        <v>217</v>
      </c>
      <c r="J166" t="s" s="120">
        <v>528</v>
      </c>
      <c r="K166" t="s" s="29">
        <v>435</v>
      </c>
      <c r="L166" s="9"/>
      <c r="M166" s="9"/>
    </row>
    <row r="167" ht="30" customHeight="1">
      <c r="A167" s="137">
        <v>159</v>
      </c>
      <c r="B167" t="s" s="29">
        <v>543</v>
      </c>
      <c r="C167" s="9"/>
      <c r="D167" s="85"/>
      <c r="E167" s="86">
        <v>2</v>
      </c>
      <c r="F167" s="143">
        <v>880</v>
      </c>
      <c r="G167" s="118">
        <f>F167*E167*1.2</f>
        <v>2112</v>
      </c>
      <c r="H167" t="s" s="163">
        <v>544</v>
      </c>
      <c r="I167" t="s" s="120">
        <v>217</v>
      </c>
      <c r="J167" t="s" s="120">
        <v>528</v>
      </c>
      <c r="K167" t="s" s="29">
        <v>545</v>
      </c>
      <c r="L167" s="9"/>
      <c r="M167" s="9"/>
    </row>
    <row r="168" ht="30" customHeight="1">
      <c r="A168" s="142">
        <v>160</v>
      </c>
      <c r="B168" t="s" s="29">
        <v>546</v>
      </c>
      <c r="C168" s="9"/>
      <c r="D168" s="85"/>
      <c r="E168" s="86">
        <v>3</v>
      </c>
      <c r="F168" s="143">
        <v>1980</v>
      </c>
      <c r="G168" s="118">
        <f>F168*E168*1.2</f>
        <v>7128</v>
      </c>
      <c r="H168" t="s" s="163">
        <v>547</v>
      </c>
      <c r="I168" t="s" s="120">
        <v>217</v>
      </c>
      <c r="J168" t="s" s="120">
        <v>528</v>
      </c>
      <c r="K168" t="s" s="29">
        <v>173</v>
      </c>
      <c r="L168" s="9"/>
      <c r="M168" s="9"/>
    </row>
    <row r="169" ht="30" customHeight="1">
      <c r="A169" s="137">
        <v>161</v>
      </c>
      <c r="B169" t="s" s="29">
        <v>548</v>
      </c>
      <c r="C169" s="9"/>
      <c r="D169" s="85"/>
      <c r="E169" s="86">
        <v>3</v>
      </c>
      <c r="F169" s="143">
        <v>880</v>
      </c>
      <c r="G169" s="118">
        <f>F169*E169*1.2</f>
        <v>3168</v>
      </c>
      <c r="H169" t="s" s="163">
        <v>549</v>
      </c>
      <c r="I169" t="s" s="120">
        <v>217</v>
      </c>
      <c r="J169" t="s" s="120">
        <v>528</v>
      </c>
      <c r="K169" t="s" s="29">
        <v>550</v>
      </c>
      <c r="L169" s="9"/>
      <c r="M169" s="9"/>
    </row>
    <row r="170" ht="30" customHeight="1">
      <c r="A170" s="142">
        <v>162</v>
      </c>
      <c r="B170" t="s" s="29">
        <v>551</v>
      </c>
      <c r="C170" s="9"/>
      <c r="D170" s="85"/>
      <c r="E170" s="86">
        <v>5</v>
      </c>
      <c r="F170" s="143">
        <v>3630</v>
      </c>
      <c r="G170" s="118">
        <f>F170*E170*1.2</f>
        <v>21780</v>
      </c>
      <c r="H170" t="s" s="163">
        <v>552</v>
      </c>
      <c r="I170" t="s" s="120">
        <v>217</v>
      </c>
      <c r="J170" t="s" s="120">
        <v>528</v>
      </c>
      <c r="K170" t="s" s="29">
        <v>553</v>
      </c>
      <c r="L170" s="9"/>
      <c r="M170" s="9"/>
    </row>
    <row r="171" ht="30" customHeight="1">
      <c r="A171" s="137">
        <v>163</v>
      </c>
      <c r="B171" t="s" s="144">
        <v>554</v>
      </c>
      <c r="C171" s="9"/>
      <c r="D171" s="85"/>
      <c r="E171" s="86">
        <v>5</v>
      </c>
      <c r="F171" s="143">
        <v>880</v>
      </c>
      <c r="G171" s="118">
        <f>F171*E171*1.2</f>
        <v>5280</v>
      </c>
      <c r="H171" t="s" s="163">
        <v>555</v>
      </c>
      <c r="I171" t="s" s="120">
        <v>217</v>
      </c>
      <c r="J171" t="s" s="120">
        <v>528</v>
      </c>
      <c r="K171" t="s" s="29">
        <v>556</v>
      </c>
      <c r="L171" s="9"/>
      <c r="M171" s="9"/>
    </row>
    <row r="172" ht="30" customHeight="1">
      <c r="A172" s="113">
        <v>164</v>
      </c>
      <c r="B172" t="s" s="166">
        <v>197</v>
      </c>
      <c r="C172" s="100"/>
      <c r="D172" s="85"/>
      <c r="E172" s="86">
        <v>2</v>
      </c>
      <c r="F172" s="143">
        <v>6600</v>
      </c>
      <c r="G172" s="118">
        <f>F172*E172*1.2</f>
        <v>15840</v>
      </c>
      <c r="H172" t="s" s="136">
        <v>557</v>
      </c>
      <c r="I172" t="s" s="120">
        <v>217</v>
      </c>
      <c r="J172" t="s" s="120">
        <v>528</v>
      </c>
      <c r="K172" t="s" s="29">
        <v>197</v>
      </c>
      <c r="L172" s="9"/>
      <c r="M172" s="9"/>
    </row>
    <row r="173" ht="30" customHeight="1">
      <c r="A173" s="137">
        <v>165</v>
      </c>
      <c r="B173" t="s" s="139">
        <v>558</v>
      </c>
      <c r="C173" s="9"/>
      <c r="D173" s="85"/>
      <c r="E173" s="169">
        <v>1</v>
      </c>
      <c r="F173" s="117">
        <v>11390</v>
      </c>
      <c r="G173" s="118">
        <f>F173*E173*1.2</f>
        <v>13668</v>
      </c>
      <c r="H173" t="s" s="119">
        <v>559</v>
      </c>
      <c r="I173" t="s" s="120">
        <v>217</v>
      </c>
      <c r="J173" t="s" s="120">
        <v>528</v>
      </c>
      <c r="K173" s="9"/>
      <c r="L173" s="9"/>
      <c r="M173" s="9"/>
    </row>
    <row r="174" ht="30" customHeight="1">
      <c r="A174" s="142">
        <v>166</v>
      </c>
      <c r="B174" t="s" s="29">
        <v>560</v>
      </c>
      <c r="C174" t="s" s="29">
        <v>561</v>
      </c>
      <c r="D174" s="85"/>
      <c r="E174" s="86">
        <v>1</v>
      </c>
      <c r="F174" s="143">
        <v>76000</v>
      </c>
      <c r="G174" s="118">
        <f>F174*E174*1.2</f>
        <v>91200</v>
      </c>
      <c r="H174" t="s" s="163">
        <v>562</v>
      </c>
      <c r="I174" t="s" s="120">
        <v>217</v>
      </c>
      <c r="J174" t="s" s="120">
        <v>528</v>
      </c>
      <c r="K174" t="s" s="29">
        <v>560</v>
      </c>
      <c r="L174" s="9"/>
      <c r="M174" s="9"/>
    </row>
    <row r="175" ht="30" customHeight="1">
      <c r="A175" s="137">
        <v>167</v>
      </c>
      <c r="B175" t="s" s="144">
        <v>560</v>
      </c>
      <c r="C175" t="s" s="29">
        <v>563</v>
      </c>
      <c r="D175" s="85"/>
      <c r="E175" s="86">
        <v>1</v>
      </c>
      <c r="F175" s="143">
        <v>40000</v>
      </c>
      <c r="G175" s="118">
        <f>F175*E175*1.2</f>
        <v>48000</v>
      </c>
      <c r="H175" t="s" s="163">
        <v>562</v>
      </c>
      <c r="I175" t="s" s="120">
        <v>217</v>
      </c>
      <c r="J175" t="s" s="120">
        <v>528</v>
      </c>
      <c r="K175" t="s" s="29">
        <v>560</v>
      </c>
      <c r="L175" s="9"/>
      <c r="M175" s="9"/>
    </row>
    <row r="176" ht="30" customHeight="1">
      <c r="A176" s="113">
        <v>168</v>
      </c>
      <c r="B176" t="s" s="166">
        <v>564</v>
      </c>
      <c r="C176" t="s" s="170">
        <v>565</v>
      </c>
      <c r="D176" s="85"/>
      <c r="E176" s="86">
        <v>2</v>
      </c>
      <c r="F176" s="143">
        <v>3900</v>
      </c>
      <c r="G176" s="118">
        <f>F176*E176*1.2</f>
        <v>9360</v>
      </c>
      <c r="H176" t="s" s="163">
        <v>566</v>
      </c>
      <c r="I176" t="s" s="120">
        <v>217</v>
      </c>
      <c r="J176" t="s" s="120">
        <v>528</v>
      </c>
      <c r="K176" t="s" s="29">
        <v>564</v>
      </c>
      <c r="L176" s="9"/>
      <c r="M176" s="9"/>
    </row>
    <row r="177" ht="30" customHeight="1">
      <c r="A177" s="137">
        <v>169</v>
      </c>
      <c r="B177" t="s" s="171">
        <v>567</v>
      </c>
      <c r="C177" t="s" s="144">
        <v>568</v>
      </c>
      <c r="D177" t="s" s="120">
        <v>470</v>
      </c>
      <c r="E177" s="146">
        <v>1</v>
      </c>
      <c r="F177" s="143">
        <v>12500</v>
      </c>
      <c r="G177" s="118">
        <f>F177*E177*1.2</f>
        <v>15000</v>
      </c>
      <c r="H177" t="s" s="159">
        <v>569</v>
      </c>
      <c r="I177" t="s" s="120">
        <v>217</v>
      </c>
      <c r="J177" t="s" s="120">
        <v>528</v>
      </c>
      <c r="K177" t="s" s="29">
        <v>570</v>
      </c>
      <c r="L177" s="9"/>
      <c r="M177" s="9"/>
    </row>
    <row r="178" ht="30" customHeight="1">
      <c r="A178" s="113">
        <v>170</v>
      </c>
      <c r="B178" t="s" s="114">
        <v>571</v>
      </c>
      <c r="C178" s="162"/>
      <c r="D178" s="172"/>
      <c r="E178" s="127">
        <v>2</v>
      </c>
      <c r="F178" s="173">
        <v>770</v>
      </c>
      <c r="G178" s="118">
        <f>F178*E178*1.2</f>
        <v>1848</v>
      </c>
      <c r="H178" t="s" s="174">
        <v>562</v>
      </c>
      <c r="I178" t="s" s="129">
        <v>217</v>
      </c>
      <c r="J178" t="s" s="120">
        <v>528</v>
      </c>
      <c r="K178" t="s" s="29">
        <v>572</v>
      </c>
      <c r="L178" s="9"/>
      <c r="M178" s="9"/>
    </row>
    <row r="179" ht="30" customHeight="1">
      <c r="A179" s="137">
        <v>171</v>
      </c>
      <c r="B179" t="s" s="138">
        <v>573</v>
      </c>
      <c r="C179" t="s" s="138">
        <v>574</v>
      </c>
      <c r="D179" s="85"/>
      <c r="E179" s="140">
        <v>1</v>
      </c>
      <c r="F179" s="143">
        <v>37000</v>
      </c>
      <c r="G179" s="118">
        <f>F179*E179*1.2</f>
        <v>44400</v>
      </c>
      <c r="H179" t="s" s="158">
        <v>575</v>
      </c>
      <c r="I179" t="s" s="120">
        <v>217</v>
      </c>
      <c r="J179" t="s" s="120">
        <v>528</v>
      </c>
      <c r="K179" t="s" s="29">
        <v>573</v>
      </c>
      <c r="L179" s="9"/>
      <c r="M179" s="9"/>
    </row>
    <row r="180" ht="30" customHeight="1">
      <c r="A180" s="142">
        <v>172</v>
      </c>
      <c r="B180" t="s" s="29">
        <v>576</v>
      </c>
      <c r="C180" t="s" s="29">
        <v>577</v>
      </c>
      <c r="D180" s="85"/>
      <c r="E180" s="86">
        <v>6</v>
      </c>
      <c r="F180" s="147">
        <v>7000</v>
      </c>
      <c r="G180" s="118">
        <f>F180*E180*1.2</f>
        <v>50400</v>
      </c>
      <c r="H180" t="s" s="163">
        <v>578</v>
      </c>
      <c r="I180" t="s" s="120">
        <v>217</v>
      </c>
      <c r="J180" t="s" s="120">
        <v>528</v>
      </c>
      <c r="K180" t="s" s="29">
        <v>579</v>
      </c>
      <c r="L180" s="9"/>
      <c r="M180" s="9"/>
    </row>
    <row r="181" ht="30" customHeight="1">
      <c r="A181" s="137">
        <v>173</v>
      </c>
      <c r="B181" t="s" s="29">
        <v>580</v>
      </c>
      <c r="C181" t="s" s="29">
        <v>581</v>
      </c>
      <c r="D181" s="85"/>
      <c r="E181" s="175">
        <v>1</v>
      </c>
      <c r="F181" s="118">
        <v>6500</v>
      </c>
      <c r="G181" s="118">
        <f>F181*E181*1.2</f>
        <v>7800</v>
      </c>
      <c r="H181" t="s" s="163">
        <v>582</v>
      </c>
      <c r="I181" t="s" s="120">
        <v>217</v>
      </c>
      <c r="J181" t="s" s="120">
        <v>528</v>
      </c>
      <c r="K181" t="s" s="29">
        <v>583</v>
      </c>
      <c r="L181" s="9"/>
      <c r="M181" s="9"/>
    </row>
    <row r="182" ht="30" customHeight="1">
      <c r="A182" s="142">
        <v>174</v>
      </c>
      <c r="B182" t="s" s="29">
        <v>584</v>
      </c>
      <c r="C182" t="s" s="29">
        <v>585</v>
      </c>
      <c r="D182" s="85"/>
      <c r="E182" s="86">
        <v>1</v>
      </c>
      <c r="F182" s="141">
        <v>85000</v>
      </c>
      <c r="G182" s="118">
        <f>F182*E182*1.2</f>
        <v>102000</v>
      </c>
      <c r="H182" t="s" s="163">
        <v>586</v>
      </c>
      <c r="I182" t="s" s="120">
        <v>217</v>
      </c>
      <c r="J182" t="s" s="120">
        <v>528</v>
      </c>
      <c r="K182" t="s" s="29">
        <v>587</v>
      </c>
      <c r="L182" s="9"/>
      <c r="M182" s="9"/>
    </row>
    <row r="183" ht="30" customHeight="1">
      <c r="A183" s="137">
        <v>175</v>
      </c>
      <c r="B183" t="s" s="144">
        <v>588</v>
      </c>
      <c r="C183" t="s" s="29">
        <v>589</v>
      </c>
      <c r="D183" s="85"/>
      <c r="E183" s="86">
        <v>2</v>
      </c>
      <c r="F183" s="143">
        <v>11500</v>
      </c>
      <c r="G183" s="118">
        <f>F183*E183*1.2</f>
        <v>27600</v>
      </c>
      <c r="H183" t="s" s="163">
        <v>590</v>
      </c>
      <c r="I183" t="s" s="120">
        <v>217</v>
      </c>
      <c r="J183" t="s" s="120">
        <v>528</v>
      </c>
      <c r="K183" t="s" s="29">
        <v>591</v>
      </c>
      <c r="L183" s="9"/>
      <c r="M183" s="9"/>
    </row>
    <row r="184" ht="30" customHeight="1">
      <c r="A184" s="113">
        <v>176</v>
      </c>
      <c r="B184" t="s" s="166">
        <v>592</v>
      </c>
      <c r="C184" t="s" s="170">
        <v>593</v>
      </c>
      <c r="D184" s="85"/>
      <c r="E184" s="86">
        <v>2</v>
      </c>
      <c r="F184" s="143">
        <v>18500</v>
      </c>
      <c r="G184" s="118">
        <f>F184*E184*1.2</f>
        <v>44400</v>
      </c>
      <c r="H184" t="s" s="163">
        <v>594</v>
      </c>
      <c r="I184" t="s" s="120">
        <v>217</v>
      </c>
      <c r="J184" t="s" s="120">
        <v>528</v>
      </c>
      <c r="K184" t="s" s="29">
        <v>595</v>
      </c>
      <c r="L184" s="9"/>
      <c r="M184" s="9"/>
    </row>
    <row r="185" ht="30" customHeight="1">
      <c r="A185" s="121">
        <v>177</v>
      </c>
      <c r="B185" t="s" s="166">
        <v>596</v>
      </c>
      <c r="C185" t="s" s="170">
        <v>597</v>
      </c>
      <c r="D185" s="85"/>
      <c r="E185" s="86">
        <v>1</v>
      </c>
      <c r="F185" s="143">
        <v>224000</v>
      </c>
      <c r="G185" s="118">
        <f>F185*E185*1.2</f>
        <v>268800</v>
      </c>
      <c r="H185" t="s" s="136">
        <v>598</v>
      </c>
      <c r="I185" t="s" s="120">
        <v>217</v>
      </c>
      <c r="J185" t="s" s="120">
        <v>528</v>
      </c>
      <c r="K185" s="9"/>
      <c r="L185" s="9"/>
      <c r="M185" s="9"/>
    </row>
    <row r="186" ht="30" customHeight="1">
      <c r="A186" s="113">
        <v>178</v>
      </c>
      <c r="B186" t="s" s="166">
        <v>599</v>
      </c>
      <c r="C186" s="100"/>
      <c r="D186" s="85"/>
      <c r="E186" s="86">
        <v>2</v>
      </c>
      <c r="F186" s="143">
        <v>40000</v>
      </c>
      <c r="G186" s="118">
        <f>F186*E186*1.2</f>
        <v>96000</v>
      </c>
      <c r="H186" t="s" s="163">
        <v>600</v>
      </c>
      <c r="I186" t="s" s="120">
        <v>217</v>
      </c>
      <c r="J186" t="s" s="120">
        <v>528</v>
      </c>
      <c r="K186" t="s" s="29">
        <v>599</v>
      </c>
      <c r="L186" s="9"/>
      <c r="M186" s="9"/>
    </row>
    <row r="187" ht="30" customHeight="1">
      <c r="A187" s="121">
        <v>179</v>
      </c>
      <c r="B187" t="s" s="166">
        <v>601</v>
      </c>
      <c r="C187" t="s" s="170">
        <v>602</v>
      </c>
      <c r="D187" s="85"/>
      <c r="E187" s="86">
        <v>1</v>
      </c>
      <c r="F187" s="143">
        <v>16516</v>
      </c>
      <c r="G187" s="118">
        <f>F187*E187*1.2</f>
        <v>19819.2</v>
      </c>
      <c r="H187" t="s" s="163">
        <v>603</v>
      </c>
      <c r="I187" t="s" s="120">
        <v>217</v>
      </c>
      <c r="J187" t="s" s="120">
        <v>528</v>
      </c>
      <c r="K187" t="s" s="29">
        <v>601</v>
      </c>
      <c r="L187" s="9"/>
      <c r="M187" s="9"/>
    </row>
    <row r="188" ht="30" customHeight="1">
      <c r="A188" s="113">
        <v>180</v>
      </c>
      <c r="B188" t="s" s="166">
        <v>601</v>
      </c>
      <c r="C188" t="s" s="170">
        <v>604</v>
      </c>
      <c r="D188" s="85"/>
      <c r="E188" s="86">
        <v>1</v>
      </c>
      <c r="F188" s="143">
        <v>16516</v>
      </c>
      <c r="G188" s="118">
        <f>F188*E188*1.2</f>
        <v>19819.2</v>
      </c>
      <c r="H188" t="s" s="163">
        <v>605</v>
      </c>
      <c r="I188" t="s" s="120">
        <v>217</v>
      </c>
      <c r="J188" t="s" s="120">
        <v>528</v>
      </c>
      <c r="K188" t="s" s="29">
        <v>601</v>
      </c>
      <c r="L188" s="9"/>
      <c r="M188" s="9"/>
    </row>
    <row r="189" ht="30" customHeight="1">
      <c r="A189" s="121">
        <v>181</v>
      </c>
      <c r="B189" t="s" s="166">
        <v>606</v>
      </c>
      <c r="C189" t="s" s="129">
        <v>607</v>
      </c>
      <c r="D189" s="85"/>
      <c r="E189" s="86">
        <v>1</v>
      </c>
      <c r="F189" s="143">
        <v>45000</v>
      </c>
      <c r="G189" s="118">
        <f>F189*E189*1.2</f>
        <v>54000</v>
      </c>
      <c r="H189" t="s" s="163">
        <v>608</v>
      </c>
      <c r="I189" t="s" s="120">
        <v>217</v>
      </c>
      <c r="J189" t="s" s="120">
        <v>528</v>
      </c>
      <c r="K189" t="s" s="29">
        <v>609</v>
      </c>
      <c r="L189" t="s" s="29">
        <v>610</v>
      </c>
      <c r="M189" s="9"/>
    </row>
    <row r="190" ht="30" customHeight="1">
      <c r="A190" s="142">
        <v>182</v>
      </c>
      <c r="B190" t="s" s="139">
        <v>611</v>
      </c>
      <c r="C190" t="s" s="176">
        <v>612</v>
      </c>
      <c r="D190" t="s" s="120">
        <v>470</v>
      </c>
      <c r="E190" s="169">
        <v>1</v>
      </c>
      <c r="F190" s="117">
        <v>37620</v>
      </c>
      <c r="G190" s="118">
        <f>F190*E190*1.2</f>
        <v>45144</v>
      </c>
      <c r="H190" t="s" s="119">
        <v>613</v>
      </c>
      <c r="I190" t="s" s="120">
        <v>217</v>
      </c>
      <c r="J190" t="s" s="120">
        <v>528</v>
      </c>
      <c r="K190" t="s" s="29">
        <v>140</v>
      </c>
      <c r="L190" s="9"/>
      <c r="M190" s="9"/>
    </row>
    <row r="191" ht="30" customHeight="1">
      <c r="A191" s="137">
        <v>183</v>
      </c>
      <c r="B191" t="s" s="120">
        <v>614</v>
      </c>
      <c r="C191" t="s" s="176">
        <v>615</v>
      </c>
      <c r="D191" t="s" s="120">
        <v>470</v>
      </c>
      <c r="E191" s="169">
        <v>1</v>
      </c>
      <c r="F191" s="117">
        <v>3740</v>
      </c>
      <c r="G191" s="118">
        <f>F191*E191*1.2</f>
        <v>4488</v>
      </c>
      <c r="H191" t="s" s="119">
        <v>616</v>
      </c>
      <c r="I191" t="s" s="120">
        <v>217</v>
      </c>
      <c r="J191" t="s" s="120">
        <v>528</v>
      </c>
      <c r="K191" t="s" s="29">
        <v>617</v>
      </c>
      <c r="L191" s="9"/>
      <c r="M191" s="9"/>
    </row>
    <row r="192" ht="30" customHeight="1">
      <c r="A192" s="142">
        <v>184</v>
      </c>
      <c r="B192" t="s" s="120">
        <v>618</v>
      </c>
      <c r="C192" t="s" s="176">
        <v>619</v>
      </c>
      <c r="D192" t="s" s="120">
        <v>470</v>
      </c>
      <c r="E192" s="169">
        <v>1</v>
      </c>
      <c r="F192" s="117">
        <v>2750</v>
      </c>
      <c r="G192" s="118">
        <f>F192*E192*1.2</f>
        <v>3300</v>
      </c>
      <c r="H192" t="s" s="119">
        <v>620</v>
      </c>
      <c r="I192" t="s" s="120">
        <v>217</v>
      </c>
      <c r="J192" t="s" s="120">
        <v>528</v>
      </c>
      <c r="K192" t="s" s="29">
        <v>68</v>
      </c>
      <c r="L192" s="9"/>
      <c r="M192" s="9"/>
    </row>
    <row r="193" ht="30" customHeight="1">
      <c r="A193" s="137">
        <v>185</v>
      </c>
      <c r="B193" t="s" s="145">
        <v>558</v>
      </c>
      <c r="C193" t="s" s="177">
        <v>621</v>
      </c>
      <c r="D193" s="92"/>
      <c r="E193" s="93">
        <v>1</v>
      </c>
      <c r="F193" s="125">
        <v>11390</v>
      </c>
      <c r="G193" s="118">
        <f>F193*E193*1.2</f>
        <v>13668</v>
      </c>
      <c r="H193" t="s" s="126">
        <v>559</v>
      </c>
      <c r="I193" t="s" s="120">
        <v>217</v>
      </c>
      <c r="J193" t="s" s="120">
        <v>528</v>
      </c>
      <c r="K193" t="s" s="29">
        <v>87</v>
      </c>
      <c r="L193" s="9"/>
      <c r="M193" s="9"/>
    </row>
    <row r="194" ht="30" customHeight="1">
      <c r="A194" s="113">
        <v>186</v>
      </c>
      <c r="B194" t="s" s="114">
        <v>223</v>
      </c>
      <c r="C194" t="s" s="114">
        <v>224</v>
      </c>
      <c r="D194" t="s" s="114">
        <v>23</v>
      </c>
      <c r="E194" s="127">
        <v>1</v>
      </c>
      <c r="F194" s="118">
        <v>101200</v>
      </c>
      <c r="G194" s="118">
        <f>F194*E194*1.2</f>
        <v>121440</v>
      </c>
      <c r="H194" t="s" s="128">
        <v>225</v>
      </c>
      <c r="I194" t="s" s="129">
        <v>217</v>
      </c>
      <c r="J194" t="s" s="120">
        <v>528</v>
      </c>
      <c r="K194" t="s" s="29">
        <v>226</v>
      </c>
      <c r="L194" s="9"/>
      <c r="M194" s="9"/>
    </row>
    <row r="195" ht="30" customHeight="1">
      <c r="A195" s="137">
        <v>187</v>
      </c>
      <c r="B195" t="s" s="178">
        <v>622</v>
      </c>
      <c r="C195" t="s" s="132">
        <v>623</v>
      </c>
      <c r="D195" s="162"/>
      <c r="E195" s="179">
        <v>1</v>
      </c>
      <c r="F195" s="180">
        <v>22740</v>
      </c>
      <c r="G195" s="118">
        <f>F195*E195*1.2</f>
        <v>27288</v>
      </c>
      <c r="H195" t="s" s="111">
        <v>624</v>
      </c>
      <c r="I195" t="s" s="120">
        <v>217</v>
      </c>
      <c r="J195" t="s" s="120">
        <v>528</v>
      </c>
      <c r="K195" t="s" s="29">
        <v>625</v>
      </c>
      <c r="L195" s="9"/>
      <c r="M195" s="9"/>
    </row>
    <row r="196" ht="30" customHeight="1">
      <c r="A196" s="142">
        <v>188</v>
      </c>
      <c r="B196" t="s" s="181">
        <v>626</v>
      </c>
      <c r="C196" t="s" s="132">
        <v>627</v>
      </c>
      <c r="D196" s="162"/>
      <c r="E196" s="116">
        <v>1</v>
      </c>
      <c r="F196" s="117">
        <v>15000</v>
      </c>
      <c r="G196" s="118">
        <f>F196*E196*1.2</f>
        <v>18000</v>
      </c>
      <c r="H196" t="s" s="119">
        <v>628</v>
      </c>
      <c r="I196" t="s" s="120">
        <v>217</v>
      </c>
      <c r="J196" t="s" s="120">
        <v>528</v>
      </c>
      <c r="K196" t="s" s="29">
        <v>435</v>
      </c>
      <c r="L196" s="9"/>
      <c r="M196" s="9"/>
    </row>
    <row r="197" ht="30" customHeight="1">
      <c r="A197" s="137">
        <v>189</v>
      </c>
      <c r="B197" t="s" s="182">
        <v>629</v>
      </c>
      <c r="C197" t="s" s="132">
        <v>630</v>
      </c>
      <c r="D197" s="183"/>
      <c r="E197" s="124">
        <v>3</v>
      </c>
      <c r="F197" s="125">
        <v>7000</v>
      </c>
      <c r="G197" s="118">
        <f>F197*E197*1.2</f>
        <v>25200</v>
      </c>
      <c r="H197" t="s" s="126">
        <v>631</v>
      </c>
      <c r="I197" t="s" s="120">
        <v>217</v>
      </c>
      <c r="J197" t="s" s="120">
        <v>528</v>
      </c>
      <c r="K197" t="s" s="29">
        <v>632</v>
      </c>
      <c r="L197" s="9"/>
      <c r="M197" s="9"/>
    </row>
    <row r="198" ht="30" customHeight="1">
      <c r="A198" s="113">
        <v>190</v>
      </c>
      <c r="B198" t="s" s="114">
        <v>633</v>
      </c>
      <c r="C198" t="s" s="114">
        <v>634</v>
      </c>
      <c r="D198" t="s" s="114">
        <v>23</v>
      </c>
      <c r="E198" s="127">
        <v>1</v>
      </c>
      <c r="F198" s="118">
        <v>90740</v>
      </c>
      <c r="G198" s="118">
        <f>F198*E198*1.2</f>
        <v>108888</v>
      </c>
      <c r="H198" t="s" s="128">
        <v>635</v>
      </c>
      <c r="I198" t="s" s="129">
        <v>636</v>
      </c>
      <c r="J198" t="s" s="120">
        <v>637</v>
      </c>
      <c r="K198" t="s" s="29">
        <v>633</v>
      </c>
      <c r="L198" s="9"/>
      <c r="M198" s="9"/>
    </row>
    <row r="199" ht="30" customHeight="1">
      <c r="A199" s="121">
        <v>191</v>
      </c>
      <c r="B199" t="s" s="114">
        <v>633</v>
      </c>
      <c r="C199" t="s" s="114">
        <v>638</v>
      </c>
      <c r="D199" t="s" s="114">
        <v>23</v>
      </c>
      <c r="E199" s="127">
        <v>1</v>
      </c>
      <c r="F199" s="118">
        <v>94260</v>
      </c>
      <c r="G199" s="118">
        <f>F199*E199*1.2</f>
        <v>113112</v>
      </c>
      <c r="H199" t="s" s="128">
        <v>635</v>
      </c>
      <c r="I199" t="s" s="129">
        <v>636</v>
      </c>
      <c r="J199" t="s" s="120">
        <v>637</v>
      </c>
      <c r="K199" t="s" s="29">
        <v>633</v>
      </c>
      <c r="L199" s="9"/>
      <c r="M199" s="9"/>
    </row>
    <row r="200" ht="30" customHeight="1">
      <c r="A200" s="113">
        <v>192</v>
      </c>
      <c r="B200" t="s" s="114">
        <v>639</v>
      </c>
      <c r="C200" t="s" s="114">
        <v>640</v>
      </c>
      <c r="D200" t="s" s="114">
        <v>23</v>
      </c>
      <c r="E200" s="127">
        <v>1</v>
      </c>
      <c r="F200" s="118">
        <v>550</v>
      </c>
      <c r="G200" s="118">
        <f>F200*E200*1.2</f>
        <v>660</v>
      </c>
      <c r="H200" t="s" s="128">
        <v>641</v>
      </c>
      <c r="I200" t="s" s="129">
        <v>636</v>
      </c>
      <c r="J200" t="s" s="120">
        <v>637</v>
      </c>
      <c r="K200" t="s" s="29">
        <v>639</v>
      </c>
      <c r="L200" s="9"/>
      <c r="M200" s="9"/>
    </row>
    <row r="201" ht="30" customHeight="1">
      <c r="A201" s="121">
        <v>193</v>
      </c>
      <c r="B201" t="s" s="114">
        <v>642</v>
      </c>
      <c r="C201" t="s" s="114">
        <v>643</v>
      </c>
      <c r="D201" t="s" s="114">
        <v>23</v>
      </c>
      <c r="E201" s="127">
        <v>1</v>
      </c>
      <c r="F201" s="118">
        <v>1430</v>
      </c>
      <c r="G201" s="118">
        <f>F201*E201*1.2</f>
        <v>1716</v>
      </c>
      <c r="H201" t="s" s="128">
        <v>644</v>
      </c>
      <c r="I201" t="s" s="129">
        <v>636</v>
      </c>
      <c r="J201" t="s" s="120">
        <v>637</v>
      </c>
      <c r="K201" t="s" s="29">
        <v>642</v>
      </c>
      <c r="L201" s="9"/>
      <c r="M201" s="9"/>
    </row>
    <row r="202" ht="30" customHeight="1">
      <c r="A202" s="113">
        <v>194</v>
      </c>
      <c r="B202" t="s" s="114">
        <v>68</v>
      </c>
      <c r="C202" t="s" s="114">
        <v>645</v>
      </c>
      <c r="D202" t="s" s="114">
        <v>23</v>
      </c>
      <c r="E202" s="127">
        <v>1</v>
      </c>
      <c r="F202" s="118">
        <v>6600</v>
      </c>
      <c r="G202" s="118">
        <f>F202*E202*1.2</f>
        <v>7920</v>
      </c>
      <c r="H202" t="s" s="128">
        <v>646</v>
      </c>
      <c r="I202" t="s" s="129">
        <v>636</v>
      </c>
      <c r="J202" t="s" s="120">
        <v>637</v>
      </c>
      <c r="K202" t="s" s="29">
        <v>68</v>
      </c>
      <c r="L202" s="9"/>
      <c r="M202" s="9"/>
    </row>
    <row r="203" ht="30" customHeight="1">
      <c r="A203" s="121">
        <v>195</v>
      </c>
      <c r="B203" t="s" s="114">
        <v>647</v>
      </c>
      <c r="C203" t="s" s="114">
        <v>648</v>
      </c>
      <c r="D203" t="s" s="114">
        <v>23</v>
      </c>
      <c r="E203" s="127">
        <v>1</v>
      </c>
      <c r="F203" s="118">
        <v>27500</v>
      </c>
      <c r="G203" s="118">
        <f>F203*E203*1.2</f>
        <v>33000</v>
      </c>
      <c r="H203" t="s" s="128">
        <v>649</v>
      </c>
      <c r="I203" t="s" s="129">
        <v>636</v>
      </c>
      <c r="J203" t="s" s="120">
        <v>637</v>
      </c>
      <c r="K203" t="s" s="29">
        <v>647</v>
      </c>
      <c r="L203" s="9"/>
      <c r="M203" s="9"/>
    </row>
    <row r="204" ht="30" customHeight="1">
      <c r="A204" s="113">
        <v>196</v>
      </c>
      <c r="B204" t="s" s="114">
        <v>650</v>
      </c>
      <c r="C204" t="s" s="114">
        <v>651</v>
      </c>
      <c r="D204" t="s" s="114">
        <v>23</v>
      </c>
      <c r="E204" s="127">
        <v>1</v>
      </c>
      <c r="F204" s="118">
        <v>1430</v>
      </c>
      <c r="G204" s="118">
        <f>F204*E204*1.2</f>
        <v>1716</v>
      </c>
      <c r="H204" t="s" s="128">
        <v>652</v>
      </c>
      <c r="I204" t="s" s="129">
        <v>636</v>
      </c>
      <c r="J204" t="s" s="120">
        <v>637</v>
      </c>
      <c r="K204" t="s" s="29">
        <v>653</v>
      </c>
      <c r="L204" s="9"/>
      <c r="M204" s="9"/>
    </row>
    <row r="205" ht="30" customHeight="1">
      <c r="A205" s="121">
        <v>197</v>
      </c>
      <c r="B205" t="s" s="114">
        <v>654</v>
      </c>
      <c r="C205" s="162"/>
      <c r="D205" t="s" s="114">
        <v>23</v>
      </c>
      <c r="E205" s="127">
        <v>1</v>
      </c>
      <c r="F205" s="118">
        <v>3080</v>
      </c>
      <c r="G205" s="118">
        <f>F205*E205*1.2</f>
        <v>3696</v>
      </c>
      <c r="H205" t="s" s="128">
        <v>655</v>
      </c>
      <c r="I205" t="s" s="129">
        <v>636</v>
      </c>
      <c r="J205" t="s" s="120">
        <v>637</v>
      </c>
      <c r="K205" t="s" s="29">
        <v>654</v>
      </c>
      <c r="L205" s="9"/>
      <c r="M205" s="9"/>
    </row>
    <row r="206" ht="30" customHeight="1">
      <c r="A206" s="113">
        <v>198</v>
      </c>
      <c r="B206" t="s" s="114">
        <v>656</v>
      </c>
      <c r="C206" t="s" s="114">
        <v>657</v>
      </c>
      <c r="D206" t="s" s="114">
        <v>23</v>
      </c>
      <c r="E206" s="165">
        <v>1</v>
      </c>
      <c r="F206" s="118">
        <v>8840</v>
      </c>
      <c r="G206" s="118">
        <f>F206*E206*1.2</f>
        <v>10608</v>
      </c>
      <c r="H206" t="s" s="128">
        <v>658</v>
      </c>
      <c r="I206" t="s" s="129">
        <v>636</v>
      </c>
      <c r="J206" t="s" s="120">
        <v>637</v>
      </c>
      <c r="K206" t="s" s="29">
        <v>656</v>
      </c>
      <c r="L206" s="9"/>
      <c r="M206" s="9"/>
    </row>
    <row r="207" ht="30" customHeight="1">
      <c r="A207" s="121">
        <v>199</v>
      </c>
      <c r="B207" t="s" s="114">
        <v>659</v>
      </c>
      <c r="C207" t="s" s="114">
        <v>660</v>
      </c>
      <c r="D207" t="s" s="114">
        <v>23</v>
      </c>
      <c r="E207" s="165">
        <v>16</v>
      </c>
      <c r="F207" s="118">
        <v>540</v>
      </c>
      <c r="G207" s="118">
        <f>F207*E207*1.2</f>
        <v>10368</v>
      </c>
      <c r="H207" t="s" s="128">
        <v>661</v>
      </c>
      <c r="I207" t="s" s="129">
        <v>636</v>
      </c>
      <c r="J207" t="s" s="120">
        <v>637</v>
      </c>
      <c r="K207" t="s" s="29">
        <v>659</v>
      </c>
      <c r="L207" s="9"/>
      <c r="M207" s="9"/>
    </row>
    <row r="208" ht="30" customHeight="1">
      <c r="A208" s="113">
        <v>200</v>
      </c>
      <c r="B208" t="s" s="114">
        <v>662</v>
      </c>
      <c r="C208" t="s" s="114">
        <v>663</v>
      </c>
      <c r="D208" t="s" s="114">
        <v>23</v>
      </c>
      <c r="E208" s="127">
        <v>1</v>
      </c>
      <c r="F208" s="118">
        <v>26800</v>
      </c>
      <c r="G208" s="118">
        <f>F208*E208*1.2</f>
        <v>32160</v>
      </c>
      <c r="H208" t="s" s="128">
        <v>664</v>
      </c>
      <c r="I208" t="s" s="129">
        <v>636</v>
      </c>
      <c r="J208" t="s" s="120">
        <v>637</v>
      </c>
      <c r="K208" t="s" s="29">
        <v>665</v>
      </c>
      <c r="L208" s="9"/>
      <c r="M208" s="9"/>
    </row>
    <row r="209" ht="30" customHeight="1">
      <c r="A209" s="184"/>
      <c r="B209" t="s" s="114">
        <v>666</v>
      </c>
      <c r="C209" s="162"/>
      <c r="D209" t="s" s="114">
        <v>23</v>
      </c>
      <c r="E209" s="127">
        <v>1</v>
      </c>
      <c r="F209" s="118">
        <v>2640</v>
      </c>
      <c r="G209" s="118">
        <f>F209*E209*1.2</f>
        <v>3168</v>
      </c>
      <c r="H209" t="s" s="128">
        <v>667</v>
      </c>
      <c r="I209" t="s" s="129">
        <v>636</v>
      </c>
      <c r="J209" t="s" s="120">
        <v>637</v>
      </c>
      <c r="K209" t="s" s="29">
        <v>666</v>
      </c>
      <c r="L209" s="9"/>
      <c r="M209" s="9"/>
    </row>
    <row r="210" ht="30" customHeight="1">
      <c r="A210" s="184"/>
      <c r="B210" t="s" s="114">
        <v>668</v>
      </c>
      <c r="C210" t="s" s="114">
        <v>669</v>
      </c>
      <c r="D210" t="s" s="114">
        <v>23</v>
      </c>
      <c r="E210" s="127">
        <v>1</v>
      </c>
      <c r="F210" s="118">
        <v>52500</v>
      </c>
      <c r="G210" s="118">
        <f>F210*E210*1.2</f>
        <v>63000</v>
      </c>
      <c r="H210" t="s" s="128">
        <v>670</v>
      </c>
      <c r="I210" t="s" s="129">
        <v>636</v>
      </c>
      <c r="J210" t="s" s="120">
        <v>637</v>
      </c>
      <c r="K210" t="s" s="29">
        <v>668</v>
      </c>
      <c r="L210" s="9"/>
      <c r="M210" s="9"/>
    </row>
    <row r="211" ht="30" customHeight="1">
      <c r="A211" s="184"/>
      <c r="B211" t="s" s="114">
        <v>671</v>
      </c>
      <c r="C211" s="162"/>
      <c r="D211" t="s" s="114">
        <v>23</v>
      </c>
      <c r="E211" s="127">
        <v>2</v>
      </c>
      <c r="F211" s="118">
        <v>6930</v>
      </c>
      <c r="G211" s="118">
        <f>F211*E211*1.2</f>
        <v>16632</v>
      </c>
      <c r="H211" t="s" s="128">
        <v>672</v>
      </c>
      <c r="I211" t="s" s="129">
        <v>636</v>
      </c>
      <c r="J211" t="s" s="120">
        <v>637</v>
      </c>
      <c r="K211" t="s" s="29">
        <v>131</v>
      </c>
      <c r="L211" s="9"/>
      <c r="M211" s="9"/>
    </row>
    <row r="212" ht="30" customHeight="1">
      <c r="A212" s="184"/>
      <c r="B212" t="s" s="114">
        <v>673</v>
      </c>
      <c r="C212" s="162"/>
      <c r="D212" t="s" s="114">
        <v>23</v>
      </c>
      <c r="E212" s="127">
        <v>3</v>
      </c>
      <c r="F212" s="118">
        <v>2200</v>
      </c>
      <c r="G212" s="118">
        <f>F212*E212*1.2</f>
        <v>7920</v>
      </c>
      <c r="H212" t="s" s="128">
        <v>674</v>
      </c>
      <c r="I212" t="s" s="129">
        <v>636</v>
      </c>
      <c r="J212" t="s" s="120">
        <v>637</v>
      </c>
      <c r="K212" t="s" s="29">
        <v>673</v>
      </c>
      <c r="L212" s="9"/>
      <c r="M212" s="9"/>
    </row>
    <row r="213" ht="30" customHeight="1">
      <c r="A213" s="184"/>
      <c r="B213" t="s" s="114">
        <v>128</v>
      </c>
      <c r="C213" s="162"/>
      <c r="D213" t="s" s="114">
        <v>23</v>
      </c>
      <c r="E213" s="127">
        <v>4</v>
      </c>
      <c r="F213" s="118">
        <v>17600</v>
      </c>
      <c r="G213" s="118">
        <f>F213*E213*1.2</f>
        <v>84480</v>
      </c>
      <c r="H213" t="s" s="128">
        <v>675</v>
      </c>
      <c r="I213" t="s" s="129">
        <v>636</v>
      </c>
      <c r="J213" t="s" s="120">
        <v>637</v>
      </c>
      <c r="K213" t="s" s="29">
        <v>131</v>
      </c>
      <c r="L213" s="9"/>
      <c r="M213" s="9"/>
    </row>
    <row r="214" ht="30" customHeight="1">
      <c r="A214" s="184"/>
      <c r="B214" t="s" s="114">
        <v>676</v>
      </c>
      <c r="C214" s="162"/>
      <c r="D214" t="s" s="114">
        <v>23</v>
      </c>
      <c r="E214" s="127">
        <v>4</v>
      </c>
      <c r="F214" s="118">
        <v>275</v>
      </c>
      <c r="G214" s="118">
        <f>F214*E214*1.2</f>
        <v>1320</v>
      </c>
      <c r="H214" t="s" s="128">
        <v>677</v>
      </c>
      <c r="I214" t="s" s="129">
        <v>636</v>
      </c>
      <c r="J214" t="s" s="120">
        <v>637</v>
      </c>
      <c r="K214" s="9"/>
      <c r="L214" s="9"/>
      <c r="M214" s="9"/>
    </row>
    <row r="215" ht="30" customHeight="1">
      <c r="A215" s="184"/>
      <c r="B215" t="s" s="114">
        <v>678</v>
      </c>
      <c r="C215" s="162"/>
      <c r="D215" t="s" s="114">
        <v>23</v>
      </c>
      <c r="E215" s="127">
        <v>4</v>
      </c>
      <c r="F215" s="118">
        <v>330</v>
      </c>
      <c r="G215" s="118">
        <f>F215*E215*1.2</f>
        <v>1584</v>
      </c>
      <c r="H215" t="s" s="128">
        <v>679</v>
      </c>
      <c r="I215" t="s" s="129">
        <v>636</v>
      </c>
      <c r="J215" t="s" s="120">
        <v>637</v>
      </c>
      <c r="K215" s="9"/>
      <c r="L215" s="9"/>
      <c r="M215" s="9"/>
    </row>
    <row r="216" ht="30" customHeight="1">
      <c r="A216" s="184"/>
      <c r="B216" t="s" s="114">
        <v>680</v>
      </c>
      <c r="C216" s="162"/>
      <c r="D216" t="s" s="114">
        <v>23</v>
      </c>
      <c r="E216" s="127">
        <v>4</v>
      </c>
      <c r="F216" s="118">
        <v>528</v>
      </c>
      <c r="G216" s="118">
        <f>F216*E216*1.2</f>
        <v>2534.4</v>
      </c>
      <c r="H216" t="s" s="134">
        <v>681</v>
      </c>
      <c r="I216" t="s" s="129">
        <v>636</v>
      </c>
      <c r="J216" t="s" s="120">
        <v>637</v>
      </c>
      <c r="K216" s="9"/>
      <c r="L216" s="9"/>
      <c r="M216" s="9"/>
    </row>
    <row r="217" ht="30" customHeight="1">
      <c r="A217" s="184"/>
      <c r="B217" t="s" s="114">
        <v>682</v>
      </c>
      <c r="C217" s="162"/>
      <c r="D217" t="s" s="114">
        <v>23</v>
      </c>
      <c r="E217" s="127">
        <v>4</v>
      </c>
      <c r="F217" s="118">
        <v>220</v>
      </c>
      <c r="G217" s="118">
        <f>F217*E217*1.2</f>
        <v>1056</v>
      </c>
      <c r="H217" t="s" s="128">
        <v>683</v>
      </c>
      <c r="I217" t="s" s="129">
        <v>636</v>
      </c>
      <c r="J217" t="s" s="120">
        <v>637</v>
      </c>
      <c r="K217" s="9"/>
      <c r="L217" s="9"/>
      <c r="M217" s="9"/>
    </row>
    <row r="218" ht="30" customHeight="1">
      <c r="A218" s="184"/>
      <c r="B218" t="s" s="114">
        <v>684</v>
      </c>
      <c r="C218" t="s" s="185">
        <v>685</v>
      </c>
      <c r="D218" t="s" s="114">
        <v>23</v>
      </c>
      <c r="E218" s="127">
        <v>1</v>
      </c>
      <c r="F218" s="118">
        <v>12920</v>
      </c>
      <c r="G218" s="118">
        <f>F218*E218*1.2</f>
        <v>15504</v>
      </c>
      <c r="H218" t="s" s="128">
        <v>686</v>
      </c>
      <c r="I218" t="s" s="129">
        <v>636</v>
      </c>
      <c r="J218" t="s" s="120">
        <v>637</v>
      </c>
      <c r="K218" t="s" s="29">
        <v>684</v>
      </c>
      <c r="L218" s="9"/>
      <c r="M218" s="9"/>
    </row>
    <row r="219" ht="30" customHeight="1">
      <c r="A219" s="184"/>
      <c r="B219" t="s" s="114">
        <v>687</v>
      </c>
      <c r="C219" t="s" s="114">
        <v>685</v>
      </c>
      <c r="D219" t="s" s="114">
        <v>23</v>
      </c>
      <c r="E219" s="127">
        <v>1</v>
      </c>
      <c r="F219" s="118">
        <v>5940</v>
      </c>
      <c r="G219" s="118">
        <f>F219*E219*1.2</f>
        <v>7128</v>
      </c>
      <c r="H219" t="s" s="128">
        <v>688</v>
      </c>
      <c r="I219" t="s" s="129">
        <v>636</v>
      </c>
      <c r="J219" t="s" s="120">
        <v>637</v>
      </c>
      <c r="K219" t="s" s="29">
        <v>689</v>
      </c>
      <c r="L219" s="9"/>
      <c r="M219" s="9"/>
    </row>
    <row r="220" ht="30" customHeight="1">
      <c r="A220" s="184"/>
      <c r="B220" t="s" s="114">
        <v>690</v>
      </c>
      <c r="C220" s="162"/>
      <c r="D220" t="s" s="114">
        <v>23</v>
      </c>
      <c r="E220" s="127">
        <v>1</v>
      </c>
      <c r="F220" s="118">
        <v>660</v>
      </c>
      <c r="G220" s="118">
        <f>F220*E220*1.2</f>
        <v>792</v>
      </c>
      <c r="H220" t="s" s="128">
        <v>691</v>
      </c>
      <c r="I220" t="s" s="129">
        <v>636</v>
      </c>
      <c r="J220" t="s" s="120">
        <v>637</v>
      </c>
      <c r="K220" s="9"/>
      <c r="L220" s="9"/>
      <c r="M220" s="9"/>
    </row>
    <row r="221" ht="30" customHeight="1">
      <c r="A221" s="184"/>
      <c r="B221" t="s" s="114">
        <v>155</v>
      </c>
      <c r="C221" t="s" s="114">
        <v>692</v>
      </c>
      <c r="D221" t="s" s="114">
        <v>23</v>
      </c>
      <c r="E221" s="127">
        <v>1</v>
      </c>
      <c r="F221" s="118">
        <v>35000</v>
      </c>
      <c r="G221" s="118">
        <f>F221*E221*1.2</f>
        <v>42000</v>
      </c>
      <c r="H221" t="s" s="134">
        <v>693</v>
      </c>
      <c r="I221" t="s" s="129">
        <v>636</v>
      </c>
      <c r="J221" t="s" s="120">
        <v>637</v>
      </c>
      <c r="K221" s="9"/>
      <c r="L221" s="9"/>
      <c r="M221" s="9"/>
    </row>
    <row r="222" ht="30" customHeight="1">
      <c r="A222" s="184"/>
      <c r="B222" t="s" s="114">
        <v>694</v>
      </c>
      <c r="C222" t="s" s="114">
        <v>695</v>
      </c>
      <c r="D222" t="s" s="114">
        <v>23</v>
      </c>
      <c r="E222" s="127">
        <v>1</v>
      </c>
      <c r="F222" s="118">
        <v>31000</v>
      </c>
      <c r="G222" s="118">
        <f>F222*E222*1.2</f>
        <v>37200</v>
      </c>
      <c r="H222" t="s" s="128">
        <v>696</v>
      </c>
      <c r="I222" t="s" s="129">
        <v>636</v>
      </c>
      <c r="J222" t="s" s="120">
        <v>637</v>
      </c>
      <c r="K222" s="9"/>
      <c r="L222" s="9"/>
      <c r="M222" s="9"/>
    </row>
    <row r="223" ht="30" customHeight="1">
      <c r="A223" s="184"/>
      <c r="B223" t="s" s="114">
        <v>697</v>
      </c>
      <c r="C223" t="s" s="114">
        <v>698</v>
      </c>
      <c r="D223" t="s" s="114">
        <v>23</v>
      </c>
      <c r="E223" s="127">
        <v>1</v>
      </c>
      <c r="F223" s="118">
        <v>46438</v>
      </c>
      <c r="G223" s="118">
        <f>F223*E223*1.2</f>
        <v>55725.6</v>
      </c>
      <c r="H223" t="s" s="130">
        <v>699</v>
      </c>
      <c r="I223" t="s" s="120">
        <v>636</v>
      </c>
      <c r="J223" t="s" s="120">
        <v>637</v>
      </c>
      <c r="K223" s="9"/>
      <c r="L223" s="9"/>
      <c r="M223" s="9"/>
    </row>
    <row r="224" ht="30" customHeight="1">
      <c r="A224" s="184"/>
      <c r="B224" t="s" s="114">
        <v>700</v>
      </c>
      <c r="C224" t="s" s="114">
        <v>701</v>
      </c>
      <c r="D224" t="s" s="114">
        <v>23</v>
      </c>
      <c r="E224" s="127">
        <v>6</v>
      </c>
      <c r="F224" s="118">
        <v>11000</v>
      </c>
      <c r="G224" s="118">
        <f>F224*E224*1.2</f>
        <v>79200</v>
      </c>
      <c r="H224" t="s" s="128">
        <v>702</v>
      </c>
      <c r="I224" t="s" s="129">
        <v>636</v>
      </c>
      <c r="J224" t="s" s="120">
        <v>637</v>
      </c>
      <c r="K224" t="s" s="29">
        <v>151</v>
      </c>
      <c r="L224" s="9"/>
      <c r="M224" s="9"/>
    </row>
    <row r="225" ht="30" customHeight="1">
      <c r="A225" s="184"/>
      <c r="B225" t="s" s="114">
        <v>703</v>
      </c>
      <c r="C225" t="s" s="114">
        <v>704</v>
      </c>
      <c r="D225" t="s" s="114">
        <v>23</v>
      </c>
      <c r="E225" s="127">
        <v>1</v>
      </c>
      <c r="F225" s="118">
        <v>42000</v>
      </c>
      <c r="G225" s="118">
        <f>F225*E225*1.2</f>
        <v>50400</v>
      </c>
      <c r="H225" t="s" s="128">
        <v>705</v>
      </c>
      <c r="I225" t="s" s="129">
        <v>636</v>
      </c>
      <c r="J225" t="s" s="120">
        <v>637</v>
      </c>
      <c r="K225" s="9"/>
      <c r="L225" s="9"/>
      <c r="M225" s="9"/>
    </row>
    <row r="226" ht="30" customHeight="1">
      <c r="A226" s="184"/>
      <c r="B226" t="s" s="114">
        <v>706</v>
      </c>
      <c r="C226" t="s" s="114">
        <v>707</v>
      </c>
      <c r="D226" t="s" s="114">
        <v>23</v>
      </c>
      <c r="E226" s="127">
        <v>1</v>
      </c>
      <c r="F226" s="118">
        <v>9000</v>
      </c>
      <c r="G226" s="118">
        <f>F226*E226*1.2</f>
        <v>10800</v>
      </c>
      <c r="H226" t="s" s="111">
        <v>708</v>
      </c>
      <c r="I226" t="s" s="120">
        <v>636</v>
      </c>
      <c r="J226" t="s" s="120">
        <v>637</v>
      </c>
      <c r="K226" s="9"/>
      <c r="L226" s="9"/>
      <c r="M226" s="9"/>
    </row>
    <row r="227" ht="30" customHeight="1">
      <c r="A227" s="184"/>
      <c r="B227" t="s" s="114">
        <v>709</v>
      </c>
      <c r="C227" t="s" s="114">
        <v>707</v>
      </c>
      <c r="D227" t="s" s="114">
        <v>23</v>
      </c>
      <c r="E227" s="127">
        <v>1</v>
      </c>
      <c r="F227" s="118">
        <v>9000</v>
      </c>
      <c r="G227" s="118">
        <f>F227*E227*1.2</f>
        <v>10800</v>
      </c>
      <c r="H227" t="s" s="119">
        <v>710</v>
      </c>
      <c r="I227" t="s" s="120">
        <v>636</v>
      </c>
      <c r="J227" t="s" s="120">
        <v>637</v>
      </c>
      <c r="K227" s="9"/>
      <c r="L227" s="9"/>
      <c r="M227" s="9"/>
    </row>
    <row r="228" ht="30" customHeight="1">
      <c r="A228" s="184"/>
      <c r="B228" t="s" s="114">
        <v>711</v>
      </c>
      <c r="C228" t="s" s="114">
        <v>707</v>
      </c>
      <c r="D228" t="s" s="114">
        <v>23</v>
      </c>
      <c r="E228" s="127">
        <v>1</v>
      </c>
      <c r="F228" s="118">
        <v>7800</v>
      </c>
      <c r="G228" s="118">
        <f>F228*E228*1.2</f>
        <v>9360</v>
      </c>
      <c r="H228" t="s" s="119">
        <v>712</v>
      </c>
      <c r="I228" t="s" s="120">
        <v>636</v>
      </c>
      <c r="J228" t="s" s="120">
        <v>637</v>
      </c>
      <c r="K228" s="9"/>
      <c r="L228" s="9"/>
      <c r="M228" s="9"/>
    </row>
    <row r="229" ht="30" customHeight="1">
      <c r="A229" s="184"/>
      <c r="B229" t="s" s="114">
        <v>713</v>
      </c>
      <c r="C229" t="s" s="114">
        <v>707</v>
      </c>
      <c r="D229" t="s" s="114">
        <v>23</v>
      </c>
      <c r="E229" s="165">
        <v>3</v>
      </c>
      <c r="F229" s="118">
        <v>3200</v>
      </c>
      <c r="G229" s="118">
        <f>F229*E229*1.2</f>
        <v>11520</v>
      </c>
      <c r="H229" t="s" s="126">
        <v>714</v>
      </c>
      <c r="I229" t="s" s="120">
        <v>636</v>
      </c>
      <c r="J229" t="s" s="120">
        <v>637</v>
      </c>
      <c r="K229" s="9"/>
      <c r="L229" s="9"/>
      <c r="M229" s="9"/>
    </row>
    <row r="230" ht="30" customHeight="1">
      <c r="A230" s="184"/>
      <c r="B230" t="s" s="114">
        <v>715</v>
      </c>
      <c r="C230" t="s" s="114">
        <v>707</v>
      </c>
      <c r="D230" t="s" s="114">
        <v>23</v>
      </c>
      <c r="E230" s="165">
        <v>1</v>
      </c>
      <c r="F230" s="118">
        <v>7800</v>
      </c>
      <c r="G230" s="118">
        <f>F230*E230*1.2</f>
        <v>9360</v>
      </c>
      <c r="H230" t="s" s="128">
        <v>716</v>
      </c>
      <c r="I230" t="s" s="129">
        <v>636</v>
      </c>
      <c r="J230" t="s" s="120">
        <v>637</v>
      </c>
      <c r="K230" s="9"/>
      <c r="L230" s="9"/>
      <c r="M230" s="9"/>
    </row>
    <row r="231" ht="30" customHeight="1">
      <c r="A231" s="184"/>
      <c r="B231" t="s" s="114">
        <v>717</v>
      </c>
      <c r="C231" t="s" s="114">
        <v>707</v>
      </c>
      <c r="D231" t="s" s="114">
        <v>23</v>
      </c>
      <c r="E231" s="127">
        <v>1</v>
      </c>
      <c r="F231" s="118">
        <v>23500</v>
      </c>
      <c r="G231" s="118">
        <f>F231*E231*1.2</f>
        <v>28200</v>
      </c>
      <c r="H231" t="s" s="111">
        <v>718</v>
      </c>
      <c r="I231" t="s" s="120">
        <v>636</v>
      </c>
      <c r="J231" t="s" s="120">
        <v>637</v>
      </c>
      <c r="K231" s="9"/>
      <c r="L231" s="87">
        <v>2.5</v>
      </c>
      <c r="M231" s="87">
        <f>L231*1300</f>
        <v>3250</v>
      </c>
    </row>
    <row r="232" ht="30" customHeight="1">
      <c r="A232" s="184"/>
      <c r="B232" t="s" s="114">
        <v>719</v>
      </c>
      <c r="C232" t="s" s="114">
        <v>707</v>
      </c>
      <c r="D232" t="s" s="114">
        <v>23</v>
      </c>
      <c r="E232" s="127">
        <v>30</v>
      </c>
      <c r="F232" s="118">
        <v>3900</v>
      </c>
      <c r="G232" s="118">
        <f>F232*E232*1.2</f>
        <v>140400</v>
      </c>
      <c r="H232" t="s" s="119">
        <v>720</v>
      </c>
      <c r="I232" t="s" s="120">
        <v>636</v>
      </c>
      <c r="J232" t="s" s="120">
        <v>637</v>
      </c>
      <c r="K232" s="9"/>
      <c r="L232" s="9"/>
      <c r="M232" s="9"/>
    </row>
    <row r="233" ht="30" customHeight="1">
      <c r="A233" s="184"/>
      <c r="B233" t="s" s="114">
        <v>721</v>
      </c>
      <c r="C233" t="s" s="186">
        <v>722</v>
      </c>
      <c r="D233" t="s" s="114">
        <v>723</v>
      </c>
      <c r="E233" s="127">
        <v>6</v>
      </c>
      <c r="F233" s="118">
        <v>1170</v>
      </c>
      <c r="G233" s="118">
        <f>F233*E233*1.2</f>
        <v>8424</v>
      </c>
      <c r="H233" t="s" s="119">
        <v>724</v>
      </c>
      <c r="I233" t="s" s="120">
        <v>636</v>
      </c>
      <c r="J233" t="s" s="120">
        <v>637</v>
      </c>
      <c r="K233" s="9"/>
      <c r="L233" s="9"/>
      <c r="M233" s="9"/>
    </row>
    <row r="234" ht="30" customHeight="1">
      <c r="A234" s="184"/>
      <c r="B234" t="s" s="114">
        <v>725</v>
      </c>
      <c r="C234" t="s" s="187">
        <v>726</v>
      </c>
      <c r="D234" t="s" s="114">
        <v>723</v>
      </c>
      <c r="E234" s="127">
        <v>4</v>
      </c>
      <c r="F234" s="118">
        <v>3250</v>
      </c>
      <c r="G234" s="118">
        <f>F234*E234*1.2</f>
        <v>15600</v>
      </c>
      <c r="H234" t="s" s="119">
        <v>727</v>
      </c>
      <c r="I234" t="s" s="120">
        <v>636</v>
      </c>
      <c r="J234" t="s" s="120">
        <v>637</v>
      </c>
      <c r="K234" s="9"/>
      <c r="L234" s="9"/>
      <c r="M234" s="9"/>
    </row>
    <row r="235" ht="30" customHeight="1">
      <c r="A235" s="184"/>
      <c r="B235" t="s" s="114">
        <v>728</v>
      </c>
      <c r="C235" t="s" s="187">
        <v>729</v>
      </c>
      <c r="D235" t="s" s="114">
        <v>723</v>
      </c>
      <c r="E235" s="127">
        <v>5</v>
      </c>
      <c r="F235" s="118">
        <v>3900</v>
      </c>
      <c r="G235" s="118">
        <f>F235*E235*1.2</f>
        <v>23400</v>
      </c>
      <c r="H235" t="s" s="119">
        <v>730</v>
      </c>
      <c r="I235" t="s" s="120">
        <v>636</v>
      </c>
      <c r="J235" t="s" s="120">
        <v>637</v>
      </c>
      <c r="K235" s="9"/>
      <c r="L235" s="9"/>
      <c r="M235" s="9"/>
    </row>
    <row r="236" ht="30" customHeight="1">
      <c r="A236" s="184"/>
      <c r="B236" t="s" s="114">
        <v>731</v>
      </c>
      <c r="C236" t="s" s="188">
        <v>707</v>
      </c>
      <c r="D236" t="s" s="114">
        <v>23</v>
      </c>
      <c r="E236" s="127">
        <v>50</v>
      </c>
      <c r="F236" s="118">
        <v>550</v>
      </c>
      <c r="G236" s="118">
        <f>F236*E236*1.2</f>
        <v>33000</v>
      </c>
      <c r="H236" t="s" s="119">
        <v>732</v>
      </c>
      <c r="I236" t="s" s="120">
        <v>636</v>
      </c>
      <c r="J236" t="s" s="120">
        <v>637</v>
      </c>
      <c r="K236" s="9"/>
      <c r="L236" s="9"/>
      <c r="M236" s="9"/>
    </row>
    <row r="237" ht="30" customHeight="1">
      <c r="A237" s="184"/>
      <c r="B237" t="s" s="114">
        <v>733</v>
      </c>
      <c r="C237" t="s" s="114">
        <v>729</v>
      </c>
      <c r="D237" t="s" s="114">
        <v>723</v>
      </c>
      <c r="E237" s="127">
        <v>3</v>
      </c>
      <c r="F237" s="118">
        <v>1300</v>
      </c>
      <c r="G237" s="118">
        <f>F237*E237*1.2</f>
        <v>4680</v>
      </c>
      <c r="H237" t="s" s="119">
        <v>734</v>
      </c>
      <c r="I237" t="s" s="120">
        <v>636</v>
      </c>
      <c r="J237" t="s" s="120">
        <v>637</v>
      </c>
      <c r="K237" s="9"/>
      <c r="L237" s="9"/>
      <c r="M237" s="9"/>
    </row>
    <row r="238" ht="30" customHeight="1">
      <c r="A238" s="184"/>
      <c r="B238" t="s" s="114">
        <v>735</v>
      </c>
      <c r="C238" t="s" s="114">
        <v>707</v>
      </c>
      <c r="D238" t="s" s="114">
        <v>23</v>
      </c>
      <c r="E238" s="127">
        <v>8</v>
      </c>
      <c r="F238" s="118">
        <v>4550</v>
      </c>
      <c r="G238" s="118">
        <f>F238*E238*1.2</f>
        <v>43680</v>
      </c>
      <c r="H238" t="s" s="189">
        <v>736</v>
      </c>
      <c r="I238" t="s" s="120">
        <v>636</v>
      </c>
      <c r="J238" t="s" s="120">
        <v>637</v>
      </c>
      <c r="K238" s="9"/>
      <c r="L238" s="9"/>
      <c r="M238" s="9"/>
    </row>
    <row r="239" ht="30" customHeight="1">
      <c r="A239" s="184"/>
      <c r="B239" t="s" s="114">
        <v>721</v>
      </c>
      <c r="C239" t="s" s="114">
        <v>737</v>
      </c>
      <c r="D239" t="s" s="114">
        <v>723</v>
      </c>
      <c r="E239" s="127">
        <v>1</v>
      </c>
      <c r="F239" s="118">
        <v>2250</v>
      </c>
      <c r="G239" s="118">
        <f>F239*E239*1.2</f>
        <v>2700</v>
      </c>
      <c r="H239" t="s" s="134">
        <v>738</v>
      </c>
      <c r="I239" t="s" s="129">
        <v>636</v>
      </c>
      <c r="J239" t="s" s="120">
        <v>637</v>
      </c>
      <c r="K239" s="9"/>
      <c r="L239" s="9"/>
      <c r="M239" s="9"/>
    </row>
    <row r="240" ht="30" customHeight="1">
      <c r="A240" s="184"/>
      <c r="B240" t="s" s="114">
        <v>721</v>
      </c>
      <c r="C240" t="s" s="114">
        <v>739</v>
      </c>
      <c r="D240" t="s" s="114">
        <v>723</v>
      </c>
      <c r="E240" s="127">
        <v>1</v>
      </c>
      <c r="F240" s="118">
        <v>1850</v>
      </c>
      <c r="G240" s="118">
        <f>F240*E240*1.2</f>
        <v>2220</v>
      </c>
      <c r="H240" t="s" s="128">
        <v>724</v>
      </c>
      <c r="I240" t="s" s="129">
        <v>636</v>
      </c>
      <c r="J240" t="s" s="120">
        <v>637</v>
      </c>
      <c r="K240" s="9"/>
      <c r="L240" s="9"/>
      <c r="M240" s="9"/>
    </row>
    <row r="241" ht="30" customHeight="1">
      <c r="A241" s="184"/>
      <c r="B241" t="s" s="114">
        <v>721</v>
      </c>
      <c r="C241" t="s" s="114">
        <v>740</v>
      </c>
      <c r="D241" t="s" s="114">
        <v>723</v>
      </c>
      <c r="E241" s="127">
        <v>1</v>
      </c>
      <c r="F241" s="118">
        <v>1550</v>
      </c>
      <c r="G241" s="118">
        <f>F241*E241*1.2</f>
        <v>1860</v>
      </c>
      <c r="H241" t="s" s="128">
        <v>724</v>
      </c>
      <c r="I241" t="s" s="129">
        <v>636</v>
      </c>
      <c r="J241" t="s" s="120">
        <v>637</v>
      </c>
      <c r="K241" s="9"/>
      <c r="L241" s="9"/>
      <c r="M241" s="9"/>
    </row>
    <row r="242" ht="30" customHeight="1">
      <c r="A242" s="184"/>
      <c r="B242" t="s" s="114">
        <v>725</v>
      </c>
      <c r="C242" t="s" s="114">
        <v>741</v>
      </c>
      <c r="D242" t="s" s="114">
        <v>723</v>
      </c>
      <c r="E242" s="127">
        <v>1</v>
      </c>
      <c r="F242" s="118">
        <v>3250</v>
      </c>
      <c r="G242" s="118">
        <f>F242*E242*1.2</f>
        <v>3900</v>
      </c>
      <c r="H242" t="s" s="134">
        <v>742</v>
      </c>
      <c r="I242" t="s" s="129">
        <v>636</v>
      </c>
      <c r="J242" t="s" s="120">
        <v>637</v>
      </c>
      <c r="K242" s="9"/>
      <c r="L242" s="9"/>
      <c r="M242" s="9"/>
    </row>
    <row r="243" ht="30" customHeight="1">
      <c r="A243" s="9"/>
      <c r="B243" t="s" s="190">
        <v>743</v>
      </c>
      <c r="C243" t="s" s="185">
        <v>744</v>
      </c>
      <c r="D243" t="s" s="114">
        <v>23</v>
      </c>
      <c r="E243" s="127">
        <v>1</v>
      </c>
      <c r="F243" s="118">
        <v>45580</v>
      </c>
      <c r="G243" s="118">
        <f>F243*E243*1.2</f>
        <v>54696</v>
      </c>
      <c r="H243" t="s" s="128">
        <v>745</v>
      </c>
      <c r="I243" t="s" s="129">
        <v>636</v>
      </c>
      <c r="J243" t="s" s="120">
        <v>637</v>
      </c>
      <c r="K243" t="s" s="29">
        <v>743</v>
      </c>
      <c r="L243" s="9"/>
      <c r="M243" s="9"/>
    </row>
    <row r="244" ht="30" customHeight="1">
      <c r="A244" s="184"/>
      <c r="B244" t="s" s="114">
        <v>700</v>
      </c>
      <c r="C244" t="s" s="114">
        <v>746</v>
      </c>
      <c r="D244" t="s" s="114">
        <v>23</v>
      </c>
      <c r="E244" s="127">
        <v>2</v>
      </c>
      <c r="F244" s="118">
        <v>7700</v>
      </c>
      <c r="G244" s="118">
        <f>F244*E244*1.2</f>
        <v>18480</v>
      </c>
      <c r="H244" t="s" s="128">
        <v>702</v>
      </c>
      <c r="I244" t="s" s="129">
        <v>636</v>
      </c>
      <c r="J244" t="s" s="120">
        <v>637</v>
      </c>
      <c r="K244" t="s" s="29">
        <v>700</v>
      </c>
      <c r="L244" s="9"/>
      <c r="M244" s="9"/>
    </row>
    <row r="245" ht="30" customHeight="1">
      <c r="A245" s="184"/>
      <c r="B245" t="s" s="114">
        <v>700</v>
      </c>
      <c r="C245" t="s" s="114">
        <v>747</v>
      </c>
      <c r="D245" t="s" s="114">
        <v>23</v>
      </c>
      <c r="E245" s="127">
        <v>2</v>
      </c>
      <c r="F245" s="118">
        <v>2860</v>
      </c>
      <c r="G245" s="118">
        <f>F245*E245*1.2</f>
        <v>6864</v>
      </c>
      <c r="H245" t="s" s="134">
        <v>748</v>
      </c>
      <c r="I245" t="s" s="129">
        <v>636</v>
      </c>
      <c r="J245" t="s" s="120">
        <v>637</v>
      </c>
      <c r="K245" t="s" s="29">
        <v>700</v>
      </c>
      <c r="L245" s="9"/>
      <c r="M245" s="9"/>
    </row>
    <row r="246" ht="30" customHeight="1">
      <c r="A246" s="184"/>
      <c r="B246" t="s" s="114">
        <v>700</v>
      </c>
      <c r="C246" t="s" s="114">
        <v>749</v>
      </c>
      <c r="D246" t="s" s="114">
        <v>23</v>
      </c>
      <c r="E246" s="127">
        <v>2</v>
      </c>
      <c r="F246" s="118">
        <v>3300</v>
      </c>
      <c r="G246" s="118">
        <f>F246*E246*1.2</f>
        <v>7920</v>
      </c>
      <c r="H246" t="s" s="128">
        <v>750</v>
      </c>
      <c r="I246" t="s" s="129">
        <v>636</v>
      </c>
      <c r="J246" t="s" s="120">
        <v>637</v>
      </c>
      <c r="K246" t="s" s="29">
        <v>700</v>
      </c>
      <c r="L246" s="9"/>
      <c r="M246" s="9"/>
    </row>
    <row r="247" ht="30" customHeight="1">
      <c r="A247" s="184"/>
      <c r="B247" t="s" s="114">
        <v>700</v>
      </c>
      <c r="C247" t="s" s="114">
        <v>751</v>
      </c>
      <c r="D247" t="s" s="114">
        <v>23</v>
      </c>
      <c r="E247" s="127">
        <v>2</v>
      </c>
      <c r="F247" s="118">
        <v>1540</v>
      </c>
      <c r="G247" s="118">
        <f>F247*E247*1.2</f>
        <v>3696</v>
      </c>
      <c r="H247" t="s" s="128">
        <v>750</v>
      </c>
      <c r="I247" t="s" s="129">
        <v>636</v>
      </c>
      <c r="J247" t="s" s="120">
        <v>637</v>
      </c>
      <c r="K247" t="s" s="29">
        <v>700</v>
      </c>
      <c r="L247" s="9"/>
      <c r="M247" s="9"/>
    </row>
    <row r="248" ht="30" customHeight="1">
      <c r="A248" s="184"/>
      <c r="B248" t="s" s="114">
        <v>752</v>
      </c>
      <c r="C248" s="162"/>
      <c r="D248" t="s" s="114">
        <v>23</v>
      </c>
      <c r="E248" s="127">
        <v>1</v>
      </c>
      <c r="F248" s="118">
        <v>49500</v>
      </c>
      <c r="G248" s="118">
        <f>F248*E248*1.2</f>
        <v>59400</v>
      </c>
      <c r="H248" t="s" s="128">
        <v>753</v>
      </c>
      <c r="I248" t="s" s="129">
        <v>636</v>
      </c>
      <c r="J248" t="s" s="120">
        <v>637</v>
      </c>
      <c r="K248" t="s" s="29">
        <v>752</v>
      </c>
      <c r="L248" s="9"/>
      <c r="M248" s="9"/>
    </row>
    <row r="249" ht="30" customHeight="1">
      <c r="A249" s="184"/>
      <c r="B249" t="s" s="114">
        <v>754</v>
      </c>
      <c r="C249" t="s" s="191">
        <v>755</v>
      </c>
      <c r="D249" t="s" s="114">
        <v>23</v>
      </c>
      <c r="E249" s="127">
        <v>1</v>
      </c>
      <c r="F249" s="118">
        <v>17600</v>
      </c>
      <c r="G249" s="118">
        <f>F249*E249*1.2</f>
        <v>21120</v>
      </c>
      <c r="H249" t="s" s="128">
        <v>756</v>
      </c>
      <c r="I249" t="s" s="129">
        <v>636</v>
      </c>
      <c r="J249" t="s" s="120">
        <v>637</v>
      </c>
      <c r="K249" t="s" s="29">
        <v>754</v>
      </c>
      <c r="L249" s="9"/>
      <c r="M249" s="9"/>
    </row>
    <row r="250" ht="30" customHeight="1">
      <c r="A250" s="184"/>
      <c r="B250" t="s" s="114">
        <v>757</v>
      </c>
      <c r="C250" s="162"/>
      <c r="D250" t="s" s="114">
        <v>23</v>
      </c>
      <c r="E250" s="127">
        <v>4</v>
      </c>
      <c r="F250" s="118">
        <v>880</v>
      </c>
      <c r="G250" s="118">
        <f>F250*E250*1.2</f>
        <v>4224</v>
      </c>
      <c r="H250" t="s" s="128">
        <v>758</v>
      </c>
      <c r="I250" t="s" s="129">
        <v>636</v>
      </c>
      <c r="J250" t="s" s="120">
        <v>637</v>
      </c>
      <c r="K250" t="s" s="29">
        <v>757</v>
      </c>
      <c r="L250" s="9"/>
      <c r="M250" s="9"/>
    </row>
    <row r="251" ht="30" customHeight="1">
      <c r="A251" s="184"/>
      <c r="B251" t="s" s="114">
        <v>759</v>
      </c>
      <c r="C251" t="s" s="114">
        <v>760</v>
      </c>
      <c r="D251" t="s" s="114">
        <v>23</v>
      </c>
      <c r="E251" s="127">
        <v>1</v>
      </c>
      <c r="F251" s="118">
        <v>91300</v>
      </c>
      <c r="G251" s="118">
        <f>F251*E251*1.2</f>
        <v>109560</v>
      </c>
      <c r="H251" t="s" s="128">
        <v>761</v>
      </c>
      <c r="I251" t="s" s="129">
        <v>636</v>
      </c>
      <c r="J251" t="s" s="120">
        <v>637</v>
      </c>
      <c r="K251" t="s" s="29">
        <v>759</v>
      </c>
      <c r="L251" s="9"/>
      <c r="M251" s="9"/>
    </row>
    <row r="252" ht="30" customHeight="1">
      <c r="A252" s="184"/>
      <c r="B252" t="s" s="114">
        <v>762</v>
      </c>
      <c r="C252" s="162"/>
      <c r="D252" t="s" s="114">
        <v>23</v>
      </c>
      <c r="E252" s="127">
        <v>2</v>
      </c>
      <c r="F252" s="118">
        <v>5170</v>
      </c>
      <c r="G252" s="118">
        <f>F252*E252*1.2</f>
        <v>12408</v>
      </c>
      <c r="H252" t="s" s="128">
        <v>763</v>
      </c>
      <c r="I252" t="s" s="129">
        <v>636</v>
      </c>
      <c r="J252" t="s" s="120">
        <v>637</v>
      </c>
      <c r="K252" t="s" s="29">
        <v>762</v>
      </c>
      <c r="L252" s="9"/>
      <c r="M252" s="9"/>
    </row>
    <row r="253" ht="30" customHeight="1">
      <c r="A253" s="184"/>
      <c r="B253" t="s" s="114">
        <v>764</v>
      </c>
      <c r="C253" t="s" s="114">
        <v>765</v>
      </c>
      <c r="D253" t="s" s="114">
        <v>23</v>
      </c>
      <c r="E253" s="127">
        <v>2</v>
      </c>
      <c r="F253" s="118">
        <v>1430</v>
      </c>
      <c r="G253" s="118">
        <f>F253*E253*1.2</f>
        <v>3432</v>
      </c>
      <c r="H253" t="s" s="128">
        <v>644</v>
      </c>
      <c r="I253" t="s" s="129">
        <v>636</v>
      </c>
      <c r="J253" t="s" s="120">
        <v>637</v>
      </c>
      <c r="K253" t="s" s="29">
        <v>764</v>
      </c>
      <c r="L253" s="9"/>
      <c r="M253" s="9"/>
    </row>
    <row r="254" ht="30" customHeight="1">
      <c r="A254" s="184"/>
      <c r="B254" t="s" s="114">
        <v>766</v>
      </c>
      <c r="C254" t="s" s="114">
        <v>767</v>
      </c>
      <c r="D254" t="s" s="114">
        <v>23</v>
      </c>
      <c r="E254" s="127">
        <v>5</v>
      </c>
      <c r="F254" s="118">
        <v>1375</v>
      </c>
      <c r="G254" s="118">
        <f>F254*E254*1.2</f>
        <v>8250</v>
      </c>
      <c r="H254" t="s" s="128">
        <v>515</v>
      </c>
      <c r="I254" t="s" s="129">
        <v>636</v>
      </c>
      <c r="J254" t="s" s="120">
        <v>637</v>
      </c>
      <c r="K254" t="s" s="29">
        <v>766</v>
      </c>
      <c r="L254" s="9"/>
      <c r="M254" s="9"/>
    </row>
    <row r="255" ht="30" customHeight="1">
      <c r="A255" s="184"/>
      <c r="B255" t="s" s="114">
        <v>768</v>
      </c>
      <c r="C255" t="s" s="114">
        <v>769</v>
      </c>
      <c r="D255" t="s" s="132">
        <v>23</v>
      </c>
      <c r="E255" s="127">
        <v>2</v>
      </c>
      <c r="F255" s="118">
        <v>18700</v>
      </c>
      <c r="G255" s="118">
        <f>F255*E255*1.2</f>
        <v>44880</v>
      </c>
      <c r="H255" t="s" s="128">
        <v>770</v>
      </c>
      <c r="I255" t="s" s="129">
        <v>636</v>
      </c>
      <c r="J255" t="s" s="120">
        <v>637</v>
      </c>
      <c r="K255" t="s" s="29">
        <v>771</v>
      </c>
      <c r="L255" s="9"/>
      <c r="M255" s="9"/>
    </row>
    <row r="256" ht="30" customHeight="1">
      <c r="A256" s="184"/>
      <c r="B256" t="s" s="114">
        <v>772</v>
      </c>
      <c r="C256" t="s" s="114">
        <v>773</v>
      </c>
      <c r="D256" t="s" s="132">
        <v>23</v>
      </c>
      <c r="E256" s="127">
        <v>2</v>
      </c>
      <c r="F256" s="118">
        <v>22000</v>
      </c>
      <c r="G256" s="118">
        <f>F256*E256*1.2</f>
        <v>52800</v>
      </c>
      <c r="H256" t="s" s="128">
        <v>774</v>
      </c>
      <c r="I256" t="s" s="129">
        <v>636</v>
      </c>
      <c r="J256" t="s" s="120">
        <v>637</v>
      </c>
      <c r="K256" t="s" s="29">
        <v>772</v>
      </c>
      <c r="L256" s="9"/>
      <c r="M256" s="9"/>
    </row>
    <row r="257" ht="30" customHeight="1">
      <c r="A257" s="184"/>
      <c r="B257" t="s" s="114">
        <v>775</v>
      </c>
      <c r="C257" t="s" s="114">
        <v>776</v>
      </c>
      <c r="D257" t="s" s="132">
        <v>23</v>
      </c>
      <c r="E257" s="127">
        <v>2</v>
      </c>
      <c r="F257" s="118">
        <v>2750</v>
      </c>
      <c r="G257" s="118">
        <f>F257*E257*1.2</f>
        <v>6600</v>
      </c>
      <c r="H257" t="s" s="128">
        <v>616</v>
      </c>
      <c r="I257" t="s" s="129">
        <v>636</v>
      </c>
      <c r="J257" t="s" s="120">
        <v>637</v>
      </c>
      <c r="K257" t="s" s="29">
        <v>775</v>
      </c>
      <c r="L257" s="9"/>
      <c r="M257" s="9"/>
    </row>
    <row r="258" ht="30" customHeight="1">
      <c r="A258" s="184"/>
      <c r="B258" t="s" s="114">
        <v>777</v>
      </c>
      <c r="C258" s="162"/>
      <c r="D258" t="s" s="114">
        <v>23</v>
      </c>
      <c r="E258" s="127">
        <v>2</v>
      </c>
      <c r="F258" s="118">
        <v>5940</v>
      </c>
      <c r="G258" s="118">
        <f>F258*E258*1.2</f>
        <v>14256</v>
      </c>
      <c r="H258" t="s" s="128">
        <v>778</v>
      </c>
      <c r="I258" t="s" s="129">
        <v>636</v>
      </c>
      <c r="J258" t="s" s="120">
        <v>637</v>
      </c>
      <c r="K258" t="s" s="29">
        <v>777</v>
      </c>
      <c r="L258" s="9"/>
      <c r="M258" s="9"/>
    </row>
    <row r="259" ht="30" customHeight="1">
      <c r="A259" s="184"/>
      <c r="B259" t="s" s="114">
        <v>779</v>
      </c>
      <c r="C259" s="162"/>
      <c r="D259" t="s" s="114">
        <v>23</v>
      </c>
      <c r="E259" s="127">
        <v>2</v>
      </c>
      <c r="F259" s="118">
        <v>770</v>
      </c>
      <c r="G259" s="118">
        <f>F259*E259*1.2</f>
        <v>1848</v>
      </c>
      <c r="H259" t="s" s="128">
        <v>780</v>
      </c>
      <c r="I259" t="s" s="129">
        <v>636</v>
      </c>
      <c r="J259" t="s" s="120">
        <v>637</v>
      </c>
      <c r="K259" t="s" s="29">
        <v>779</v>
      </c>
      <c r="L259" s="9"/>
      <c r="M259" s="9"/>
    </row>
    <row r="260" ht="30" customHeight="1">
      <c r="A260" s="184"/>
      <c r="B260" t="s" s="114">
        <v>781</v>
      </c>
      <c r="C260" t="s" s="114">
        <v>782</v>
      </c>
      <c r="D260" t="s" s="114">
        <v>23</v>
      </c>
      <c r="E260" s="127">
        <v>4</v>
      </c>
      <c r="F260" s="118">
        <v>35700</v>
      </c>
      <c r="G260" s="118">
        <f>F260*E260*1.2</f>
        <v>171360</v>
      </c>
      <c r="H260" t="s" s="128">
        <v>783</v>
      </c>
      <c r="I260" t="s" s="129">
        <v>636</v>
      </c>
      <c r="J260" t="s" s="120">
        <v>637</v>
      </c>
      <c r="K260" t="s" s="29">
        <v>781</v>
      </c>
      <c r="L260" s="9"/>
      <c r="M260" s="9"/>
    </row>
    <row r="261" ht="30" customHeight="1">
      <c r="A261" s="9"/>
      <c r="B261" t="s" s="138">
        <v>75</v>
      </c>
      <c r="C261" t="s" s="192">
        <v>784</v>
      </c>
      <c r="D261" t="s" s="114">
        <v>23</v>
      </c>
      <c r="E261" s="193">
        <v>2</v>
      </c>
      <c r="F261" s="194">
        <v>6560</v>
      </c>
      <c r="G261" s="194">
        <f>F261*E261*1.2</f>
        <v>15744</v>
      </c>
      <c r="H261" t="s" s="195">
        <v>785</v>
      </c>
      <c r="I261" t="s" s="120">
        <v>217</v>
      </c>
      <c r="J261" t="s" s="120">
        <v>786</v>
      </c>
      <c r="K261" t="s" s="29">
        <v>78</v>
      </c>
      <c r="L261" s="9"/>
      <c r="M261" s="9"/>
    </row>
    <row r="262" ht="30" customHeight="1">
      <c r="A262" s="9"/>
      <c r="B262" t="s" s="29">
        <v>787</v>
      </c>
      <c r="C262" t="s" s="196">
        <v>788</v>
      </c>
      <c r="D262" t="s" s="114">
        <v>23</v>
      </c>
      <c r="E262" s="197">
        <v>1</v>
      </c>
      <c r="F262" s="87">
        <v>1188</v>
      </c>
      <c r="G262" s="87">
        <f>F262*E262*1.2</f>
        <v>1425.6</v>
      </c>
      <c r="H262" t="s" s="198">
        <v>789</v>
      </c>
      <c r="I262" t="s" s="120">
        <v>217</v>
      </c>
      <c r="J262" t="s" s="120">
        <v>786</v>
      </c>
      <c r="K262" t="s" s="29">
        <v>790</v>
      </c>
      <c r="L262" s="9"/>
      <c r="M262" s="9"/>
    </row>
    <row r="263" ht="30" customHeight="1">
      <c r="A263" s="9"/>
      <c r="B263" t="s" s="144">
        <v>791</v>
      </c>
      <c r="C263" t="s" s="199">
        <v>792</v>
      </c>
      <c r="D263" t="s" s="114">
        <v>23</v>
      </c>
      <c r="E263" s="200">
        <v>1</v>
      </c>
      <c r="F263" s="201">
        <v>88000</v>
      </c>
      <c r="G263" s="201">
        <f>F263*E263*1.2</f>
        <v>105600</v>
      </c>
      <c r="H263" t="s" s="202">
        <v>793</v>
      </c>
      <c r="I263" t="s" s="120">
        <v>217</v>
      </c>
      <c r="J263" t="s" s="120">
        <v>786</v>
      </c>
      <c r="K263" t="s" s="29">
        <v>794</v>
      </c>
      <c r="L263" s="9"/>
      <c r="M263" s="9"/>
    </row>
    <row r="264" ht="30" customHeight="1">
      <c r="A264" s="184"/>
      <c r="B264" t="s" s="114">
        <v>662</v>
      </c>
      <c r="C264" t="s" s="114">
        <v>663</v>
      </c>
      <c r="D264" t="s" s="114">
        <v>23</v>
      </c>
      <c r="E264" s="127">
        <v>1</v>
      </c>
      <c r="F264" s="118">
        <v>26800</v>
      </c>
      <c r="G264" s="118">
        <f>F264*E264*1.2</f>
        <v>32160</v>
      </c>
      <c r="H264" t="s" s="128">
        <v>664</v>
      </c>
      <c r="I264" t="s" s="129">
        <v>217</v>
      </c>
      <c r="J264" t="s" s="120">
        <v>786</v>
      </c>
      <c r="K264" t="s" s="29">
        <v>795</v>
      </c>
      <c r="L264" s="9"/>
      <c r="M264" s="9"/>
    </row>
    <row r="265" ht="30" customHeight="1">
      <c r="A265" s="184"/>
      <c r="B265" t="s" s="114">
        <v>71</v>
      </c>
      <c r="C265" t="s" s="150">
        <v>72</v>
      </c>
      <c r="D265" t="s" s="114">
        <v>23</v>
      </c>
      <c r="E265" s="179">
        <v>6</v>
      </c>
      <c r="F265" s="180">
        <v>8500</v>
      </c>
      <c r="G265" s="118">
        <f>F265*E265*1.2</f>
        <v>61200</v>
      </c>
      <c r="H265" t="s" s="111">
        <v>73</v>
      </c>
      <c r="I265" t="s" s="120">
        <v>217</v>
      </c>
      <c r="J265" t="s" s="120">
        <v>786</v>
      </c>
      <c r="K265" t="s" s="29">
        <v>796</v>
      </c>
      <c r="L265" s="9"/>
      <c r="M265" s="9"/>
    </row>
    <row r="266" ht="30" customHeight="1">
      <c r="A266" s="9"/>
      <c r="B266" t="s" s="138">
        <v>797</v>
      </c>
      <c r="C266" t="s" s="196">
        <v>798</v>
      </c>
      <c r="D266" t="s" s="114">
        <v>23</v>
      </c>
      <c r="E266" s="197">
        <v>2</v>
      </c>
      <c r="F266" s="87">
        <v>22000</v>
      </c>
      <c r="G266" s="194">
        <f>F266*E266*1.2</f>
        <v>52800</v>
      </c>
      <c r="H266" t="s" s="203">
        <v>799</v>
      </c>
      <c r="I266" t="s" s="120">
        <v>217</v>
      </c>
      <c r="J266" t="s" s="120">
        <v>786</v>
      </c>
      <c r="K266" t="s" s="29">
        <v>800</v>
      </c>
      <c r="L266" s="9"/>
      <c r="M266" s="9"/>
    </row>
    <row r="267" ht="30" customHeight="1">
      <c r="A267" s="9"/>
      <c r="B267" t="s" s="29">
        <v>801</v>
      </c>
      <c r="C267" t="s" s="196">
        <v>802</v>
      </c>
      <c r="D267" t="s" s="114">
        <v>23</v>
      </c>
      <c r="E267" s="197">
        <v>1</v>
      </c>
      <c r="F267" s="87">
        <v>11000</v>
      </c>
      <c r="G267" s="87">
        <f>F267*E267*1.2</f>
        <v>13200</v>
      </c>
      <c r="H267" t="s" s="203">
        <v>803</v>
      </c>
      <c r="I267" t="s" s="120">
        <v>217</v>
      </c>
      <c r="J267" t="s" s="120">
        <v>786</v>
      </c>
      <c r="K267" t="s" s="29">
        <v>804</v>
      </c>
      <c r="L267" s="9"/>
      <c r="M267" s="9"/>
    </row>
    <row r="268" ht="30" customHeight="1">
      <c r="A268" s="9"/>
      <c r="B268" t="s" s="29">
        <v>805</v>
      </c>
      <c r="C268" t="s" s="196">
        <v>806</v>
      </c>
      <c r="D268" t="s" s="114">
        <v>23</v>
      </c>
      <c r="E268" s="197">
        <v>1</v>
      </c>
      <c r="F268" s="87">
        <v>13000</v>
      </c>
      <c r="G268" s="87">
        <f>F268*E268*1.2</f>
        <v>15600</v>
      </c>
      <c r="H268" t="s" s="203">
        <v>807</v>
      </c>
      <c r="I268" t="s" s="120">
        <v>217</v>
      </c>
      <c r="J268" t="s" s="120">
        <v>786</v>
      </c>
      <c r="K268" t="s" s="29">
        <v>808</v>
      </c>
      <c r="L268" s="9"/>
      <c r="M268" s="9"/>
    </row>
    <row r="269" ht="30" customHeight="1">
      <c r="A269" s="9"/>
      <c r="B269" t="s" s="29">
        <v>809</v>
      </c>
      <c r="C269" t="s" s="196">
        <v>810</v>
      </c>
      <c r="D269" t="s" s="114">
        <v>23</v>
      </c>
      <c r="E269" s="197">
        <v>3</v>
      </c>
      <c r="F269" s="87">
        <v>2970</v>
      </c>
      <c r="G269" s="87">
        <f>F269*E269*1.2</f>
        <v>10692</v>
      </c>
      <c r="H269" t="s" s="198">
        <v>811</v>
      </c>
      <c r="I269" t="s" s="120">
        <v>217</v>
      </c>
      <c r="J269" t="s" s="120">
        <v>786</v>
      </c>
      <c r="K269" t="s" s="29">
        <v>812</v>
      </c>
      <c r="L269" s="9"/>
      <c r="M269" s="9"/>
    </row>
    <row r="270" ht="30" customHeight="1">
      <c r="A270" s="9"/>
      <c r="B270" t="s" s="29">
        <v>468</v>
      </c>
      <c r="C270" t="s" s="196">
        <v>813</v>
      </c>
      <c r="D270" t="s" s="114">
        <v>23</v>
      </c>
      <c r="E270" s="197">
        <v>1</v>
      </c>
      <c r="F270" s="87">
        <v>91500</v>
      </c>
      <c r="G270" s="87">
        <f>F270*E270*1.2</f>
        <v>109800</v>
      </c>
      <c r="H270" t="s" s="198">
        <v>814</v>
      </c>
      <c r="I270" t="s" s="120">
        <v>217</v>
      </c>
      <c r="J270" t="s" s="120">
        <v>786</v>
      </c>
      <c r="K270" t="s" s="29">
        <v>815</v>
      </c>
      <c r="L270" s="9"/>
      <c r="M270" s="9"/>
    </row>
    <row r="271" ht="30" customHeight="1">
      <c r="A271" s="9"/>
      <c r="B271" t="s" s="29">
        <v>816</v>
      </c>
      <c r="C271" s="184"/>
      <c r="D271" t="s" s="114">
        <v>23</v>
      </c>
      <c r="E271" s="197">
        <v>1</v>
      </c>
      <c r="F271" s="87">
        <v>100100</v>
      </c>
      <c r="G271" s="87">
        <f>F271*E271*1.2</f>
        <v>120120</v>
      </c>
      <c r="H271" t="s" s="198">
        <v>817</v>
      </c>
      <c r="I271" t="s" s="120">
        <v>217</v>
      </c>
      <c r="J271" t="s" s="120">
        <v>786</v>
      </c>
      <c r="K271" t="s" s="29">
        <v>818</v>
      </c>
      <c r="L271" s="9"/>
      <c r="M271" s="9"/>
    </row>
    <row r="272" ht="30" customHeight="1">
      <c r="A272" s="9"/>
      <c r="B272" t="s" s="29">
        <v>170</v>
      </c>
      <c r="C272" t="s" s="196">
        <v>819</v>
      </c>
      <c r="D272" t="s" s="114">
        <v>23</v>
      </c>
      <c r="E272" s="197">
        <v>1</v>
      </c>
      <c r="F272" s="87">
        <v>42000</v>
      </c>
      <c r="G272" s="87">
        <f>F272*E272*1.2</f>
        <v>50400</v>
      </c>
      <c r="H272" t="s" s="198">
        <v>820</v>
      </c>
      <c r="I272" t="s" s="120">
        <v>217</v>
      </c>
      <c r="J272" t="s" s="120">
        <v>786</v>
      </c>
      <c r="K272" t="s" s="29">
        <v>821</v>
      </c>
      <c r="L272" s="9"/>
      <c r="M272" s="9"/>
    </row>
    <row r="273" ht="30" customHeight="1">
      <c r="A273" s="9"/>
      <c r="B273" t="s" s="144">
        <v>822</v>
      </c>
      <c r="C273" t="s" s="199">
        <v>823</v>
      </c>
      <c r="D273" t="s" s="114">
        <v>23</v>
      </c>
      <c r="E273" s="200">
        <v>3</v>
      </c>
      <c r="F273" s="201">
        <v>2500</v>
      </c>
      <c r="G273" s="201">
        <f>F273*E273*1.2</f>
        <v>9000</v>
      </c>
      <c r="H273" t="s" s="204">
        <v>824</v>
      </c>
      <c r="I273" t="s" s="120">
        <v>217</v>
      </c>
      <c r="J273" t="s" s="120">
        <v>786</v>
      </c>
      <c r="K273" t="s" s="29">
        <v>825</v>
      </c>
      <c r="L273" s="9"/>
      <c r="M273" s="9"/>
    </row>
    <row r="274" ht="30" customHeight="1">
      <c r="A274" s="184"/>
      <c r="B274" t="s" s="114">
        <v>223</v>
      </c>
      <c r="C274" t="s" s="114">
        <v>227</v>
      </c>
      <c r="D274" t="s" s="114">
        <v>23</v>
      </c>
      <c r="E274" s="127">
        <v>5</v>
      </c>
      <c r="F274" s="118">
        <v>134200</v>
      </c>
      <c r="G274" s="118">
        <f>F274*E274*1.2</f>
        <v>805200</v>
      </c>
      <c r="H274" t="s" s="128">
        <v>228</v>
      </c>
      <c r="I274" t="s" s="129">
        <v>217</v>
      </c>
      <c r="J274" t="s" s="120">
        <v>786</v>
      </c>
      <c r="K274" t="s" s="29">
        <v>826</v>
      </c>
      <c r="L274" s="9"/>
      <c r="M274" s="9"/>
    </row>
    <row r="275" ht="30" customHeight="1">
      <c r="A275" s="184"/>
      <c r="B275" t="s" s="114">
        <v>827</v>
      </c>
      <c r="C275" t="s" s="114">
        <v>828</v>
      </c>
      <c r="D275" t="s" s="114">
        <v>23</v>
      </c>
      <c r="E275" s="127">
        <v>15</v>
      </c>
      <c r="F275" s="133">
        <v>5500</v>
      </c>
      <c r="G275" s="205">
        <f>F275*E275*1.2</f>
        <v>99000</v>
      </c>
      <c r="H275" t="s" s="128">
        <v>829</v>
      </c>
      <c r="I275" t="s" s="129">
        <v>217</v>
      </c>
      <c r="J275" t="s" s="120">
        <v>786</v>
      </c>
      <c r="K275" t="s" s="29">
        <v>830</v>
      </c>
      <c r="L275" s="9"/>
      <c r="M275" s="9"/>
    </row>
    <row r="276" ht="30" customHeight="1">
      <c r="A276" s="184"/>
      <c r="B276" t="s" s="114">
        <v>827</v>
      </c>
      <c r="C276" t="s" s="114">
        <v>831</v>
      </c>
      <c r="D276" t="s" s="114">
        <v>23</v>
      </c>
      <c r="E276" s="127">
        <v>5</v>
      </c>
      <c r="F276" s="133">
        <v>11000</v>
      </c>
      <c r="G276" s="173">
        <f>F276*E276*1.2</f>
        <v>66000</v>
      </c>
      <c r="H276" t="s" s="128">
        <v>832</v>
      </c>
      <c r="I276" t="s" s="129">
        <v>217</v>
      </c>
      <c r="J276" t="s" s="120">
        <v>786</v>
      </c>
      <c r="K276" t="s" s="29">
        <v>830</v>
      </c>
      <c r="L276" s="9"/>
      <c r="M276" s="9"/>
    </row>
    <row r="277" ht="17.1" customHeight="1">
      <c r="A277" s="9"/>
      <c r="B277" t="s" s="138">
        <v>833</v>
      </c>
      <c r="C277" t="s" s="192">
        <v>834</v>
      </c>
      <c r="D277" t="s" s="114">
        <v>23</v>
      </c>
      <c r="E277" s="193">
        <v>10</v>
      </c>
      <c r="F277" s="194">
        <v>14300</v>
      </c>
      <c r="G277" s="87">
        <f>F277*E277*1.2</f>
        <v>171600</v>
      </c>
      <c r="H277" t="s" s="206">
        <v>835</v>
      </c>
      <c r="I277" t="s" s="120">
        <v>217</v>
      </c>
      <c r="J277" t="s" s="120">
        <v>786</v>
      </c>
      <c r="K277" t="s" s="29">
        <v>836</v>
      </c>
      <c r="L277" s="9"/>
      <c r="M277" s="9"/>
    </row>
    <row r="278" ht="17.1" customHeight="1">
      <c r="A278" s="9"/>
      <c r="B278" s="9"/>
      <c r="C278" s="9"/>
      <c r="D278" s="168"/>
      <c r="E278" s="9"/>
      <c r="F278" s="9"/>
      <c r="G278" s="9"/>
      <c r="H278" s="9"/>
      <c r="I278" s="85"/>
      <c r="J278" s="85"/>
      <c r="K278" s="9"/>
      <c r="L278" s="9"/>
      <c r="M278" s="9"/>
    </row>
    <row r="279" ht="17.1" customHeight="1">
      <c r="A279" s="9"/>
      <c r="B279" s="9"/>
      <c r="C279" s="9"/>
      <c r="D279" s="85"/>
      <c r="E279" s="9"/>
      <c r="F279" s="9"/>
      <c r="G279" s="9"/>
      <c r="H279" s="9"/>
      <c r="I279" s="85"/>
      <c r="J279" s="85"/>
      <c r="K279" s="9"/>
      <c r="L279" s="9"/>
      <c r="M279" s="9"/>
    </row>
    <row r="280" ht="17.1" customHeight="1">
      <c r="A280" s="9"/>
      <c r="B280" s="9"/>
      <c r="C280" s="9"/>
      <c r="D280" s="85"/>
      <c r="E280" s="9"/>
      <c r="F280" s="9"/>
      <c r="G280" s="9"/>
      <c r="H280" s="9"/>
      <c r="I280" s="85"/>
      <c r="J280" s="85"/>
      <c r="K280" s="9"/>
      <c r="L280" s="9"/>
      <c r="M280" s="9"/>
    </row>
    <row r="281" ht="17.1" customHeight="1">
      <c r="A281" s="9"/>
      <c r="B281" s="9"/>
      <c r="C281" s="9"/>
      <c r="D281" s="85"/>
      <c r="E281" s="9"/>
      <c r="F281" s="9"/>
      <c r="G281" s="9"/>
      <c r="H281" s="9"/>
      <c r="I281" s="85"/>
      <c r="J281" s="85"/>
      <c r="K281" s="9"/>
      <c r="L281" s="9"/>
      <c r="M281" s="9"/>
    </row>
    <row r="282" ht="17.1" customHeight="1">
      <c r="A282" s="9"/>
      <c r="B282" s="9"/>
      <c r="C282" s="9"/>
      <c r="D282" s="85"/>
      <c r="E282" s="9"/>
      <c r="F282" s="9"/>
      <c r="G282" s="9"/>
      <c r="H282" s="9"/>
      <c r="I282" s="85"/>
      <c r="J282" s="85"/>
      <c r="K282" s="9"/>
      <c r="L282" s="9"/>
      <c r="M282" s="9"/>
    </row>
    <row r="283" ht="17.1" customHeight="1">
      <c r="A283" s="9"/>
      <c r="B283" s="9"/>
      <c r="C283" s="9"/>
      <c r="D283" s="85"/>
      <c r="E283" s="9"/>
      <c r="F283" s="9"/>
      <c r="G283" s="9"/>
      <c r="H283" s="9"/>
      <c r="I283" s="85"/>
      <c r="J283" s="85"/>
      <c r="K283" s="9"/>
      <c r="L283" s="9"/>
      <c r="M283" s="9"/>
    </row>
    <row r="284" ht="17.1" customHeight="1">
      <c r="A284" s="9"/>
      <c r="B284" s="9"/>
      <c r="C284" s="9"/>
      <c r="D284" s="85"/>
      <c r="E284" s="9"/>
      <c r="F284" s="9"/>
      <c r="G284" s="9"/>
      <c r="H284" s="9"/>
      <c r="I284" s="85"/>
      <c r="J284" s="85"/>
      <c r="K284" s="9"/>
      <c r="L284" s="9"/>
      <c r="M284" s="9"/>
    </row>
    <row r="285" ht="17.1" customHeight="1">
      <c r="A285" s="9"/>
      <c r="B285" s="9"/>
      <c r="C285" s="9"/>
      <c r="D285" s="85"/>
      <c r="E285" s="9"/>
      <c r="F285" s="9"/>
      <c r="G285" s="9"/>
      <c r="H285" s="9"/>
      <c r="I285" s="85"/>
      <c r="J285" s="85"/>
      <c r="K285" s="9"/>
      <c r="L285" s="9"/>
      <c r="M285" s="9"/>
    </row>
    <row r="286" ht="17.1" customHeight="1">
      <c r="A286" s="9"/>
      <c r="B286" s="9"/>
      <c r="C286" s="9"/>
      <c r="D286" s="85"/>
      <c r="E286" s="9"/>
      <c r="F286" s="9"/>
      <c r="G286" s="9"/>
      <c r="H286" s="9"/>
      <c r="I286" s="85"/>
      <c r="J286" s="85"/>
      <c r="K286" s="9"/>
      <c r="L286" s="9"/>
      <c r="M286" s="9"/>
    </row>
    <row r="287" ht="17.1" customHeight="1">
      <c r="A287" s="9"/>
      <c r="B287" s="9"/>
      <c r="C287" s="9"/>
      <c r="D287" s="85"/>
      <c r="E287" s="9"/>
      <c r="F287" s="9"/>
      <c r="G287" s="9"/>
      <c r="H287" s="9"/>
      <c r="I287" s="85"/>
      <c r="J287" s="85"/>
      <c r="K287" s="9"/>
      <c r="L287" s="9"/>
      <c r="M287" s="9"/>
    </row>
    <row r="288" ht="17.1" customHeight="1">
      <c r="A288" s="9"/>
      <c r="B288" s="9"/>
      <c r="C288" s="9"/>
      <c r="D288" s="85"/>
      <c r="E288" s="9"/>
      <c r="F288" s="9"/>
      <c r="G288" s="9"/>
      <c r="H288" s="9"/>
      <c r="I288" s="85"/>
      <c r="J288" s="85"/>
      <c r="K288" s="9"/>
      <c r="L288" s="9"/>
      <c r="M288" s="9"/>
    </row>
    <row r="289" ht="17.1" customHeight="1">
      <c r="A289" s="9"/>
      <c r="B289" s="9"/>
      <c r="C289" s="9"/>
      <c r="D289" s="85"/>
      <c r="E289" s="9"/>
      <c r="F289" s="9"/>
      <c r="G289" s="9"/>
      <c r="H289" s="9"/>
      <c r="I289" s="85"/>
      <c r="J289" s="85"/>
      <c r="K289" s="9"/>
      <c r="L289" s="9"/>
      <c r="M289" s="9"/>
    </row>
    <row r="290" ht="17.1" customHeight="1">
      <c r="A290" s="9"/>
      <c r="B290" s="9"/>
      <c r="C290" s="9"/>
      <c r="D290" s="85"/>
      <c r="E290" s="9"/>
      <c r="F290" s="9"/>
      <c r="G290" s="9"/>
      <c r="H290" s="9"/>
      <c r="I290" s="85"/>
      <c r="J290" s="85"/>
      <c r="K290" s="9"/>
      <c r="L290" s="9"/>
      <c r="M290" s="9"/>
    </row>
    <row r="291" ht="17.1" customHeight="1">
      <c r="A291" s="9"/>
      <c r="B291" s="9"/>
      <c r="C291" s="9"/>
      <c r="D291" s="85"/>
      <c r="E291" s="9"/>
      <c r="F291" s="9"/>
      <c r="G291" s="9"/>
      <c r="H291" s="9"/>
      <c r="I291" s="85"/>
      <c r="J291" s="85"/>
      <c r="K291" s="9"/>
      <c r="L291" s="9"/>
      <c r="M291" s="9"/>
    </row>
    <row r="292" ht="17.1" customHeight="1">
      <c r="A292" s="9"/>
      <c r="B292" s="9"/>
      <c r="C292" s="9"/>
      <c r="D292" s="85"/>
      <c r="E292" s="9"/>
      <c r="F292" s="9"/>
      <c r="G292" s="9"/>
      <c r="H292" s="9"/>
      <c r="I292" s="85"/>
      <c r="J292" s="85"/>
      <c r="K292" s="9"/>
      <c r="L292" s="9"/>
      <c r="M292" s="9"/>
    </row>
    <row r="293" ht="17.1" customHeight="1">
      <c r="A293" s="9"/>
      <c r="B293" s="9"/>
      <c r="C293" s="9"/>
      <c r="D293" s="85"/>
      <c r="E293" s="9"/>
      <c r="F293" s="9"/>
      <c r="G293" s="9"/>
      <c r="H293" s="9"/>
      <c r="I293" s="85"/>
      <c r="J293" s="85"/>
      <c r="K293" s="9"/>
      <c r="L293" s="9"/>
      <c r="M293" s="9"/>
    </row>
    <row r="294" ht="17.1" customHeight="1">
      <c r="A294" s="9"/>
      <c r="B294" s="9"/>
      <c r="C294" s="9"/>
      <c r="D294" s="85"/>
      <c r="E294" s="9"/>
      <c r="F294" s="9"/>
      <c r="G294" s="9"/>
      <c r="H294" s="9"/>
      <c r="I294" s="85"/>
      <c r="J294" s="85"/>
      <c r="K294" s="9"/>
      <c r="L294" s="9"/>
      <c r="M294" s="9"/>
    </row>
    <row r="295" ht="17.1" customHeight="1">
      <c r="A295" s="9"/>
      <c r="B295" s="9"/>
      <c r="C295" s="9"/>
      <c r="D295" s="85"/>
      <c r="E295" s="9"/>
      <c r="F295" s="9"/>
      <c r="G295" s="9"/>
      <c r="H295" s="9"/>
      <c r="I295" s="85"/>
      <c r="J295" s="85"/>
      <c r="K295" s="9"/>
      <c r="L295" s="9"/>
      <c r="M295" s="9"/>
    </row>
    <row r="296" ht="17.1" customHeight="1">
      <c r="A296" s="9"/>
      <c r="B296" s="9"/>
      <c r="C296" s="9"/>
      <c r="D296" s="85"/>
      <c r="E296" s="9"/>
      <c r="F296" s="9"/>
      <c r="G296" s="9"/>
      <c r="H296" s="9"/>
      <c r="I296" s="85"/>
      <c r="J296" s="85"/>
      <c r="K296" s="9"/>
      <c r="L296" s="9"/>
      <c r="M296" s="9"/>
    </row>
    <row r="297" ht="17.1" customHeight="1">
      <c r="A297" s="9"/>
      <c r="B297" s="9"/>
      <c r="C297" s="9"/>
      <c r="D297" s="85"/>
      <c r="E297" s="9"/>
      <c r="F297" s="9"/>
      <c r="G297" s="9"/>
      <c r="H297" s="9"/>
      <c r="I297" s="85"/>
      <c r="J297" s="85"/>
      <c r="K297" s="9"/>
      <c r="L297" s="9"/>
      <c r="M297" s="9"/>
    </row>
    <row r="298" ht="17.1" customHeight="1">
      <c r="A298" s="9"/>
      <c r="B298" s="9"/>
      <c r="C298" s="9"/>
      <c r="D298" s="85"/>
      <c r="E298" s="9"/>
      <c r="F298" s="9"/>
      <c r="G298" s="9"/>
      <c r="H298" s="9"/>
      <c r="I298" s="85"/>
      <c r="J298" s="85"/>
      <c r="K298" s="9"/>
      <c r="L298" s="9"/>
      <c r="M298" s="9"/>
    </row>
    <row r="299" ht="17.1" customHeight="1">
      <c r="A299" s="9"/>
      <c r="B299" s="9"/>
      <c r="C299" s="9"/>
      <c r="D299" s="85"/>
      <c r="E299" s="9"/>
      <c r="F299" s="9"/>
      <c r="G299" s="9"/>
      <c r="H299" s="9"/>
      <c r="I299" s="85"/>
      <c r="J299" s="85"/>
      <c r="K299" s="9"/>
      <c r="L299" s="9"/>
      <c r="M299" s="9"/>
    </row>
    <row r="300" ht="17.1" customHeight="1">
      <c r="A300" s="9"/>
      <c r="B300" s="9"/>
      <c r="C300" s="9"/>
      <c r="D300" s="85"/>
      <c r="E300" s="9"/>
      <c r="F300" s="9"/>
      <c r="G300" s="9"/>
      <c r="H300" s="9"/>
      <c r="I300" s="85"/>
      <c r="J300" s="85"/>
      <c r="K300" s="9"/>
      <c r="L300" s="9"/>
      <c r="M300" s="9"/>
    </row>
  </sheetData>
  <mergeCells count="1">
    <mergeCell ref="A1:J1"/>
  </mergeCells>
  <conditionalFormatting sqref="E2:E3 A5:A80 E5:E79 F39:F41 D80:E80 A81:A114 E81:E112 F113 E114:E241 A115:A208 D242:E242 E243:E277 F275:F276">
    <cfRule type="cellIs" dxfId="1" priority="1" operator="lessThan" stopIfTrue="1">
      <formula>0</formula>
    </cfRule>
  </conditionalFormatting>
  <hyperlinks>
    <hyperlink ref="H5" r:id="rId1" location="" tooltip="" display="https://smartstore.naver.com/yuksam/products/4528544732"/>
    <hyperlink ref="H6" r:id="rId2" location="" tooltip="" display="https://smartstore.naver.com/yuksam/products/4528544732"/>
    <hyperlink ref="H7" r:id="rId3" location="" tooltip="" display="https://smartstore.naver.com/yuksam/products/4528544732"/>
    <hyperlink ref="H8" r:id="rId4" location="" tooltip="" display="https://smartstore.naver.com/yuksam/products/4528544732"/>
    <hyperlink ref="H9" r:id="rId5" location="" tooltip="" display="https://smartstore.naver.com/yuksam/products/4528544732"/>
    <hyperlink ref="H10" r:id="rId6" location="" tooltip="" display="https://smartstore.naver.com/haegongso/products/8206875182"/>
    <hyperlink ref="H11" r:id="rId7" location="" tooltip="" display="https://smartstore.naver.com/yuksam/products/5685887064"/>
    <hyperlink ref="H12" r:id="rId8" location="" tooltip="" display="https://smartstore.naver.com/yuksam/products/486526197"/>
    <hyperlink ref="H13" r:id="rId9" location="" tooltip="" display="https://smartstore.naver.com/yuksam/products/486526198"/>
    <hyperlink ref="H14" r:id="rId10" location="" tooltip="" display="https://smartstore.naver.com/yuksam/products/502840210"/>
    <hyperlink ref="H15" r:id="rId11" location="" tooltip="" display="https://www.eleparts.co.kr/goods/view?no=11735435"/>
    <hyperlink ref="H16" r:id="rId12" location="" tooltip="" display="https://www.eleparts.co.kr/goods/view?no=3101737"/>
    <hyperlink ref="H17" r:id="rId13" location="" tooltip="" display="https://shopping.interpark.com/product/productInfo.do?prdNo=9768032547&amp;dispNo=016001&amp;bizCd=P01397&amp;NaPm=ct%3Dlfaotzs8%7Cci%3D6b174c262739dfd9829d92b4583f3c576160228a%7Ctr%3Dslsl%7Csn%3D3%7Chk%3Dedd2827ac1b2708ee03a0e535eb50c79c2a87768&amp;utm_medium=affiliate&amp;utm_source=naver&amp;utm_campaign=shop_20211015_navershopping_p01397_cps&amp;utm_content=conversion_47"/>
    <hyperlink ref="H18" r:id="rId14" location="" tooltip="" display="https://www.eleparts.co.kr/goods/view?no=7660902"/>
    <hyperlink ref="H19" r:id="rId15" location="" tooltip="" display="https://smartstore.naver.com/sollux/products/4858256023"/>
    <hyperlink ref="H20" r:id="rId16" location="" tooltip="" display="https://smartstore.naver.com/sollux/products/4858256023"/>
    <hyperlink ref="H21" r:id="rId17" location="" tooltip="" display="https://smartstore.naver.com/sollux/products/4858256023"/>
    <hyperlink ref="H22" r:id="rId18" location="" tooltip="" display="www.eleparts.co.kr/goods/view?no=30255"/>
    <hyperlink ref="H23" r:id="rId19" location="" tooltip="" display="https://dkled.kr/product/오픈-센서-스위치-근접-자동-온오프-개폐형-장식장-도어-dk-5076/5076/category/1647/display/1/"/>
    <hyperlink ref="H24" r:id="rId20" location="" tooltip="" display="https://dkled.kr/product/detail.html?product_no=1782"/>
    <hyperlink ref="H25" r:id="rId21" location="" tooltip="" display="https://dkled.kr/product/detail.html?product_no=2165"/>
    <hyperlink ref="H26" r:id="rId22" location="" tooltip="" display="https://dkled.kr/product/detail.html?product_no=3746"/>
    <hyperlink ref="H27" r:id="rId23" location="" tooltip="" display="https://dkled.kr/product/detail.html?product_no=3783"/>
    <hyperlink ref="H28" r:id="rId24" location="" tooltip="" display="http://smart09.shop/goods/goods_view.php?goodsNo=1000541661&amp;inflow=naver&amp;NaPm=ct%3Dlfauixvc%7Cci%3Daf67b7517d516af91c6c32677a7275d33765166b%7Ctr%3Dslct%7Csn%3D1100068%7Chk%3D5ea66168ba9aca2aecc2425c75311c4b41868ec8"/>
    <hyperlink ref="H29" r:id="rId25" location="" tooltip="" display="https://smartstore.naver.com/misoparts/products/5600769605?NaPm=ct%3Dlfg0sf8w%7Cci%3D0zu0001YA1ry%2DAIXWfll%7Ctr%3Dpla%7Chk%3Dfa6feec47efb144a6da444bf4db4c9d31cf21146"/>
    <hyperlink ref="H30" r:id="rId26" location="" tooltip="" display="http://item.gmarket.co.kr/DetailView/Item.asp?goodscode=2803147822&amp;GoodsSale=Y&amp;jaehuid=200001169&amp;NaPm=ct%3Dlfg0isso%7Cci%3D632853a632a6fa764515ffd36477d953f67fe908%7Ctr%3Dslsl%7Csn%3D24%7Chk%3D750b8394b1e37712a4c90163436c442743a980b3"/>
    <hyperlink ref="H31" r:id="rId27" location="" tooltip="" display=" https://www.11st.co.kr/products/pa/5543711400?srsltid=Ad5pg_GYuWy3FnPwcRqT1HpSLBdF2rSuh5eDehnORH5wV_kftOyYcjiroyU&amp;utm_term=&amp;utm_campaign=%B0%CB%BB%F6%3E%B1%B8%B1%DB%BC%EE%C7%CE%3E%BE%C6%B8%B6%C1%B8&amp;utm_source=%B1%B8%B1%DB_PC_S_%BC%EE%C7%CE&amp;utm_medium=%B0%CB%BB%F6"/>
    <hyperlink ref="H32" r:id="rId28" location="" tooltip="" display="https://smartstore.naver.com/365diy/products/4675937429?NaPm=ct%3Dlfg0lwog%7Cci%3Df2f3e4996a581a8f04fd2204da891515a43c1fd8%7Ctr%3Dslsl%7Csn%3D276755%7Chk%3Ddbbca2e0c90c1f94068785696205d639f1814c32"/>
    <hyperlink ref="H33" r:id="rId29" location="" tooltip="" display="https://www.eleparts.co.kr/goods/view?no=7451136"/>
    <hyperlink ref="H34" r:id="rId30" location="" tooltip="" display="https://www.eleparts.co.kr/goods/view?no=4076210"/>
    <hyperlink ref="H35" r:id="rId31" location="" tooltip="" display="https://www.devicemart.co.kr/goods/view?no=33868"/>
    <hyperlink ref="H36" r:id="rId32" location="" tooltip="" display="https://www.eleparts.co.kr/goods/view?no=12391454"/>
    <hyperlink ref="H37" r:id="rId33" location="" tooltip="" display="http://itempage3.auction.co.kr/DetailView.aspx?ItemNo=B590590747&amp;frm3=V2"/>
    <hyperlink ref="H38" r:id="rId34" location="" tooltip="" display="https://smartstore.naver.com/khss/products/542783018?NaPm=ct%3Dlfg85mbc%7Cci%3D8e2a1cfd924cb765be84fc29a6542b4dc5e23866%7Ctr%3Dslsl%7Csn%3D252448%7Chk%3D9e4f73feea6649bf475cdb496c810f74727a9341"/>
    <hyperlink ref="H39" r:id="rId35" location="" tooltip="" display="https://smartstore.naver.com/bandotec/products/7230610259?NaPm=ct%3Dlfkrozj4%7Cci%3D8fcf332dbecfbed6c8886e158ae1a973153f23c8%7Ctr%3Dslsl%7Csn%3D284905%7Chk%3Df7ab45a4939a8863f622f84d894f1aac8c626ed8"/>
    <hyperlink ref="H40" r:id="rId36" location="" tooltip="" display="https://www.coupang.com/vp/products/191728543?itemId=548321785&amp;vendorItemId=4438295782&amp;q=%ED%8F%BC%EB%B3%B4%EB%93%9C&amp;itemsCount=36&amp;searchId=9d5091946c1c4f4292bbb5b95aa307cf&amp;rank=2&amp;isAddedCart="/>
    <hyperlink ref="H41" r:id="rId37" location="" tooltip="" display="https://www.devicemart.co.kr/goods/view?no=33870"/>
    <hyperlink ref="H42" r:id="rId38" location="" tooltip="" display="https://www.devicemart.co.kr/goods/view?no=12543579"/>
    <hyperlink ref="H43" r:id="rId39" location="" tooltip="" display="https://www.devicemart.co.kr/goods/view?no=12544964"/>
    <hyperlink ref="H44" r:id="rId40" location="" tooltip="" display="https://www.devicemart.co.kr/goods/view?no=1287086"/>
    <hyperlink ref="H45" r:id="rId41" location="" tooltip="" display="https://www.devicemart.co.kr/goods/view?no=1326494"/>
    <hyperlink ref="H46" r:id="rId42" location="" tooltip="" display="https://www.devicemart.co.kr/goods/view?no=1278835"/>
    <hyperlink ref="H47" r:id="rId43" location="" tooltip="" display="https://www.devicemart.co.kr/goods/view?no=19764"/>
    <hyperlink ref="H48" r:id="rId44" location="" tooltip="" display="https://www.newtc.co.kr/dpshop/shop/item.php?it_id=1373027044"/>
    <hyperlink ref="H49" r:id="rId45" location="" tooltip="" display="https://www.devicemart.co.kr/goods/view?no=1290042"/>
    <hyperlink ref="H50" r:id="rId46" location="" tooltip="" display="https://www.devicemart.co.kr/goods/view?no=10923751"/>
    <hyperlink ref="H51" r:id="rId47" location="" tooltip="" display="https://www.devicemart.co.kr/goods/view?no=1289993"/>
    <hyperlink ref="H52" r:id="rId48" location="" tooltip="" display="https://www.devicemart.co.kr/goods/view?no=1278220"/>
    <hyperlink ref="H53" r:id="rId49" location="" tooltip="" display="https://www.devicemart.co.kr/goods/view?no=1383320"/>
    <hyperlink ref="H54" r:id="rId50" location="" tooltip="" display="https://www.devicemart.co.kr/goods/view?no=6500189"/>
    <hyperlink ref="H55" r:id="rId51" location="" tooltip="" display="https://www.devicemart.co.kr/goods/view?no=10937425"/>
    <hyperlink ref="H56" r:id="rId52" location="" tooltip="" display="http://item.gmarket.co.kr/Item?goodscode=882554150"/>
    <hyperlink ref="H57" r:id="rId53" location="" tooltip="" display="http://item.gmarket.co.kr/Item?goodscode=1570812229"/>
    <hyperlink ref="H58" r:id="rId54" location="" tooltip="" display="https://www.eleparts.co.kr/goods/view?no=8195636"/>
    <hyperlink ref="H59" r:id="rId55" location="" tooltip="" display="https://www.eleparts.co.kr/goods/view?no=9467937"/>
    <hyperlink ref="H60" r:id="rId56" location="" tooltip="" display="https://www.icbanq.com/P007324753?srsltid=Ad5pg_H7yREHJBrjb6-ma-1RUoYHekWp1ppoeP4IXbOJRDGMfqHPPrd8m2A"/>
    <hyperlink ref="H61" r:id="rId57" location="" tooltip="" display="https://www.icbanq.com/P010372160?utm_source=google&amp;utm_medium=cpc&amp;utm_campaign=%EC%87%BC%ED%95%91_PerformanceMax&amp;utm_id=%EC%87%BC%ED%95%91_PerformanceMax&amp;utm_term=notset&amp;utm_content=notset&amp;gclid=EAIaIQobChMImYDOu7fO_QIV1tGWCh25lw0zEAQYByABEgKxMvD_BwE"/>
    <hyperlink ref="H62" r:id="rId58" location="" tooltip="" display="http://www.tmon.co.kr/deal/17659654226?opt_deal_srl=17659654726&amp;coupon_srl=3108794&amp;utm_source=danawa&amp;utm_medium=affiliate&amp;utm_term=205009_%EB%8B%A4%EB%82%98%EC%99%80DB&amp;utm_content=&amp;utm_campaign=%EB%8B%A4%EB%82%98%EC%99%80"/>
    <hyperlink ref="H63" r:id="rId59" location="" tooltip="" display="https://www.devicemart.co.kr/goods/view?no=10918253"/>
    <hyperlink ref="H64" r:id="rId60" location="" tooltip="" display="https://www.coupang.com/vp/products/4342001694?itemId=5083263398&amp;vendorItemId=72392904705&amp;src=1042503&amp;spec=70304777&amp;addtag=400&amp;ctag=4342001694&amp;lptag=I5083263398V72392904705A351084265&amp;itime=20230317094318&amp;pageType=PRODUCT&amp;pageValue=4342001694&amp;wPcid=7917079556149144124872&amp;wRef=&amp;wTime=20230317094318&amp;redirect=landing&amp;AdNodeId=351084265&amp;gclid=CjwKCAjw_MqgBhAGEiwAnYOAeuGiCMviM1mUGmmCRgBrFnjdKaCVV0KFnSQ4QZ-csvdgh9NB2i115BoCEh0QAvD_BwE&amp;mcid=bd8ce10e6a5a4df9b06cef7eaa595791&amp;campaignid=19270520533&amp;adgroupid=144846767655&amp;isAddedCart="/>
    <hyperlink ref="H65" r:id="rId61" location="" tooltip="" display="https://ko.aliexpress.com/item/1005001689860044.html?pdp_npi=2%40dis%21KRW%21%E2%82%A9%205%2C334%21%E2%82%A9%205%2C064%21%21%21%21%21%402103309d16790173913732038e622a%2112000017144187908%21btf&amp;_t=pvid%3Ae4d8d3db-7933-4268-aa92-e50db58a3915&amp;afTraceInfo=1005001689860044__pc__pcBridgePPC__xxxxxx__1679017391&amp;spm=a2g0o.ppclist.product.mainProduct&amp;gatewayAdapt=glo2kor"/>
    <hyperlink ref="H66" r:id="rId62" location="" tooltip="" display="http://item.gmarket.co.kr/DetailView/Item.asp?goodscode=1793095746&amp;GoodsSale=Y&amp;jaehuid=200002657&amp;service_id=estimatedn"/>
    <hyperlink ref="H67" r:id="rId63" location="" tooltip="" display="https://www.coupang.com/vp/products/6824057820?itemId=16182420489&amp;vendorItemId=83377775486&amp;src=1032034&amp;spec=10305201&amp;addtag=400&amp;ctag=6824057820&amp;lptag=P6824057820&amp;itime=20230319152416&amp;pageType=PRODUCT&amp;pageValue=6824057820&amp;wPcid=81162616166725991298478&amp;wRef=prod.danawa.com&amp;wTime=20230319152416&amp;redirect=landing&amp;mcid=378d1bc4e1fa44e1902962cb01e4479e&amp;isAddedCart="/>
    <hyperlink ref="H68" r:id="rId64" location="" tooltip="" display="https://www.coupang.com/vp/products/6168899507?itemId=12027662311&amp;vendorItemId=79299954617&amp;q=%EC%8B%A4%EB%A6%AC%EC%BD%98+%EA%B1%B4+%EA%B2%80%EC%A0%95%EC%83%89&amp;itemsCount=36&amp;searchId=47c364b200874b5ba060b030f4f20b34&amp;rank=2&amp;isAddedCart="/>
    <hyperlink ref="H69" r:id="rId65" location="" tooltip="" display="https://www.coupang.com/vp/products/6850245035?itemId=16316780269&amp;vendorItemId=83508929384&amp;q=%EA%B2%80%EC%A0%95%EC%83%89+%EB%B0%A9%EC%88%98%ED%85%8C%EC%9D%B4%ED%94%84&amp;itemsCount=36&amp;searchId=43ad6533ab0d4550870f3251e85f9ca2&amp;rank=3&amp;isAddedCart="/>
    <hyperlink ref="H70" r:id="rId66" location="" tooltip="" display="http://item.gmarket.co.kr/Item?goodscode=2065254961"/>
    <hyperlink ref="H71" r:id="rId67" location="" tooltip="" display="http://item.gmarket.co.kr/DetailView/Item.asp?goodscode=2026425773&amp;GoodsSale=Y&amp;jaehuid=200002657&amp;service_id=estimatedn"/>
    <hyperlink ref="H72" r:id="rId68" location="" tooltip="" display="http://item.gmarket.co.kr/DetailView/Item.asp?goodscode=1589616400&amp;GoodsSale=Y&amp;jaehuid=200002657&amp;service_id=estimatedn"/>
    <hyperlink ref="H73" r:id="rId69" location="" tooltip="" display="http://item.gmarket.co.kr/Item?goodscode=2051360014"/>
    <hyperlink ref="H74" r:id="rId70" location="" tooltip="" display="https://www.coupang.com/vp/products/1430246673?itemId=2470917817&amp;vendorItemId=70464314291&amp;src=1032034&amp;spec=10305201&amp;addtag=400&amp;ctag=1430246673&amp;lptag=P1430246673&amp;itime=20230317104827&amp;pageType=PRODUCT&amp;pageValue=1430246673&amp;wPcid=2886805245440581130622&amp;wRef=prod.danawa.com&amp;wTime=20230317104827&amp;redirect=landing&amp;mcid=4e2e1ff59f3143afaa9f59b0f4582e53&amp;isAddedCart="/>
    <hyperlink ref="H75" r:id="rId71" location="" tooltip="" display="https://www.coupang.com/vp/products/3441833?itemId=16193134&amp;vendorItemId=4585980327&amp;q=%EC%9C%A1%EC%A0%88%ED%8C%90+%EA%B7%B8%EB%A6%87&amp;itemsCount=36&amp;searchId=69b725ee25d04224a456da4af0c44cae&amp;rank=10&amp;isAddedCart="/>
    <hyperlink ref="H76" r:id="rId72" location="" tooltip="" display="https://www.coupang.com/vp/products/6882206070?itemId=16496275130&amp;vendorItemId=83683978541&amp;q=%EC%A1%B0%EB%A6%BD%ED%98%95+%EA%B0%9C%EC%A7%91&amp;itemsCount=36&amp;searchId=65bf62ab7f8f49309c3cd17271afc443&amp;rank=1&amp;isAddedCart="/>
    <hyperlink ref="H77" r:id="rId73" location="" tooltip="" display="https://www.coupang.com/vp/products/6962966101?itemId=16957887522&amp;vendorItemId=84135122669&amp;src=1032001&amp;spec=10305201&amp;addtag=400&amp;ctag=6962966101&amp;lptag=P6962966101&amp;itime=20230303121625&amp;pageType=PRODUCT&amp;pageValue=6962966101&amp;wPcid=16357535681181266302234&amp;wRef=cr.shopping.naver.com&amp;wTime=20230303121625&amp;redirect=landing&amp;isAddedCart="/>
    <hyperlink ref="H78" r:id="rId74" location="" tooltip="" display="https://www.coupang.com/vp/products/205391824?itemId=604975034&amp;vendorItemId=4585804000&amp;isAddedCart="/>
    <hyperlink ref="H79" r:id="rId75" location="" tooltip="" display="https://www.coupang.com/vp/products/207876643?itemId=616042182&amp;vendorItemId=4616083228&amp;isAddedCart="/>
    <hyperlink ref="H80" r:id="rId76" location="" tooltip="" display="https://www.coupang.com/vp/products/148262831?itemId=428820381&amp;vendorItemId=4057240039&amp;isAddedCart="/>
    <hyperlink ref="H81" r:id="rId77" location="" tooltip="" display="https://www.coupang.com/vp/products/207471920?itemId=614187617&amp;vendorItemId=4611632958&amp;isAddedCart="/>
    <hyperlink ref="H82" r:id="rId78" location="" tooltip="" display="https://www.coupang.com/vp/products/7029626796?itemId=17343631393&amp;vendorItemId=84514122861&amp;q=%EC%95%84%ED%81%AC%EB%A6%B4+3t&amp;itemsCount=36&amp;searchId=a134d6b66a52483b99a561c5fb64c12e&amp;rank=2&amp;isAddedCart="/>
    <hyperlink ref="H83" r:id="rId79" location="" tooltip="" display="https://www.coupang.com/vp/products/5754620438?itemId=9728591428&amp;vendorItemId=77012392479&amp;q=%EC%84%9C%EB%A9%80+%EA%B5%AC%EB%A6%AC%EC%8A%A4&amp;itemsCount=36&amp;searchId=84115ffb2f824811a0c597000b60496c&amp;rank=2&amp;isAddedCart="/>
    <hyperlink ref="H84" r:id="rId80" location="" tooltip="" display="https://www.devicemart.co.kr/goods/view?no=14111198"/>
    <hyperlink ref="H85" r:id="rId81" location="" tooltip="" display="https://www.devicemart.co.kr/goods/view?no=14111198"/>
    <hyperlink ref="H86" r:id="rId82" location="" tooltip="" display="https://www.coupang.com/vp/products/6654413744?itemId=15257422281&amp;vendorItemId=81643492982&amp;q=%EC%9E%A5%ED%8C%90%EC%8B%9C%ED%8A%B8%EC%A7%80&amp;itemsCount=36&amp;searchId=1a6130c6536944838982909aeaaada55&amp;rank=34&amp;isAddedCart="/>
    <hyperlink ref="H87" r:id="rId83" location="" tooltip="" display="https://www.devicemart.co.kr/goods/view?no=13067760"/>
    <hyperlink ref="H88" r:id="rId84" location="" tooltip="" display="https://www.devicemart.co.kr/goods/view?no=12146922"/>
    <hyperlink ref="H89" r:id="rId85" location="" tooltip="" display="https://www.devicemart.co.kr/goods/view?no=1246940"/>
    <hyperlink ref="H90" r:id="rId86" location="" tooltip="" display="https://www.coupang.com/vp/products/6487230305?itemId=14226156640&amp;vendorItemId=81471468429&amp;q=%EB%B2%BD%EC%A7%80&amp;itemsCount=36&amp;searchId=3aa77dba4815442ca8ad50e0e697821a&amp;rank=0&amp;isAddedCart="/>
    <hyperlink ref="H91" r:id="rId87" location="" tooltip="" display="https://www.devicemart.co.kr/goods/view?no=10826182"/>
    <hyperlink ref="H92" r:id="rId88" location="" tooltip="" display="https://www.devicemart.co.kr/goods/view?no=1077951"/>
    <hyperlink ref="H93" r:id="rId89" location="" tooltip="" display="https://www.devicemart.co.kr/goods/view?no=1246920"/>
    <hyperlink ref="H94" r:id="rId90" location="" tooltip="" display="https://naver.me/G8tznD2z"/>
    <hyperlink ref="H95" r:id="rId91" location="" tooltip="" display="https://www.devicemart.co.kr/goods/view?no=12169644&amp;gclid=Cj0KCQjwk7ugBhDIARIsAGuvgPY5BZzGMlFs_4fUDAR62qS2Z6apDHskfhk71NxtQn3zG358dXx-FQcaAj22EALw_wcB"/>
    <hyperlink ref="H96" r:id="rId92" location="" tooltip="" display="https://www.devicemart.co.kr/goods/view?no=1324053"/>
    <hyperlink ref="H97" r:id="rId93" location="" tooltip="" display="https://www.devicemart.co.kr/goods/view?no=12496234"/>
    <hyperlink ref="H98" r:id="rId94" location="" tooltip="" display="https://www.devicemart.co.kr/goods/view?no=3900"/>
    <hyperlink ref="H99" r:id="rId95" location="" tooltip="" display="https://www.devicemart.co.kr/goods/view?no=3090"/>
    <hyperlink ref="H100" r:id="rId96" location="" tooltip="" display="https://www.devicemart.co.kr/goods/view?no=12374630"/>
    <hyperlink ref="H101" r:id="rId97" location="" tooltip="" display="https://www.devicemart.co.kr/goods/view?no=12543579"/>
    <hyperlink ref="H102" r:id="rId98" location="" tooltip="" display="https://www.devicemart.co.kr/goods/view?no=12543580"/>
    <hyperlink ref="H103" r:id="rId99" location="" tooltip="" display="https://www.devicemart.co.kr/goods/view?no=1289994"/>
    <hyperlink ref="H104" r:id="rId100" location="" tooltip="" display="http://www.allfirstedu.co.kr/goods/goods_view.php?goodsNo=1000001306"/>
    <hyperlink ref="H105" r:id="rId101" location="" tooltip="" display="http://www.allfirstedu.co.kr/goods/goods_view.php?goodsNo=1000000186"/>
    <hyperlink ref="H106" r:id="rId102" location="" tooltip="" display="http://www.allfirstedu.co.kr/goods/goods_view.php?goodsNo=1000000083"/>
    <hyperlink ref="H107" r:id="rId103" location="" tooltip="" display="http://www.allfirstedu.co.kr/goods/goods_view.php?goodsNo=1000001175"/>
    <hyperlink ref="H108" r:id="rId104" location="" tooltip="" display="http://www.allfirstedu.co.kr/goods/goods_view.php?goodsNo=1000001042"/>
    <hyperlink ref="H109" r:id="rId105" location="" tooltip="" display="http://www.allfirstedu.co.kr/goods/goods_view.php?goodsNo=1000000046"/>
    <hyperlink ref="H110" r:id="rId106" location="" tooltip="" display="http://www.allfirstedu.co.kr/goods/goods_view.php?goodsNo=1000000009"/>
    <hyperlink ref="H111" r:id="rId107" location="" tooltip="" display="http://www.allfirstedu.co.kr/goods/goods_view.php?goodsNo=1000001144"/>
    <hyperlink ref="H112" r:id="rId108" location="" tooltip="" display="https://smartstore.naver.com/pushking/products/5621261740?NaPm=ct%3Dlfaskn08%7Cci%3Ddb2e8d7f5d5ed0394067fc766cd529c21232dfc4%7Ctr%3Dslsl%7Csn%3D995723%7Chk%3D71b557cafc63f90d7e09067061f06e9ad76914b9"/>
    <hyperlink ref="H113" r:id="rId109" location="" tooltip="" display="https://newtc.co.kr/dpshop/shop/item.php?it_id=1672795879"/>
    <hyperlink ref="H114" r:id="rId110" location="" tooltip="" display="https://www.11st.co.kr/products/5485015946?NaPm=ct=lfdc6neg|ci=e274b76c282dfae9eacb577f2f760b3fae94aba8|tr=slsl|sn=17703|hk=ae6d055b0b82ff6710059ff47d71f92edb498190&amp;utm_term=&amp;utm_campaign=%B3%D7%C0%CC%B9%F6pc_%B0%A1%B0%DD%BA%F1%B1%B3%B1%E2%BA%BB&amp;utm_source=%B3%D7%C0%CC%B9%F6_PC_PCS&amp;utm_medium=%B0%A1%B0%DD%BA%F1%B1%B3"/>
    <hyperlink ref="H115" r:id="rId111" location="" tooltip="" display="https://www.11st.co.kr/products/5485015946?NaPm=ct=lfdc6neg|ci=e274b76c282dfae9eacb577f2f760b3fae94aba8|tr=slsl|sn=17703|hk=ae6d055b0b82ff6710059ff47d71f92edb498190&amp;utm_term=&amp;utm_campaign=%B3%D7%C0%CC%B9%F6pc_%B0%A1%B0%DD%BA%F1%B1%B3%B1%E2%BA%BB&amp;utm_source=%B3%D7%C0%CC%B9%F6_PC_PCS&amp;utm_medium=%B0%A1%B0%DD%BA%F1%B1%B3"/>
    <hyperlink ref="H116" r:id="rId112" location="" tooltip="" display="http://item.gmarket.co.kr/DetailView/Item.asp?goodscode=2430219403&amp;GoodsSale=Y&amp;jaehuid=200001169&amp;NaPm=ct%3Dlfe4tffc%7Cci%3Dae169aecd166c5dd327bea616b8d90d86f029943%7Ctr%3Dsls%7Csn%3D24%7Chk%3D817573c0cec3bc64f9625fe9e73aa44463605c10"/>
    <hyperlink ref="H117" r:id="rId113" location="" tooltip="" display="G마켓 - 방수 솔더링 슬리브 청색 2.5sq 5개 열수축 단자 절연 (gmarket.co.kr)"/>
    <hyperlink ref="H118" r:id="rId114" location="" tooltip="" display="BOSCH 보쉬 열풍기 히팅건 GHG16-50 노즐2종포함 (11st.co.kr)"/>
    <hyperlink ref="H119" r:id="rId115" location="" tooltip="" display="https://www.11st.co.kr/products/3973885115?NaPm=ct=lfe57jww|ci=6e8b1e9b520c44715bcc4ec5d4e7ddbebf24181a|tr=slsl|sn=17703|hk=a433ee0cfe0339775799f0ce161ca5ddf6af4fed&amp;utm_term=&amp;utm_campaign=%B3%D7%C0%CC%B9%F6pc_%B0%A1%B0%DD%BA%F1%B1%B3%B1%E2%BA%BB&amp;utm_source=%B3%D7%C0%CC%B9%F6_PC_PCS&amp;utm_medium=%B0%A1%B0%DD%BA%F1%B1%B3"/>
    <hyperlink ref="H120" r:id="rId116" location="" tooltip="" display="https://smartstore.naver.com/delona/products/4976859891?NaPm=ct%3Dlfien4og%7Cci%3D00c071409a844764cb07eb1dc952c8552f7278e4%7Ctr%3Dsls%7Csn%3D1076987%7Chk%3D9c7f1ae734af5203b6fdd1b62400b6105021554a"/>
    <hyperlink ref="H130" r:id="rId117" location="" tooltip="" display="https://smartstore.naver.com/_next_/products/6534428154?NaPm=ct%3Dlfidk4cw%7Cci%3D7af169847a70f3f46378ab00174cdc8807db6f42%7Ctr%3Dsls%7Csn%3D5050394%7Chk%3Db5d48081f8e74f9a0e9b0f40ccfa3e03eafd3518"/>
    <hyperlink ref="H133" r:id="rId118" location="" tooltip="" display="https://smartstore.naver.com/hmpacking/products/8062371089?NaPm=ct%3Dlfivv4w8%7Cci%3D0a11ea1a8b216f67d5a15c4ee119619fbf6450ca%7Ctr%3Dslsc%7Csn%3D1103926%7Chk%3Dbad519b423286ee10e2ea6526411c4e6f57d0711"/>
    <hyperlink ref="H135" r:id="rId119" location="" tooltip="" display="G마켓 - 삼성 무선 키보드/마우스 세트 SRP-9500 (gmarket.co.kr)"/>
    <hyperlink ref="H136" r:id="rId120" location="" tooltip="" display="G마켓 - 투명 강력접착제 본드 아크릴 목공 순간 접착제 금속 (gmarket.co.kr)"/>
    <hyperlink ref="H137" r:id="rId121" location="" tooltip="" display="G마켓 - 오피스네오/전자계산기 모음/카시오/누리안/캐논 (gmarket.co.kr)"/>
    <hyperlink ref="H138" r:id="rId122" location="" tooltip="" display="G마켓 - 정밀 드라이버 세트 550122 9pcs NAVI (gmarket.co.kr)"/>
    <hyperlink ref="H139" r:id="rId123" location="" tooltip="" display="라즈베리파이 10.1인치 터치스크린 LCD 모니터 [CN0364] / 디바이스마트 (devicemart.co.kr)"/>
    <hyperlink ref="H140" r:id="rId124" location="" tooltip="" display="http://item.gmarket.co.kr/Item?goodscode=2248358945"/>
    <hyperlink ref="H141" r:id="rId125" location="" tooltip="" display="http://item.gmarket.co.kr/Item?goodscode=2206332663"/>
    <hyperlink ref="H142" r:id="rId126" location="" tooltip="" display="http://item.gmarket.co.kr/Item?goodscode=1564045353"/>
    <hyperlink ref="H143" r:id="rId127" location="" tooltip="" display="http://item.gmarket.co.kr/Item?goodscode=1689094770"/>
    <hyperlink ref="H144" r:id="rId128" location="" tooltip="" display="http://item.gmarket.co.kr/Item?goodscode=2248342553"/>
    <hyperlink ref="H145" r:id="rId129" location="" tooltip="" display="http://item.gmarket.co.kr/Item?goodscode=1689094894"/>
    <hyperlink ref="H146" r:id="rId130" location="" tooltip="" display="http://item.gmarket.co.kr/Item?goodscode=1689094941"/>
    <hyperlink ref="H147" r:id="rId131" location="" tooltip="" display="https://www.devicemart.co.kr/goods/view?no=1360577"/>
    <hyperlink ref="H148" r:id="rId132" location="" tooltip="" display="https://www.devicemart.co.kr/goods/view?no=23963"/>
    <hyperlink ref="H149" r:id="rId133" location="" tooltip="" display="https://www.devicemart.co.kr/goods/view?no=24012"/>
    <hyperlink ref="H150" r:id="rId134" location="" tooltip="" display="http://item.gmarket.co.kr/Item?goodscode=271785344"/>
    <hyperlink ref="H151" r:id="rId135" location="" tooltip="" display="https://www.devicemart.co.kr/goods/view?no=5264"/>
    <hyperlink ref="H152" r:id="rId136" location="" tooltip="" display="http://item.gmarket.co.kr/Item?goodscode=852016925"/>
    <hyperlink ref="H153" r:id="rId137" location="" tooltip="" display="http://item.gmarket.co.kr/Item?goodsCode=1182354434"/>
    <hyperlink ref="H154" r:id="rId138" location="" tooltip="" display="http://item.gmarket.co.kr/Item?goodsCode=1182354434"/>
    <hyperlink ref="H155" r:id="rId139" location="" tooltip="" display="http://item.gmarket.co.kr/Item?goodscode=1917811914"/>
    <hyperlink ref="H156" r:id="rId140" location="" tooltip="" display="https://www.devicemart.co.kr/goods/view?no=1360976"/>
    <hyperlink ref="H157" r:id="rId141" location="" tooltip="" display="https://www.devicemart.co.kr/goods/view?no=1327440"/>
    <hyperlink ref="H158" r:id="rId142" location="" tooltip="" display="https://www.devicemart.co.kr/goods/view?no=12501933"/>
    <hyperlink ref="H159" r:id="rId143" location="" tooltip="" display="http://item.gmarket.co.kr/Item?goodscode=2742899223"/>
    <hyperlink ref="H160" r:id="rId144" location="" tooltip="" display="http://item.gmarket.co.kr/Item?goodscode=2428054918"/>
    <hyperlink ref="H161" r:id="rId145" location="" tooltip="" display="https://vctec.co.kr/product/ir-%EC%A0%81%EC%99%B8%EC%84%A0-%EB%A6%AC%EC%8B%9C%EB%B2%84-tl1838-ir-infrared-receiver-tl1838/10423/"/>
    <hyperlink ref="H162" r:id="rId146" location="" tooltip="" display="https://www.devicemart.co.kr/goods/view?no=10114"/>
    <hyperlink ref="H163" r:id="rId147" location="" tooltip="" display="https://www.devicemart.co.kr/goods/view?no=14556339"/>
    <hyperlink ref="H164" r:id="rId148" location="" tooltip="" display="https://www.devicemart.co.kr/goods/view?no=1278965"/>
    <hyperlink ref="H165" r:id="rId149" location="" tooltip="" display="https://www.devicemart.co.kr/goods/view?no=1361229"/>
    <hyperlink ref="H166" r:id="rId150" location="" tooltip="" display="https://www.devicemart.co.kr/goods/view?no=12236769"/>
    <hyperlink ref="H167" r:id="rId151" location="" tooltip="" display="https://www.devicemart.co.kr/goods/view?no=1327611"/>
    <hyperlink ref="H168" r:id="rId152" location="" tooltip="" display="https://www.devicemart.co.kr/goods/view?no=37853"/>
    <hyperlink ref="H169" r:id="rId153" location="" tooltip="" display="https://www.devicemart.co.kr/goods/view?no=37801"/>
    <hyperlink ref="H170" r:id="rId154" location="" tooltip="" display="https://www.devicemart.co.kr/goods/view?no=10825459"/>
    <hyperlink ref="H171" r:id="rId155" location="" tooltip="" display="https://www.devicemart.co.kr/goods/view?no=1329504"/>
    <hyperlink ref="H172" r:id="rId156" location="" tooltip="" display="https://www.devicemart.co.kr/goods/view?no=1376882"/>
    <hyperlink ref="H173" r:id="rId157" location="" tooltip="" display="https://www.devicemart.co.kr/goods/view?no=12710322"/>
    <hyperlink ref="H174" r:id="rId158" location="" tooltip="" display="https://ko.aliexpress.com/item/1005004698466078.html?spm=a2g0o.productlist.main.7.70b83b7fTopSnP&amp;algo_pvid=deb5ba7a-07f7-44e9-bd83-e4f5512737cd&amp;algo_exp_id=deb5ba7a-07f7-44e9-bd83-e4f5512737cd-3&amp;pdp_ext_f=%7B%22sku_id%22%3A%2212000030140693626%22%7D&amp;pdp_npi=3%40dis%21KRW%2129376.0%2122032.0%21%21%21%21%21%40211bf3f116787777108326805d0761%2112000030140693626%21sea%21KR%210&amp;curPageLogUid=yrHvPMo9m269"/>
    <hyperlink ref="H175" r:id="rId159" location="" tooltip="" display="https://ko.aliexpress.com/item/1005004698466078.html?spm=a2g0o.productlist.main.7.70b83b7fTopSnP&amp;algo_pvid=deb5ba7a-07f7-44e9-bd83-e4f5512737cd&amp;algo_exp_id=deb5ba7a-07f7-44e9-bd83-e4f5512737cd-3&amp;pdp_ext_f=%7B%22sku_id%22%3A%2212000030140693626%22%7D&amp;pdp_npi=3%40dis%21KRW%2129376.0%2122032.0%21%21%21%21%21%40211bf3f116787777108326805d0761%2112000030140693626%21sea%21KR%210&amp;curPageLogUid=yrHvPMo9m269"/>
    <hyperlink ref="H176" r:id="rId160" location="" tooltip="" display="https://ko.aliexpress.com/item/1005002080378174.html?spm=a2g0o.productlist.main.117.31d347c0l61hJ9&amp;algo_pvid=544c7720-a7d5-4a17-99e6-3281e8bf0ede&amp;aem_p4p_detail=202303140010363900156609304200000186201&amp;algo_exp_id=544c7720-a7d5-4a17-99e6-3281e8bf0ede-58&amp;pdp_ext_f=%7B%22sku_id%22%3A%2212000018672096941%22%7D&amp;pdp_npi=3%40dis%21KRW%214856.0%213887.0%21%21%21%21%21%40211bd3cb16787778365644100d0709%2112000018672096941%21sea%21KR%210&amp;curPageLogUid=gnhte1Vhr3FI&amp;ad_pvid=202303140010363900156609304200000186201_59&amp;ad_pvid=202303140010363900156609304200000186201_59"/>
    <hyperlink ref="H177" r:id="rId161" location="" tooltip="" display="https://www.falconshop.co.kr/shop/goods/goods_view.php?goodsno=99986259"/>
    <hyperlink ref="H178" r:id="rId162" location="" tooltip="" display="https://ko.aliexpress.com/item/1005004698466078.html?spm=a2g0o.productlist.main.7.70b83b7fTopSnP&amp;algo_pvid=deb5ba7a-07f7-44e9-bd83-e4f5512737cd&amp;algo_exp_id=deb5ba7a-07f7-44e9-bd83-e4f5512737cd-3&amp;pdp_ext_f=%7B%22sku_id%22%3A%2212000030140693626%22%7D&amp;pdp_npi=3%40dis%21KRW%2129376.0%2122032.0%21%21%21%21%21%40211bf3f116787777108326805d0761%2112000030140693626%21sea%21KR%210&amp;curPageLogUid=yrHvPMo9m269"/>
    <hyperlink ref="H179" r:id="rId163" location="" tooltip="" display="http://hobbyzone.kr/product/ublox-neo-m8n-gps-for-apm-and-pixhawk-flight-controller-gps-%EB%AA%A8%EB%93%88/5535/"/>
    <hyperlink ref="H180" r:id="rId164" location="" tooltip="" display="https://ko.aliexpress.com/item/4000158662826.html?pdp_npi=2%40dis%21KRW%21%E2%82%A9%205%2C577%21%E2%82%A9%205%2C577%21%21%21%21%21%402101c84a16789527769108997ecd0a%2110000000502362294%21btf&amp;_t=pvid%3Aef2d6999-3d3e-427c-a23f-01db615b5754&amp;afTraceInfo=4000158662826__pc__pcBridgePPC__xxxxxx__1678952777&amp;spm=a2g0o.ppclist.product.mainProduct&amp;gatewayAdapt=glo2kor"/>
    <hyperlink ref="H181" r:id="rId165" location="" tooltip="" display="https://www.rcbank.co.kr/shop/goods/goods_view.php?&amp;goodsno=15070"/>
    <hyperlink ref="H182" r:id="rId166" location="" tooltip="" display="https://ko.aliexpress.com/item/1005003005063302.html?spm=a2g0o.productlist.0.0.4bd0796107kENd&amp;algo_pvid=d253e1fa-1c51-424b-ab5c-5e08a38e3057&amp;algo_exp_id=d253e1fa-1c51-424b-ab5c-5e08a38e3057-7&amp;pdp_ext_f=%7B%22sku_id%22%3A%2212000023176321636%22%7D&amp;pdp_npi=1%40dis%7CUSD%7C%7C89.9%7C%7C%7C%7C%7C%402101d91e16512267519098653e696e%7C12000023176321636%7Csea&amp;gatewayAdapt=glo2kor"/>
    <hyperlink ref="H183" r:id="rId167" location="" tooltip="" display="https://ko.aliexpress.com/i/32879895039.html"/>
    <hyperlink ref="H184" r:id="rId168" location="" tooltip="" display="https://ko.aliexpress.com/item/33002320717.html?gatewayAdapt=glo2kor"/>
    <hyperlink ref="H185" r:id="rId169" location="" tooltip="" display="https://smartstore.naver.com/mhivestore/products/4961922335"/>
    <hyperlink ref="H186" r:id="rId170" location="" tooltip="" display="https://www.navimro.com/g/429996/"/>
    <hyperlink ref="H189" r:id="rId171" location="" tooltip="" display="https://www.adafruit.com/?q=+XBee+Adapter&amp;sort=BestMatch"/>
    <hyperlink ref="H190" r:id="rId172" location="" tooltip="" display="https://www.devicemart.co.kr/goods/view?no=1362051"/>
    <hyperlink ref="H191" r:id="rId173" location="" tooltip="" display="https://www.devicemart.co.kr/goods/view?no=1279308"/>
    <hyperlink ref="H192" r:id="rId174" location="" tooltip="" display="https://www.devicemart.co.kr/goods/view?no=1358495"/>
    <hyperlink ref="H193" r:id="rId175" location="" tooltip="" display="https://www.devicemart.co.kr/goods/view?no=12710322"/>
    <hyperlink ref="H194" r:id="rId176" location="" tooltip="" display="https://www.eleparts.co.kr/goods/view?no=8195636"/>
    <hyperlink ref="H195" r:id="rId177" location="" tooltip="" display="https://www.coupang.com/vp/products/4527487901?itemId=5465389687&amp;vendorItemId=78778749997&amp;q=USB+%EB%A7%88%EC%9D%B4%ED%81%AC&amp;itemsCount=36&amp;searchId=d19938b589fb48e796832618f9dcd0f8&amp;rank=1&amp;isAddedCart="/>
    <hyperlink ref="H196" r:id="rId178" location="" tooltip="" display="https://www.coupang.com/vp/products/1606481616?itemId=2743821232&amp;vendorItemId=78328116556&amp;q=USB%EC%8A%A4%ED%94%BC%EC%BB%A4&amp;itemsCount=36&amp;searchId=244d19cc30bc4865a2f784167c44ec37&amp;rank=2&amp;isAddedCart="/>
    <hyperlink ref="H197" r:id="rId179" location="" tooltip="" display="https://www.coupang.com/vp/products/189270927?itemId=540468055&amp;vendorItemId=5317259953&amp;src=1032002&amp;spec=10305201&amp;addtag=400&amp;ctag=189270927&amp;lptag=P189270927&amp;itime=20230314165330&amp;pageType=PRODUCT&amp;pageValue=189270927&amp;wPcid=16784074656278106465869&amp;wRef=m.shoppinghow.kakao.com&amp;wTime=20230314165330&amp;redirect=landing&amp;mcid=446e473d94414bfaaf639de435cfcfa7&amp;isAddedCart="/>
    <hyperlink ref="H198" r:id="rId180" location="" tooltip="" display="http://itempage3.auction.co.kr/DetailView.aspx?ItemNo=C915531536&amp;frm3=V2"/>
    <hyperlink ref="H199" r:id="rId181" location="" tooltip="" display="http://itempage3.auction.co.kr/DetailView.aspx?ItemNo=C915531536&amp;frm3=V2"/>
    <hyperlink ref="H200" r:id="rId182" location="" tooltip="" display="https://www.devicemart.co.kr/goods/view?no=2736"/>
    <hyperlink ref="H201" r:id="rId183" location="" tooltip="" display="https://www.devicemart.co.kr/goods/view?no=1076851"/>
    <hyperlink ref="H202" r:id="rId184" location="" tooltip="" display="https://www.devicemart.co.kr/goods/view?no=1383893"/>
    <hyperlink ref="H203" r:id="rId185" location="" tooltip="" display="https://www.devicemart.co.kr/goods/view?no=12240662"/>
    <hyperlink ref="H204" r:id="rId186" location="" tooltip="" display="https://www.devicemart.co.kr/goods/view?no=10916352"/>
    <hyperlink ref="H205" r:id="rId187" location="" tooltip="" display="https://www.devicemart.co.kr/goods/view?no=1327411"/>
    <hyperlink ref="H206" r:id="rId188" location="" tooltip="" display="http://item.gmarket.co.kr/Item?goodscode=2673156088"/>
    <hyperlink ref="H207" r:id="rId189" location="" tooltip="" display="http://item.gmarket.co.kr/Item?goodsCode=2783316568"/>
    <hyperlink ref="H208" r:id="rId190" location="" tooltip="" display="https://smartstore.naver.com/openidea/products/6581370041?NaPm=ct%3Dlezerbeo%7Cci%3D0yW0003ef0vy%2DAvCweWn%7Ctr%3Dpla%7Chk%3D7bb280effdded700d1b712b94946ee7082e2715c"/>
    <hyperlink ref="H209" r:id="rId191" location="" tooltip="" display="https://www.devicemart.co.kr/goods/view?no=1385149"/>
    <hyperlink ref="H210" r:id="rId192" location="" tooltip="" display="https://smartstore.naver.com/adgeared/products/2529314303?NaPm=ct%3Dley3pn6o%7Cci%3D76203f549f481e67a1879c8eccdd946669174117%7Ctr%3Daifc%7Csn%3D624550%7Chk%3D08e601b306dc186ea36495ff07dbbe5df895352c"/>
    <hyperlink ref="H211" r:id="rId193" location="" tooltip="" display="https://www.devicemart.co.kr/goods/view?no=1330873"/>
    <hyperlink ref="H212" r:id="rId194" location="" tooltip="" display="https://www.devicemart.co.kr/goods/view?no=1278835"/>
    <hyperlink ref="H213" r:id="rId195" location="" tooltip="" display="https://www.devicemart.co.kr/goods/view?no=1357321"/>
    <hyperlink ref="H214" r:id="rId196" location="" tooltip="" display="https://www.devicemart.co.kr/goods/view?no=191"/>
    <hyperlink ref="H215" r:id="rId197" location="" tooltip="" display="https://www.devicemart.co.kr/goods/view?no=190"/>
    <hyperlink ref="H216" r:id="rId198" location="" tooltip="" display="https://www.devicemart.co.kr/goods/view?no=193"/>
    <hyperlink ref="H217" r:id="rId199" location="" tooltip="" display="https://www.devicemart.co.kr/goods/view?no=189"/>
    <hyperlink ref="H218" r:id="rId200" location="" tooltip="" display="http://item.gmarket.co.kr/Item?goodscode=1612871921"/>
    <hyperlink ref="H219" r:id="rId201" location="" tooltip="" display="http://item.gmarket.co.kr/Item?goodscode=2632939462"/>
    <hyperlink ref="H220" r:id="rId202" location="" tooltip="" display="https://www.devicemart.co.kr/goods/view?no=1287094"/>
    <hyperlink ref="H221" r:id="rId203" location="" tooltip="" display="http://item.gmarket.co.kr/Item?goodsCode=2460688442"/>
    <hyperlink ref="H222" r:id="rId204" location="" tooltip="" display=" http://us09.co.kr/shop/item/3132542/"/>
    <hyperlink ref="H223" r:id="rId205" location="" tooltip="" display="https://ko.aliexpress.com/item/1005004263776581.html?pdp_npi=2%40dis%21KRW%21%E2%82%A9%2066%2C340%21%E2%82%A9%2046%2C438%21%21%21%21%21%402101f6ba16792818044536999e2eb9%2112000028564482557%21btf&amp;_t=pvid%3Aefcd23bd-9e42-4480-9e12-b9333b78ef77&amp;afTraceInfo=1005004263776581__pc__pcBridgePPC__xxxxxx__1679281804&amp;spm=a2g0o.ppclist.product.mainProduct&amp;gatewayAdapt=glo2kor"/>
    <hyperlink ref="H224" r:id="rId206" location="" tooltip="" display="https://www.devicemart.co.kr/goods/maker?custom=al_profile"/>
    <hyperlink ref="H225" r:id="rId207" location="" tooltip="" display="https://openbuildspartstore.com/v-slot-gantry-kit-20mm/"/>
    <hyperlink ref="H226" r:id="rId208" location="" tooltip="" display="https://openbuildspartstore.com/motor-mount-plate-nema-17-stepper-motor/"/>
    <hyperlink ref="H227" r:id="rId209" location="" tooltip="" display="https://openbuildspartstore.com/idler-pulley-plate/"/>
    <hyperlink ref="H228" r:id="rId210" location="" tooltip="" display="https://openbuildspartstore.com/smooth-idler-pulley-kit/"/>
    <hyperlink ref="H229" r:id="rId211" location="" tooltip="" display="https://openbuildspartstore.com/gt2-2m-timing-belt-by-the-foot/ "/>
    <hyperlink ref="H230" r:id="rId212" location="" tooltip="" display="https://openbuildspartstore.com/gt2-2m-timing-pulley-20-tooth/"/>
    <hyperlink ref="H231" r:id="rId213" location="" tooltip="" display="https://openbuildspartstore.com/nema-17-stepper-motor/ "/>
    <hyperlink ref="H232" r:id="rId214" location="" tooltip="" display="https://openbuildspartstore.com/black-angle-corner-connector/"/>
    <hyperlink ref="H233" r:id="rId215" location="" tooltip="" display="https://openbuildspartstore.com/low-profile-screws-m5-10-pack-/ "/>
    <hyperlink ref="H234" r:id="rId216" location="" tooltip="" display="https://openbuildspartstore.com/aluminum-spacers-10-pack/"/>
    <hyperlink ref="H235" r:id="rId217" location="" tooltip="" display="https://openbuildspartstore.com/tee-nuts-m5-10-pack/ "/>
    <hyperlink ref="H236" r:id="rId218" location="" tooltip="" display="https://openbuildspartstore.com/drop-in-tee-nuts/"/>
    <hyperlink ref="H237" r:id="rId219" location="" tooltip="" display="https://openbuildspartstore.com/nylon-insert-hex-locknut---m5-10-pack-/ "/>
    <hyperlink ref="H238" r:id="rId220" location="" tooltip="" display="https://openbuildspartstore.com/cube-corner-connector/ "/>
    <hyperlink ref="H239" r:id="rId221" location="" tooltip="" display="https://openbuildspartstore.com/low-profile-screws-m5-10-pack-/ "/>
    <hyperlink ref="H240" r:id="rId222" location="" tooltip="" display="https://openbuildspartstore.com/low-profile-screws-m5-10-pack-/ "/>
    <hyperlink ref="H241" r:id="rId223" location="" tooltip="" display="https://openbuildspartstore.com/low-profile-screws-m5-10-pack-/ "/>
    <hyperlink ref="H242" r:id="rId224" location="" tooltip="" display="https://openbuildspartstore.com/aluminum-spacers-10-pack/"/>
    <hyperlink ref="H243" r:id="rId225" location="" tooltip="" display="https://www.coupang.com/vp/products/5925872410?itemId=10515754212&amp;vendorItemId=77797371659&amp;q=bar+butler&amp;itemsCount=36&amp;searchId=5b6bacb04c734975a918f1c68c38b74e&amp;rank=2&amp;isAddedCart="/>
    <hyperlink ref="H244" r:id="rId226" location="" tooltip="" display="https://www.devicemart.co.kr/goods/maker?custom=al_profile"/>
    <hyperlink ref="H245" r:id="rId227" location="" tooltip="" display="https://www.devicemart.co.kr/goods/maker?custom=al_profile"/>
    <hyperlink ref="H248" r:id="rId228" location="" tooltip="" display="https://www.devicemart.co.kr/goods/view?no=14933041"/>
    <hyperlink ref="H249" r:id="rId229" location="" tooltip="" display="https://www.devicemart.co.kr/goods/view?no=12169464"/>
    <hyperlink ref="H250" r:id="rId230" location="" tooltip="" display="https://www.devicemart.co.kr/goods/view?no=1385450"/>
    <hyperlink ref="H251" r:id="rId231" location="" tooltip="" display="https://www.devicemart.co.kr/goods/view?no=1273487"/>
    <hyperlink ref="H252" r:id="rId232" location="" tooltip="" display="https://www.devicemart.co.kr/goods/view?no=12503476"/>
    <hyperlink ref="H253" r:id="rId233" location="" tooltip="" display="https://www.devicemart.co.kr/goods/view?no=1076851"/>
    <hyperlink ref="H254" r:id="rId234" location="" tooltip="" display="https://www.devicemart.co.kr/goods/view?no=12501933"/>
    <hyperlink ref="H255" r:id="rId235" location="" tooltip="" display="https://www.devicemart.co.kr/goods/view?no=10919040"/>
    <hyperlink ref="H256" r:id="rId236" location="" tooltip="" display="https://www.devicemart.co.kr/goods/view?no=1330659"/>
    <hyperlink ref="H257" r:id="rId237" location="" tooltip="" display="https://www.devicemart.co.kr/goods/view?no=1279308"/>
    <hyperlink ref="H258" r:id="rId238" location="" tooltip="" display="https://www.devicemart.co.kr/goods/view?no=1324034"/>
    <hyperlink ref="H259" r:id="rId239" location="" tooltip="" display="https://www.devicemart.co.kr/goods/view?no=29460"/>
    <hyperlink ref="H260" r:id="rId240" location="" tooltip="" display="https://www.acrylmall.com/src/products/products_detail.php?product_category_id=5006&amp;product_category_id_main=0&amp;product_mst_id=0_fomax_03T&amp;now_page=1"/>
    <hyperlink ref="H261" r:id="rId241" location="" tooltip="" display="https://www.icbanq.com/P005605446"/>
    <hyperlink ref="H262" r:id="rId242" location="" tooltip="" display="https://www.eleparts.co.kr/goods/view?no=11982495"/>
    <hyperlink ref="H263" r:id="rId243" location="" tooltip="" display="https://www.devicemart.co.kr/goods/view?no=1273487&amp;gclid=CjwKCAjwq-WgBhBMEiwAzKSH6GlSd7IdfrHp7SLKDwxnpkaVpSyUcPo0c4BZ9FwlB76cUzdTVYm1XBoCfSQQAvD_BwE"/>
    <hyperlink ref="H264" r:id="rId244" location="" tooltip="" display="https://smartstore.naver.com/openidea/products/6581370041?NaPm=ct%3Dlezerbeo%7Cci%3D0yW0003ef0vy%2DAvCweWn%7Ctr%3Dpla%7Chk%3D7bb280effdded700d1b712b94946ee7082e2715c"/>
    <hyperlink ref="H265" r:id="rId245" location="" tooltip="" display="https://shopping.interpark.com/product/productInfo.do?prdNo=9768032547&amp;dispNo=016001&amp;bizCd=P01397&amp;NaPm=ct%3Dlfaotzs8%7Cci%3D6b174c262739dfd9829d92b4583f3c576160228a%7Ctr%3Dslsl%7Csn%3D3%7Chk%3Dedd2827ac1b2708ee03a0e535eb50c79c2a87768&amp;utm_medium=affiliate&amp;utm_source=naver&amp;utm_campaign=shop_20211015_navershopping_p01397_cps&amp;utm_content=conversion_47"/>
    <hyperlink ref="H266" r:id="rId246" location="" tooltip="" display="http://any-mall.co.kr/shop/shopdetail.html?branduid=111053"/>
    <hyperlink ref="H267" r:id="rId247" location="" tooltip="" display="http://smartstore.naver.com/pienoglo/products/512446438"/>
    <hyperlink ref="H268" r:id="rId248" location="" tooltip="" display="https://www.coupang.com/vp/products/6299169793?itemId=13016051561&amp;vendorItemId=80279115126&amp;src=1042503&amp;spec=70304777&amp;addtag=400&amp;ctag=6299169793&amp;lptag=I13016051561V80279115126A353763215&amp;itime=20230321192412&amp;pageType=PRODUCT&amp;pageValue=6299169793&amp;wPcid=16357257565428613222749&amp;wRef=&amp;wTime=20230321192412&amp;redirect=landing&amp;AdNodeId=353763215&amp;gclid=CjwKCAjwq-WgBhBMEiwAzKSH6I_vXgoBc9AInIyy2sNFE35WQgxy2Q4nsvYSabv5JtAWXM6xRQnEMBoCX1QQAvD_BwE&amp;mcid=a003540c1c544ba8a9d85b47c2733e7a&amp;campaignid=19622133980&amp;adgroupid=144010222445&amp;isAddedCart="/>
    <hyperlink ref="H269" r:id="rId249" location="" tooltip="" display="https://www.devicemart.co.kr/goods/view?no=1290806"/>
    <hyperlink ref="H270" r:id="rId250" location="" tooltip="" display="https://smartstore.naver.com/openidea/products/4831558983?NaPm=ct%3Dlfi032xs%7Cci%3D9039b6d47dbc9d99e0fe764f7ec720c65a1edb0c%7Ctr%3Dsls%7Csn%3D1111412%7Chk%3Ddeb10ddbc0bbe51dcfa8c0725445670122111168"/>
    <hyperlink ref="H271" r:id="rId251" location="" tooltip="" display="https://search.shopping.naver.com/catalog/30091975771?query=%EC%84%9C%EB%B8%8C%EB%AA%A8%ED%84%B0&amp;NaPm=ct%3Dlfi3bj2g%7Cci%3D68bb05bb96862ab924a4d6916c4663be195f7bd0%7Ctr%3Dslsl%7Csn%3D95694%7Chk%3D9fa014d30cfec0613eb255a3a9102f08a7165da6"/>
    <hyperlink ref="H272" r:id="rId252" location="" tooltip="" display="https://search.shopping.naver.com/catalog/31207036849?query=dc%EB%AA%A8%ED%84%B0&amp;NaPm=ct%3Dlfi3m5s8%7Cci%3D0d12b25055072b5c838dfdfda12d140b5fc8e3a3%7Ctr%3Dslsl%7Csn%3D95694%7Chk%3D6ecaeb693fc471bbc3ce77cbc979fb1ce37e3481"/>
    <hyperlink ref="H273" r:id="rId253" location="" tooltip="" display="https://www.any-mall.co.kr/shop/shopdetail.html?branduid=345106"/>
    <hyperlink ref="H274" r:id="rId254" location="" tooltip="" display="https://www.eleparts.co.kr/goods/view?no=9467937"/>
    <hyperlink ref="H275" r:id="rId255" location="" tooltip="" display="https://smartstore.naver.com/lexar/products/5562725344?NaPm=ct%3Dlf97pmvk%7Cci%3D7e2e4830cfcea73e7e827377bb0b023247fdd297%7Ctr%3Dplac%7Csn%3D214796%7Chk%3Dfc4ec0c3119944ba678e129a33e27f22f8ed8700"/>
    <hyperlink ref="H276" r:id="rId256" location="" tooltip="" display="https://www.11st.co.kr/products/2793890324?NaPm=ct=lf97xp00|ci=5ff1c2575f3cd109526f33c21a3a2df4eb258e49|tr=slbrc|sn=17703|hk=8ae028ff3a2baedf2e4ee976e8bbe14f20d1defa&amp;utm_term=&amp;utm_campaign=%B3%D7%C0%CC%B9%F6pc_%B0%A1%B0%DD%BA%F1%B1%B3%B1%E2%BA%BB&amp;utm_source=%B3%D7%C0%CC%B9%F6_PC_PCS&amp;utm_medium=%B0%A1%B0%DD%BA%F1%B1%B3"/>
    <hyperlink ref="H277" r:id="rId257" location="" tooltip="" display="https://www.eleparts.co.kr/goods/view?no=8277028"/>
  </hyperlinks>
  <pageMargins left="0.551181" right="0.551181" top="1.1811" bottom="0.748031" header="0.433071" footer="0.27559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