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oigio/Downloads/"/>
    </mc:Choice>
  </mc:AlternateContent>
  <xr:revisionPtr revIDLastSave="0" documentId="13_ncr:1_{0E264926-22B7-D843-8E66-077BC263EF89}" xr6:coauthVersionLast="47" xr6:coauthVersionMax="47" xr10:uidLastSave="{00000000-0000-0000-0000-000000000000}"/>
  <bookViews>
    <workbookView xWindow="7940" yWindow="2500" windowWidth="23260" windowHeight="12460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기초금액산출내역서!$A$5:$K$5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H4" i="13"/>
  <c r="G6" i="13" l="1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5" i="13" l="1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<sst xmlns="http://schemas.openxmlformats.org/spreadsheetml/2006/main" count="2028" uniqueCount="939">
  <si>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</si>
  <si>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</si>
  <si>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</si>
  <si>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</si>
  <si>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</si>
  <si>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</si>
  <si>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</si>
  <si>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</si>
  <si>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</si>
  <si>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</si>
  <si>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</si>
  <si>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</si>
  <si>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</si>
  <si>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</si>
  <si>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</si>
  <si>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</si>
  <si>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</si>
  <si>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</si>
  <si>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</si>
  <si>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</si>
  <si>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</si>
  <si>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</si>
  <si>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</si>
  <si>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</si>
  <si>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</si>
  <si>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</si>
  <si>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</si>
  <si>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</si>
  <si>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</si>
  <si>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</si>
  <si>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</si>
  <si>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</si>
  <si>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</si>
  <si>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</si>
  <si>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</si>
  <si>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</si>
  <si>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</si>
  <si>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</si>
  <si>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</si>
  <si>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</si>
  <si>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</si>
  <si>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</si>
  <si>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</si>
  <si>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</si>
  <si>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</si>
  <si>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</si>
  <si>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</si>
  <si>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</si>
  <si>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</si>
  <si>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</si>
  <si>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</si>
  <si>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</si>
  <si>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</si>
  <si>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</si>
  <si>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</si>
  <si>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</si>
  <si>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</si>
  <si>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</si>
  <si>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</si>
  <si>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</si>
  <si>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</si>
  <si>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</si>
  <si>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</si>
  <si>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</si>
  <si>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</si>
  <si>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</si>
  <si>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</si>
  <si>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</si>
  <si>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</si>
  <si>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</si>
  <si>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</si>
  <si>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</si>
  <si>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</si>
  <si>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</si>
  <si>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</si>
  <si>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</si>
  <si>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</si>
  <si>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</si>
  <si>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</si>
  <si>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</si>
  <si>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</si>
  <si>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</si>
  <si>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</si>
  <si>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</si>
  <si>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</si>
  <si>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</si>
  <si>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</si>
  <si>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</si>
  <si>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</si>
  <si>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</si>
  <si>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</si>
  <si>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</si>
  <si>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</si>
  <si>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</si>
  <si>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</si>
  <si>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</si>
  <si>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</si>
  <si>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</si>
  <si>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</si>
  <si>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</si>
  <si>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</si>
  <si>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</si>
  <si>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</si>
  <si>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</si>
  <si>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</si>
  <si>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</si>
  <si>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</si>
  <si>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</si>
  <si>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</si>
  <si>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</si>
  <si>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</si>
  <si>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</si>
  <si>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</si>
  <si>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</si>
  <si>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</si>
  <si>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</si>
  <si>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</si>
  <si>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</si>
  <si>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</si>
  <si>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</si>
  <si>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</si>
  <si>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</si>
  <si>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</si>
  <si>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</si>
  <si>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</si>
  <si>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</si>
  <si>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</si>
  <si>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</si>
  <si>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</si>
  <si>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</si>
  <si>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</si>
  <si>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</si>
  <si>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</si>
  <si>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</si>
  <si>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</si>
  <si>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</si>
  <si>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</si>
  <si>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</si>
  <si>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</si>
  <si>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</si>
  <si>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</si>
  <si>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</si>
  <si>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</si>
  <si>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</si>
  <si>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</si>
  <si>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</si>
  <si>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</si>
  <si>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</si>
  <si>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</si>
  <si>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</si>
  <si>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</si>
  <si>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</si>
  <si>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</si>
  <si>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</si>
  <si>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</si>
  <si>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</si>
  <si>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</si>
  <si>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</si>
  <si>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</si>
  <si>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</si>
  <si>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</si>
  <si>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</si>
  <si>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</si>
  <si>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</si>
  <si>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</si>
  <si>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</si>
  <si>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</si>
  <si>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</si>
  <si>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</si>
  <si>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</si>
  <si>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</si>
  <si>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</si>
  <si>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</si>
  <si>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</si>
  <si>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</si>
  <si>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</si>
  <si>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</si>
  <si>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</si>
  <si>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</si>
  <si>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</si>
  <si>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</si>
  <si>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</si>
  <si>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</si>
  <si>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</si>
  <si>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</si>
  <si>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</si>
  <si>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</si>
  <si>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</si>
  <si>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</si>
  <si>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</si>
  <si>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</si>
  <si>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</si>
  <si>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</si>
  <si>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</si>
  <si>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</si>
  <si>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</si>
  <si>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</si>
  <si>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</si>
  <si>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</si>
  <si>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</si>
  <si>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</si>
  <si>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</si>
  <si>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</si>
  <si>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</si>
  <si>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</si>
  <si>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</si>
  <si>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</si>
  <si>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</si>
  <si>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</si>
  <si>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</si>
  <si>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</si>
  <si>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</si>
  <si>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</si>
  <si>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</si>
  <si>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</si>
  <si>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</si>
  <si>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</si>
  <si>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</si>
  <si>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</si>
  <si>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</si>
  <si>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</si>
  <si>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</si>
  <si>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</si>
  <si>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</si>
  <si>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</si>
  <si>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</si>
  <si>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</si>
  <si>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</si>
  <si>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</si>
  <si>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</si>
  <si>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</si>
  <si>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</si>
  <si>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</si>
  <si>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</si>
  <si>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</si>
  <si>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</si>
  <si>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</si>
  <si>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</si>
  <si>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</si>
  <si>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</si>
  <si>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</si>
  <si>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</si>
  <si>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</si>
  <si>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</si>
  <si>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</si>
  <si>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</si>
  <si>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</si>
  <si>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</si>
  <si>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</si>
  <si>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</si>
  <si>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</si>
  <si>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</si>
  <si>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</si>
  <si>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</si>
  <si>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</si>
  <si>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</si>
  <si>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</si>
  <si>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</si>
  <si>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</si>
  <si>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</si>
  <si>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</si>
  <si>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</si>
  <si>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</si>
  <si>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</si>
  <si>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</si>
  <si>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</si>
  <si>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</si>
  <si>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</si>
  <si>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</si>
  <si>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</si>
  <si>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</si>
  <si>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</si>
  <si>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</si>
  <si>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</si>
  <si>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</si>
  <si>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</si>
  <si>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</si>
  <si>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</si>
  <si>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</si>
  <si>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</si>
  <si>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</si>
  <si>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</si>
  <si>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</si>
  <si>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</si>
  <si>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</si>
  <si>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</si>
  <si>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</si>
  <si>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</si>
  <si>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</si>
  <si>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</si>
  <si>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</si>
  <si>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</si>
  <si>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</si>
  <si>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</si>
  <si>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</si>
  <si>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</si>
  <si>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</si>
  <si>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</si>
  <si>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</si>
  <si>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</si>
  <si>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</si>
  <si>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</si>
  <si>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</si>
  <si>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</si>
  <si>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</si>
  <si>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</si>
  <si>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</si>
  <si>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</si>
  <si>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</si>
  <si>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</si>
  <si>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</si>
  <si>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</si>
  <si>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</si>
  <si>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</si>
  <si>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</si>
  <si>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</si>
  <si>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</si>
  <si>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</si>
  <si>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</si>
  <si>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</si>
  <si>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</si>
  <si>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</si>
  <si>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</si>
  <si>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</si>
  <si>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</si>
  <si>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</si>
  <si>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</si>
  <si>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</si>
  <si>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</si>
  <si>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</si>
  <si>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</si>
  <si>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</si>
  <si>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</si>
  <si>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</si>
  <si>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</si>
  <si>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</si>
  <si>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</si>
  <si>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</si>
  <si>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</si>
  <si>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</si>
  <si>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</si>
  <si>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</si>
  <si>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</si>
  <si>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</si>
  <si>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</si>
  <si>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</si>
  <si>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</si>
  <si>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</si>
  <si>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</si>
  <si>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</si>
  <si>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</si>
  <si>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</si>
  <si>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</si>
  <si>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</si>
  <si>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</si>
  <si>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</si>
  <si>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</si>
  <si>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</si>
  <si>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</si>
  <si>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</si>
  <si>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</si>
  <si>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</si>
  <si>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</si>
  <si>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</si>
  <si>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</si>
  <si>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</si>
  <si>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</si>
  <si>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</si>
  <si>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</si>
  <si>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</si>
  <si>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</si>
  <si>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</si>
  <si>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</si>
  <si>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</si>
  <si>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</si>
  <si>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</si>
  <si>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</si>
  <si>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</si>
  <si>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</si>
  <si>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</si>
  <si>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</si>
  <si>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</si>
  <si>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</si>
  <si>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</si>
  <si>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</si>
  <si>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</si>
  <si>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</si>
  <si>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</si>
  <si>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</si>
  <si>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</si>
  <si>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</si>
  <si>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</si>
  <si>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</si>
  <si>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</si>
  <si>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</si>
  <si>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</si>
  <si>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</si>
  <si>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</si>
  <si>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</si>
  <si>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</si>
  <si>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</si>
  <si>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</si>
  <si>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</si>
  <si>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</si>
  <si>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</si>
  <si>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</si>
  <si>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</si>
  <si>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</si>
  <si>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</si>
  <si>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</si>
  <si>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</si>
  <si>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</si>
  <si>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</si>
  <si>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</si>
  <si>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</si>
  <si>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</si>
  <si>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</si>
  <si>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</si>
  <si>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</si>
  <si>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</si>
  <si>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</si>
  <si>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</si>
  <si>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</si>
  <si>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</si>
  <si>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</si>
  <si>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</si>
  <si>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</si>
  <si>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</si>
  <si>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</si>
  <si>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</si>
  <si>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</si>
  <si>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</si>
  <si>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</si>
  <si>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</si>
  <si>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</si>
  <si>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</si>
  <si>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</si>
  <si>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</si>
  <si>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</si>
  <si>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</si>
  <si>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</si>
  <si>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</si>
  <si>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</si>
  <si>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</si>
  <si>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</si>
  <si>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</si>
  <si>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</si>
  <si>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</si>
  <si>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</si>
  <si>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</si>
  <si>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</si>
  <si>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</si>
  <si>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</si>
  <si>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</si>
  <si>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</si>
  <si>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</si>
  <si>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</si>
  <si>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</si>
  <si>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</si>
  <si>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</si>
  <si>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</si>
  <si>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</si>
  <si>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</si>
  <si>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</si>
  <si>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</si>
  <si>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</si>
  <si>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</si>
  <si>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</si>
  <si>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</si>
  <si>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</si>
  <si>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</si>
  <si>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</si>
  <si>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</si>
  <si>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</si>
  <si>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</si>
  <si>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</si>
  <si>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</si>
  <si>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</si>
  <si>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</si>
  <si>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</si>
  <si>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</si>
  <si>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</si>
  <si>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</si>
  <si>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</si>
  <si>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</si>
  <si>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</si>
  <si>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</si>
  <si>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</si>
  <si>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</si>
  <si>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</si>
  <si>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</si>
  <si>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</si>
  <si>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</si>
  <si>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</si>
  <si>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</si>
  <si>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</si>
  <si>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</si>
  <si>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</si>
  <si>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</si>
  <si>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</si>
  <si>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</si>
  <si>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</si>
  <si>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</si>
  <si>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</si>
  <si>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</si>
  <si>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</si>
  <si>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</si>
  <si>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</si>
  <si>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</si>
  <si>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</si>
  <si>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</si>
  <si>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</si>
  <si>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</si>
  <si>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</si>
  <si>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</si>
  <si>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</si>
  <si>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</si>
  <si>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</si>
  <si>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</si>
  <si>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</si>
  <si>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</si>
  <si>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</si>
  <si>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</si>
  <si>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</si>
  <si>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</si>
  <si>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</si>
  <si>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</si>
  <si>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</si>
  <si>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</si>
  <si>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</si>
  <si>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</si>
  <si>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</si>
  <si>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</si>
  <si>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</si>
  <si>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</si>
  <si>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</si>
  <si>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</si>
  <si>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</si>
  <si>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</si>
  <si>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</si>
  <si>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</si>
  <si>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</si>
  <si>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</si>
  <si>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</si>
  <si>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</si>
  <si>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</si>
  <si>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</si>
  <si>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</si>
  <si>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</si>
  <si>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</si>
  <si>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</si>
  <si>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</si>
  <si>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</si>
  <si>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</si>
  <si>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</si>
  <si>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</si>
  <si>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</si>
  <si>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</si>
  <si>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</si>
  <si>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</si>
  <si>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</si>
  <si>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</si>
  <si>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</si>
  <si>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</si>
  <si>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</si>
  <si>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</si>
  <si>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</si>
  <si>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</si>
  <si>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</si>
  <si>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</si>
  <si>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</si>
  <si>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</si>
  <si>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</si>
  <si>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</si>
  <si>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</si>
  <si>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</si>
  <si>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</si>
  <si>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</si>
  <si>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</si>
  <si>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</si>
  <si>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</si>
  <si>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</si>
  <si>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</si>
  <si>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</si>
  <si>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</si>
  <si>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</si>
  <si>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</si>
  <si>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</si>
  <si>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</si>
  <si>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</si>
  <si>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</si>
  <si>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</si>
  <si>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</si>
  <si>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</si>
  <si>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</si>
  <si>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</si>
  <si>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</si>
  <si>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</si>
  <si>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</si>
  <si>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</si>
  <si>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</si>
  <si>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</si>
  <si>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</si>
  <si>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</si>
  <si>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</si>
  <si>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</si>
  <si>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</si>
  <si>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</si>
  <si>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</si>
  <si>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</si>
  <si>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</si>
  <si>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</si>
  <si>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</si>
  <si>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</si>
  <si>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</si>
  <si>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</si>
  <si>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</si>
  <si>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</si>
  <si>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</si>
  <si>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</si>
  <si>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</si>
  <si>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</si>
  <si>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</si>
  <si>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</si>
  <si>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</si>
  <si>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</si>
  <si>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</si>
  <si>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</si>
  <si>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</si>
  <si>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</si>
  <si>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</si>
  <si>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</si>
  <si>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</si>
  <si>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</si>
  <si>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</si>
  <si>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</si>
  <si>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</si>
  <si>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</si>
  <si>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</si>
  <si>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</si>
  <si>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</si>
  <si>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</si>
  <si>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</si>
  <si>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</si>
  <si>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</si>
  <si>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</si>
  <si>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</si>
  <si>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</si>
  <si>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</si>
  <si>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</si>
  <si>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</si>
  <si>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</si>
  <si>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</si>
  <si>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</si>
  <si>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</si>
  <si>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</si>
  <si>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</si>
  <si>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</si>
  <si>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</si>
  <si>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</si>
  <si>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</si>
  <si>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</si>
  <si>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</si>
  <si>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</si>
  <si>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</si>
  <si>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</si>
  <si>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</si>
  <si>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</si>
  <si>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</si>
  <si>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</si>
  <si>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</si>
  <si>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</si>
  <si>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</si>
  <si>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</si>
  <si>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</si>
  <si>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</si>
  <si>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</si>
  <si>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</si>
  <si>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</si>
  <si>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</si>
  <si>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</si>
  <si>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</si>
  <si>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</si>
  <si>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</si>
  <si>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</si>
  <si>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</si>
  <si>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</si>
  <si>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</si>
  <si>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</si>
  <si>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</si>
  <si>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</si>
  <si>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</si>
  <si>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</si>
  <si>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</si>
  <si>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</si>
  <si>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</si>
  <si>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</si>
  <si>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</si>
  <si>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</si>
  <si>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</si>
  <si>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</si>
  <si>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</si>
  <si>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</si>
  <si>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</si>
  <si>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</si>
  <si>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</si>
  <si>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</si>
  <si>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</si>
  <si>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</si>
  <si>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</si>
  <si>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</si>
  <si>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</si>
  <si>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</si>
  <si>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</si>
  <si>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</si>
  <si>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</si>
  <si>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</si>
  <si>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</si>
  <si>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</si>
  <si>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</si>
  <si>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</si>
  <si>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</si>
  <si>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</si>
  <si>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</si>
  <si>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</si>
  <si>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</si>
  <si>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</si>
  <si>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</si>
  <si>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</si>
  <si>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</si>
  <si>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</si>
  <si>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</si>
  <si>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</si>
  <si>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</si>
  <si>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</si>
  <si>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</si>
  <si>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</si>
  <si>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</si>
  <si>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</si>
  <si>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</si>
  <si>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</si>
  <si>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</si>
  <si>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</si>
  <si>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</si>
  <si>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</si>
  <si>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</si>
  <si>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</si>
  <si>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</si>
  <si>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</si>
  <si>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</si>
  <si>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</si>
  <si>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</si>
  <si>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</si>
  <si>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</si>
  <si>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</si>
  <si>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</si>
  <si>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</si>
  <si>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</si>
  <si>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</si>
  <si>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</si>
  <si>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</si>
  <si>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</si>
  <si>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</si>
  <si>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</si>
  <si>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</si>
  <si>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</si>
  <si>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</si>
  <si>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</si>
  <si>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</si>
  <si>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</si>
  <si>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</si>
  <si>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</si>
  <si>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</si>
  <si>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</si>
  <si>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</si>
  <si>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</si>
  <si>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</si>
  <si>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</si>
  <si>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</si>
  <si>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</si>
  <si>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</si>
  <si>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</si>
  <si>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</si>
  <si>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</si>
  <si>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</si>
  <si>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</si>
  <si>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</si>
  <si>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</si>
  <si>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</si>
  <si>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</si>
  <si>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</si>
  <si>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</si>
  <si>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</si>
  <si>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</si>
  <si>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</si>
  <si>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</si>
  <si>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</si>
  <si>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</si>
  <si>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</si>
  <si>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</si>
  <si>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</si>
  <si>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</si>
  <si>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</si>
  <si>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</si>
  <si>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</si>
  <si>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</si>
  <si>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</si>
  <si>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</si>
  <si>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</si>
  <si>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</si>
  <si>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</si>
  <si>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</si>
  <si>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</si>
  <si>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</si>
  <si>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</si>
  <si>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</si>
  <si>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</si>
  <si>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</si>
  <si>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</si>
  <si>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</si>
  <si>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</si>
  <si>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</si>
  <si>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</si>
  <si>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</si>
  <si>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</si>
  <si>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</si>
  <si>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</si>
  <si>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</si>
  <si>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</si>
  <si>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</si>
  <si>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</si>
  <si>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</si>
  <si>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</si>
  <si>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</si>
  <si>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</si>
  <si>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</si>
  <si>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</si>
  <si>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</si>
  <si>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</si>
  <si>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</si>
  <si>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</si>
  <si>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</si>
  <si>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</si>
  <si>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</si>
  <si>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</si>
  <si>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</si>
  <si>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</si>
  <si>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</si>
  <si>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</si>
  <si>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</si>
  <si>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</si>
  <si>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</si>
  <si>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</si>
  <si>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</si>
  <si>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</si>
  <si>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</si>
  <si>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</si>
  <si>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</si>
  <si>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</si>
  <si>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</si>
  <si>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</si>
  <si>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</si>
  <si>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</si>
  <si>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</si>
  <si>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</si>
  <si>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</si>
  <si>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</si>
  <si>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</si>
  <si>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</si>
  <si>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</si>
  <si>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</si>
  <si>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</si>
  <si>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</si>
  <si>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</si>
  <si>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</si>
  <si>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</si>
  <si>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</si>
  <si>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</si>
  <si>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</si>
  <si>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</si>
  <si>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</si>
  <si>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</si>
  <si>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</si>
  <si>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</si>
  <si>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</si>
  <si>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</si>
  <si>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</si>
  <si>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</si>
  <si>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</si>
  <si>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</si>
  <si>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</si>
  <si>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</si>
  <si>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</si>
  <si>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</si>
  <si>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</si>
  <si>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</si>
  <si>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</si>
  <si>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</si>
  <si>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6층 명장양성교육부</t>
  </si>
  <si>
    <t>견적문의(신청자)</t>
    <phoneticPr fontId="8" type="noConversion"/>
  </si>
  <si>
    <t>배송비</t>
    <phoneticPr fontId="8" type="noConversion"/>
  </si>
  <si>
    <t>배송비</t>
    <phoneticPr fontId="8" type="noConversion"/>
  </si>
  <si>
    <t>* 할인된 금액이 아닌 정가를 적어주세요. (쿠폰적용가X, 부가세포함한 금액으로 쓰기)
* 알리익스프레스 등 해외배송/직구 등은 지체가 될 수 있습니다. 지양해주세요.(해외배송의 경우 디바이스마트, 엘레파츠, g마켓, 옥션 사이트 내에서 찾아주세요)
* 배송비가 있는 경우 탭에 적어주세요.</t>
    <phoneticPr fontId="8" type="noConversion"/>
  </si>
  <si>
    <t>라즈베리파이</t>
  </si>
  <si>
    <t>쿨링팬</t>
  </si>
  <si>
    <t>https://www.icbanq.com/P004710081?utm_source=google&amp;utm_medium=cpc&amp;utm_campaign=%EC%87%BC%ED%95%91_PerformanceMax&amp;utm_id=%EC%87%BC%ED%95%91_PerformanceMax&amp;utm_term=notset&amp;utm_content=notset&amp;gad_source=1&amp;gclid=Cj0KCQjwsPCyBhD4ARIsAPaaRf3wn5bMoGF4fUfShRRf5qcuwGTWXLBLvDjA7VW6rbjgHNjQpv_8Et8aAglREALw_wcB</t>
  </si>
  <si>
    <t>에버쿨 쿨러 40MM (1B/2P/10T/5V)</t>
  </si>
  <si>
    <t>https://www.icbanq.com/P015956550</t>
  </si>
  <si>
    <t>https://www.temu.com/ul/kuiper/un9.html?subj=goods-un&amp;_bg_fs=1&amp;_p_jump_id=894&amp;_x_vst_scene=adg&amp;goods_id=601099532783083&amp;sku_id=17592285755500&amp;adg_ctx=a-d3516980~c-bde26307~f-68826fa6&amp;_x_ads_sub_channel=shopping&amp;_p_rfs=1&amp;_x_ns_prz_type=3&amp;_x_ns_sku_id=17592285755500&amp;mrk_rec=1&amp;_x_ads_channel=google&amp;_x_gmc_account=5072611099&amp;_x_login_type=Google&amp;_x_ads_account=9704659649&amp;_x_ads_set=20500632211&amp;_x_ads_id=150686175737&amp;_x_ads_creative_id=671543884295&amp;_x_ns_source=g&amp;_x_ns_gclid=Cj0KCQjwsPCyBhD4ARIsAPaaRf149ew7NoSkj0lH49uwbMapvaK3uuoWgaVT8ip6p02YpgX0VkZ4cEAaAh3REALw_wcB&amp;_x_ns_placement=&amp;_x_ns_match_type=&amp;_x_ns_ad_position=&amp;_x_ns_product_id=17592285755500&amp;_x_ns_target=&amp;_x_ns_devicemodel=&amp;_x_ns_wbraid=Cj8KCQjwsPCyBhCpARIuAO209nD-dudmJKJzTRvUiayvmkPm0R3IB6Sts6Xsy0VSDBAcj-2MdDkC4Ob0MRoCq_o&amp;_x_ns_gbraid=0AAAAAo4mICFRx14bXCCsC_4sAlKaqmxu6&amp;_x_ns_targetid=pla-2280671065912&amp;gad_source=1&amp;gclid=Cj0KCQjwsPCyBhD4ARIsAPaaRf149ew7NoSkj0lH49uwbMapvaK3uuoWgaVT8ip6p02YpgX0VkZ4cEAaAh3REALw_wcB</t>
  </si>
  <si>
    <t>5/10pcs USB 3.1 Type-c 커넥터 24 핀 암 플러그 소켓</t>
  </si>
  <si>
    <t>https://www.coupang.com/vp/products/15146788?itemId=62331079&amp;vendorItemId=3097592494&amp;src=1042503&amp;spec=10304984&amp;addtag=400&amp;ctag=15146788&amp;lptag=10304984I62331079V3097592494&amp;itime=20240603103430&amp;pageType=PRODUCT&amp;pageValue=15146788&amp;wPcid=39648074662810985235203&amp;wRef=&amp;wTime=20240603103430&amp;redirect=landing&amp;gclid=Cj0KCQjwsPCyBhD4ARIsAPaaRf2_CG6u_9Jc3usEb7R5YLUBR5JQ7tpb9Tn6AiDK-21Q1fgKpbrLmjQaAlX4EALw_wcB&amp;mcid=c532bd0663d84b97bc7edd533b5ee3b1&amp;campaignid=20594956462&amp;adgroupid=&amp;network=&amp;isAddedCart=</t>
  </si>
  <si>
    <t>사포</t>
  </si>
  <si>
    <t>세트</t>
  </si>
  <si>
    <t>600방 5개</t>
  </si>
  <si>
    <t>1000방 5개</t>
  </si>
  <si>
    <t>220방 5개</t>
  </si>
  <si>
    <t>10pcs</t>
  </si>
  <si>
    <t>https://www.temu.com/kr/%EB%AC%B8-%EC%B0%BD%EB%AC%B8%EC%9A%A9-1%EB%A1%A4-%EC%9B%A8%EB%8D%94-%EC%8A%A4%ED%8A%B8%EB%A6%AC%ED%95%91-%EC%94%B0-%EC%8A%A4%ED%8A%B8%EB%A6%BD-18%ED%94%BC%ED%8A%B8-%EC%9E%90%EC%B2%B4-%EC%A0%91%EC%B0%A9-%EB%B0%B1%ED%82%B9-%EC%94%B0-%ED%81%B0-%EA%B0%84%EA%B2%A9-5-16%EC%9D%B8%EC%B9%98%EC%97%90%EC%84%9C-15-32%EC%9D%B8%EC%B9%98%EA%B9%8C%EC%A7%80-%ED%81%AC%EA%B8%B0%EC%97%90-%EB%A7%9E%EA%B2%8C-%EC%89%BD%EA%B2%8C-%EC%A0%88%EB%8B%A8-g-601099514131733.html?top_gallery_url=https%3A%2F%2Fimg.kwcdn.com%2Fproduct%2Fopen%2F2022-12-23%2F1671802769949-cc2ef456740a4464bb6fc9f6667d3c6c-goods.jpeg&amp;spec_gallery_id=15761241&amp;_x_vst_scene=adg&amp;_x_ads_sub_channel=shopping&amp;_x_ns_prz_type=3&amp;_x_ns_sku_id=17592201224678&amp;_x_ads_channel=google&amp;_x_gmc_account=5072611099&amp;_x_login_type=Google&amp;_x_ads_account=9704659649&amp;_x_ads_set=21278955567&amp;_x_ads_id=162181349733&amp;_x_ads_creative_id=699377609462&amp;_x_ns_source=g&amp;_x_ns_gclid=Cj0KCQjwsPCyBhD4ARIsAPaaRf1qr3REMUGh98Kee6OWJ2dU8FUjUscwFQR5kUhHDRxJlBuMXAO8aEYaAh7vEALw_wcB&amp;_x_ns_placement=&amp;_x_ns_match_type=&amp;_x_ns_ad_position=&amp;_x_ns_product_id=17592201224678&amp;_x_ns_target=&amp;_x_ns_devicemodel=&amp;_x_ns_wbraid=Cj8KCQjwsPCyBhCpARIuAO209nANcaWyhkMuMkkOHf4Q77EYdTAvE4E3JG-k36GdQ4ZPi2kpAEJR9tdHPxoCM3c&amp;_x_ns_gbraid=0AAAAAo4mICGIn9dPppPnd9AB2NZ-IHfrO&amp;_x_ns_targetid=pla-2328106487034&amp;refer_page_name=kuiper&amp;refer_page_id=14004_1717378893307_o20wdybnvc&amp;refer_page_sn=14004&amp;_x_sessn_id=8y48ocrs6u</t>
  </si>
  <si>
    <t>웨더 스트리핑 씰 스트립 18피트</t>
  </si>
  <si>
    <t>검은색</t>
  </si>
  <si>
    <t>롤</t>
  </si>
  <si>
    <t>https://www.coupang.com/vp/products/5542149861?itemId=8731904266&amp;vendorItemId=76018907227&amp;src=1032034&amp;spec=10305199&amp;addtag=400&amp;ctag=5542149861&amp;lptag=I8731904266&amp;itime=20240603104725&amp;pageType=PRODUCT&amp;pageValue=5542149861&amp;wPcid=39648074662810985235203&amp;wRef=prod.danawa.com&amp;wTime=20240603104725&amp;redirect=landing&amp;mcid=246fd54362c4474f9331a5defb544eef&amp;isAddedCart=</t>
  </si>
  <si>
    <t>플렉스 USB PD C타입 to C 60W 고속충전 케이블 30cm외</t>
  </si>
  <si>
    <t>C to C 60w black 플랙스 블랙 30cm</t>
  </si>
  <si>
    <t>https://www.coupang.com/vp/products/7837031178?itemId=20100769063&amp;vendorItemId=83934230517&amp;sourceType=srp_product_ads&amp;clickEventId=cb36c4d0-214c-11ef-80e9-f3828dd8c189&amp;korePlacement=15&amp;koreSubPlacement=1&amp;q=%EB%9D%BD%EC%B9%B4&amp;itemsCount=36&amp;searchId=a17195e2fbca4d028975301dcff4b096&amp;rank=0&amp;isAddedCart=</t>
  </si>
  <si>
    <t>일신 락카 스프레이 페인트 도색 리폼 도장 기타</t>
  </si>
  <si>
    <t>영일라카 무광백색 420ml 1개</t>
  </si>
  <si>
    <t>통</t>
  </si>
  <si>
    <t>https://www.coupang.com/vp/products/7830692293?itemId=21296611592&amp;vendorItemId=88751446004&amp;q=%EC%84%9C%EB%A9%80%EA%B5%AC%EB%A6%AC%EC%8A%A4&amp;itemsCount=36&amp;searchId=7153a204993645338646d8e47f1856eb&amp;rank=13&amp;isAddedCart=</t>
  </si>
  <si>
    <t>서멀구리스</t>
  </si>
  <si>
    <t>ARCTIC MX-6 서린 (4g)</t>
  </si>
  <si>
    <t>라즈베리파이 쿨러</t>
  </si>
  <si>
    <t>https://www.devicemart.co.kr/goods/view?no=15276241</t>
  </si>
  <si>
    <t>라즈베리파이5 액티브 쿨러</t>
  </si>
  <si>
    <t>dcdc컨버터</t>
  </si>
  <si>
    <t>https://www.coupang.com/vp/products/23556827?itemId=91607218&amp;vendorItemId=3159556802&amp;src=1042503&amp;spec=10304984&amp;addtag=400&amp;ctag=23556827&amp;lptag=10304984I91607218V3159556802&amp;itime=20240603111323&amp;pageType=PRODUCT&amp;pageValue=23556827&amp;wPcid=39648074662810985235203&amp;wRef=&amp;wTime=20240603111323&amp;redirect=landing&amp;gclid=Cj0KCQjwsPCyBhD4ARIsAPaaRf2h-mKNW_eoSwDHf7c54Nv9HyweCRoec6UaLP2fL41mVI4EGOFnEtgaAn5qEALw_wcB&amp;mcid=4e4fd2fc16b048dfb7cc079f9e4f561e&amp;campaignid=20594956462&amp;adgroupid=&amp;network=&amp;isAddedCart=</t>
  </si>
  <si>
    <t>캠팜 LM2596 스텝다운 정전압 DC-DC 컨버터 (1.25~35V출력)</t>
  </si>
  <si>
    <t>Raspberry Pi 5 8GB RAM</t>
  </si>
  <si>
    <t>제3차 MDP 실험실습 소모품 및 재료 구입 (기초금액산출내역서)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</si>
</sst>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_-* #,##0.00_-;\-* #,##0.00_-;_-* &quot;-&quot;??_-;_-@_-"/>
    <numFmt numFmtId="178" formatCode="0_ "/>
    <numFmt numFmtId="179" formatCode="0_);[Red]\(0\)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u/>
      <sz val="11"/>
      <name val="돋움"/>
      <family val="3"/>
      <charset val="129"/>
    </font>
    <font>
      <b/>
      <sz val="10"/>
      <color rgb="FF333333"/>
      <name val="Dotum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8">
    <xf numFmtId="0" fontId="0" fillId="0" borderId="0"/>
    <xf numFmtId="176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176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11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176" fontId="7" fillId="0" borderId="0" applyFont="0" applyFill="0" applyBorder="0" applyAlignment="0" applyProtection="0"/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176" fontId="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176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6" fontId="7" fillId="0" borderId="0" applyFont="0" applyFill="0" applyBorder="0" applyAlignment="0" applyProtection="0"/>
  </cellStyleXfs>
  <cellXfs count="199">
    <xf numFmtId="0" fontId="0" fillId="0" borderId="0" xfId="0"/>
    <xf numFmtId="0" fontId="17" fillId="2" borderId="0" xfId="0" applyFont="1" applyFill="1" applyAlignment="1">
      <alignment horizontal="center" vertical="center" shrinkToFit="1"/>
    </xf>
    <xf numFmtId="0" fontId="18" fillId="2" borderId="0" xfId="0" applyFont="1" applyFill="1" applyAlignment="1">
      <alignment horizontal="center" vertical="center" shrinkToFit="1"/>
    </xf>
    <xf numFmtId="0" fontId="17" fillId="3" borderId="0" xfId="0" applyFont="1" applyFill="1" applyAlignment="1">
      <alignment horizontal="center" vertical="center" shrinkToFit="1"/>
    </xf>
    <xf numFmtId="0" fontId="15" fillId="0" borderId="0" xfId="0" applyFont="1" applyAlignment="1">
      <alignment shrinkToFit="1"/>
    </xf>
    <xf numFmtId="176" fontId="15" fillId="0" borderId="0" xfId="1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176" fontId="15" fillId="5" borderId="0" xfId="0" applyNumberFormat="1" applyFont="1" applyFill="1" applyAlignment="1">
      <alignment horizontal="right" vertical="center" shrinkToFit="1"/>
    </xf>
    <xf numFmtId="176" fontId="19" fillId="5" borderId="0" xfId="0" applyNumberFormat="1" applyFont="1" applyFill="1" applyAlignment="1">
      <alignment horizontal="center" vertical="center" shrinkToFit="1"/>
    </xf>
    <xf numFmtId="0" fontId="20" fillId="4" borderId="0" xfId="7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/>
    <xf numFmtId="176" fontId="15" fillId="0" borderId="0" xfId="1" applyFont="1" applyBorder="1" applyAlignment="1">
      <alignment horizontal="center" vertical="center" shrinkToFit="1"/>
    </xf>
    <xf numFmtId="0" fontId="15" fillId="0" borderId="0" xfId="0" applyFont="1" applyAlignment="1">
      <alignment horizontal="center" shrinkToFit="1"/>
    </xf>
    <xf numFmtId="176" fontId="15" fillId="0" borderId="0" xfId="1" applyFont="1" applyBorder="1" applyAlignment="1">
      <alignment horizontal="right" vertical="center" shrinkToFit="1"/>
    </xf>
    <xf numFmtId="176" fontId="15" fillId="0" borderId="0" xfId="0" applyNumberFormat="1" applyFont="1" applyAlignment="1">
      <alignment horizontal="right" vertical="center" shrinkToFit="1"/>
    </xf>
    <xf numFmtId="176" fontId="20" fillId="4" borderId="0" xfId="1" applyFont="1" applyFill="1" applyBorder="1" applyAlignment="1">
      <alignment horizontal="right" vertical="center" shrinkToFit="1"/>
    </xf>
    <xf numFmtId="176" fontId="20" fillId="4" borderId="0" xfId="7" applyNumberFormat="1" applyFont="1" applyFill="1" applyAlignment="1">
      <alignment horizontal="right" vertical="center" shrinkToFit="1"/>
    </xf>
    <xf numFmtId="176" fontId="20" fillId="4" borderId="0" xfId="0" applyNumberFormat="1" applyFont="1" applyFill="1" applyAlignment="1">
      <alignment horizontal="right" vertical="center"/>
    </xf>
    <xf numFmtId="176" fontId="22" fillId="4" borderId="0" xfId="0" applyNumberFormat="1" applyFont="1" applyFill="1" applyAlignment="1">
      <alignment horizontal="right" vertical="center" wrapText="1"/>
    </xf>
    <xf numFmtId="176" fontId="15" fillId="0" borderId="0" xfId="1" applyFont="1" applyBorder="1" applyAlignment="1">
      <alignment horizontal="right" shrinkToFit="1"/>
    </xf>
    <xf numFmtId="176" fontId="15" fillId="0" borderId="0" xfId="0" applyNumberFormat="1" applyFont="1" applyAlignment="1">
      <alignment horizontal="right" shrinkToFit="1"/>
    </xf>
    <xf numFmtId="38" fontId="20" fillId="0" borderId="0" xfId="0" applyNumberFormat="1" applyFont="1" applyAlignment="1">
      <alignment horizontal="right" vertical="center"/>
    </xf>
    <xf numFmtId="38" fontId="15" fillId="0" borderId="0" xfId="0" applyNumberFormat="1" applyFont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38" fontId="20" fillId="4" borderId="0" xfId="0" applyNumberFormat="1" applyFont="1" applyFill="1" applyAlignment="1">
      <alignment horizontal="center" vertical="center" shrinkToFit="1"/>
    </xf>
    <xf numFmtId="0" fontId="22" fillId="4" borderId="0" xfId="0" applyFont="1" applyFill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Alignment="1">
      <alignment horizontal="center" vertical="center" shrinkToFit="1"/>
    </xf>
    <xf numFmtId="0" fontId="27" fillId="4" borderId="0" xfId="0" applyFont="1" applyFill="1" applyAlignment="1">
      <alignment horizontal="center" vertical="center" shrinkToFit="1"/>
    </xf>
    <xf numFmtId="0" fontId="27" fillId="4" borderId="0" xfId="0" applyFont="1" applyFill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vertical="center" shrinkToFit="1"/>
    </xf>
    <xf numFmtId="0" fontId="22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shrinkToFit="1"/>
    </xf>
    <xf numFmtId="0" fontId="20" fillId="0" borderId="0" xfId="7" applyFont="1" applyAlignment="1">
      <alignment horizontal="center" vertical="center" shrinkToFit="1"/>
    </xf>
    <xf numFmtId="0" fontId="20" fillId="4" borderId="0" xfId="0" applyFont="1" applyFill="1" applyAlignment="1">
      <alignment horizontal="center" shrinkToFit="1"/>
    </xf>
    <xf numFmtId="179" fontId="15" fillId="4" borderId="0" xfId="1" applyNumberFormat="1" applyFont="1" applyFill="1" applyBorder="1" applyAlignment="1">
      <alignment horizontal="right" vertical="center"/>
    </xf>
    <xf numFmtId="179" fontId="15" fillId="4" borderId="0" xfId="1" applyNumberFormat="1" applyFont="1" applyFill="1" applyBorder="1" applyAlignment="1">
      <alignment horizontal="right" vertical="center" shrinkToFit="1"/>
    </xf>
    <xf numFmtId="179" fontId="27" fillId="4" borderId="0" xfId="1" applyNumberFormat="1" applyFont="1" applyFill="1" applyBorder="1" applyAlignment="1">
      <alignment horizontal="right" vertical="center" shrinkToFit="1"/>
    </xf>
    <xf numFmtId="179" fontId="15" fillId="0" borderId="0" xfId="1" applyNumberFormat="1" applyFont="1" applyBorder="1" applyAlignment="1">
      <alignment horizontal="right" vertical="center" shrinkToFit="1"/>
    </xf>
    <xf numFmtId="179" fontId="18" fillId="2" borderId="0" xfId="1" applyNumberFormat="1" applyFont="1" applyFill="1" applyBorder="1" applyAlignment="1">
      <alignment horizontal="right" vertical="center" shrinkToFit="1"/>
    </xf>
    <xf numFmtId="179" fontId="20" fillId="0" borderId="0" xfId="0" applyNumberFormat="1" applyFont="1" applyAlignment="1">
      <alignment horizontal="right" vertical="center" shrinkToFit="1"/>
    </xf>
    <xf numFmtId="179" fontId="20" fillId="4" borderId="0" xfId="7" applyNumberFormat="1" applyFont="1" applyFill="1" applyAlignment="1">
      <alignment horizontal="right" vertical="center" shrinkToFit="1"/>
    </xf>
    <xf numFmtId="179" fontId="15" fillId="0" borderId="0" xfId="1" applyNumberFormat="1" applyFont="1" applyBorder="1" applyAlignment="1">
      <alignment horizontal="right" shrinkToFit="1"/>
    </xf>
    <xf numFmtId="179" fontId="20" fillId="4" borderId="0" xfId="0" applyNumberFormat="1" applyFont="1" applyFill="1" applyAlignment="1">
      <alignment horizontal="right" vertical="center" shrinkToFit="1"/>
    </xf>
    <xf numFmtId="179" fontId="22" fillId="4" borderId="0" xfId="0" applyNumberFormat="1" applyFont="1" applyFill="1" applyAlignment="1">
      <alignment horizontal="right" vertical="center" shrinkToFit="1"/>
    </xf>
    <xf numFmtId="179" fontId="15" fillId="0" borderId="0" xfId="0" applyNumberFormat="1" applyFont="1" applyAlignment="1">
      <alignment horizontal="right" shrinkToFit="1"/>
    </xf>
    <xf numFmtId="179" fontId="20" fillId="4" borderId="0" xfId="0" applyNumberFormat="1" applyFont="1" applyFill="1" applyAlignment="1">
      <alignment horizontal="right" vertical="center"/>
    </xf>
    <xf numFmtId="179" fontId="22" fillId="4" borderId="0" xfId="0" applyNumberFormat="1" applyFont="1" applyFill="1" applyAlignment="1">
      <alignment horizontal="right" vertical="center" wrapText="1"/>
    </xf>
    <xf numFmtId="179" fontId="15" fillId="0" borderId="0" xfId="0" applyNumberFormat="1" applyFont="1" applyAlignment="1">
      <alignment horizontal="right"/>
    </xf>
    <xf numFmtId="179" fontId="20" fillId="0" borderId="0" xfId="0" applyNumberFormat="1" applyFont="1" applyAlignment="1">
      <alignment horizontal="right" shrinkToFit="1"/>
    </xf>
    <xf numFmtId="179" fontId="22" fillId="0" borderId="0" xfId="0" applyNumberFormat="1" applyFont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6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center" shrinkToFit="1"/>
    </xf>
    <xf numFmtId="176" fontId="18" fillId="2" borderId="0" xfId="1" applyFont="1" applyFill="1" applyBorder="1" applyAlignment="1">
      <alignment horizontal="right" vertical="center" shrinkToFit="1"/>
    </xf>
    <xf numFmtId="176" fontId="18" fillId="2" borderId="0" xfId="0" applyNumberFormat="1" applyFont="1" applyFill="1" applyAlignment="1">
      <alignment horizontal="right" vertical="center" shrinkToFit="1"/>
    </xf>
    <xf numFmtId="176" fontId="20" fillId="0" borderId="0" xfId="1" applyFont="1" applyFill="1" applyBorder="1" applyAlignment="1">
      <alignment horizontal="right" vertical="center" shrinkToFit="1"/>
    </xf>
    <xf numFmtId="176" fontId="15" fillId="4" borderId="0" xfId="1" applyFont="1" applyFill="1" applyBorder="1" applyAlignment="1">
      <alignment horizontal="right" vertical="center" shrinkToFit="1"/>
    </xf>
    <xf numFmtId="176" fontId="15" fillId="0" borderId="0" xfId="0" applyNumberFormat="1" applyFont="1" applyAlignment="1">
      <alignment horizontal="right"/>
    </xf>
    <xf numFmtId="176" fontId="20" fillId="0" borderId="0" xfId="1" applyFont="1" applyFill="1" applyBorder="1" applyAlignment="1">
      <alignment horizontal="right" shrinkToFit="1"/>
    </xf>
    <xf numFmtId="176" fontId="15" fillId="0" borderId="0" xfId="1" applyFont="1" applyBorder="1" applyAlignment="1">
      <alignment horizontal="right"/>
    </xf>
    <xf numFmtId="176" fontId="20" fillId="0" borderId="0" xfId="0" applyNumberFormat="1" applyFont="1" applyAlignment="1">
      <alignment horizontal="right" vertical="center" shrinkToFit="1"/>
    </xf>
    <xf numFmtId="0" fontId="15" fillId="0" borderId="0" xfId="7" applyFont="1" applyAlignment="1">
      <alignment horizontal="center" shrinkToFit="1"/>
    </xf>
    <xf numFmtId="0" fontId="15" fillId="0" borderId="0" xfId="7" applyFont="1" applyAlignment="1">
      <alignment horizontal="center" vertical="center" shrinkToFit="1"/>
    </xf>
    <xf numFmtId="0" fontId="30" fillId="0" borderId="0" xfId="0" applyFont="1" applyAlignment="1">
      <alignment horizontal="center" vertical="center" shrinkToFit="1"/>
    </xf>
    <xf numFmtId="0" fontId="29" fillId="0" borderId="0" xfId="0" applyFont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38" fontId="20" fillId="4" borderId="0" xfId="1" applyNumberFormat="1" applyFont="1" applyFill="1" applyBorder="1" applyAlignment="1">
      <alignment horizontal="right" vertical="center" shrinkToFit="1"/>
    </xf>
    <xf numFmtId="176" fontId="23" fillId="0" borderId="0" xfId="66" applyNumberFormat="1" applyFont="1" applyBorder="1" applyAlignment="1">
      <alignment horizontal="center" shrinkToFit="1"/>
    </xf>
    <xf numFmtId="179" fontId="22" fillId="4" borderId="0" xfId="0" applyNumberFormat="1" applyFont="1" applyFill="1" applyAlignment="1">
      <alignment horizontal="right" vertical="center"/>
    </xf>
    <xf numFmtId="176" fontId="15" fillId="0" borderId="0" xfId="1" applyFont="1" applyBorder="1"/>
    <xf numFmtId="176" fontId="15" fillId="0" borderId="0" xfId="1" applyFont="1" applyBorder="1" applyAlignment="1">
      <alignment shrinkToFit="1"/>
    </xf>
    <xf numFmtId="176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 wrapText="1"/>
    </xf>
    <xf numFmtId="0" fontId="15" fillId="4" borderId="0" xfId="7" applyFont="1" applyFill="1" applyAlignment="1">
      <alignment horizontal="center" vertical="center" shrinkToFit="1"/>
    </xf>
    <xf numFmtId="178" fontId="15" fillId="4" borderId="0" xfId="7" applyNumberFormat="1" applyFont="1" applyFill="1" applyAlignment="1">
      <alignment horizontal="right" vertical="center" shrinkToFit="1"/>
    </xf>
    <xf numFmtId="38" fontId="15" fillId="4" borderId="0" xfId="1" applyNumberFormat="1" applyFont="1" applyFill="1" applyBorder="1" applyAlignment="1">
      <alignment horizontal="right" vertical="center" shrinkToFit="1"/>
    </xf>
    <xf numFmtId="176" fontId="10" fillId="0" borderId="0" xfId="66" applyNumberFormat="1" applyBorder="1" applyAlignment="1">
      <alignment horizont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38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Font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176" fontId="18" fillId="2" borderId="3" xfId="1" applyFont="1" applyFill="1" applyBorder="1" applyAlignment="1">
      <alignment horizontal="right" vertical="center" shrinkToFit="1"/>
    </xf>
    <xf numFmtId="176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38" fontId="20" fillId="0" borderId="1" xfId="1" applyNumberFormat="1" applyFont="1" applyFill="1" applyBorder="1" applyAlignment="1">
      <alignment horizontal="right" vertical="center" shrinkToFit="1"/>
    </xf>
    <xf numFmtId="179" fontId="15" fillId="0" borderId="0" xfId="1" applyNumberFormat="1" applyFont="1" applyFill="1" applyBorder="1" applyAlignment="1">
      <alignment horizontal="right" shrinkToFit="1"/>
    </xf>
    <xf numFmtId="176" fontId="15" fillId="0" borderId="0" xfId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38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8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177" fontId="15" fillId="0" borderId="0" xfId="0" applyNumberFormat="1" applyFont="1" applyAlignment="1">
      <alignment horizontal="center" shrinkToFit="1"/>
    </xf>
    <xf numFmtId="179" fontId="18" fillId="2" borderId="3" xfId="1" applyNumberFormat="1" applyFont="1" applyFill="1" applyBorder="1" applyAlignment="1">
      <alignment horizontal="center" vertical="center" shrinkToFit="1"/>
    </xf>
    <xf numFmtId="38" fontId="20" fillId="4" borderId="1" xfId="7" applyNumberFormat="1" applyFont="1" applyFill="1" applyBorder="1" applyAlignment="1">
      <alignment horizontal="right" vertical="center" shrinkToFit="1"/>
    </xf>
    <xf numFmtId="38" fontId="20" fillId="4" borderId="1" xfId="0" applyNumberFormat="1" applyFont="1" applyFill="1" applyBorder="1" applyAlignment="1">
      <alignment horizontal="right" vertical="center"/>
    </xf>
    <xf numFmtId="38" fontId="15" fillId="0" borderId="1" xfId="0" applyNumberFormat="1" applyFont="1" applyBorder="1" applyAlignment="1">
      <alignment horizontal="right"/>
    </xf>
    <xf numFmtId="38" fontId="20" fillId="0" borderId="1" xfId="0" applyNumberFormat="1" applyFont="1" applyBorder="1" applyAlignment="1">
      <alignment horizontal="right" vertical="center" shrinkToFit="1"/>
    </xf>
    <xf numFmtId="38" fontId="20" fillId="0" borderId="1" xfId="7" applyNumberFormat="1" applyFont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38" fontId="15" fillId="0" borderId="7" xfId="0" applyNumberFormat="1" applyFont="1" applyBorder="1" applyAlignment="1">
      <alignment horizontal="right" shrinkToFit="1"/>
    </xf>
    <xf numFmtId="0" fontId="15" fillId="0" borderId="8" xfId="0" applyFont="1" applyBorder="1" applyAlignment="1">
      <alignment horizontal="center" vertical="center" shrinkToFit="1"/>
    </xf>
    <xf numFmtId="0" fontId="20" fillId="0" borderId="5" xfId="7" applyFont="1" applyBorder="1" applyAlignment="1">
      <alignment horizontal="center" vertical="center" shrinkToFit="1"/>
    </xf>
    <xf numFmtId="38" fontId="20" fillId="0" borderId="5" xfId="7" applyNumberFormat="1" applyFont="1" applyBorder="1" applyAlignment="1">
      <alignment horizontal="right" vertical="center" shrinkToFit="1"/>
    </xf>
    <xf numFmtId="38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38" fontId="12" fillId="4" borderId="1" xfId="7" applyNumberFormat="1" applyFont="1" applyFill="1" applyBorder="1" applyAlignment="1">
      <alignment horizontal="right" vertical="center" shrinkToFit="1"/>
    </xf>
    <xf numFmtId="38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38" fontId="12" fillId="4" borderId="1" xfId="0" applyNumberFormat="1" applyFont="1" applyFill="1" applyBorder="1" applyAlignment="1">
      <alignment horizontal="right" vertical="center" shrinkToFit="1"/>
    </xf>
    <xf numFmtId="38" fontId="20" fillId="0" borderId="2" xfId="0" applyNumberFormat="1" applyFont="1" applyBorder="1" applyAlignment="1">
      <alignment horizontal="right" vertical="center"/>
    </xf>
    <xf numFmtId="178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38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176" fontId="20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9" fontId="15" fillId="0" borderId="1" xfId="0" applyNumberFormat="1" applyFont="1" applyBorder="1" applyAlignment="1">
      <alignment horizontal="center" vertical="center" shrinkToFit="1"/>
    </xf>
    <xf numFmtId="179" fontId="1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/>
    </xf>
    <xf numFmtId="179" fontId="20" fillId="4" borderId="1" xfId="7" applyNumberFormat="1" applyFont="1" applyFill="1" applyBorder="1" applyAlignment="1">
      <alignment vertical="center" shrinkToFit="1"/>
    </xf>
    <xf numFmtId="179" fontId="20" fillId="0" borderId="1" xfId="7" applyNumberFormat="1" applyFont="1" applyBorder="1" applyAlignment="1">
      <alignment vertical="center" shrinkToFit="1"/>
    </xf>
    <xf numFmtId="179" fontId="20" fillId="0" borderId="1" xfId="0" applyNumberFormat="1" applyFont="1" applyBorder="1" applyAlignment="1">
      <alignment vertical="center" shrinkToFit="1"/>
    </xf>
    <xf numFmtId="179" fontId="20" fillId="0" borderId="1" xfId="1" applyNumberFormat="1" applyFont="1" applyFill="1" applyBorder="1" applyAlignment="1">
      <alignment vertical="center" shrinkToFit="1"/>
    </xf>
    <xf numFmtId="176" fontId="20" fillId="4" borderId="1" xfId="1" applyFont="1" applyFill="1" applyBorder="1" applyAlignment="1">
      <alignment horizontal="right" vertical="center" shrinkToFit="1"/>
    </xf>
    <xf numFmtId="176" fontId="20" fillId="0" borderId="1" xfId="1" applyFont="1" applyFill="1" applyBorder="1" applyAlignment="1">
      <alignment horizontal="right" vertical="center" shrinkToFit="1"/>
    </xf>
    <xf numFmtId="176" fontId="20" fillId="0" borderId="1" xfId="5" applyFont="1" applyFill="1" applyBorder="1" applyAlignment="1">
      <alignment horizontal="right" vertical="center" shrinkToFit="1"/>
    </xf>
    <xf numFmtId="176" fontId="15" fillId="0" borderId="1" xfId="0" applyNumberFormat="1" applyFont="1" applyBorder="1" applyAlignment="1">
      <alignment horizontal="center" vertical="center" shrinkToFit="1"/>
    </xf>
    <xf numFmtId="176" fontId="15" fillId="0" borderId="1" xfId="0" applyNumberFormat="1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176" fontId="12" fillId="4" borderId="1" xfId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176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176" fontId="31" fillId="5" borderId="13" xfId="0" applyNumberFormat="1" applyFont="1" applyFill="1" applyBorder="1" applyAlignment="1">
      <alignment horizontal="right" vertical="center" shrinkToFit="1"/>
    </xf>
    <xf numFmtId="176" fontId="19" fillId="5" borderId="13" xfId="0" applyNumberFormat="1" applyFont="1" applyFill="1" applyBorder="1" applyAlignment="1">
      <alignment horizontal="center" vertical="center" shrinkToFit="1"/>
    </xf>
    <xf numFmtId="176" fontId="19" fillId="5" borderId="14" xfId="0" applyNumberFormat="1" applyFont="1" applyFill="1" applyBorder="1" applyAlignment="1">
      <alignment horizontal="center" vertical="center" shrinkToFit="1"/>
    </xf>
    <xf numFmtId="176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176" fontId="15" fillId="0" borderId="1" xfId="0" applyNumberFormat="1" applyFont="1" applyBorder="1" applyAlignment="1">
      <alignment shrinkToFit="1"/>
    </xf>
    <xf numFmtId="0" fontId="24" fillId="0" borderId="1" xfId="0" applyFont="1" applyBorder="1" applyAlignment="1">
      <alignment horizontal="center" vertical="center" shrinkToFit="1"/>
    </xf>
    <xf numFmtId="38" fontId="20" fillId="0" borderId="7" xfId="0" applyNumberFormat="1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 shrinkToFit="1"/>
    </xf>
    <xf numFmtId="38" fontId="36" fillId="4" borderId="1" xfId="1" applyNumberFormat="1" applyFont="1" applyFill="1" applyBorder="1" applyAlignment="1">
      <alignment horizontal="right" vertical="center" shrinkToFit="1"/>
    </xf>
    <xf numFmtId="38" fontId="36" fillId="4" borderId="5" xfId="1" applyNumberFormat="1" applyFont="1" applyFill="1" applyBorder="1" applyAlignment="1">
      <alignment horizontal="right" vertical="center" shrinkToFit="1"/>
    </xf>
    <xf numFmtId="0" fontId="37" fillId="0" borderId="0" xfId="0" applyFont="1" applyAlignment="1">
      <alignment vertical="center" wrapText="1"/>
    </xf>
    <xf numFmtId="0" fontId="15" fillId="4" borderId="3" xfId="7" applyFont="1" applyFill="1" applyBorder="1" applyAlignment="1">
      <alignment horizontal="center" vertical="center" shrinkToFit="1"/>
    </xf>
    <xf numFmtId="38" fontId="15" fillId="4" borderId="3" xfId="7" applyNumberFormat="1" applyFont="1" applyFill="1" applyBorder="1" applyAlignment="1">
      <alignment horizontal="right" vertical="center" shrinkToFit="1"/>
    </xf>
    <xf numFmtId="38" fontId="15" fillId="4" borderId="3" xfId="1" applyNumberFormat="1" applyFont="1" applyFill="1" applyBorder="1" applyAlignment="1">
      <alignment horizontal="right" vertical="center" shrinkToFit="1"/>
    </xf>
    <xf numFmtId="38" fontId="15" fillId="4" borderId="15" xfId="1" applyNumberFormat="1" applyFont="1" applyFill="1" applyBorder="1" applyAlignment="1">
      <alignment horizontal="right" vertical="center" shrinkToFit="1"/>
    </xf>
    <xf numFmtId="0" fontId="38" fillId="4" borderId="3" xfId="6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 wrapText="1"/>
    </xf>
    <xf numFmtId="0" fontId="40" fillId="0" borderId="0" xfId="0" applyFont="1"/>
    <xf numFmtId="0" fontId="41" fillId="0" borderId="0" xfId="0" applyFont="1"/>
    <xf numFmtId="0" fontId="16" fillId="0" borderId="0" xfId="0" applyFont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  <xf numFmtId="0" fontId="15" fillId="0" borderId="16" xfId="0" applyFont="1" applyBorder="1" applyAlignment="1">
      <alignment horizontal="center" vertical="center" wrapText="1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L180"/>
  <sheetViews>
    <sheetView tabSelected="1" zoomScale="43" zoomScaleNormal="85" zoomScaleSheetLayoutView="70" workbookViewId="0">
      <pane ySplit="4" topLeftCell="A5" activePane="bottomLeft" state="frozen"/>
      <selection pane="bottomLeft" sqref="A1:K1"/>
    </sheetView>
  </sheetViews>
  <sheetFormatPr baseColWidth="10" defaultColWidth="8.83203125" defaultRowHeight="17"/>
  <cols>
    <col min="1" max="1" width="5.6640625" style="4" customWidth="1"/>
    <col min="2" max="2" width="20.6640625" style="18" customWidth="1"/>
    <col min="3" max="3" width="50.6640625" style="18" customWidth="1"/>
    <col min="4" max="4" width="6.6640625" style="6" customWidth="1"/>
    <col min="5" max="5" width="8.6640625" style="55" customWidth="1"/>
    <col min="6" max="6" width="10.6640625" style="25" customWidth="1"/>
    <col min="7" max="8" width="15.6640625" style="26" customWidth="1"/>
    <col min="9" max="9" width="50.6640625" style="18" customWidth="1"/>
    <col min="10" max="10" width="20.6640625" style="17" customWidth="1"/>
    <col min="11" max="11" width="20.6640625" style="6" customWidth="1"/>
    <col min="12" max="16384" width="8.83203125" style="16"/>
  </cols>
  <sheetData>
    <row r="1" spans="1:12" ht="35">
      <c r="A1" s="194" t="s">
        <v>938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2" ht="70.5" customHeight="1" thickBot="1">
      <c r="A2" s="198" t="s">
        <v>902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12">
      <c r="A3" s="103" t="s">
        <v>0</v>
      </c>
      <c r="B3" s="104" t="s">
        <v>1</v>
      </c>
      <c r="C3" s="104" t="s">
        <v>2</v>
      </c>
      <c r="D3" s="104" t="s">
        <v>3</v>
      </c>
      <c r="E3" s="122" t="s">
        <v>4</v>
      </c>
      <c r="F3" s="105" t="s">
        <v>5</v>
      </c>
      <c r="G3" s="106" t="s">
        <v>6</v>
      </c>
      <c r="H3" s="106" t="s">
        <v>900</v>
      </c>
      <c r="I3" s="114" t="s">
        <v>31</v>
      </c>
      <c r="J3" s="107" t="s">
        <v>7</v>
      </c>
      <c r="K3" s="108" t="s">
        <v>899</v>
      </c>
    </row>
    <row r="4" spans="1:12" ht="21" thickBot="1">
      <c r="A4" s="195" t="s">
        <v>8</v>
      </c>
      <c r="B4" s="196"/>
      <c r="C4" s="196"/>
      <c r="D4" s="197"/>
      <c r="E4" s="171"/>
      <c r="F4" s="171"/>
      <c r="G4" s="172">
        <f>SUM(G5:G212)</f>
        <v>291420</v>
      </c>
      <c r="H4" s="172">
        <f>SUM(H5:H162)</f>
        <v>8000</v>
      </c>
      <c r="I4" s="173"/>
      <c r="J4" s="173"/>
      <c r="K4" s="174"/>
      <c r="L4" s="16" t="s">
        <v>901</v>
      </c>
    </row>
    <row r="5" spans="1:12" s="4" customFormat="1">
      <c r="A5" s="145">
        <v>1</v>
      </c>
      <c r="B5" s="186" t="s">
        <v>903</v>
      </c>
      <c r="C5" s="186" t="s">
        <v>937</v>
      </c>
      <c r="D5" s="186" t="s">
        <v>14</v>
      </c>
      <c r="E5" s="187">
        <v>1</v>
      </c>
      <c r="F5" s="188">
        <v>117700</v>
      </c>
      <c r="G5" s="183">
        <f>F5*E5*1.2</f>
        <v>141240</v>
      </c>
      <c r="H5" s="189"/>
      <c r="I5" s="190" t="s">
        <v>907</v>
      </c>
      <c r="J5" s="175" t="s">
        <v>897</v>
      </c>
      <c r="K5" s="182"/>
    </row>
    <row r="6" spans="1:12" ht="19">
      <c r="A6" s="131">
        <v>2</v>
      </c>
      <c r="B6" s="185" t="s">
        <v>904</v>
      </c>
      <c r="C6" s="191" t="s">
        <v>906</v>
      </c>
      <c r="D6" s="97" t="s">
        <v>14</v>
      </c>
      <c r="E6" s="123">
        <v>2</v>
      </c>
      <c r="F6" s="100">
        <v>6050</v>
      </c>
      <c r="G6" s="183">
        <f t="shared" ref="G6:G69" si="0">F6*E6*1.2</f>
        <v>14520</v>
      </c>
      <c r="H6" s="183"/>
      <c r="I6" s="115" t="s">
        <v>905</v>
      </c>
      <c r="J6" s="175" t="s">
        <v>897</v>
      </c>
      <c r="K6" s="132"/>
    </row>
    <row r="7" spans="1:12" ht="57">
      <c r="A7" s="181">
        <v>3</v>
      </c>
      <c r="B7" s="185" t="s">
        <v>909</v>
      </c>
      <c r="C7" s="192" t="s">
        <v>916</v>
      </c>
      <c r="D7" s="97" t="s">
        <v>912</v>
      </c>
      <c r="E7" s="123">
        <v>2</v>
      </c>
      <c r="F7" s="100">
        <v>6909</v>
      </c>
      <c r="G7" s="183">
        <f t="shared" si="0"/>
        <v>16581.599999999999</v>
      </c>
      <c r="H7" s="183"/>
      <c r="I7" s="115" t="s">
        <v>908</v>
      </c>
      <c r="J7" s="175" t="s">
        <v>898</v>
      </c>
      <c r="K7" s="132"/>
    </row>
    <row r="8" spans="1:12">
      <c r="A8" s="181">
        <v>4</v>
      </c>
      <c r="B8" s="97" t="s">
        <v>911</v>
      </c>
      <c r="C8" s="97" t="s">
        <v>915</v>
      </c>
      <c r="D8" s="97" t="s">
        <v>912</v>
      </c>
      <c r="E8" s="123">
        <v>2</v>
      </c>
      <c r="F8" s="100">
        <v>3900</v>
      </c>
      <c r="G8" s="183">
        <f t="shared" si="0"/>
        <v>9360</v>
      </c>
      <c r="H8" s="183">
        <v>0</v>
      </c>
      <c r="I8" s="115" t="s">
        <v>910</v>
      </c>
      <c r="J8" s="175" t="s">
        <v>898</v>
      </c>
      <c r="K8" s="132"/>
    </row>
    <row r="9" spans="1:12">
      <c r="A9" s="131">
        <v>5</v>
      </c>
      <c r="B9" s="97"/>
      <c r="C9" s="97"/>
      <c r="D9" s="97"/>
      <c r="E9" s="123"/>
      <c r="F9" s="100"/>
      <c r="G9" s="183">
        <f t="shared" si="0"/>
        <v>0</v>
      </c>
      <c r="H9" s="183"/>
      <c r="I9" s="115"/>
      <c r="J9" s="175" t="s">
        <v>898</v>
      </c>
      <c r="K9" s="132"/>
    </row>
    <row r="10" spans="1:12">
      <c r="A10" s="131">
        <v>6</v>
      </c>
      <c r="B10" s="97" t="s">
        <v>911</v>
      </c>
      <c r="C10" s="97" t="s">
        <v>913</v>
      </c>
      <c r="D10" s="97" t="s">
        <v>912</v>
      </c>
      <c r="E10" s="123">
        <v>10</v>
      </c>
      <c r="F10" s="100">
        <v>3900</v>
      </c>
      <c r="G10" s="183">
        <f>F10*E10*1.2</f>
        <v>46800</v>
      </c>
      <c r="H10" s="183">
        <v>0</v>
      </c>
      <c r="I10" s="115" t="s">
        <v>910</v>
      </c>
      <c r="J10" s="175" t="s">
        <v>898</v>
      </c>
      <c r="K10" s="132"/>
    </row>
    <row r="11" spans="1:12">
      <c r="A11" s="181">
        <v>7</v>
      </c>
      <c r="B11" s="97" t="s">
        <v>911</v>
      </c>
      <c r="C11" s="97" t="s">
        <v>914</v>
      </c>
      <c r="D11" s="97" t="s">
        <v>912</v>
      </c>
      <c r="E11" s="123">
        <v>1</v>
      </c>
      <c r="F11" s="100">
        <v>3900</v>
      </c>
      <c r="G11" s="183">
        <f>F11*E11*1.2</f>
        <v>4680</v>
      </c>
      <c r="H11" s="183">
        <v>0</v>
      </c>
      <c r="I11" s="115" t="s">
        <v>910</v>
      </c>
      <c r="J11" s="175" t="s">
        <v>898</v>
      </c>
      <c r="K11" s="132"/>
    </row>
    <row r="12" spans="1:12">
      <c r="A12" s="181">
        <v>8</v>
      </c>
      <c r="B12" s="193" t="s">
        <v>918</v>
      </c>
      <c r="C12" s="97" t="s">
        <v>919</v>
      </c>
      <c r="D12" s="97" t="s">
        <v>920</v>
      </c>
      <c r="E12" s="123">
        <v>1</v>
      </c>
      <c r="F12" s="100">
        <v>5632</v>
      </c>
      <c r="G12" s="183">
        <f t="shared" si="0"/>
        <v>6758.4</v>
      </c>
      <c r="H12" s="183"/>
      <c r="I12" s="115" t="s">
        <v>917</v>
      </c>
      <c r="J12" s="175" t="s">
        <v>898</v>
      </c>
      <c r="K12" s="132"/>
    </row>
    <row r="13" spans="1:12">
      <c r="A13" s="131">
        <v>9</v>
      </c>
      <c r="B13" s="97" t="s">
        <v>922</v>
      </c>
      <c r="C13" s="97" t="s">
        <v>923</v>
      </c>
      <c r="D13" s="97" t="s">
        <v>14</v>
      </c>
      <c r="E13" s="123">
        <v>4</v>
      </c>
      <c r="F13" s="100">
        <v>3400</v>
      </c>
      <c r="G13" s="183">
        <f t="shared" si="0"/>
        <v>16320</v>
      </c>
      <c r="H13" s="183">
        <v>2500</v>
      </c>
      <c r="I13" s="115" t="s">
        <v>921</v>
      </c>
      <c r="J13" s="175" t="s">
        <v>898</v>
      </c>
      <c r="K13" s="132"/>
    </row>
    <row r="14" spans="1:12">
      <c r="A14" s="131">
        <v>10</v>
      </c>
      <c r="B14" s="97" t="s">
        <v>925</v>
      </c>
      <c r="C14" s="97" t="s">
        <v>926</v>
      </c>
      <c r="D14" s="97" t="s">
        <v>927</v>
      </c>
      <c r="E14" s="123">
        <v>3</v>
      </c>
      <c r="F14" s="100">
        <v>2500</v>
      </c>
      <c r="G14" s="183">
        <f t="shared" si="0"/>
        <v>9000</v>
      </c>
      <c r="H14" s="183">
        <v>3000</v>
      </c>
      <c r="I14" s="115" t="s">
        <v>924</v>
      </c>
      <c r="J14" s="175" t="s">
        <v>898</v>
      </c>
      <c r="K14" s="132"/>
    </row>
    <row r="15" spans="1:12">
      <c r="A15" s="181">
        <v>11</v>
      </c>
      <c r="B15" s="97" t="s">
        <v>929</v>
      </c>
      <c r="C15" s="97" t="s">
        <v>930</v>
      </c>
      <c r="D15" s="97" t="s">
        <v>14</v>
      </c>
      <c r="E15" s="123">
        <v>1</v>
      </c>
      <c r="F15" s="100">
        <v>10100</v>
      </c>
      <c r="G15" s="183">
        <f t="shared" si="0"/>
        <v>12120</v>
      </c>
      <c r="H15" s="183">
        <v>0</v>
      </c>
      <c r="I15" s="115" t="s">
        <v>928</v>
      </c>
      <c r="J15" s="175" t="s">
        <v>898</v>
      </c>
      <c r="K15" s="132"/>
    </row>
    <row r="16" spans="1:12">
      <c r="A16" s="181">
        <v>12</v>
      </c>
      <c r="B16" s="97" t="s">
        <v>931</v>
      </c>
      <c r="C16" s="97" t="s">
        <v>933</v>
      </c>
      <c r="D16" s="97" t="s">
        <v>14</v>
      </c>
      <c r="E16" s="123">
        <v>1</v>
      </c>
      <c r="F16" s="100">
        <v>7700</v>
      </c>
      <c r="G16" s="183">
        <f t="shared" si="0"/>
        <v>9240</v>
      </c>
      <c r="H16" s="183"/>
      <c r="I16" s="119" t="s">
        <v>932</v>
      </c>
      <c r="J16" s="175" t="s">
        <v>898</v>
      </c>
      <c r="K16" s="132"/>
    </row>
    <row r="17" spans="1:11">
      <c r="A17" s="131">
        <v>13</v>
      </c>
      <c r="B17" s="97" t="s">
        <v>934</v>
      </c>
      <c r="C17" s="97" t="s">
        <v>936</v>
      </c>
      <c r="D17" s="97" t="s">
        <v>14</v>
      </c>
      <c r="E17" s="123">
        <v>2</v>
      </c>
      <c r="F17" s="100">
        <v>2000</v>
      </c>
      <c r="G17" s="183">
        <f t="shared" si="0"/>
        <v>4800</v>
      </c>
      <c r="H17" s="183">
        <v>2500</v>
      </c>
      <c r="I17" s="119" t="s">
        <v>935</v>
      </c>
      <c r="J17" s="175" t="s">
        <v>898</v>
      </c>
      <c r="K17" s="132"/>
    </row>
    <row r="18" spans="1:11">
      <c r="A18" s="131">
        <v>14</v>
      </c>
      <c r="B18" s="97"/>
      <c r="C18" s="101"/>
      <c r="D18" s="97"/>
      <c r="E18" s="123"/>
      <c r="F18" s="100"/>
      <c r="G18" s="183">
        <f t="shared" si="0"/>
        <v>0</v>
      </c>
      <c r="H18" s="183"/>
      <c r="I18" s="119"/>
      <c r="J18" s="175" t="s">
        <v>898</v>
      </c>
      <c r="K18" s="132"/>
    </row>
    <row r="19" spans="1:11">
      <c r="A19" s="181">
        <v>15</v>
      </c>
      <c r="B19" s="97"/>
      <c r="C19" s="99"/>
      <c r="D19" s="97"/>
      <c r="E19" s="113"/>
      <c r="F19" s="100"/>
      <c r="G19" s="183">
        <f t="shared" si="0"/>
        <v>0</v>
      </c>
      <c r="H19" s="183"/>
      <c r="I19" s="119"/>
      <c r="J19" s="175" t="s">
        <v>898</v>
      </c>
      <c r="K19" s="132"/>
    </row>
    <row r="20" spans="1:11">
      <c r="A20" s="181">
        <v>16</v>
      </c>
      <c r="B20" s="97"/>
      <c r="C20" s="99"/>
      <c r="D20" s="97"/>
      <c r="E20" s="124"/>
      <c r="F20" s="100"/>
      <c r="G20" s="183">
        <f t="shared" si="0"/>
        <v>0</v>
      </c>
      <c r="H20" s="183"/>
      <c r="I20" s="119"/>
      <c r="J20" s="175" t="s">
        <v>898</v>
      </c>
      <c r="K20" s="132"/>
    </row>
    <row r="21" spans="1:11">
      <c r="A21" s="131">
        <v>17</v>
      </c>
      <c r="B21" s="97"/>
      <c r="C21" s="97"/>
      <c r="D21" s="97"/>
      <c r="E21" s="123"/>
      <c r="F21" s="100"/>
      <c r="G21" s="183">
        <f t="shared" si="0"/>
        <v>0</v>
      </c>
      <c r="H21" s="183"/>
      <c r="I21" s="119"/>
      <c r="J21" s="175" t="s">
        <v>898</v>
      </c>
      <c r="K21" s="132"/>
    </row>
    <row r="22" spans="1:11">
      <c r="A22" s="131">
        <v>18</v>
      </c>
      <c r="B22" s="97"/>
      <c r="C22" s="97"/>
      <c r="D22" s="97"/>
      <c r="E22" s="123"/>
      <c r="F22" s="100"/>
      <c r="G22" s="183">
        <f t="shared" si="0"/>
        <v>0</v>
      </c>
      <c r="H22" s="183"/>
      <c r="I22" s="120"/>
      <c r="J22" s="175" t="s">
        <v>898</v>
      </c>
      <c r="K22" s="132"/>
    </row>
    <row r="23" spans="1:11">
      <c r="A23" s="181">
        <v>19</v>
      </c>
      <c r="B23" s="97"/>
      <c r="C23" s="97"/>
      <c r="D23" s="97"/>
      <c r="E23" s="123"/>
      <c r="F23" s="100"/>
      <c r="G23" s="183">
        <f t="shared" si="0"/>
        <v>0</v>
      </c>
      <c r="H23" s="183"/>
      <c r="I23" s="119"/>
      <c r="J23" s="175" t="s">
        <v>898</v>
      </c>
      <c r="K23" s="132"/>
    </row>
    <row r="24" spans="1:11">
      <c r="A24" s="181">
        <v>20</v>
      </c>
      <c r="B24" s="97"/>
      <c r="C24" s="97"/>
      <c r="D24" s="97"/>
      <c r="E24" s="123"/>
      <c r="F24" s="100"/>
      <c r="G24" s="183">
        <f t="shared" si="0"/>
        <v>0</v>
      </c>
      <c r="H24" s="183"/>
      <c r="I24" s="119"/>
      <c r="J24" s="175" t="s">
        <v>898</v>
      </c>
      <c r="K24" s="132"/>
    </row>
    <row r="25" spans="1:11">
      <c r="A25" s="131">
        <v>21</v>
      </c>
      <c r="B25" s="97"/>
      <c r="C25" s="97"/>
      <c r="D25" s="97"/>
      <c r="E25" s="123"/>
      <c r="F25" s="100"/>
      <c r="G25" s="183">
        <f t="shared" si="0"/>
        <v>0</v>
      </c>
      <c r="H25" s="183"/>
      <c r="I25" s="119"/>
      <c r="J25" s="175" t="s">
        <v>898</v>
      </c>
      <c r="K25" s="132"/>
    </row>
    <row r="26" spans="1:11">
      <c r="A26" s="131">
        <v>22</v>
      </c>
      <c r="B26" s="97"/>
      <c r="C26" s="97"/>
      <c r="D26" s="97"/>
      <c r="E26" s="123"/>
      <c r="F26" s="100"/>
      <c r="G26" s="183">
        <f t="shared" si="0"/>
        <v>0</v>
      </c>
      <c r="H26" s="183"/>
      <c r="I26" s="120"/>
      <c r="J26" s="175" t="s">
        <v>898</v>
      </c>
      <c r="K26" s="132"/>
    </row>
    <row r="27" spans="1:11">
      <c r="A27" s="181">
        <v>23</v>
      </c>
      <c r="B27" s="97"/>
      <c r="C27" s="97"/>
      <c r="D27" s="97"/>
      <c r="E27" s="123"/>
      <c r="F27" s="100"/>
      <c r="G27" s="183">
        <f t="shared" si="0"/>
        <v>0</v>
      </c>
      <c r="H27" s="183"/>
      <c r="I27" s="120"/>
      <c r="J27" s="175" t="s">
        <v>898</v>
      </c>
      <c r="K27" s="132"/>
    </row>
    <row r="28" spans="1:11">
      <c r="A28" s="181">
        <v>24</v>
      </c>
      <c r="B28" s="97"/>
      <c r="C28" s="97"/>
      <c r="D28" s="97"/>
      <c r="E28" s="123"/>
      <c r="F28" s="100"/>
      <c r="G28" s="183">
        <f t="shared" si="0"/>
        <v>0</v>
      </c>
      <c r="H28" s="183"/>
      <c r="I28" s="120"/>
      <c r="J28" s="175" t="s">
        <v>898</v>
      </c>
      <c r="K28" s="132"/>
    </row>
    <row r="29" spans="1:11">
      <c r="A29" s="131">
        <v>25</v>
      </c>
      <c r="B29" s="99"/>
      <c r="C29" s="97"/>
      <c r="D29" s="97"/>
      <c r="E29" s="123"/>
      <c r="F29" s="100"/>
      <c r="G29" s="183">
        <f t="shared" si="0"/>
        <v>0</v>
      </c>
      <c r="H29" s="183"/>
      <c r="I29" s="120"/>
      <c r="J29" s="175" t="s">
        <v>898</v>
      </c>
      <c r="K29" s="132"/>
    </row>
    <row r="30" spans="1:11">
      <c r="A30" s="131">
        <v>26</v>
      </c>
      <c r="B30" s="97"/>
      <c r="C30" s="97"/>
      <c r="D30" s="97"/>
      <c r="E30" s="123"/>
      <c r="F30" s="100"/>
      <c r="G30" s="183">
        <f t="shared" si="0"/>
        <v>0</v>
      </c>
      <c r="H30" s="183"/>
      <c r="I30" s="120"/>
      <c r="J30" s="175" t="s">
        <v>898</v>
      </c>
      <c r="K30" s="132"/>
    </row>
    <row r="31" spans="1:11">
      <c r="A31" s="181">
        <v>27</v>
      </c>
      <c r="B31" s="97"/>
      <c r="C31" s="97"/>
      <c r="D31" s="97"/>
      <c r="E31" s="123"/>
      <c r="F31" s="100"/>
      <c r="G31" s="183">
        <f t="shared" si="0"/>
        <v>0</v>
      </c>
      <c r="H31" s="183"/>
      <c r="I31" s="120"/>
      <c r="J31" s="175" t="s">
        <v>898</v>
      </c>
      <c r="K31" s="132"/>
    </row>
    <row r="32" spans="1:11">
      <c r="A32" s="181">
        <v>28</v>
      </c>
      <c r="B32" s="97"/>
      <c r="C32" s="97"/>
      <c r="D32" s="97"/>
      <c r="E32" s="123"/>
      <c r="F32" s="100"/>
      <c r="G32" s="183">
        <f t="shared" si="0"/>
        <v>0</v>
      </c>
      <c r="H32" s="183"/>
      <c r="I32" s="120"/>
      <c r="J32" s="175" t="s">
        <v>898</v>
      </c>
      <c r="K32" s="132"/>
    </row>
    <row r="33" spans="1:11">
      <c r="A33" s="131">
        <v>29</v>
      </c>
      <c r="B33" s="97"/>
      <c r="C33" s="97"/>
      <c r="D33" s="97"/>
      <c r="E33" s="123"/>
      <c r="F33" s="100"/>
      <c r="G33" s="183">
        <f t="shared" si="0"/>
        <v>0</v>
      </c>
      <c r="H33" s="183"/>
      <c r="I33" s="120"/>
      <c r="J33" s="175" t="s">
        <v>898</v>
      </c>
      <c r="K33" s="132"/>
    </row>
    <row r="34" spans="1:11">
      <c r="A34" s="131">
        <v>30</v>
      </c>
      <c r="B34" s="97"/>
      <c r="C34" s="97"/>
      <c r="D34" s="117"/>
      <c r="E34" s="100"/>
      <c r="F34" s="100"/>
      <c r="G34" s="183">
        <f t="shared" si="0"/>
        <v>0</v>
      </c>
      <c r="H34" s="183"/>
      <c r="I34" s="129"/>
      <c r="J34" s="175" t="s">
        <v>898</v>
      </c>
      <c r="K34" s="132"/>
    </row>
    <row r="35" spans="1:11">
      <c r="A35" s="181">
        <v>31</v>
      </c>
      <c r="B35" s="97"/>
      <c r="C35" s="97"/>
      <c r="D35" s="117"/>
      <c r="E35" s="100"/>
      <c r="F35" s="100"/>
      <c r="G35" s="183">
        <f t="shared" si="0"/>
        <v>0</v>
      </c>
      <c r="H35" s="183"/>
      <c r="I35" s="129"/>
      <c r="J35" s="175" t="s">
        <v>898</v>
      </c>
      <c r="K35" s="132"/>
    </row>
    <row r="36" spans="1:11">
      <c r="A36" s="181">
        <v>32</v>
      </c>
      <c r="B36" s="97"/>
      <c r="C36" s="97"/>
      <c r="D36" s="117"/>
      <c r="E36" s="100"/>
      <c r="F36" s="100"/>
      <c r="G36" s="183">
        <f t="shared" si="0"/>
        <v>0</v>
      </c>
      <c r="H36" s="183"/>
      <c r="I36" s="129"/>
      <c r="J36" s="175" t="s">
        <v>898</v>
      </c>
      <c r="K36" s="132"/>
    </row>
    <row r="37" spans="1:11">
      <c r="A37" s="131">
        <v>33</v>
      </c>
      <c r="B37" s="97"/>
      <c r="C37" s="97"/>
      <c r="D37" s="117"/>
      <c r="E37" s="100"/>
      <c r="F37" s="100"/>
      <c r="G37" s="183">
        <f t="shared" si="0"/>
        <v>0</v>
      </c>
      <c r="H37" s="183"/>
      <c r="I37" s="129"/>
      <c r="J37" s="175" t="s">
        <v>898</v>
      </c>
      <c r="K37" s="132"/>
    </row>
    <row r="38" spans="1:11">
      <c r="A38" s="131">
        <v>34</v>
      </c>
      <c r="B38" s="99"/>
      <c r="C38" s="101"/>
      <c r="D38" s="97"/>
      <c r="E38" s="113"/>
      <c r="F38" s="100"/>
      <c r="G38" s="183">
        <f t="shared" si="0"/>
        <v>0</v>
      </c>
      <c r="H38" s="183"/>
      <c r="I38" s="115"/>
      <c r="J38" s="175" t="s">
        <v>898</v>
      </c>
      <c r="K38" s="132"/>
    </row>
    <row r="39" spans="1:11">
      <c r="A39" s="181">
        <v>35</v>
      </c>
      <c r="B39" s="97"/>
      <c r="C39" s="97"/>
      <c r="D39" s="97"/>
      <c r="E39" s="123"/>
      <c r="F39" s="100"/>
      <c r="G39" s="183">
        <f t="shared" si="0"/>
        <v>0</v>
      </c>
      <c r="H39" s="183"/>
      <c r="I39" s="115"/>
      <c r="J39" s="175" t="s">
        <v>898</v>
      </c>
      <c r="K39" s="132"/>
    </row>
    <row r="40" spans="1:11">
      <c r="A40" s="181">
        <v>36</v>
      </c>
      <c r="B40" s="97"/>
      <c r="C40" s="97"/>
      <c r="D40" s="97"/>
      <c r="E40" s="123"/>
      <c r="F40" s="100"/>
      <c r="G40" s="183">
        <f t="shared" si="0"/>
        <v>0</v>
      </c>
      <c r="H40" s="183"/>
      <c r="I40" s="115"/>
      <c r="J40" s="175" t="s">
        <v>898</v>
      </c>
      <c r="K40" s="132"/>
    </row>
    <row r="41" spans="1:11">
      <c r="A41" s="131">
        <v>37</v>
      </c>
      <c r="B41" s="138"/>
      <c r="C41" s="138"/>
      <c r="D41" s="138"/>
      <c r="E41" s="139"/>
      <c r="F41" s="140"/>
      <c r="G41" s="183">
        <f t="shared" si="0"/>
        <v>0</v>
      </c>
      <c r="H41" s="183"/>
      <c r="I41" s="141"/>
      <c r="J41" s="175" t="s">
        <v>898</v>
      </c>
      <c r="K41" s="132"/>
    </row>
    <row r="42" spans="1:11">
      <c r="A42" s="131">
        <v>38</v>
      </c>
      <c r="B42" s="138"/>
      <c r="C42" s="138"/>
      <c r="D42" s="138"/>
      <c r="E42" s="139"/>
      <c r="F42" s="140"/>
      <c r="G42" s="183">
        <f t="shared" si="0"/>
        <v>0</v>
      </c>
      <c r="H42" s="183"/>
      <c r="I42" s="141"/>
      <c r="J42" s="175" t="s">
        <v>898</v>
      </c>
      <c r="K42" s="132"/>
    </row>
    <row r="43" spans="1:11">
      <c r="A43" s="181">
        <v>39</v>
      </c>
      <c r="B43" s="176"/>
      <c r="C43" s="97"/>
      <c r="D43" s="128"/>
      <c r="E43" s="125"/>
      <c r="F43" s="125"/>
      <c r="G43" s="183">
        <f t="shared" si="0"/>
        <v>0</v>
      </c>
      <c r="H43" s="183"/>
      <c r="I43" s="115"/>
      <c r="J43" s="175" t="s">
        <v>898</v>
      </c>
      <c r="K43" s="132"/>
    </row>
    <row r="44" spans="1:11">
      <c r="A44" s="181">
        <v>40</v>
      </c>
      <c r="B44" s="97"/>
      <c r="C44" s="97"/>
      <c r="D44" s="128"/>
      <c r="E44" s="125"/>
      <c r="F44" s="125"/>
      <c r="G44" s="183">
        <f t="shared" si="0"/>
        <v>0</v>
      </c>
      <c r="H44" s="183"/>
      <c r="I44" s="115"/>
      <c r="J44" s="175" t="s">
        <v>898</v>
      </c>
      <c r="K44" s="132"/>
    </row>
    <row r="45" spans="1:11">
      <c r="A45" s="131">
        <v>41</v>
      </c>
      <c r="B45" s="97"/>
      <c r="C45" s="97"/>
      <c r="D45" s="128"/>
      <c r="E45" s="125"/>
      <c r="F45" s="125"/>
      <c r="G45" s="183">
        <f t="shared" si="0"/>
        <v>0</v>
      </c>
      <c r="H45" s="183"/>
      <c r="I45" s="115"/>
      <c r="J45" s="175" t="s">
        <v>898</v>
      </c>
      <c r="K45" s="132"/>
    </row>
    <row r="46" spans="1:11">
      <c r="A46" s="131">
        <v>42</v>
      </c>
      <c r="B46" s="97"/>
      <c r="C46" s="97"/>
      <c r="D46" s="128"/>
      <c r="E46" s="125"/>
      <c r="F46" s="125"/>
      <c r="G46" s="183">
        <f t="shared" si="0"/>
        <v>0</v>
      </c>
      <c r="H46" s="183"/>
      <c r="I46" s="115"/>
      <c r="J46" s="175" t="s">
        <v>898</v>
      </c>
      <c r="K46" s="132"/>
    </row>
    <row r="47" spans="1:11">
      <c r="A47" s="181">
        <v>43</v>
      </c>
      <c r="B47" s="97"/>
      <c r="C47" s="97"/>
      <c r="D47" s="128"/>
      <c r="E47" s="125"/>
      <c r="F47" s="125"/>
      <c r="G47" s="183">
        <f t="shared" si="0"/>
        <v>0</v>
      </c>
      <c r="H47" s="183"/>
      <c r="I47" s="115"/>
      <c r="J47" s="175" t="s">
        <v>898</v>
      </c>
      <c r="K47" s="132"/>
    </row>
    <row r="48" spans="1:11">
      <c r="A48" s="181">
        <v>44</v>
      </c>
      <c r="B48" s="97"/>
      <c r="C48" s="97"/>
      <c r="D48" s="128"/>
      <c r="E48" s="125"/>
      <c r="F48" s="125"/>
      <c r="G48" s="183">
        <f t="shared" si="0"/>
        <v>0</v>
      </c>
      <c r="H48" s="183"/>
      <c r="I48" s="115"/>
      <c r="J48" s="175" t="s">
        <v>898</v>
      </c>
      <c r="K48" s="132"/>
    </row>
    <row r="49" spans="1:11">
      <c r="A49" s="131">
        <v>45</v>
      </c>
      <c r="B49" s="99"/>
      <c r="C49" s="97"/>
      <c r="D49" s="128"/>
      <c r="E49" s="125"/>
      <c r="F49" s="125"/>
      <c r="G49" s="183">
        <f t="shared" si="0"/>
        <v>0</v>
      </c>
      <c r="H49" s="183"/>
      <c r="I49" s="115"/>
      <c r="J49" s="175" t="s">
        <v>898</v>
      </c>
      <c r="K49" s="132"/>
    </row>
    <row r="50" spans="1:11">
      <c r="A50" s="131">
        <v>46</v>
      </c>
      <c r="B50" s="99"/>
      <c r="C50" s="97"/>
      <c r="D50" s="128"/>
      <c r="E50" s="125"/>
      <c r="F50" s="125"/>
      <c r="G50" s="183">
        <f t="shared" si="0"/>
        <v>0</v>
      </c>
      <c r="H50" s="183"/>
      <c r="I50" s="115"/>
      <c r="J50" s="175" t="s">
        <v>898</v>
      </c>
      <c r="K50" s="132"/>
    </row>
    <row r="51" spans="1:11">
      <c r="A51" s="181">
        <v>47</v>
      </c>
      <c r="B51" s="99"/>
      <c r="C51" s="97"/>
      <c r="D51" s="128"/>
      <c r="E51" s="125"/>
      <c r="F51" s="125"/>
      <c r="G51" s="183">
        <f t="shared" si="0"/>
        <v>0</v>
      </c>
      <c r="H51" s="183"/>
      <c r="I51" s="115"/>
      <c r="J51" s="175" t="s">
        <v>898</v>
      </c>
      <c r="K51" s="132"/>
    </row>
    <row r="52" spans="1:11">
      <c r="A52" s="181">
        <v>48</v>
      </c>
      <c r="B52" s="99"/>
      <c r="C52" s="97"/>
      <c r="D52" s="128"/>
      <c r="E52" s="125"/>
      <c r="F52" s="125"/>
      <c r="G52" s="183">
        <f t="shared" si="0"/>
        <v>0</v>
      </c>
      <c r="H52" s="183"/>
      <c r="I52" s="115"/>
      <c r="J52" s="175" t="s">
        <v>898</v>
      </c>
      <c r="K52" s="132"/>
    </row>
    <row r="53" spans="1:11">
      <c r="A53" s="131">
        <v>49</v>
      </c>
      <c r="B53" s="99"/>
      <c r="C53" s="97"/>
      <c r="D53" s="128"/>
      <c r="E53" s="125"/>
      <c r="F53" s="125"/>
      <c r="G53" s="183">
        <f t="shared" si="0"/>
        <v>0</v>
      </c>
      <c r="H53" s="183"/>
      <c r="I53" s="115"/>
      <c r="J53" s="175" t="s">
        <v>898</v>
      </c>
      <c r="K53" s="132"/>
    </row>
    <row r="54" spans="1:11">
      <c r="A54" s="131">
        <v>50</v>
      </c>
      <c r="B54" s="99"/>
      <c r="C54" s="97"/>
      <c r="D54" s="128"/>
      <c r="E54" s="125"/>
      <c r="F54" s="125"/>
      <c r="G54" s="183">
        <f t="shared" si="0"/>
        <v>0</v>
      </c>
      <c r="H54" s="183"/>
      <c r="I54" s="115"/>
      <c r="J54" s="175" t="s">
        <v>898</v>
      </c>
      <c r="K54" s="132"/>
    </row>
    <row r="55" spans="1:11">
      <c r="A55" s="181">
        <v>51</v>
      </c>
      <c r="B55" s="99"/>
      <c r="C55" s="97"/>
      <c r="D55" s="128"/>
      <c r="E55" s="125"/>
      <c r="F55" s="125"/>
      <c r="G55" s="183">
        <f t="shared" si="0"/>
        <v>0</v>
      </c>
      <c r="H55" s="183"/>
      <c r="I55" s="115"/>
      <c r="J55" s="175" t="s">
        <v>898</v>
      </c>
      <c r="K55" s="132"/>
    </row>
    <row r="56" spans="1:11">
      <c r="A56" s="181">
        <v>52</v>
      </c>
      <c r="B56" s="99"/>
      <c r="C56" s="97"/>
      <c r="D56" s="128"/>
      <c r="E56" s="125"/>
      <c r="F56" s="125"/>
      <c r="G56" s="183">
        <f t="shared" si="0"/>
        <v>0</v>
      </c>
      <c r="H56" s="183"/>
      <c r="I56" s="115"/>
      <c r="J56" s="175" t="s">
        <v>898</v>
      </c>
      <c r="K56" s="132"/>
    </row>
    <row r="57" spans="1:11">
      <c r="A57" s="131">
        <v>53</v>
      </c>
      <c r="B57" s="97"/>
      <c r="C57" s="97"/>
      <c r="D57" s="128"/>
      <c r="E57" s="125"/>
      <c r="F57" s="125"/>
      <c r="G57" s="183">
        <f t="shared" si="0"/>
        <v>0</v>
      </c>
      <c r="H57" s="183"/>
      <c r="I57" s="115"/>
      <c r="J57" s="175" t="s">
        <v>898</v>
      </c>
      <c r="K57" s="132"/>
    </row>
    <row r="58" spans="1:11">
      <c r="A58" s="131">
        <v>54</v>
      </c>
      <c r="B58" s="97"/>
      <c r="C58" s="97"/>
      <c r="D58" s="128"/>
      <c r="E58" s="125"/>
      <c r="F58" s="125"/>
      <c r="G58" s="183">
        <f t="shared" si="0"/>
        <v>0</v>
      </c>
      <c r="H58" s="183"/>
      <c r="I58" s="115"/>
      <c r="J58" s="175" t="s">
        <v>898</v>
      </c>
      <c r="K58" s="132"/>
    </row>
    <row r="59" spans="1:11">
      <c r="A59" s="181">
        <v>55</v>
      </c>
      <c r="B59" s="97"/>
      <c r="C59" s="97"/>
      <c r="D59" s="128"/>
      <c r="E59" s="125"/>
      <c r="F59" s="125"/>
      <c r="G59" s="183">
        <f t="shared" si="0"/>
        <v>0</v>
      </c>
      <c r="H59" s="183"/>
      <c r="I59" s="115"/>
      <c r="J59" s="175" t="s">
        <v>898</v>
      </c>
      <c r="K59" s="132"/>
    </row>
    <row r="60" spans="1:11">
      <c r="A60" s="181">
        <v>56</v>
      </c>
      <c r="B60" s="151"/>
      <c r="C60" s="97"/>
      <c r="D60" s="97"/>
      <c r="E60" s="158"/>
      <c r="F60" s="100"/>
      <c r="G60" s="183">
        <f t="shared" si="0"/>
        <v>0</v>
      </c>
      <c r="H60" s="183"/>
      <c r="I60" s="115"/>
      <c r="J60" s="175" t="s">
        <v>898</v>
      </c>
      <c r="K60" s="132"/>
    </row>
    <row r="61" spans="1:11">
      <c r="A61" s="131">
        <v>57</v>
      </c>
      <c r="B61" s="97"/>
      <c r="C61" s="97"/>
      <c r="D61" s="97"/>
      <c r="E61" s="158"/>
      <c r="F61" s="162"/>
      <c r="G61" s="183">
        <f t="shared" si="0"/>
        <v>0</v>
      </c>
      <c r="H61" s="183"/>
      <c r="I61" s="147"/>
      <c r="J61" s="175" t="s">
        <v>898</v>
      </c>
      <c r="K61" s="132"/>
    </row>
    <row r="62" spans="1:11">
      <c r="A62" s="131">
        <v>58</v>
      </c>
      <c r="B62" s="97"/>
      <c r="C62" s="97"/>
      <c r="D62" s="97"/>
      <c r="E62" s="158"/>
      <c r="F62" s="162"/>
      <c r="G62" s="183">
        <f t="shared" si="0"/>
        <v>0</v>
      </c>
      <c r="H62" s="183"/>
      <c r="I62" s="147"/>
      <c r="J62" s="175" t="s">
        <v>898</v>
      </c>
      <c r="K62" s="132"/>
    </row>
    <row r="63" spans="1:11">
      <c r="A63" s="181">
        <v>59</v>
      </c>
      <c r="B63" s="97"/>
      <c r="C63" s="97"/>
      <c r="D63" s="97"/>
      <c r="E63" s="158"/>
      <c r="F63" s="162"/>
      <c r="G63" s="183">
        <f t="shared" si="0"/>
        <v>0</v>
      </c>
      <c r="H63" s="183"/>
      <c r="I63" s="115"/>
      <c r="J63" s="175" t="s">
        <v>898</v>
      </c>
      <c r="K63" s="132"/>
    </row>
    <row r="64" spans="1:11">
      <c r="A64" s="181">
        <v>60</v>
      </c>
      <c r="B64" s="97"/>
      <c r="C64" s="97"/>
      <c r="D64" s="97"/>
      <c r="E64" s="158"/>
      <c r="F64" s="162"/>
      <c r="G64" s="183">
        <f t="shared" si="0"/>
        <v>0</v>
      </c>
      <c r="H64" s="183"/>
      <c r="I64" s="115"/>
      <c r="J64" s="175" t="s">
        <v>898</v>
      </c>
      <c r="K64" s="132"/>
    </row>
    <row r="65" spans="1:11">
      <c r="A65" s="131">
        <v>61</v>
      </c>
      <c r="B65" s="97"/>
      <c r="C65" s="97"/>
      <c r="D65" s="97"/>
      <c r="E65" s="158"/>
      <c r="F65" s="162"/>
      <c r="G65" s="183">
        <f t="shared" si="0"/>
        <v>0</v>
      </c>
      <c r="H65" s="183"/>
      <c r="I65" s="147"/>
      <c r="J65" s="175" t="s">
        <v>898</v>
      </c>
      <c r="K65" s="132"/>
    </row>
    <row r="66" spans="1:11">
      <c r="A66" s="131">
        <v>62</v>
      </c>
      <c r="B66" s="177"/>
      <c r="C66" s="178"/>
      <c r="D66" s="97"/>
      <c r="E66" s="158"/>
      <c r="F66" s="179"/>
      <c r="G66" s="183">
        <f t="shared" si="0"/>
        <v>0</v>
      </c>
      <c r="H66" s="183"/>
      <c r="I66" s="115"/>
      <c r="J66" s="175" t="s">
        <v>898</v>
      </c>
      <c r="K66" s="132"/>
    </row>
    <row r="67" spans="1:11">
      <c r="A67" s="181">
        <v>63</v>
      </c>
      <c r="B67" s="97"/>
      <c r="C67" s="97"/>
      <c r="D67" s="97"/>
      <c r="E67" s="158"/>
      <c r="F67" s="162"/>
      <c r="G67" s="183">
        <f t="shared" si="0"/>
        <v>0</v>
      </c>
      <c r="H67" s="183"/>
      <c r="I67" s="115"/>
      <c r="J67" s="175" t="s">
        <v>898</v>
      </c>
      <c r="K67" s="132"/>
    </row>
    <row r="68" spans="1:11">
      <c r="A68" s="181">
        <v>64</v>
      </c>
      <c r="B68" s="97"/>
      <c r="C68" s="178"/>
      <c r="D68" s="97"/>
      <c r="E68" s="158"/>
      <c r="F68" s="162"/>
      <c r="G68" s="183">
        <f t="shared" si="0"/>
        <v>0</v>
      </c>
      <c r="H68" s="183"/>
      <c r="I68" s="115"/>
      <c r="J68" s="175" t="s">
        <v>898</v>
      </c>
      <c r="K68" s="132"/>
    </row>
    <row r="69" spans="1:11">
      <c r="A69" s="131">
        <v>65</v>
      </c>
      <c r="B69" s="102"/>
      <c r="C69" s="178"/>
      <c r="D69" s="97"/>
      <c r="E69" s="159"/>
      <c r="F69" s="163"/>
      <c r="G69" s="183">
        <f t="shared" si="0"/>
        <v>0</v>
      </c>
      <c r="H69" s="183"/>
      <c r="I69" s="130"/>
      <c r="J69" s="175" t="s">
        <v>898</v>
      </c>
      <c r="K69" s="132"/>
    </row>
    <row r="70" spans="1:11">
      <c r="A70" s="131">
        <v>66</v>
      </c>
      <c r="B70" s="102"/>
      <c r="C70" s="178"/>
      <c r="D70" s="97"/>
      <c r="E70" s="159"/>
      <c r="F70" s="163"/>
      <c r="G70" s="183">
        <f t="shared" ref="G70:G133" si="1">F70*E70*1.2</f>
        <v>0</v>
      </c>
      <c r="H70" s="183"/>
      <c r="I70" s="130"/>
      <c r="J70" s="175" t="s">
        <v>898</v>
      </c>
      <c r="K70" s="132"/>
    </row>
    <row r="71" spans="1:11">
      <c r="A71" s="181">
        <v>67</v>
      </c>
      <c r="B71" s="102"/>
      <c r="C71" s="102"/>
      <c r="D71" s="97"/>
      <c r="E71" s="159"/>
      <c r="F71" s="163"/>
      <c r="G71" s="183">
        <f t="shared" si="1"/>
        <v>0</v>
      </c>
      <c r="H71" s="183"/>
      <c r="I71" s="169"/>
      <c r="J71" s="175" t="s">
        <v>898</v>
      </c>
      <c r="K71" s="132"/>
    </row>
    <row r="72" spans="1:11">
      <c r="A72" s="181">
        <v>68</v>
      </c>
      <c r="B72" s="102"/>
      <c r="C72" s="178"/>
      <c r="D72" s="97"/>
      <c r="E72" s="159"/>
      <c r="F72" s="163"/>
      <c r="G72" s="183">
        <f t="shared" si="1"/>
        <v>0</v>
      </c>
      <c r="H72" s="183"/>
      <c r="I72" s="130"/>
      <c r="J72" s="175" t="s">
        <v>898</v>
      </c>
      <c r="K72" s="132"/>
    </row>
    <row r="73" spans="1:11">
      <c r="A73" s="131">
        <v>69</v>
      </c>
      <c r="B73" s="98"/>
      <c r="C73" s="178"/>
      <c r="D73" s="97"/>
      <c r="E73" s="160"/>
      <c r="F73" s="163"/>
      <c r="G73" s="183">
        <f t="shared" si="1"/>
        <v>0</v>
      </c>
      <c r="H73" s="183"/>
      <c r="I73" s="130"/>
      <c r="J73" s="175" t="s">
        <v>898</v>
      </c>
      <c r="K73" s="132"/>
    </row>
    <row r="74" spans="1:11">
      <c r="A74" s="131">
        <v>70</v>
      </c>
      <c r="B74" s="98"/>
      <c r="C74" s="98"/>
      <c r="D74" s="97"/>
      <c r="E74" s="160"/>
      <c r="F74" s="163"/>
      <c r="G74" s="183">
        <f t="shared" si="1"/>
        <v>0</v>
      </c>
      <c r="H74" s="183"/>
      <c r="I74" s="130"/>
      <c r="J74" s="175" t="s">
        <v>898</v>
      </c>
      <c r="K74" s="132"/>
    </row>
    <row r="75" spans="1:11">
      <c r="A75" s="181">
        <v>71</v>
      </c>
      <c r="B75" s="178"/>
      <c r="C75" s="178"/>
      <c r="D75" s="102"/>
      <c r="E75" s="159"/>
      <c r="F75" s="164"/>
      <c r="G75" s="183">
        <f t="shared" si="1"/>
        <v>0</v>
      </c>
      <c r="H75" s="183"/>
      <c r="I75" s="130"/>
      <c r="J75" s="175" t="s">
        <v>898</v>
      </c>
      <c r="K75" s="132"/>
    </row>
    <row r="76" spans="1:11">
      <c r="A76" s="181">
        <v>72</v>
      </c>
      <c r="B76" s="151"/>
      <c r="C76" s="151"/>
      <c r="D76" s="102"/>
      <c r="E76" s="159"/>
      <c r="F76" s="164"/>
      <c r="G76" s="183">
        <f t="shared" si="1"/>
        <v>0</v>
      </c>
      <c r="H76" s="183"/>
      <c r="I76" s="130"/>
      <c r="J76" s="175" t="s">
        <v>898</v>
      </c>
      <c r="K76" s="132"/>
    </row>
    <row r="77" spans="1:11">
      <c r="A77" s="131">
        <v>73</v>
      </c>
      <c r="B77" s="178"/>
      <c r="C77" s="178"/>
      <c r="D77" s="102"/>
      <c r="E77" s="159"/>
      <c r="F77" s="164"/>
      <c r="G77" s="183">
        <f t="shared" si="1"/>
        <v>0</v>
      </c>
      <c r="H77" s="183"/>
      <c r="I77" s="130"/>
      <c r="J77" s="175" t="s">
        <v>898</v>
      </c>
      <c r="K77" s="132"/>
    </row>
    <row r="78" spans="1:11">
      <c r="A78" s="131">
        <v>74</v>
      </c>
      <c r="B78" s="180"/>
      <c r="C78" s="180"/>
      <c r="D78" s="102"/>
      <c r="E78" s="159"/>
      <c r="F78" s="164"/>
      <c r="G78" s="183">
        <f t="shared" si="1"/>
        <v>0</v>
      </c>
      <c r="H78" s="183"/>
      <c r="I78" s="130"/>
      <c r="J78" s="175" t="s">
        <v>898</v>
      </c>
      <c r="K78" s="132"/>
    </row>
    <row r="79" spans="1:11">
      <c r="A79" s="181">
        <v>75</v>
      </c>
      <c r="B79" s="102"/>
      <c r="C79" s="102"/>
      <c r="D79" s="102"/>
      <c r="E79" s="159"/>
      <c r="F79" s="164"/>
      <c r="G79" s="183">
        <f t="shared" si="1"/>
        <v>0</v>
      </c>
      <c r="H79" s="183"/>
      <c r="I79" s="150"/>
      <c r="J79" s="175" t="s">
        <v>898</v>
      </c>
      <c r="K79" s="132"/>
    </row>
    <row r="80" spans="1:11">
      <c r="A80" s="181">
        <v>76</v>
      </c>
      <c r="B80" s="102"/>
      <c r="C80" s="102"/>
      <c r="D80" s="102"/>
      <c r="E80" s="159"/>
      <c r="F80" s="164"/>
      <c r="G80" s="183">
        <f t="shared" si="1"/>
        <v>0</v>
      </c>
      <c r="H80" s="183"/>
      <c r="I80" s="130"/>
      <c r="J80" s="175" t="s">
        <v>898</v>
      </c>
      <c r="K80" s="132"/>
    </row>
    <row r="81" spans="1:11">
      <c r="A81" s="131">
        <v>77</v>
      </c>
      <c r="B81" s="102"/>
      <c r="C81" s="102"/>
      <c r="D81" s="102"/>
      <c r="E81" s="159"/>
      <c r="F81" s="164"/>
      <c r="G81" s="183">
        <f t="shared" si="1"/>
        <v>0</v>
      </c>
      <c r="H81" s="183"/>
      <c r="I81" s="130"/>
      <c r="J81" s="175" t="s">
        <v>898</v>
      </c>
      <c r="K81" s="132"/>
    </row>
    <row r="82" spans="1:11">
      <c r="A82" s="131">
        <v>78</v>
      </c>
      <c r="B82" s="102"/>
      <c r="C82" s="102"/>
      <c r="D82" s="102"/>
      <c r="E82" s="159"/>
      <c r="F82" s="164"/>
      <c r="G82" s="183">
        <f t="shared" si="1"/>
        <v>0</v>
      </c>
      <c r="H82" s="183"/>
      <c r="I82" s="130"/>
      <c r="J82" s="175" t="s">
        <v>898</v>
      </c>
      <c r="K82" s="132"/>
    </row>
    <row r="83" spans="1:11">
      <c r="A83" s="181">
        <v>79</v>
      </c>
      <c r="B83" s="102"/>
      <c r="C83" s="102"/>
      <c r="D83" s="102"/>
      <c r="E83" s="159"/>
      <c r="F83" s="164"/>
      <c r="G83" s="183">
        <f t="shared" si="1"/>
        <v>0</v>
      </c>
      <c r="H83" s="183"/>
      <c r="I83" s="130"/>
      <c r="J83" s="175" t="s">
        <v>898</v>
      </c>
      <c r="K83" s="132"/>
    </row>
    <row r="84" spans="1:11">
      <c r="A84" s="181">
        <v>80</v>
      </c>
      <c r="B84" s="102"/>
      <c r="C84" s="102"/>
      <c r="D84" s="102"/>
      <c r="E84" s="159"/>
      <c r="F84" s="164"/>
      <c r="G84" s="183">
        <f t="shared" si="1"/>
        <v>0</v>
      </c>
      <c r="H84" s="183"/>
      <c r="I84" s="130"/>
      <c r="J84" s="175" t="s">
        <v>898</v>
      </c>
      <c r="K84" s="132"/>
    </row>
    <row r="85" spans="1:11">
      <c r="A85" s="131">
        <v>81</v>
      </c>
      <c r="B85" s="152"/>
      <c r="C85" s="152"/>
      <c r="D85" s="102"/>
      <c r="E85" s="161"/>
      <c r="F85" s="152"/>
      <c r="G85" s="183">
        <f t="shared" si="1"/>
        <v>0</v>
      </c>
      <c r="H85" s="183"/>
      <c r="I85" s="170"/>
      <c r="J85" s="175" t="s">
        <v>898</v>
      </c>
      <c r="K85" s="132"/>
    </row>
    <row r="86" spans="1:11">
      <c r="A86" s="131">
        <v>82</v>
      </c>
      <c r="B86" s="98"/>
      <c r="C86" s="98"/>
      <c r="D86" s="102"/>
      <c r="E86" s="161"/>
      <c r="F86" s="152"/>
      <c r="G86" s="183">
        <f t="shared" si="1"/>
        <v>0</v>
      </c>
      <c r="H86" s="183"/>
      <c r="I86" s="150"/>
      <c r="J86" s="175" t="s">
        <v>898</v>
      </c>
      <c r="K86" s="132"/>
    </row>
    <row r="87" spans="1:11">
      <c r="A87" s="181">
        <v>83</v>
      </c>
      <c r="B87" s="98"/>
      <c r="C87" s="98"/>
      <c r="D87" s="102"/>
      <c r="E87" s="161"/>
      <c r="F87" s="152"/>
      <c r="G87" s="183">
        <f t="shared" si="1"/>
        <v>0</v>
      </c>
      <c r="H87" s="183"/>
      <c r="I87" s="150"/>
      <c r="J87" s="175" t="s">
        <v>898</v>
      </c>
      <c r="K87" s="132"/>
    </row>
    <row r="88" spans="1:11">
      <c r="A88" s="181">
        <v>84</v>
      </c>
      <c r="B88" s="98"/>
      <c r="C88" s="151"/>
      <c r="D88" s="102"/>
      <c r="E88" s="161"/>
      <c r="F88" s="152"/>
      <c r="G88" s="183">
        <f t="shared" si="1"/>
        <v>0</v>
      </c>
      <c r="H88" s="183"/>
      <c r="I88" s="150"/>
      <c r="J88" s="175" t="s">
        <v>898</v>
      </c>
      <c r="K88" s="132"/>
    </row>
    <row r="89" spans="1:11">
      <c r="A89" s="131">
        <v>85</v>
      </c>
      <c r="B89" s="98"/>
      <c r="C89" s="151"/>
      <c r="D89" s="102"/>
      <c r="E89" s="161"/>
      <c r="F89" s="152"/>
      <c r="G89" s="183">
        <f t="shared" si="1"/>
        <v>0</v>
      </c>
      <c r="H89" s="183"/>
      <c r="I89" s="150"/>
      <c r="J89" s="175" t="s">
        <v>898</v>
      </c>
      <c r="K89" s="132"/>
    </row>
    <row r="90" spans="1:11">
      <c r="A90" s="131">
        <v>86</v>
      </c>
      <c r="B90" s="98"/>
      <c r="C90" s="102"/>
      <c r="D90" s="102"/>
      <c r="E90" s="161"/>
      <c r="F90" s="152"/>
      <c r="G90" s="183">
        <f t="shared" si="1"/>
        <v>0</v>
      </c>
      <c r="H90" s="183"/>
      <c r="I90" s="150"/>
      <c r="J90" s="175" t="s">
        <v>898</v>
      </c>
      <c r="K90" s="132"/>
    </row>
    <row r="91" spans="1:11">
      <c r="A91" s="181">
        <v>87</v>
      </c>
      <c r="B91" s="98"/>
      <c r="C91" s="102"/>
      <c r="D91" s="102"/>
      <c r="E91" s="161"/>
      <c r="F91" s="152"/>
      <c r="G91" s="183">
        <f t="shared" si="1"/>
        <v>0</v>
      </c>
      <c r="H91" s="183"/>
      <c r="I91" s="150"/>
      <c r="J91" s="175" t="s">
        <v>898</v>
      </c>
      <c r="K91" s="132"/>
    </row>
    <row r="92" spans="1:11">
      <c r="A92" s="181">
        <v>88</v>
      </c>
      <c r="B92" s="98"/>
      <c r="C92" s="98"/>
      <c r="D92" s="102"/>
      <c r="E92" s="161"/>
      <c r="F92" s="152"/>
      <c r="G92" s="183">
        <f t="shared" si="1"/>
        <v>0</v>
      </c>
      <c r="H92" s="183"/>
      <c r="I92" s="150"/>
      <c r="J92" s="175" t="s">
        <v>898</v>
      </c>
      <c r="K92" s="132"/>
    </row>
    <row r="93" spans="1:11">
      <c r="A93" s="131">
        <v>89</v>
      </c>
      <c r="B93" s="98"/>
      <c r="C93" s="102"/>
      <c r="D93" s="102"/>
      <c r="E93" s="161"/>
      <c r="F93" s="152"/>
      <c r="G93" s="183">
        <f t="shared" si="1"/>
        <v>0</v>
      </c>
      <c r="H93" s="183"/>
      <c r="I93" s="150"/>
      <c r="J93" s="175" t="s">
        <v>898</v>
      </c>
      <c r="K93" s="132"/>
    </row>
    <row r="94" spans="1:11">
      <c r="A94" s="131">
        <v>90</v>
      </c>
      <c r="B94" s="102"/>
      <c r="C94" s="102"/>
      <c r="D94" s="102"/>
      <c r="E94" s="161"/>
      <c r="F94" s="152"/>
      <c r="G94" s="183">
        <f t="shared" si="1"/>
        <v>0</v>
      </c>
      <c r="H94" s="183"/>
      <c r="I94" s="150"/>
      <c r="J94" s="175" t="s">
        <v>898</v>
      </c>
      <c r="K94" s="132"/>
    </row>
    <row r="95" spans="1:11">
      <c r="A95" s="181">
        <v>91</v>
      </c>
      <c r="B95" s="102"/>
      <c r="C95" s="102"/>
      <c r="D95" s="102"/>
      <c r="E95" s="161"/>
      <c r="F95" s="152"/>
      <c r="G95" s="183">
        <f t="shared" si="1"/>
        <v>0</v>
      </c>
      <c r="H95" s="183"/>
      <c r="I95" s="150"/>
      <c r="J95" s="175" t="s">
        <v>898</v>
      </c>
      <c r="K95" s="132"/>
    </row>
    <row r="96" spans="1:11">
      <c r="A96" s="181">
        <v>92</v>
      </c>
      <c r="B96" s="153"/>
      <c r="C96" s="154"/>
      <c r="D96" s="153"/>
      <c r="E96" s="161"/>
      <c r="F96" s="165"/>
      <c r="G96" s="183">
        <f t="shared" si="1"/>
        <v>0</v>
      </c>
      <c r="H96" s="183"/>
      <c r="I96" s="130"/>
      <c r="J96" s="175" t="s">
        <v>898</v>
      </c>
      <c r="K96" s="132"/>
    </row>
    <row r="97" spans="1:11">
      <c r="A97" s="131">
        <v>93</v>
      </c>
      <c r="B97" s="153"/>
      <c r="C97" s="154"/>
      <c r="D97" s="153"/>
      <c r="E97" s="161"/>
      <c r="F97" s="165"/>
      <c r="G97" s="183">
        <f t="shared" si="1"/>
        <v>0</v>
      </c>
      <c r="H97" s="183"/>
      <c r="I97" s="130"/>
      <c r="J97" s="175" t="s">
        <v>898</v>
      </c>
      <c r="K97" s="132"/>
    </row>
    <row r="98" spans="1:11">
      <c r="A98" s="131">
        <v>94</v>
      </c>
      <c r="B98" s="153"/>
      <c r="C98" s="155"/>
      <c r="D98" s="153"/>
      <c r="E98" s="161"/>
      <c r="F98" s="166"/>
      <c r="G98" s="183">
        <f t="shared" si="1"/>
        <v>0</v>
      </c>
      <c r="H98" s="183"/>
      <c r="I98" s="130"/>
      <c r="J98" s="175" t="s">
        <v>898</v>
      </c>
      <c r="K98" s="132"/>
    </row>
    <row r="99" spans="1:11">
      <c r="A99" s="181">
        <v>95</v>
      </c>
      <c r="B99" s="153"/>
      <c r="C99" s="155"/>
      <c r="D99" s="153"/>
      <c r="E99" s="161"/>
      <c r="F99" s="166"/>
      <c r="G99" s="183">
        <f t="shared" si="1"/>
        <v>0</v>
      </c>
      <c r="H99" s="183"/>
      <c r="I99" s="130"/>
      <c r="J99" s="175" t="s">
        <v>898</v>
      </c>
      <c r="K99" s="132"/>
    </row>
    <row r="100" spans="1:11">
      <c r="A100" s="181">
        <v>96</v>
      </c>
      <c r="B100" s="153"/>
      <c r="C100" s="154"/>
      <c r="D100" s="153"/>
      <c r="E100" s="161"/>
      <c r="F100" s="165"/>
      <c r="G100" s="183">
        <f t="shared" si="1"/>
        <v>0</v>
      </c>
      <c r="H100" s="183"/>
      <c r="I100" s="130"/>
      <c r="J100" s="175" t="s">
        <v>898</v>
      </c>
      <c r="K100" s="132"/>
    </row>
    <row r="101" spans="1:11">
      <c r="A101" s="131">
        <v>97</v>
      </c>
      <c r="B101" s="153"/>
      <c r="C101" s="154"/>
      <c r="D101" s="153"/>
      <c r="E101" s="161"/>
      <c r="F101" s="165"/>
      <c r="G101" s="183">
        <f t="shared" si="1"/>
        <v>0</v>
      </c>
      <c r="H101" s="183"/>
      <c r="I101" s="130"/>
      <c r="J101" s="175" t="s">
        <v>898</v>
      </c>
      <c r="K101" s="132"/>
    </row>
    <row r="102" spans="1:11">
      <c r="A102" s="131">
        <v>98</v>
      </c>
      <c r="B102" s="153"/>
      <c r="C102" s="155"/>
      <c r="D102" s="153"/>
      <c r="E102" s="161"/>
      <c r="F102" s="165"/>
      <c r="G102" s="183">
        <f t="shared" si="1"/>
        <v>0</v>
      </c>
      <c r="H102" s="183"/>
      <c r="I102" s="130"/>
      <c r="J102" s="175" t="s">
        <v>898</v>
      </c>
      <c r="K102" s="132"/>
    </row>
    <row r="103" spans="1:11">
      <c r="A103" s="181">
        <v>99</v>
      </c>
      <c r="B103" s="153"/>
      <c r="C103" s="154"/>
      <c r="D103" s="153"/>
      <c r="E103" s="161"/>
      <c r="F103" s="166"/>
      <c r="G103" s="183">
        <f t="shared" si="1"/>
        <v>0</v>
      </c>
      <c r="H103" s="183"/>
      <c r="I103" s="156"/>
      <c r="J103" s="175" t="s">
        <v>898</v>
      </c>
      <c r="K103" s="132"/>
    </row>
    <row r="104" spans="1:11">
      <c r="A104" s="181">
        <v>100</v>
      </c>
      <c r="B104" s="153"/>
      <c r="C104" s="155"/>
      <c r="D104" s="153"/>
      <c r="E104" s="161"/>
      <c r="F104" s="165"/>
      <c r="G104" s="183">
        <f t="shared" si="1"/>
        <v>0</v>
      </c>
      <c r="H104" s="183"/>
      <c r="I104" s="130"/>
      <c r="J104" s="175" t="s">
        <v>898</v>
      </c>
      <c r="K104" s="132"/>
    </row>
    <row r="105" spans="1:11">
      <c r="A105" s="131">
        <v>101</v>
      </c>
      <c r="B105" s="153"/>
      <c r="C105" s="155"/>
      <c r="D105" s="153"/>
      <c r="E105" s="161"/>
      <c r="F105" s="166"/>
      <c r="G105" s="183">
        <f t="shared" si="1"/>
        <v>0</v>
      </c>
      <c r="H105" s="183"/>
      <c r="I105" s="130"/>
      <c r="J105" s="175" t="s">
        <v>898</v>
      </c>
      <c r="K105" s="132"/>
    </row>
    <row r="106" spans="1:11">
      <c r="A106" s="131">
        <v>102</v>
      </c>
      <c r="B106" s="153"/>
      <c r="C106" s="155"/>
      <c r="D106" s="153"/>
      <c r="E106" s="161"/>
      <c r="F106" s="166"/>
      <c r="G106" s="183">
        <f t="shared" si="1"/>
        <v>0</v>
      </c>
      <c r="H106" s="183"/>
      <c r="I106" s="130"/>
      <c r="J106" s="175" t="s">
        <v>898</v>
      </c>
      <c r="K106" s="132"/>
    </row>
    <row r="107" spans="1:11">
      <c r="A107" s="181">
        <v>103</v>
      </c>
      <c r="B107" s="153"/>
      <c r="C107" s="154"/>
      <c r="D107" s="153"/>
      <c r="E107" s="161"/>
      <c r="F107" s="165"/>
      <c r="G107" s="183">
        <f t="shared" si="1"/>
        <v>0</v>
      </c>
      <c r="H107" s="183"/>
      <c r="I107" s="156"/>
      <c r="J107" s="175" t="s">
        <v>898</v>
      </c>
      <c r="K107" s="132"/>
    </row>
    <row r="108" spans="1:11">
      <c r="A108" s="181">
        <v>104</v>
      </c>
      <c r="B108" s="153"/>
      <c r="C108" s="155"/>
      <c r="D108" s="153"/>
      <c r="E108" s="161"/>
      <c r="F108" s="165"/>
      <c r="G108" s="183">
        <f t="shared" si="1"/>
        <v>0</v>
      </c>
      <c r="H108" s="183"/>
      <c r="I108" s="156"/>
      <c r="J108" s="175" t="s">
        <v>898</v>
      </c>
      <c r="K108" s="132"/>
    </row>
    <row r="109" spans="1:11">
      <c r="A109" s="131">
        <v>105</v>
      </c>
      <c r="B109" s="157"/>
      <c r="C109" s="153"/>
      <c r="D109" s="157"/>
      <c r="E109" s="161"/>
      <c r="F109" s="167"/>
      <c r="G109" s="183">
        <f t="shared" si="1"/>
        <v>0</v>
      </c>
      <c r="H109" s="183"/>
      <c r="I109" s="150"/>
      <c r="J109" s="175" t="s">
        <v>898</v>
      </c>
      <c r="K109" s="132"/>
    </row>
    <row r="110" spans="1:11">
      <c r="A110" s="131">
        <v>106</v>
      </c>
      <c r="B110" s="102"/>
      <c r="C110" s="102"/>
      <c r="D110" s="102"/>
      <c r="E110" s="161"/>
      <c r="F110" s="152"/>
      <c r="G110" s="183">
        <f t="shared" si="1"/>
        <v>0</v>
      </c>
      <c r="H110" s="183"/>
      <c r="I110" s="150"/>
      <c r="J110" s="175" t="s">
        <v>898</v>
      </c>
      <c r="K110" s="132"/>
    </row>
    <row r="111" spans="1:11">
      <c r="A111" s="181">
        <v>107</v>
      </c>
      <c r="B111" s="97"/>
      <c r="C111" s="97"/>
      <c r="D111" s="97"/>
      <c r="E111" s="158"/>
      <c r="F111" s="162"/>
      <c r="G111" s="183">
        <f t="shared" si="1"/>
        <v>0</v>
      </c>
      <c r="H111" s="183"/>
      <c r="I111" s="147"/>
      <c r="J111" s="175" t="s">
        <v>898</v>
      </c>
      <c r="K111" s="132"/>
    </row>
    <row r="112" spans="1:11">
      <c r="A112" s="181">
        <v>108</v>
      </c>
      <c r="B112" s="97"/>
      <c r="C112" s="97"/>
      <c r="D112" s="97"/>
      <c r="E112" s="146"/>
      <c r="F112" s="162"/>
      <c r="G112" s="183">
        <f t="shared" si="1"/>
        <v>0</v>
      </c>
      <c r="H112" s="183"/>
      <c r="I112" s="147"/>
      <c r="J112" s="175" t="s">
        <v>898</v>
      </c>
      <c r="K112" s="132"/>
    </row>
    <row r="113" spans="1:11">
      <c r="A113" s="131">
        <v>109</v>
      </c>
      <c r="B113" s="97"/>
      <c r="C113" s="97"/>
      <c r="D113" s="97"/>
      <c r="E113" s="146"/>
      <c r="F113" s="162"/>
      <c r="G113" s="183">
        <f t="shared" si="1"/>
        <v>0</v>
      </c>
      <c r="H113" s="183"/>
      <c r="I113" s="147"/>
      <c r="J113" s="175" t="s">
        <v>898</v>
      </c>
      <c r="K113" s="132"/>
    </row>
    <row r="114" spans="1:11">
      <c r="A114" s="131">
        <v>110</v>
      </c>
      <c r="B114" s="97"/>
      <c r="C114" s="97"/>
      <c r="D114" s="97"/>
      <c r="E114" s="146"/>
      <c r="F114" s="162"/>
      <c r="G114" s="183">
        <f t="shared" si="1"/>
        <v>0</v>
      </c>
      <c r="H114" s="183"/>
      <c r="I114" s="147"/>
      <c r="J114" s="175" t="s">
        <v>898</v>
      </c>
      <c r="K114" s="132"/>
    </row>
    <row r="115" spans="1:11">
      <c r="A115" s="181">
        <v>111</v>
      </c>
      <c r="B115" s="97"/>
      <c r="C115" s="97"/>
      <c r="D115" s="97"/>
      <c r="E115" s="146"/>
      <c r="F115" s="162"/>
      <c r="G115" s="183">
        <f t="shared" si="1"/>
        <v>0</v>
      </c>
      <c r="H115" s="183"/>
      <c r="I115" s="147"/>
      <c r="J115" s="175" t="s">
        <v>898</v>
      </c>
      <c r="K115" s="132"/>
    </row>
    <row r="116" spans="1:11">
      <c r="A116" s="181">
        <v>112</v>
      </c>
      <c r="B116" s="97"/>
      <c r="C116" s="148"/>
      <c r="D116" s="97"/>
      <c r="E116" s="113"/>
      <c r="F116" s="162"/>
      <c r="G116" s="183">
        <f t="shared" si="1"/>
        <v>0</v>
      </c>
      <c r="H116" s="183"/>
      <c r="I116" s="147"/>
      <c r="J116" s="175" t="s">
        <v>898</v>
      </c>
      <c r="K116" s="132"/>
    </row>
    <row r="117" spans="1:11">
      <c r="A117" s="131">
        <v>113</v>
      </c>
      <c r="B117" s="97"/>
      <c r="C117" s="148"/>
      <c r="D117" s="112"/>
      <c r="E117" s="113"/>
      <c r="F117" s="162"/>
      <c r="G117" s="183">
        <f t="shared" si="1"/>
        <v>0</v>
      </c>
      <c r="H117" s="183"/>
      <c r="I117" s="147"/>
      <c r="J117" s="175" t="s">
        <v>898</v>
      </c>
      <c r="K117" s="132"/>
    </row>
    <row r="118" spans="1:11">
      <c r="A118" s="131">
        <v>114</v>
      </c>
      <c r="B118" s="99"/>
      <c r="C118" s="101"/>
      <c r="D118" s="112"/>
      <c r="E118" s="146"/>
      <c r="F118" s="162"/>
      <c r="G118" s="183">
        <f t="shared" si="1"/>
        <v>0</v>
      </c>
      <c r="H118" s="183"/>
      <c r="I118" s="147"/>
      <c r="J118" s="175" t="s">
        <v>898</v>
      </c>
      <c r="K118" s="132"/>
    </row>
    <row r="119" spans="1:11">
      <c r="A119" s="181">
        <v>115</v>
      </c>
      <c r="B119" s="99"/>
      <c r="C119" s="101"/>
      <c r="D119" s="112"/>
      <c r="E119" s="139"/>
      <c r="F119" s="162"/>
      <c r="G119" s="183">
        <f t="shared" si="1"/>
        <v>0</v>
      </c>
      <c r="H119" s="183"/>
      <c r="I119" s="147"/>
      <c r="J119" s="175" t="s">
        <v>898</v>
      </c>
      <c r="K119" s="132"/>
    </row>
    <row r="120" spans="1:11">
      <c r="A120" s="181">
        <v>116</v>
      </c>
      <c r="B120" s="99"/>
      <c r="C120" s="97"/>
      <c r="D120" s="97"/>
      <c r="E120" s="146"/>
      <c r="F120" s="162"/>
      <c r="G120" s="183">
        <f t="shared" si="1"/>
        <v>0</v>
      </c>
      <c r="H120" s="183"/>
      <c r="I120" s="147"/>
      <c r="J120" s="175" t="s">
        <v>898</v>
      </c>
      <c r="K120" s="132"/>
    </row>
    <row r="121" spans="1:11">
      <c r="A121" s="131">
        <v>117</v>
      </c>
      <c r="B121" s="99"/>
      <c r="C121" s="97"/>
      <c r="D121" s="97"/>
      <c r="E121" s="146"/>
      <c r="F121" s="162"/>
      <c r="G121" s="183">
        <f t="shared" si="1"/>
        <v>0</v>
      </c>
      <c r="H121" s="183"/>
      <c r="I121" s="147"/>
      <c r="J121" s="175" t="s">
        <v>898</v>
      </c>
      <c r="K121" s="132"/>
    </row>
    <row r="122" spans="1:11">
      <c r="A122" s="131">
        <v>118</v>
      </c>
      <c r="B122" s="138"/>
      <c r="C122" s="138"/>
      <c r="D122" s="138"/>
      <c r="E122" s="139"/>
      <c r="F122" s="168"/>
      <c r="G122" s="183">
        <f t="shared" si="1"/>
        <v>0</v>
      </c>
      <c r="H122" s="183"/>
      <c r="I122" s="115"/>
      <c r="J122" s="175" t="s">
        <v>898</v>
      </c>
      <c r="K122" s="132"/>
    </row>
    <row r="123" spans="1:11">
      <c r="A123" s="181">
        <v>119</v>
      </c>
      <c r="B123" s="138"/>
      <c r="C123" s="138"/>
      <c r="D123" s="138"/>
      <c r="E123" s="139"/>
      <c r="F123" s="168"/>
      <c r="G123" s="183">
        <f t="shared" si="1"/>
        <v>0</v>
      </c>
      <c r="H123" s="183"/>
      <c r="I123" s="115"/>
      <c r="J123" s="175" t="s">
        <v>898</v>
      </c>
      <c r="K123" s="132"/>
    </row>
    <row r="124" spans="1:11">
      <c r="A124" s="181">
        <v>120</v>
      </c>
      <c r="B124" s="138"/>
      <c r="C124" s="138"/>
      <c r="D124" s="138"/>
      <c r="E124" s="139"/>
      <c r="F124" s="168"/>
      <c r="G124" s="183">
        <f t="shared" si="1"/>
        <v>0</v>
      </c>
      <c r="H124" s="183"/>
      <c r="I124" s="115"/>
      <c r="J124" s="175" t="s">
        <v>898</v>
      </c>
      <c r="K124" s="132"/>
    </row>
    <row r="125" spans="1:11">
      <c r="A125" s="131">
        <v>121</v>
      </c>
      <c r="B125" s="138"/>
      <c r="C125" s="138"/>
      <c r="D125" s="138"/>
      <c r="E125" s="139"/>
      <c r="F125" s="168"/>
      <c r="G125" s="183">
        <f t="shared" si="1"/>
        <v>0</v>
      </c>
      <c r="H125" s="183"/>
      <c r="I125" s="115"/>
      <c r="J125" s="175" t="s">
        <v>898</v>
      </c>
      <c r="K125" s="132"/>
    </row>
    <row r="126" spans="1:11">
      <c r="A126" s="131">
        <v>122</v>
      </c>
      <c r="B126" s="97"/>
      <c r="C126" s="97"/>
      <c r="D126" s="97"/>
      <c r="E126" s="123"/>
      <c r="F126" s="100"/>
      <c r="G126" s="183">
        <f t="shared" si="1"/>
        <v>0</v>
      </c>
      <c r="H126" s="183"/>
      <c r="I126" s="115"/>
      <c r="J126" s="175" t="s">
        <v>898</v>
      </c>
      <c r="K126" s="132"/>
    </row>
    <row r="127" spans="1:11">
      <c r="A127" s="181">
        <v>123</v>
      </c>
      <c r="B127" s="97"/>
      <c r="C127" s="97"/>
      <c r="D127" s="97"/>
      <c r="E127" s="123"/>
      <c r="F127" s="100"/>
      <c r="G127" s="183">
        <f t="shared" si="1"/>
        <v>0</v>
      </c>
      <c r="H127" s="183"/>
      <c r="I127" s="115"/>
      <c r="J127" s="175" t="s">
        <v>898</v>
      </c>
      <c r="K127" s="132"/>
    </row>
    <row r="128" spans="1:11">
      <c r="A128" s="181">
        <v>124</v>
      </c>
      <c r="B128" s="97"/>
      <c r="C128" s="97"/>
      <c r="D128" s="97"/>
      <c r="E128" s="123"/>
      <c r="F128" s="100"/>
      <c r="G128" s="183">
        <f t="shared" si="1"/>
        <v>0</v>
      </c>
      <c r="H128" s="183"/>
      <c r="I128" s="115"/>
      <c r="J128" s="175" t="s">
        <v>898</v>
      </c>
      <c r="K128" s="132"/>
    </row>
    <row r="129" spans="1:11">
      <c r="A129" s="131">
        <v>125</v>
      </c>
      <c r="B129" s="97"/>
      <c r="C129" s="97"/>
      <c r="D129" s="97"/>
      <c r="E129" s="123"/>
      <c r="F129" s="100"/>
      <c r="G129" s="183">
        <f t="shared" si="1"/>
        <v>0</v>
      </c>
      <c r="H129" s="183"/>
      <c r="I129" s="115"/>
      <c r="J129" s="175" t="s">
        <v>898</v>
      </c>
      <c r="K129" s="132"/>
    </row>
    <row r="130" spans="1:11">
      <c r="A130" s="131">
        <v>126</v>
      </c>
      <c r="B130" s="97"/>
      <c r="C130" s="97"/>
      <c r="D130" s="97"/>
      <c r="E130" s="123"/>
      <c r="F130" s="100"/>
      <c r="G130" s="183">
        <f t="shared" si="1"/>
        <v>0</v>
      </c>
      <c r="H130" s="183"/>
      <c r="I130" s="115"/>
      <c r="J130" s="175" t="s">
        <v>898</v>
      </c>
      <c r="K130" s="132"/>
    </row>
    <row r="131" spans="1:11">
      <c r="A131" s="181">
        <v>127</v>
      </c>
      <c r="B131" s="97"/>
      <c r="C131" s="97"/>
      <c r="D131" s="97"/>
      <c r="E131" s="123"/>
      <c r="F131" s="100"/>
      <c r="G131" s="183">
        <f t="shared" si="1"/>
        <v>0</v>
      </c>
      <c r="H131" s="183"/>
      <c r="I131" s="115"/>
      <c r="J131" s="175" t="s">
        <v>898</v>
      </c>
      <c r="K131" s="132"/>
    </row>
    <row r="132" spans="1:11">
      <c r="A132" s="181">
        <v>128</v>
      </c>
      <c r="B132" s="99"/>
      <c r="C132" s="99"/>
      <c r="D132" s="97"/>
      <c r="E132" s="113"/>
      <c r="F132" s="100"/>
      <c r="G132" s="183">
        <f t="shared" si="1"/>
        <v>0</v>
      </c>
      <c r="H132" s="183"/>
      <c r="I132" s="115"/>
      <c r="J132" s="175" t="s">
        <v>898</v>
      </c>
      <c r="K132" s="132"/>
    </row>
    <row r="133" spans="1:11">
      <c r="A133" s="131">
        <v>129</v>
      </c>
      <c r="B133" s="99"/>
      <c r="C133" s="99"/>
      <c r="D133" s="97"/>
      <c r="E133" s="113"/>
      <c r="F133" s="100"/>
      <c r="G133" s="183">
        <f t="shared" si="1"/>
        <v>0</v>
      </c>
      <c r="H133" s="183"/>
      <c r="I133" s="115"/>
      <c r="J133" s="175" t="s">
        <v>898</v>
      </c>
      <c r="K133" s="132"/>
    </row>
    <row r="134" spans="1:11">
      <c r="A134" s="131">
        <v>130</v>
      </c>
      <c r="B134" s="99"/>
      <c r="C134" s="99"/>
      <c r="D134" s="97"/>
      <c r="E134" s="113"/>
      <c r="F134" s="100"/>
      <c r="G134" s="183">
        <f t="shared" ref="G134:G162" si="2">F134*E134*1.2</f>
        <v>0</v>
      </c>
      <c r="H134" s="183"/>
      <c r="I134" s="115"/>
      <c r="J134" s="175" t="s">
        <v>898</v>
      </c>
      <c r="K134" s="132"/>
    </row>
    <row r="135" spans="1:11">
      <c r="A135" s="181">
        <v>131</v>
      </c>
      <c r="B135" s="99"/>
      <c r="C135" s="101"/>
      <c r="D135" s="112"/>
      <c r="E135" s="113"/>
      <c r="F135" s="100"/>
      <c r="G135" s="183">
        <f t="shared" si="2"/>
        <v>0</v>
      </c>
      <c r="H135" s="183"/>
      <c r="I135" s="115"/>
      <c r="J135" s="175" t="s">
        <v>898</v>
      </c>
      <c r="K135" s="132"/>
    </row>
    <row r="136" spans="1:11">
      <c r="A136" s="181">
        <v>132</v>
      </c>
      <c r="B136" s="99"/>
      <c r="C136" s="101"/>
      <c r="D136" s="112"/>
      <c r="E136" s="113"/>
      <c r="F136" s="100"/>
      <c r="G136" s="183">
        <f t="shared" si="2"/>
        <v>0</v>
      </c>
      <c r="H136" s="183"/>
      <c r="I136" s="115"/>
      <c r="J136" s="175" t="s">
        <v>898</v>
      </c>
      <c r="K136" s="132"/>
    </row>
    <row r="137" spans="1:11">
      <c r="A137" s="131">
        <v>133</v>
      </c>
      <c r="B137" s="99"/>
      <c r="C137" s="101"/>
      <c r="D137" s="112"/>
      <c r="E137" s="113"/>
      <c r="F137" s="100"/>
      <c r="G137" s="183">
        <f t="shared" si="2"/>
        <v>0</v>
      </c>
      <c r="H137" s="183"/>
      <c r="I137" s="116"/>
      <c r="J137" s="175" t="s">
        <v>898</v>
      </c>
      <c r="K137" s="132"/>
    </row>
    <row r="138" spans="1:11">
      <c r="A138" s="131">
        <v>134</v>
      </c>
      <c r="B138" s="97"/>
      <c r="C138" s="97"/>
      <c r="D138" s="97"/>
      <c r="E138" s="123"/>
      <c r="F138" s="100"/>
      <c r="G138" s="183">
        <f t="shared" si="2"/>
        <v>0</v>
      </c>
      <c r="H138" s="183"/>
      <c r="I138" s="115"/>
      <c r="J138" s="175" t="s">
        <v>898</v>
      </c>
      <c r="K138" s="132"/>
    </row>
    <row r="139" spans="1:11">
      <c r="A139" s="181">
        <v>135</v>
      </c>
      <c r="B139" s="151"/>
      <c r="C139" s="118"/>
      <c r="D139" s="102"/>
      <c r="E139" s="126"/>
      <c r="F139" s="109"/>
      <c r="G139" s="183">
        <f t="shared" si="2"/>
        <v>0</v>
      </c>
      <c r="H139" s="183"/>
      <c r="I139" s="120"/>
      <c r="J139" s="175" t="s">
        <v>898</v>
      </c>
      <c r="K139" s="132"/>
    </row>
    <row r="140" spans="1:11">
      <c r="A140" s="181">
        <v>136</v>
      </c>
      <c r="B140" s="98"/>
      <c r="C140" s="118"/>
      <c r="D140" s="102"/>
      <c r="E140" s="126"/>
      <c r="F140" s="109"/>
      <c r="G140" s="183">
        <f t="shared" si="2"/>
        <v>0</v>
      </c>
      <c r="H140" s="183"/>
      <c r="I140" s="130"/>
      <c r="J140" s="175" t="s">
        <v>898</v>
      </c>
      <c r="K140" s="132"/>
    </row>
    <row r="141" spans="1:11">
      <c r="A141" s="131">
        <v>137</v>
      </c>
      <c r="B141" s="99"/>
      <c r="C141" s="97"/>
      <c r="D141" s="97"/>
      <c r="E141" s="123"/>
      <c r="F141" s="100"/>
      <c r="G141" s="183">
        <f t="shared" si="2"/>
        <v>0</v>
      </c>
      <c r="H141" s="183"/>
      <c r="I141" s="115"/>
      <c r="J141" s="175" t="s">
        <v>898</v>
      </c>
      <c r="K141" s="132"/>
    </row>
    <row r="142" spans="1:11">
      <c r="A142" s="131">
        <v>138</v>
      </c>
      <c r="B142" s="97"/>
      <c r="C142" s="97"/>
      <c r="D142" s="97"/>
      <c r="E142" s="123"/>
      <c r="F142" s="100"/>
      <c r="G142" s="183">
        <f t="shared" si="2"/>
        <v>0</v>
      </c>
      <c r="H142" s="183"/>
      <c r="I142" s="115"/>
      <c r="J142" s="175" t="s">
        <v>898</v>
      </c>
      <c r="K142" s="132"/>
    </row>
    <row r="143" spans="1:11">
      <c r="A143" s="181">
        <v>139</v>
      </c>
      <c r="B143" s="97"/>
      <c r="C143" s="97"/>
      <c r="D143" s="97"/>
      <c r="E143" s="123"/>
      <c r="F143" s="100"/>
      <c r="G143" s="183">
        <f t="shared" si="2"/>
        <v>0</v>
      </c>
      <c r="H143" s="183"/>
      <c r="I143" s="115"/>
      <c r="J143" s="175" t="s">
        <v>898</v>
      </c>
      <c r="K143" s="132"/>
    </row>
    <row r="144" spans="1:11">
      <c r="A144" s="181">
        <v>140</v>
      </c>
      <c r="B144" s="97"/>
      <c r="C144" s="97"/>
      <c r="D144" s="97"/>
      <c r="E144" s="123"/>
      <c r="F144" s="100"/>
      <c r="G144" s="183">
        <f t="shared" si="2"/>
        <v>0</v>
      </c>
      <c r="H144" s="183"/>
      <c r="I144" s="115"/>
      <c r="J144" s="175" t="s">
        <v>898</v>
      </c>
      <c r="K144" s="132"/>
    </row>
    <row r="145" spans="1:11">
      <c r="A145" s="131">
        <v>141</v>
      </c>
      <c r="B145" s="97"/>
      <c r="C145" s="97"/>
      <c r="D145" s="97"/>
      <c r="E145" s="123"/>
      <c r="F145" s="100"/>
      <c r="G145" s="183">
        <f t="shared" si="2"/>
        <v>0</v>
      </c>
      <c r="H145" s="183"/>
      <c r="I145" s="115"/>
      <c r="J145" s="175" t="s">
        <v>898</v>
      </c>
      <c r="K145" s="132"/>
    </row>
    <row r="146" spans="1:11">
      <c r="A146" s="131">
        <v>142</v>
      </c>
      <c r="B146" s="97"/>
      <c r="C146" s="97"/>
      <c r="D146" s="97"/>
      <c r="E146" s="123"/>
      <c r="F146" s="100"/>
      <c r="G146" s="183">
        <f t="shared" si="2"/>
        <v>0</v>
      </c>
      <c r="H146" s="183"/>
      <c r="I146" s="115"/>
      <c r="J146" s="175" t="s">
        <v>898</v>
      </c>
      <c r="K146" s="132"/>
    </row>
    <row r="147" spans="1:11">
      <c r="A147" s="181">
        <v>143</v>
      </c>
      <c r="B147" s="138"/>
      <c r="C147" s="138"/>
      <c r="D147" s="138"/>
      <c r="E147" s="139"/>
      <c r="F147" s="140"/>
      <c r="G147" s="183">
        <f t="shared" si="2"/>
        <v>0</v>
      </c>
      <c r="H147" s="183"/>
      <c r="I147" s="115"/>
      <c r="J147" s="175" t="s">
        <v>898</v>
      </c>
      <c r="K147" s="132"/>
    </row>
    <row r="148" spans="1:11">
      <c r="A148" s="181">
        <v>144</v>
      </c>
      <c r="B148" s="138"/>
      <c r="C148" s="138"/>
      <c r="D148" s="138"/>
      <c r="E148" s="139"/>
      <c r="F148" s="140"/>
      <c r="G148" s="183">
        <f t="shared" si="2"/>
        <v>0</v>
      </c>
      <c r="H148" s="183"/>
      <c r="I148" s="115"/>
      <c r="J148" s="175" t="s">
        <v>898</v>
      </c>
      <c r="K148" s="132"/>
    </row>
    <row r="149" spans="1:11">
      <c r="A149" s="131">
        <v>145</v>
      </c>
      <c r="B149" s="138"/>
      <c r="C149" s="138"/>
      <c r="D149" s="138"/>
      <c r="E149" s="139"/>
      <c r="F149" s="140"/>
      <c r="G149" s="183">
        <f t="shared" si="2"/>
        <v>0</v>
      </c>
      <c r="H149" s="183"/>
      <c r="I149" s="115"/>
      <c r="J149" s="175" t="s">
        <v>898</v>
      </c>
      <c r="K149" s="132"/>
    </row>
    <row r="150" spans="1:11">
      <c r="A150" s="131">
        <v>146</v>
      </c>
      <c r="B150" s="138"/>
      <c r="C150" s="138"/>
      <c r="D150" s="138"/>
      <c r="E150" s="139"/>
      <c r="F150" s="140"/>
      <c r="G150" s="183">
        <f t="shared" si="2"/>
        <v>0</v>
      </c>
      <c r="H150" s="183"/>
      <c r="I150" s="115"/>
      <c r="J150" s="175" t="s">
        <v>898</v>
      </c>
      <c r="K150" s="132"/>
    </row>
    <row r="151" spans="1:11">
      <c r="A151" s="181">
        <v>147</v>
      </c>
      <c r="B151" s="138"/>
      <c r="C151" s="138"/>
      <c r="D151" s="138"/>
      <c r="E151" s="139"/>
      <c r="F151" s="140"/>
      <c r="G151" s="183">
        <f t="shared" si="2"/>
        <v>0</v>
      </c>
      <c r="H151" s="183"/>
      <c r="I151" s="115"/>
      <c r="J151" s="175" t="s">
        <v>898</v>
      </c>
      <c r="K151" s="132"/>
    </row>
    <row r="152" spans="1:11">
      <c r="A152" s="181">
        <v>148</v>
      </c>
      <c r="B152" s="138"/>
      <c r="C152" s="138"/>
      <c r="D152" s="138"/>
      <c r="E152" s="139"/>
      <c r="F152" s="140"/>
      <c r="G152" s="183">
        <f t="shared" si="2"/>
        <v>0</v>
      </c>
      <c r="H152" s="183"/>
      <c r="I152" s="119"/>
      <c r="J152" s="175" t="s">
        <v>898</v>
      </c>
      <c r="K152" s="132"/>
    </row>
    <row r="153" spans="1:11">
      <c r="A153" s="131">
        <v>149</v>
      </c>
      <c r="B153" s="138"/>
      <c r="C153" s="138"/>
      <c r="D153" s="138"/>
      <c r="E153" s="139"/>
      <c r="F153" s="140"/>
      <c r="G153" s="183">
        <f t="shared" si="2"/>
        <v>0</v>
      </c>
      <c r="H153" s="183"/>
      <c r="I153" s="119"/>
      <c r="J153" s="175" t="s">
        <v>898</v>
      </c>
      <c r="K153" s="132"/>
    </row>
    <row r="154" spans="1:11">
      <c r="A154" s="131">
        <v>150</v>
      </c>
      <c r="B154" s="138"/>
      <c r="C154" s="142"/>
      <c r="D154" s="138"/>
      <c r="E154" s="139"/>
      <c r="F154" s="140"/>
      <c r="G154" s="183">
        <f t="shared" si="2"/>
        <v>0</v>
      </c>
      <c r="H154" s="183"/>
      <c r="I154" s="119"/>
      <c r="J154" s="175" t="s">
        <v>898</v>
      </c>
      <c r="K154" s="132"/>
    </row>
    <row r="155" spans="1:11">
      <c r="A155" s="181">
        <v>151</v>
      </c>
      <c r="B155" s="138"/>
      <c r="C155" s="143"/>
      <c r="D155" s="138"/>
      <c r="E155" s="144"/>
      <c r="F155" s="140"/>
      <c r="G155" s="183">
        <f t="shared" si="2"/>
        <v>0</v>
      </c>
      <c r="H155" s="183"/>
      <c r="I155" s="119"/>
      <c r="J155" s="175" t="s">
        <v>898</v>
      </c>
      <c r="K155" s="132"/>
    </row>
    <row r="156" spans="1:11">
      <c r="A156" s="181">
        <v>152</v>
      </c>
      <c r="B156" s="138"/>
      <c r="C156" s="143"/>
      <c r="D156" s="138"/>
      <c r="E156" s="144"/>
      <c r="F156" s="140"/>
      <c r="G156" s="183">
        <f t="shared" si="2"/>
        <v>0</v>
      </c>
      <c r="H156" s="183"/>
      <c r="I156" s="119"/>
      <c r="J156" s="175" t="s">
        <v>898</v>
      </c>
      <c r="K156" s="132"/>
    </row>
    <row r="157" spans="1:11">
      <c r="A157" s="131">
        <v>153</v>
      </c>
      <c r="B157" s="138"/>
      <c r="C157" s="138"/>
      <c r="D157" s="138"/>
      <c r="E157" s="139"/>
      <c r="F157" s="140"/>
      <c r="G157" s="183">
        <f t="shared" si="2"/>
        <v>0</v>
      </c>
      <c r="H157" s="183"/>
      <c r="I157" s="119"/>
      <c r="J157" s="175" t="s">
        <v>898</v>
      </c>
      <c r="K157" s="132"/>
    </row>
    <row r="158" spans="1:11">
      <c r="A158" s="131">
        <v>154</v>
      </c>
      <c r="B158" s="138"/>
      <c r="C158" s="97"/>
      <c r="D158" s="138"/>
      <c r="E158" s="139"/>
      <c r="F158" s="140"/>
      <c r="G158" s="183">
        <f t="shared" si="2"/>
        <v>0</v>
      </c>
      <c r="H158" s="183"/>
      <c r="I158" s="120"/>
      <c r="J158" s="175" t="s">
        <v>898</v>
      </c>
      <c r="K158" s="132"/>
    </row>
    <row r="159" spans="1:11">
      <c r="A159" s="181">
        <v>155</v>
      </c>
      <c r="B159" s="97"/>
      <c r="C159" s="97"/>
      <c r="D159" s="97"/>
      <c r="E159" s="123"/>
      <c r="F159" s="100"/>
      <c r="G159" s="183">
        <f t="shared" si="2"/>
        <v>0</v>
      </c>
      <c r="H159" s="183"/>
      <c r="I159" s="120"/>
      <c r="J159" s="175" t="s">
        <v>898</v>
      </c>
      <c r="K159" s="132"/>
    </row>
    <row r="160" spans="1:11">
      <c r="A160" s="181">
        <v>156</v>
      </c>
      <c r="B160" s="102"/>
      <c r="C160" s="102"/>
      <c r="D160" s="97"/>
      <c r="E160" s="127"/>
      <c r="F160" s="109"/>
      <c r="G160" s="183">
        <f t="shared" si="2"/>
        <v>0</v>
      </c>
      <c r="H160" s="183"/>
      <c r="I160" s="120"/>
      <c r="J160" s="175" t="s">
        <v>898</v>
      </c>
      <c r="K160" s="132"/>
    </row>
    <row r="161" spans="1:11">
      <c r="A161" s="131">
        <v>157</v>
      </c>
      <c r="B161" s="102"/>
      <c r="C161" s="102"/>
      <c r="D161" s="97"/>
      <c r="E161" s="127"/>
      <c r="F161" s="109"/>
      <c r="G161" s="183">
        <f t="shared" si="2"/>
        <v>0</v>
      </c>
      <c r="H161" s="183"/>
      <c r="I161" s="120"/>
      <c r="J161" s="175" t="s">
        <v>898</v>
      </c>
      <c r="K161" s="132"/>
    </row>
    <row r="162" spans="1:11" ht="18" thickBot="1">
      <c r="A162" s="149">
        <v>158</v>
      </c>
      <c r="B162" s="133"/>
      <c r="C162" s="133"/>
      <c r="D162" s="133"/>
      <c r="E162" s="134"/>
      <c r="F162" s="135"/>
      <c r="G162" s="184">
        <f t="shared" si="2"/>
        <v>0</v>
      </c>
      <c r="H162" s="184"/>
      <c r="I162" s="136"/>
      <c r="J162" s="175" t="s">
        <v>898</v>
      </c>
      <c r="K162" s="137"/>
    </row>
    <row r="163" spans="1:11">
      <c r="E163" s="110"/>
      <c r="F163" s="111"/>
      <c r="J163" s="5"/>
    </row>
    <row r="164" spans="1:11">
      <c r="E164" s="110"/>
      <c r="F164" s="111"/>
      <c r="J164" s="5"/>
    </row>
    <row r="165" spans="1:11">
      <c r="E165" s="110"/>
      <c r="F165" s="111"/>
      <c r="I165" s="121"/>
      <c r="J165" s="5"/>
    </row>
    <row r="166" spans="1:11">
      <c r="E166" s="110"/>
      <c r="F166" s="111"/>
      <c r="I166" s="121"/>
      <c r="J166" s="5"/>
    </row>
    <row r="167" spans="1:11">
      <c r="E167" s="110"/>
      <c r="F167" s="111"/>
      <c r="J167" s="5"/>
    </row>
    <row r="168" spans="1:11">
      <c r="E168" s="110"/>
      <c r="F168" s="111"/>
      <c r="J168" s="5"/>
    </row>
    <row r="169" spans="1:11">
      <c r="E169" s="110"/>
      <c r="F169" s="111"/>
      <c r="J169" s="5"/>
    </row>
    <row r="170" spans="1:11">
      <c r="E170" s="110"/>
      <c r="F170" s="111"/>
      <c r="J170" s="5"/>
    </row>
    <row r="171" spans="1:11">
      <c r="E171" s="110"/>
      <c r="F171" s="111"/>
      <c r="J171" s="5"/>
    </row>
    <row r="172" spans="1:11">
      <c r="E172" s="110"/>
      <c r="F172" s="111"/>
      <c r="J172" s="5"/>
    </row>
    <row r="173" spans="1:11">
      <c r="E173" s="110"/>
      <c r="F173" s="111"/>
      <c r="J173" s="5"/>
    </row>
    <row r="174" spans="1:11">
      <c r="E174" s="110"/>
      <c r="F174" s="111"/>
      <c r="J174" s="5"/>
    </row>
    <row r="175" spans="1:11">
      <c r="E175" s="110"/>
      <c r="F175" s="111"/>
      <c r="J175" s="5"/>
    </row>
    <row r="176" spans="1:11">
      <c r="E176" s="110"/>
      <c r="F176" s="111"/>
      <c r="J176" s="5"/>
    </row>
    <row r="177" spans="5:10">
      <c r="E177" s="110"/>
      <c r="F177" s="111"/>
      <c r="J177" s="5"/>
    </row>
    <row r="178" spans="5:10">
      <c r="E178" s="110"/>
      <c r="F178" s="111"/>
      <c r="J178" s="5"/>
    </row>
    <row r="179" spans="5:10">
      <c r="E179" s="110"/>
      <c r="F179" s="111"/>
      <c r="J179" s="5"/>
    </row>
    <row r="180" spans="5:10">
      <c r="E180" s="110"/>
      <c r="F180" s="111"/>
      <c r="J180" s="5"/>
    </row>
  </sheetData>
  <sortState xmlns:xlrd2="http://schemas.microsoft.com/office/spreadsheetml/2017/richdata2" ref="A5:K180">
    <sortCondition ref="A5:A180"/>
  </sortState>
  <mergeCells count="3">
    <mergeCell ref="A1:K1"/>
    <mergeCell ref="A4:D4"/>
    <mergeCell ref="A2:K2"/>
  </mergeCells>
  <phoneticPr fontId="8" type="noConversion"/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baseColWidth="10" defaultColWidth="8.83203125" defaultRowHeight="17"/>
  <cols>
    <col min="1" max="1" width="5.6640625" style="4" customWidth="1"/>
    <col min="2" max="2" width="20.6640625" style="18" customWidth="1"/>
    <col min="3" max="3" width="50.6640625" style="18" customWidth="1"/>
    <col min="4" max="4" width="6.6640625" style="6" customWidth="1"/>
    <col min="5" max="5" width="8.6640625" style="55" customWidth="1"/>
    <col min="6" max="6" width="10.6640625" style="25" customWidth="1"/>
    <col min="7" max="7" width="15.6640625" style="26" customWidth="1"/>
    <col min="8" max="8" width="50.6640625" style="18" customWidth="1"/>
    <col min="9" max="9" width="20.6640625" style="17" customWidth="1"/>
    <col min="10" max="10" width="20.6640625" style="6" customWidth="1"/>
    <col min="11" max="11" width="21.33203125" style="16" bestFit="1" customWidth="1"/>
    <col min="12" max="12" width="8.83203125" style="87"/>
    <col min="13" max="13" width="13" style="16" bestFit="1" customWidth="1"/>
    <col min="14" max="16384" width="8.83203125" style="16"/>
  </cols>
  <sheetData>
    <row r="1" spans="1:12" ht="35">
      <c r="A1" s="194" t="s">
        <v>30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2" ht="21" customHeight="1">
      <c r="A2" s="6"/>
      <c r="B2" s="6"/>
      <c r="C2" s="6"/>
      <c r="E2" s="51"/>
      <c r="F2" s="19"/>
      <c r="G2" s="20"/>
      <c r="H2" s="6"/>
    </row>
    <row r="3" spans="1:12" s="4" customFormat="1" ht="21" customHeight="1">
      <c r="A3" s="1" t="s">
        <v>0</v>
      </c>
      <c r="B3" s="2" t="s">
        <v>1</v>
      </c>
      <c r="C3" s="2" t="s">
        <v>2</v>
      </c>
      <c r="D3" s="2" t="s">
        <v>3</v>
      </c>
      <c r="E3" s="52" t="s">
        <v>4</v>
      </c>
      <c r="F3" s="71" t="s">
        <v>5</v>
      </c>
      <c r="G3" s="72" t="s">
        <v>6</v>
      </c>
      <c r="H3" s="1" t="s">
        <v>31</v>
      </c>
      <c r="I3" s="3" t="s">
        <v>7</v>
      </c>
      <c r="J3" s="3" t="s">
        <v>9</v>
      </c>
      <c r="L3" s="88"/>
    </row>
    <row r="4" spans="1:12" s="4" customFormat="1" ht="21" customHeight="1">
      <c r="A4" s="41" t="s">
        <v>8</v>
      </c>
      <c r="B4" s="42"/>
      <c r="C4" s="42"/>
      <c r="D4" s="42"/>
      <c r="E4" s="42"/>
      <c r="F4" s="42"/>
      <c r="G4" s="7">
        <f>SUM(G5:G300)</f>
        <v>15711614.399999999</v>
      </c>
      <c r="H4" s="8"/>
      <c r="I4" s="8"/>
      <c r="J4" s="8"/>
      <c r="L4" s="88" t="s">
        <v>823</v>
      </c>
    </row>
    <row r="5" spans="1:12" s="4" customFormat="1" ht="30" customHeight="1">
      <c r="A5" s="27">
        <v>1</v>
      </c>
      <c r="B5" s="9" t="s">
        <v>32</v>
      </c>
      <c r="C5" s="10" t="s">
        <v>33</v>
      </c>
      <c r="D5" s="9" t="s">
        <v>10</v>
      </c>
      <c r="E5" s="53">
        <v>2</v>
      </c>
      <c r="F5" s="73">
        <v>12000</v>
      </c>
      <c r="G5" s="21">
        <f>F5*E5*1.2</f>
        <v>28800</v>
      </c>
      <c r="H5" s="11" t="s">
        <v>34</v>
      </c>
      <c r="I5" s="5" t="s">
        <v>125</v>
      </c>
      <c r="J5" s="6" t="s">
        <v>126</v>
      </c>
      <c r="K5" s="4" t="s">
        <v>265</v>
      </c>
      <c r="L5" s="89"/>
    </row>
    <row r="6" spans="1:12" ht="30" customHeight="1">
      <c r="A6" s="28">
        <v>2</v>
      </c>
      <c r="B6" s="9" t="s">
        <v>32</v>
      </c>
      <c r="C6" s="10" t="s">
        <v>35</v>
      </c>
      <c r="D6" s="9" t="s">
        <v>10</v>
      </c>
      <c r="E6" s="53">
        <v>2</v>
      </c>
      <c r="F6" s="73">
        <v>14300</v>
      </c>
      <c r="G6" s="21">
        <f t="shared" ref="G6:G72" si="0">F6*E6*1.2</f>
        <v>34320</v>
      </c>
      <c r="H6" s="11" t="s">
        <v>34</v>
      </c>
      <c r="I6" s="5" t="s">
        <v>125</v>
      </c>
      <c r="J6" s="6" t="s">
        <v>126</v>
      </c>
      <c r="K6" s="4" t="s">
        <v>265</v>
      </c>
    </row>
    <row r="7" spans="1:12" ht="30" customHeight="1">
      <c r="A7" s="27">
        <v>3</v>
      </c>
      <c r="B7" s="9" t="s">
        <v>32</v>
      </c>
      <c r="C7" s="10" t="s">
        <v>36</v>
      </c>
      <c r="D7" s="9" t="s">
        <v>10</v>
      </c>
      <c r="E7" s="53">
        <v>1</v>
      </c>
      <c r="F7" s="73">
        <v>16700</v>
      </c>
      <c r="G7" s="21">
        <f t="shared" si="0"/>
        <v>20040</v>
      </c>
      <c r="H7" s="11" t="s">
        <v>37</v>
      </c>
      <c r="I7" s="5" t="s">
        <v>125</v>
      </c>
      <c r="J7" s="6" t="s">
        <v>126</v>
      </c>
      <c r="K7" s="4" t="s">
        <v>265</v>
      </c>
    </row>
    <row r="8" spans="1:12" ht="30" customHeight="1">
      <c r="A8" s="28">
        <v>4</v>
      </c>
      <c r="B8" s="9" t="s">
        <v>32</v>
      </c>
      <c r="C8" s="10" t="s">
        <v>38</v>
      </c>
      <c r="D8" s="9" t="s">
        <v>10</v>
      </c>
      <c r="E8" s="53">
        <v>2</v>
      </c>
      <c r="F8" s="73">
        <v>12000</v>
      </c>
      <c r="G8" s="21">
        <f t="shared" si="0"/>
        <v>28800</v>
      </c>
      <c r="H8" s="11" t="s">
        <v>34</v>
      </c>
      <c r="I8" s="5" t="s">
        <v>125</v>
      </c>
      <c r="J8" s="6" t="s">
        <v>126</v>
      </c>
      <c r="K8" s="4" t="s">
        <v>265</v>
      </c>
    </row>
    <row r="9" spans="1:12" ht="30" customHeight="1">
      <c r="A9" s="27">
        <v>5</v>
      </c>
      <c r="B9" s="9" t="s">
        <v>32</v>
      </c>
      <c r="C9" s="10" t="s">
        <v>39</v>
      </c>
      <c r="D9" s="9" t="s">
        <v>10</v>
      </c>
      <c r="E9" s="53">
        <v>1</v>
      </c>
      <c r="F9" s="73">
        <v>10100</v>
      </c>
      <c r="G9" s="21">
        <f t="shared" si="0"/>
        <v>12120</v>
      </c>
      <c r="H9" s="11" t="s">
        <v>37</v>
      </c>
      <c r="I9" s="5" t="s">
        <v>125</v>
      </c>
      <c r="J9" s="6" t="s">
        <v>126</v>
      </c>
      <c r="K9" s="4" t="s">
        <v>265</v>
      </c>
    </row>
    <row r="10" spans="1:12" ht="30" customHeight="1">
      <c r="A10" s="28">
        <v>6</v>
      </c>
      <c r="B10" s="9" t="s">
        <v>40</v>
      </c>
      <c r="C10" s="10" t="s">
        <v>41</v>
      </c>
      <c r="D10" s="9" t="s">
        <v>10</v>
      </c>
      <c r="E10" s="53">
        <v>1</v>
      </c>
      <c r="F10" s="73">
        <v>19200</v>
      </c>
      <c r="G10" s="21">
        <f t="shared" si="0"/>
        <v>23040</v>
      </c>
      <c r="H10" s="11" t="s">
        <v>42</v>
      </c>
      <c r="I10" s="5" t="s">
        <v>125</v>
      </c>
      <c r="J10" s="6" t="s">
        <v>126</v>
      </c>
      <c r="K10" s="16" t="s">
        <v>266</v>
      </c>
      <c r="L10" s="87">
        <v>3000</v>
      </c>
    </row>
    <row r="11" spans="1:12" ht="30" customHeight="1">
      <c r="A11" s="27">
        <v>7</v>
      </c>
      <c r="B11" s="9" t="s">
        <v>32</v>
      </c>
      <c r="C11" s="10" t="s">
        <v>43</v>
      </c>
      <c r="D11" s="9" t="s">
        <v>10</v>
      </c>
      <c r="E11" s="53">
        <v>1</v>
      </c>
      <c r="F11" s="73">
        <v>33000</v>
      </c>
      <c r="G11" s="21">
        <f t="shared" si="0"/>
        <v>39600</v>
      </c>
      <c r="H11" s="11" t="s">
        <v>44</v>
      </c>
      <c r="I11" s="5" t="s">
        <v>125</v>
      </c>
      <c r="J11" s="6" t="s">
        <v>126</v>
      </c>
      <c r="K11" s="4" t="s">
        <v>265</v>
      </c>
    </row>
    <row r="12" spans="1:12" ht="30" customHeight="1">
      <c r="A12" s="28">
        <v>8</v>
      </c>
      <c r="B12" s="9" t="s">
        <v>32</v>
      </c>
      <c r="C12" s="10" t="s">
        <v>45</v>
      </c>
      <c r="D12" s="9" t="s">
        <v>10</v>
      </c>
      <c r="E12" s="53">
        <v>2</v>
      </c>
      <c r="F12" s="73">
        <v>19000</v>
      </c>
      <c r="G12" s="21">
        <f t="shared" si="0"/>
        <v>45600</v>
      </c>
      <c r="H12" s="12" t="s">
        <v>46</v>
      </c>
      <c r="I12" s="5" t="s">
        <v>125</v>
      </c>
      <c r="J12" s="6" t="s">
        <v>126</v>
      </c>
      <c r="K12" s="4" t="s">
        <v>265</v>
      </c>
    </row>
    <row r="13" spans="1:12" ht="30" customHeight="1">
      <c r="A13" s="27">
        <v>9</v>
      </c>
      <c r="B13" s="9" t="s">
        <v>32</v>
      </c>
      <c r="C13" s="10" t="s">
        <v>47</v>
      </c>
      <c r="D13" s="9" t="s">
        <v>10</v>
      </c>
      <c r="E13" s="53">
        <v>1</v>
      </c>
      <c r="F13" s="73">
        <v>20600</v>
      </c>
      <c r="G13" s="21">
        <f t="shared" si="0"/>
        <v>24720</v>
      </c>
      <c r="H13" s="12" t="s">
        <v>48</v>
      </c>
      <c r="I13" s="5" t="s">
        <v>125</v>
      </c>
      <c r="J13" s="6" t="s">
        <v>126</v>
      </c>
      <c r="K13" s="4" t="s">
        <v>265</v>
      </c>
    </row>
    <row r="14" spans="1:12" ht="30" customHeight="1">
      <c r="A14" s="28">
        <v>10</v>
      </c>
      <c r="B14" s="9" t="s">
        <v>32</v>
      </c>
      <c r="C14" s="10" t="s">
        <v>49</v>
      </c>
      <c r="D14" s="9" t="s">
        <v>10</v>
      </c>
      <c r="E14" s="53">
        <v>1</v>
      </c>
      <c r="F14" s="73">
        <v>10100</v>
      </c>
      <c r="G14" s="21">
        <f t="shared" si="0"/>
        <v>12120</v>
      </c>
      <c r="H14" s="12" t="s">
        <v>50</v>
      </c>
      <c r="I14" s="5" t="s">
        <v>125</v>
      </c>
      <c r="J14" s="6" t="s">
        <v>126</v>
      </c>
      <c r="K14" s="4" t="s">
        <v>265</v>
      </c>
    </row>
    <row r="15" spans="1:12" ht="30" customHeight="1">
      <c r="A15" s="27">
        <v>11</v>
      </c>
      <c r="B15" s="13" t="s">
        <v>51</v>
      </c>
      <c r="C15" s="10" t="s">
        <v>52</v>
      </c>
      <c r="D15" s="9" t="s">
        <v>10</v>
      </c>
      <c r="E15" s="53">
        <v>4</v>
      </c>
      <c r="F15" s="73">
        <v>19250</v>
      </c>
      <c r="G15" s="21">
        <f t="shared" si="0"/>
        <v>92400</v>
      </c>
      <c r="H15" s="11" t="s">
        <v>53</v>
      </c>
      <c r="I15" s="5" t="s">
        <v>125</v>
      </c>
      <c r="J15" s="6" t="s">
        <v>126</v>
      </c>
      <c r="K15" s="16" t="s">
        <v>267</v>
      </c>
    </row>
    <row r="16" spans="1:12" ht="30" customHeight="1">
      <c r="A16" s="28">
        <v>12</v>
      </c>
      <c r="B16" s="13" t="s">
        <v>19</v>
      </c>
      <c r="C16" s="10" t="s">
        <v>54</v>
      </c>
      <c r="D16" s="9" t="s">
        <v>10</v>
      </c>
      <c r="E16" s="53">
        <v>2</v>
      </c>
      <c r="F16" s="73">
        <v>15070</v>
      </c>
      <c r="G16" s="21">
        <f t="shared" si="0"/>
        <v>36168</v>
      </c>
      <c r="H16" s="11" t="s">
        <v>55</v>
      </c>
      <c r="I16" s="5" t="s">
        <v>125</v>
      </c>
      <c r="J16" s="6" t="s">
        <v>126</v>
      </c>
      <c r="K16" s="16" t="s">
        <v>268</v>
      </c>
    </row>
    <row r="17" spans="1:13" ht="30" customHeight="1">
      <c r="A17" s="27">
        <v>13</v>
      </c>
      <c r="B17" s="13" t="s">
        <v>56</v>
      </c>
      <c r="C17" s="10" t="s">
        <v>57</v>
      </c>
      <c r="D17" s="9" t="s">
        <v>10</v>
      </c>
      <c r="E17" s="53">
        <v>2</v>
      </c>
      <c r="F17" s="73">
        <v>8500</v>
      </c>
      <c r="G17" s="21">
        <f t="shared" si="0"/>
        <v>20400</v>
      </c>
      <c r="H17" s="12" t="s">
        <v>58</v>
      </c>
      <c r="I17" s="5" t="s">
        <v>125</v>
      </c>
      <c r="J17" s="6" t="s">
        <v>126</v>
      </c>
      <c r="K17" s="16" t="s">
        <v>269</v>
      </c>
      <c r="L17" s="87">
        <v>3500</v>
      </c>
    </row>
    <row r="18" spans="1:13" ht="30" customHeight="1">
      <c r="A18" s="28">
        <v>14</v>
      </c>
      <c r="B18" s="13" t="s">
        <v>59</v>
      </c>
      <c r="C18" s="10" t="s">
        <v>60</v>
      </c>
      <c r="D18" s="9" t="s">
        <v>10</v>
      </c>
      <c r="E18" s="53">
        <v>12</v>
      </c>
      <c r="F18" s="73">
        <v>2200</v>
      </c>
      <c r="G18" s="21">
        <f t="shared" si="0"/>
        <v>31680</v>
      </c>
      <c r="H18" s="90" t="s">
        <v>824</v>
      </c>
      <c r="I18" s="5" t="s">
        <v>125</v>
      </c>
      <c r="J18" s="6" t="s">
        <v>126</v>
      </c>
      <c r="K18" s="16" t="s">
        <v>270</v>
      </c>
    </row>
    <row r="19" spans="1:13" ht="30" customHeight="1">
      <c r="A19" s="27">
        <v>15</v>
      </c>
      <c r="B19" s="9" t="s">
        <v>61</v>
      </c>
      <c r="C19" s="10" t="s">
        <v>62</v>
      </c>
      <c r="D19" s="9" t="s">
        <v>10</v>
      </c>
      <c r="E19" s="53">
        <v>1</v>
      </c>
      <c r="F19" s="73">
        <v>9750</v>
      </c>
      <c r="G19" s="21">
        <f t="shared" si="0"/>
        <v>11700</v>
      </c>
      <c r="H19" s="91" t="s">
        <v>825</v>
      </c>
      <c r="I19" s="5" t="s">
        <v>125</v>
      </c>
      <c r="J19" s="6" t="s">
        <v>126</v>
      </c>
      <c r="K19" s="16" t="s">
        <v>271</v>
      </c>
      <c r="L19" s="87">
        <v>3000</v>
      </c>
    </row>
    <row r="20" spans="1:13" ht="30" customHeight="1">
      <c r="A20" s="28">
        <v>16</v>
      </c>
      <c r="B20" s="9" t="s">
        <v>61</v>
      </c>
      <c r="C20" s="10" t="s">
        <v>64</v>
      </c>
      <c r="D20" s="9" t="s">
        <v>10</v>
      </c>
      <c r="E20" s="53">
        <v>2</v>
      </c>
      <c r="F20" s="73">
        <v>8850</v>
      </c>
      <c r="G20" s="21">
        <f t="shared" si="0"/>
        <v>21240</v>
      </c>
      <c r="H20" s="11" t="s">
        <v>63</v>
      </c>
      <c r="I20" s="5" t="s">
        <v>125</v>
      </c>
      <c r="J20" s="6" t="s">
        <v>126</v>
      </c>
      <c r="K20" s="16" t="s">
        <v>271</v>
      </c>
    </row>
    <row r="21" spans="1:13" ht="30" customHeight="1">
      <c r="A21" s="27">
        <v>17</v>
      </c>
      <c r="B21" s="9" t="s">
        <v>65</v>
      </c>
      <c r="C21" s="10" t="s">
        <v>66</v>
      </c>
      <c r="D21" s="9" t="s">
        <v>10</v>
      </c>
      <c r="E21" s="53">
        <v>2</v>
      </c>
      <c r="F21" s="73">
        <v>16000</v>
      </c>
      <c r="G21" s="21">
        <f t="shared" si="0"/>
        <v>38400</v>
      </c>
      <c r="H21" s="11" t="s">
        <v>63</v>
      </c>
      <c r="I21" s="5" t="s">
        <v>125</v>
      </c>
      <c r="J21" s="6" t="s">
        <v>126</v>
      </c>
      <c r="K21" s="16" t="s">
        <v>272</v>
      </c>
    </row>
    <row r="22" spans="1:13" ht="30" customHeight="1">
      <c r="A22" s="28">
        <v>18</v>
      </c>
      <c r="B22" s="9" t="s">
        <v>18</v>
      </c>
      <c r="C22" s="10" t="s">
        <v>67</v>
      </c>
      <c r="D22" s="9" t="s">
        <v>10</v>
      </c>
      <c r="E22" s="53">
        <v>2</v>
      </c>
      <c r="F22" s="73">
        <v>5250</v>
      </c>
      <c r="G22" s="21">
        <f t="shared" si="0"/>
        <v>12600</v>
      </c>
      <c r="H22" s="12" t="s">
        <v>68</v>
      </c>
      <c r="I22" s="5" t="s">
        <v>125</v>
      </c>
      <c r="J22" s="6" t="s">
        <v>126</v>
      </c>
      <c r="K22" s="16" t="s">
        <v>273</v>
      </c>
    </row>
    <row r="23" spans="1:13" ht="30" customHeight="1">
      <c r="A23" s="27">
        <v>19</v>
      </c>
      <c r="B23" s="9" t="s">
        <v>69</v>
      </c>
      <c r="C23" s="10" t="s">
        <v>70</v>
      </c>
      <c r="D23" s="9" t="s">
        <v>10</v>
      </c>
      <c r="E23" s="53">
        <v>1</v>
      </c>
      <c r="F23" s="73">
        <v>21500</v>
      </c>
      <c r="G23" s="21">
        <f t="shared" si="0"/>
        <v>25800</v>
      </c>
      <c r="H23" s="12" t="s">
        <v>71</v>
      </c>
      <c r="I23" s="5" t="s">
        <v>125</v>
      </c>
      <c r="J23" s="6" t="s">
        <v>126</v>
      </c>
      <c r="K23" s="16" t="s">
        <v>274</v>
      </c>
      <c r="L23" s="87">
        <v>3000</v>
      </c>
    </row>
    <row r="24" spans="1:13" ht="30" customHeight="1">
      <c r="A24" s="28">
        <v>20</v>
      </c>
      <c r="B24" s="9" t="s">
        <v>65</v>
      </c>
      <c r="C24" s="10" t="s">
        <v>72</v>
      </c>
      <c r="D24" s="9" t="s">
        <v>10</v>
      </c>
      <c r="E24" s="53">
        <v>1</v>
      </c>
      <c r="F24" s="73">
        <v>15900</v>
      </c>
      <c r="G24" s="21">
        <f t="shared" si="0"/>
        <v>19080</v>
      </c>
      <c r="H24" s="12" t="s">
        <v>73</v>
      </c>
      <c r="I24" s="5" t="s">
        <v>125</v>
      </c>
      <c r="J24" s="6" t="s">
        <v>126</v>
      </c>
      <c r="K24" s="16" t="s">
        <v>272</v>
      </c>
    </row>
    <row r="25" spans="1:13" ht="30" customHeight="1">
      <c r="A25" s="27">
        <v>21</v>
      </c>
      <c r="B25" s="9" t="s">
        <v>74</v>
      </c>
      <c r="C25" s="10" t="s">
        <v>75</v>
      </c>
      <c r="D25" s="9" t="s">
        <v>10</v>
      </c>
      <c r="E25" s="53">
        <v>1</v>
      </c>
      <c r="F25" s="73">
        <v>1200</v>
      </c>
      <c r="G25" s="21">
        <f t="shared" si="0"/>
        <v>1440</v>
      </c>
      <c r="H25" s="12" t="s">
        <v>76</v>
      </c>
      <c r="I25" s="5" t="s">
        <v>125</v>
      </c>
      <c r="J25" s="6" t="s">
        <v>126</v>
      </c>
      <c r="K25" s="16" t="s">
        <v>275</v>
      </c>
    </row>
    <row r="26" spans="1:13" ht="30" customHeight="1">
      <c r="A26" s="28">
        <v>22</v>
      </c>
      <c r="B26" s="9" t="s">
        <v>77</v>
      </c>
      <c r="C26" s="10" t="s">
        <v>78</v>
      </c>
      <c r="D26" s="9" t="s">
        <v>10</v>
      </c>
      <c r="E26" s="53">
        <v>1</v>
      </c>
      <c r="F26" s="73">
        <v>900</v>
      </c>
      <c r="G26" s="21">
        <f t="shared" si="0"/>
        <v>1080</v>
      </c>
      <c r="H26" s="12" t="s">
        <v>79</v>
      </c>
      <c r="I26" s="5" t="s">
        <v>125</v>
      </c>
      <c r="J26" s="6" t="s">
        <v>126</v>
      </c>
      <c r="K26" s="16" t="s">
        <v>271</v>
      </c>
    </row>
    <row r="27" spans="1:13" ht="30" customHeight="1">
      <c r="A27" s="27">
        <v>23</v>
      </c>
      <c r="B27" s="9" t="s">
        <v>80</v>
      </c>
      <c r="C27" s="10" t="s">
        <v>81</v>
      </c>
      <c r="D27" s="9" t="s">
        <v>10</v>
      </c>
      <c r="E27" s="53">
        <v>1</v>
      </c>
      <c r="F27" s="73">
        <v>1100</v>
      </c>
      <c r="G27" s="21">
        <f t="shared" si="0"/>
        <v>1320</v>
      </c>
      <c r="H27" s="12" t="s">
        <v>82</v>
      </c>
      <c r="I27" s="5" t="s">
        <v>125</v>
      </c>
      <c r="J27" s="6" t="s">
        <v>126</v>
      </c>
      <c r="K27" s="16" t="s">
        <v>271</v>
      </c>
    </row>
    <row r="28" spans="1:13" ht="30" customHeight="1">
      <c r="A28" s="28">
        <v>24</v>
      </c>
      <c r="B28" s="9" t="s">
        <v>83</v>
      </c>
      <c r="C28" s="9" t="s">
        <v>84</v>
      </c>
      <c r="D28" s="9" t="s">
        <v>10</v>
      </c>
      <c r="E28" s="54">
        <v>6</v>
      </c>
      <c r="F28" s="21">
        <v>2290</v>
      </c>
      <c r="G28" s="21">
        <f t="shared" si="0"/>
        <v>16488</v>
      </c>
      <c r="H28" s="14" t="s">
        <v>85</v>
      </c>
      <c r="I28" s="5" t="s">
        <v>125</v>
      </c>
      <c r="J28" s="6" t="s">
        <v>126</v>
      </c>
      <c r="K28" s="16" t="s">
        <v>276</v>
      </c>
      <c r="L28" s="87">
        <v>3000</v>
      </c>
    </row>
    <row r="29" spans="1:13" ht="30" customHeight="1">
      <c r="A29" s="27">
        <v>25</v>
      </c>
      <c r="B29" s="9" t="s">
        <v>86</v>
      </c>
      <c r="C29" s="9" t="s">
        <v>87</v>
      </c>
      <c r="D29" s="9" t="s">
        <v>10</v>
      </c>
      <c r="E29" s="54">
        <v>2</v>
      </c>
      <c r="F29" s="22">
        <v>12440</v>
      </c>
      <c r="G29" s="21">
        <f t="shared" si="0"/>
        <v>29856</v>
      </c>
      <c r="H29" s="12" t="s">
        <v>88</v>
      </c>
      <c r="I29" s="5" t="s">
        <v>125</v>
      </c>
      <c r="J29" s="6" t="s">
        <v>126</v>
      </c>
      <c r="K29" s="16" t="s">
        <v>277</v>
      </c>
      <c r="L29" s="87">
        <v>3000</v>
      </c>
    </row>
    <row r="30" spans="1:13" ht="30" customHeight="1">
      <c r="A30" s="28">
        <v>26</v>
      </c>
      <c r="B30" s="9" t="s">
        <v>89</v>
      </c>
      <c r="C30" s="9" t="s">
        <v>90</v>
      </c>
      <c r="D30" s="9" t="s">
        <v>10</v>
      </c>
      <c r="E30" s="54">
        <v>1</v>
      </c>
      <c r="F30" s="21">
        <v>40720</v>
      </c>
      <c r="G30" s="21">
        <f t="shared" si="0"/>
        <v>48864</v>
      </c>
      <c r="H30" s="14" t="s">
        <v>91</v>
      </c>
      <c r="I30" s="5" t="s">
        <v>125</v>
      </c>
      <c r="J30" s="6" t="s">
        <v>126</v>
      </c>
      <c r="K30" s="16" t="s">
        <v>278</v>
      </c>
      <c r="M30" s="16" t="s">
        <v>353</v>
      </c>
    </row>
    <row r="31" spans="1:13" ht="30" customHeight="1">
      <c r="A31" s="27">
        <v>27</v>
      </c>
      <c r="B31" s="9" t="s">
        <v>92</v>
      </c>
      <c r="C31" s="9" t="s">
        <v>93</v>
      </c>
      <c r="D31" s="9" t="s">
        <v>10</v>
      </c>
      <c r="E31" s="54">
        <v>1</v>
      </c>
      <c r="F31" s="22">
        <v>46700</v>
      </c>
      <c r="G31" s="21">
        <f t="shared" si="0"/>
        <v>56040</v>
      </c>
      <c r="H31" s="14" t="s">
        <v>94</v>
      </c>
      <c r="I31" s="5" t="s">
        <v>125</v>
      </c>
      <c r="J31" s="6" t="s">
        <v>126</v>
      </c>
      <c r="K31" s="16" t="s">
        <v>279</v>
      </c>
      <c r="M31" s="16" t="s">
        <v>353</v>
      </c>
    </row>
    <row r="32" spans="1:13" ht="30" customHeight="1">
      <c r="A32" s="28">
        <v>28</v>
      </c>
      <c r="B32" s="9" t="s">
        <v>95</v>
      </c>
      <c r="C32" s="9" t="s">
        <v>96</v>
      </c>
      <c r="D32" s="9" t="s">
        <v>10</v>
      </c>
      <c r="E32" s="54">
        <v>2</v>
      </c>
      <c r="F32" s="21">
        <v>8000</v>
      </c>
      <c r="G32" s="21">
        <f t="shared" si="0"/>
        <v>19200</v>
      </c>
      <c r="H32" s="14" t="s">
        <v>97</v>
      </c>
      <c r="I32" s="5" t="s">
        <v>125</v>
      </c>
      <c r="J32" s="6" t="s">
        <v>126</v>
      </c>
      <c r="K32" s="16" t="s">
        <v>280</v>
      </c>
    </row>
    <row r="33" spans="1:13" ht="30" customHeight="1">
      <c r="A33" s="27">
        <v>29</v>
      </c>
      <c r="B33" s="9" t="s">
        <v>98</v>
      </c>
      <c r="C33" s="9" t="s">
        <v>99</v>
      </c>
      <c r="D33" s="9" t="s">
        <v>10</v>
      </c>
      <c r="E33" s="54">
        <v>7</v>
      </c>
      <c r="F33" s="22">
        <v>10516</v>
      </c>
      <c r="G33" s="21">
        <f t="shared" si="0"/>
        <v>88334.399999999994</v>
      </c>
      <c r="H33" s="14" t="s">
        <v>100</v>
      </c>
      <c r="I33" s="5" t="s">
        <v>125</v>
      </c>
      <c r="J33" s="6" t="s">
        <v>126</v>
      </c>
      <c r="K33" s="16" t="s">
        <v>285</v>
      </c>
    </row>
    <row r="34" spans="1:13" ht="30" customHeight="1">
      <c r="A34" s="28">
        <v>30</v>
      </c>
      <c r="B34" s="9" t="s">
        <v>101</v>
      </c>
      <c r="C34" s="9" t="s">
        <v>102</v>
      </c>
      <c r="D34" s="9" t="s">
        <v>10</v>
      </c>
      <c r="E34" s="54">
        <v>1</v>
      </c>
      <c r="F34" s="22">
        <v>21240</v>
      </c>
      <c r="G34" s="21">
        <f t="shared" si="0"/>
        <v>25488</v>
      </c>
      <c r="H34" s="14" t="s">
        <v>103</v>
      </c>
      <c r="I34" s="5" t="s">
        <v>125</v>
      </c>
      <c r="J34" s="6" t="s">
        <v>126</v>
      </c>
      <c r="K34" s="16" t="s">
        <v>281</v>
      </c>
    </row>
    <row r="35" spans="1:13" ht="30" customHeight="1">
      <c r="A35" s="27">
        <v>31</v>
      </c>
      <c r="B35" s="9" t="s">
        <v>104</v>
      </c>
      <c r="C35" s="9" t="s">
        <v>105</v>
      </c>
      <c r="D35" s="9" t="s">
        <v>10</v>
      </c>
      <c r="E35" s="54">
        <v>4</v>
      </c>
      <c r="F35" s="23">
        <v>9790</v>
      </c>
      <c r="G35" s="21">
        <f t="shared" si="0"/>
        <v>46992</v>
      </c>
      <c r="H35" s="14" t="s">
        <v>106</v>
      </c>
      <c r="I35" s="5" t="s">
        <v>125</v>
      </c>
      <c r="J35" s="6" t="s">
        <v>126</v>
      </c>
      <c r="K35" s="16" t="s">
        <v>282</v>
      </c>
    </row>
    <row r="36" spans="1:13" ht="30" customHeight="1">
      <c r="A36" s="28">
        <v>32</v>
      </c>
      <c r="B36" s="9" t="s">
        <v>107</v>
      </c>
      <c r="C36" s="9" t="s">
        <v>108</v>
      </c>
      <c r="D36" s="9" t="s">
        <v>10</v>
      </c>
      <c r="E36" s="54">
        <v>2</v>
      </c>
      <c r="F36" s="24">
        <v>41800</v>
      </c>
      <c r="G36" s="21">
        <f t="shared" si="0"/>
        <v>100320</v>
      </c>
      <c r="H36" s="14" t="s">
        <v>109</v>
      </c>
      <c r="I36" s="5" t="s">
        <v>125</v>
      </c>
      <c r="J36" s="6" t="s">
        <v>126</v>
      </c>
      <c r="K36" s="16" t="s">
        <v>283</v>
      </c>
    </row>
    <row r="37" spans="1:13" ht="30" customHeight="1">
      <c r="A37" s="27">
        <v>33</v>
      </c>
      <c r="B37" s="9" t="s">
        <v>110</v>
      </c>
      <c r="C37" s="15" t="s">
        <v>111</v>
      </c>
      <c r="D37" s="9" t="s">
        <v>10</v>
      </c>
      <c r="E37" s="54">
        <v>3</v>
      </c>
      <c r="F37" s="24">
        <v>17000</v>
      </c>
      <c r="G37" s="21">
        <f t="shared" si="0"/>
        <v>61200</v>
      </c>
      <c r="H37" s="14" t="s">
        <v>112</v>
      </c>
      <c r="I37" s="5" t="s">
        <v>125</v>
      </c>
      <c r="J37" s="6" t="s">
        <v>126</v>
      </c>
      <c r="K37" s="16" t="s">
        <v>284</v>
      </c>
      <c r="L37" s="87">
        <v>5000</v>
      </c>
      <c r="M37" s="16" t="s">
        <v>354</v>
      </c>
    </row>
    <row r="38" spans="1:13" ht="30" customHeight="1">
      <c r="A38" s="28">
        <v>34</v>
      </c>
      <c r="B38" s="9" t="s">
        <v>113</v>
      </c>
      <c r="C38" s="9" t="s">
        <v>114</v>
      </c>
      <c r="D38" s="9" t="s">
        <v>10</v>
      </c>
      <c r="E38" s="54">
        <v>8</v>
      </c>
      <c r="F38" s="22">
        <v>11000</v>
      </c>
      <c r="G38" s="21">
        <f t="shared" si="0"/>
        <v>105600</v>
      </c>
      <c r="H38" s="14" t="s">
        <v>115</v>
      </c>
      <c r="I38" s="5" t="s">
        <v>125</v>
      </c>
      <c r="J38" s="6" t="s">
        <v>126</v>
      </c>
      <c r="K38" s="16" t="s">
        <v>286</v>
      </c>
      <c r="L38" s="87">
        <v>6000</v>
      </c>
    </row>
    <row r="39" spans="1:13" ht="30" customHeight="1">
      <c r="A39" s="28"/>
      <c r="B39" s="92" t="s">
        <v>845</v>
      </c>
      <c r="C39" s="9" t="s">
        <v>846</v>
      </c>
      <c r="D39" s="9" t="s">
        <v>10</v>
      </c>
      <c r="E39" s="54">
        <v>5</v>
      </c>
      <c r="F39" s="84">
        <v>10000</v>
      </c>
      <c r="G39" s="21">
        <f t="shared" si="0"/>
        <v>60000</v>
      </c>
      <c r="H39" s="36" t="s">
        <v>851</v>
      </c>
      <c r="I39" s="5" t="s">
        <v>125</v>
      </c>
      <c r="J39" s="6" t="s">
        <v>126</v>
      </c>
      <c r="K39" s="16" t="s">
        <v>858</v>
      </c>
    </row>
    <row r="40" spans="1:13" ht="30" customHeight="1">
      <c r="A40" s="28"/>
      <c r="B40" s="92" t="s">
        <v>681</v>
      </c>
      <c r="C40" s="9" t="s">
        <v>847</v>
      </c>
      <c r="D40" s="9" t="s">
        <v>10</v>
      </c>
      <c r="E40" s="54">
        <v>2</v>
      </c>
      <c r="F40" s="84">
        <v>31500</v>
      </c>
      <c r="G40" s="21">
        <f t="shared" si="0"/>
        <v>75600</v>
      </c>
      <c r="H40" s="29" t="s">
        <v>848</v>
      </c>
      <c r="I40" s="5" t="s">
        <v>125</v>
      </c>
      <c r="J40" s="6" t="s">
        <v>126</v>
      </c>
      <c r="K40" s="16" t="s">
        <v>859</v>
      </c>
    </row>
    <row r="41" spans="1:13" ht="30" customHeight="1">
      <c r="A41" s="28"/>
      <c r="B41" s="92" t="s">
        <v>20</v>
      </c>
      <c r="C41" s="13" t="s">
        <v>849</v>
      </c>
      <c r="D41" s="9" t="s">
        <v>10</v>
      </c>
      <c r="E41" s="54">
        <v>4</v>
      </c>
      <c r="F41" s="84">
        <v>7920</v>
      </c>
      <c r="G41" s="21">
        <f t="shared" si="0"/>
        <v>38016</v>
      </c>
      <c r="H41" s="36" t="s">
        <v>850</v>
      </c>
      <c r="I41" s="5" t="s">
        <v>125</v>
      </c>
      <c r="J41" s="6" t="s">
        <v>126</v>
      </c>
      <c r="K41" s="16" t="s">
        <v>860</v>
      </c>
    </row>
    <row r="42" spans="1:13" ht="30" customHeight="1">
      <c r="A42" s="27">
        <v>35</v>
      </c>
      <c r="B42" s="9" t="s">
        <v>116</v>
      </c>
      <c r="C42" s="9" t="s">
        <v>117</v>
      </c>
      <c r="D42" s="9" t="s">
        <v>10</v>
      </c>
      <c r="E42" s="54">
        <v>2</v>
      </c>
      <c r="F42" s="21">
        <v>79200</v>
      </c>
      <c r="G42" s="21">
        <f t="shared" si="0"/>
        <v>190080</v>
      </c>
      <c r="H42" s="35" t="s">
        <v>287</v>
      </c>
      <c r="I42" s="5" t="s">
        <v>125</v>
      </c>
      <c r="J42" s="6" t="s">
        <v>126</v>
      </c>
      <c r="K42" s="16" t="s">
        <v>283</v>
      </c>
    </row>
    <row r="43" spans="1:13" ht="30" customHeight="1">
      <c r="A43" s="28">
        <v>36</v>
      </c>
      <c r="B43" s="9" t="s">
        <v>65</v>
      </c>
      <c r="C43" s="9" t="s">
        <v>118</v>
      </c>
      <c r="D43" s="9" t="s">
        <v>10</v>
      </c>
      <c r="E43" s="54">
        <v>2</v>
      </c>
      <c r="F43" s="21">
        <v>33880</v>
      </c>
      <c r="G43" s="21">
        <f t="shared" si="0"/>
        <v>81312</v>
      </c>
      <c r="H43" s="35" t="s">
        <v>119</v>
      </c>
      <c r="I43" s="5" t="s">
        <v>125</v>
      </c>
      <c r="J43" s="6" t="s">
        <v>126</v>
      </c>
      <c r="K43" s="16" t="s">
        <v>280</v>
      </c>
    </row>
    <row r="44" spans="1:13" ht="30" customHeight="1">
      <c r="A44" s="27">
        <v>37</v>
      </c>
      <c r="B44" s="9" t="s">
        <v>95</v>
      </c>
      <c r="C44" s="9" t="s">
        <v>120</v>
      </c>
      <c r="D44" s="9" t="s">
        <v>10</v>
      </c>
      <c r="E44" s="54">
        <v>3</v>
      </c>
      <c r="F44" s="21">
        <v>1430</v>
      </c>
      <c r="G44" s="21">
        <f t="shared" si="0"/>
        <v>5148</v>
      </c>
      <c r="H44" s="35" t="s">
        <v>288</v>
      </c>
      <c r="I44" s="5" t="s">
        <v>125</v>
      </c>
      <c r="J44" s="6" t="s">
        <v>126</v>
      </c>
      <c r="K44" s="16" t="s">
        <v>289</v>
      </c>
    </row>
    <row r="45" spans="1:13" ht="30" customHeight="1">
      <c r="A45" s="28">
        <v>38</v>
      </c>
      <c r="B45" s="9" t="s">
        <v>27</v>
      </c>
      <c r="C45" s="9" t="s">
        <v>121</v>
      </c>
      <c r="D45" s="9" t="s">
        <v>10</v>
      </c>
      <c r="E45" s="54">
        <v>5</v>
      </c>
      <c r="F45" s="21">
        <v>15620</v>
      </c>
      <c r="G45" s="21">
        <f t="shared" si="0"/>
        <v>93720</v>
      </c>
      <c r="H45" s="35" t="s">
        <v>122</v>
      </c>
      <c r="I45" s="5" t="s">
        <v>125</v>
      </c>
      <c r="J45" s="6" t="s">
        <v>126</v>
      </c>
      <c r="K45" s="16" t="s">
        <v>290</v>
      </c>
    </row>
    <row r="46" spans="1:13" ht="30" customHeight="1">
      <c r="A46" s="27">
        <v>39</v>
      </c>
      <c r="B46" s="9" t="s">
        <v>22</v>
      </c>
      <c r="C46" s="9" t="s">
        <v>123</v>
      </c>
      <c r="D46" s="9" t="s">
        <v>10</v>
      </c>
      <c r="E46" s="54">
        <v>10</v>
      </c>
      <c r="F46" s="21">
        <v>2200</v>
      </c>
      <c r="G46" s="21">
        <f t="shared" si="0"/>
        <v>26400</v>
      </c>
      <c r="H46" s="35" t="s">
        <v>826</v>
      </c>
      <c r="I46" s="5" t="s">
        <v>125</v>
      </c>
      <c r="J46" s="6" t="s">
        <v>126</v>
      </c>
      <c r="K46" s="16" t="s">
        <v>291</v>
      </c>
    </row>
    <row r="47" spans="1:13" ht="30" customHeight="1">
      <c r="A47" s="28">
        <v>40</v>
      </c>
      <c r="B47" s="9" t="s">
        <v>98</v>
      </c>
      <c r="C47" s="9" t="s">
        <v>124</v>
      </c>
      <c r="D47" s="9" t="s">
        <v>10</v>
      </c>
      <c r="E47" s="54">
        <v>5</v>
      </c>
      <c r="F47" s="21">
        <v>44000</v>
      </c>
      <c r="G47" s="21">
        <f t="shared" si="0"/>
        <v>264000</v>
      </c>
      <c r="H47" s="35" t="s">
        <v>292</v>
      </c>
      <c r="I47" s="5" t="s">
        <v>125</v>
      </c>
      <c r="J47" s="6" t="s">
        <v>126</v>
      </c>
      <c r="K47" s="16" t="s">
        <v>285</v>
      </c>
    </row>
    <row r="48" spans="1:13" ht="30" customHeight="1">
      <c r="A48" s="27">
        <v>41</v>
      </c>
      <c r="B48" s="18" t="s">
        <v>127</v>
      </c>
      <c r="C48" s="18" t="s">
        <v>293</v>
      </c>
      <c r="D48" s="6" t="s">
        <v>14</v>
      </c>
      <c r="E48" s="55">
        <v>10</v>
      </c>
      <c r="F48" s="25">
        <v>49500</v>
      </c>
      <c r="G48" s="21">
        <f t="shared" si="0"/>
        <v>594000</v>
      </c>
      <c r="H48" s="34" t="s">
        <v>294</v>
      </c>
      <c r="I48" s="17" t="s">
        <v>140</v>
      </c>
      <c r="J48" s="6" t="s">
        <v>139</v>
      </c>
      <c r="K48" s="16" t="s">
        <v>295</v>
      </c>
    </row>
    <row r="49" spans="1:13" ht="30" customHeight="1">
      <c r="A49" s="28">
        <v>42</v>
      </c>
      <c r="B49" s="18" t="s">
        <v>128</v>
      </c>
      <c r="C49" s="18" t="s">
        <v>129</v>
      </c>
      <c r="D49" s="6" t="s">
        <v>14</v>
      </c>
      <c r="E49" s="55">
        <v>20</v>
      </c>
      <c r="F49" s="25">
        <v>4290</v>
      </c>
      <c r="G49" s="21">
        <f t="shared" si="0"/>
        <v>102960</v>
      </c>
      <c r="H49" s="34" t="s">
        <v>258</v>
      </c>
      <c r="I49" s="17" t="s">
        <v>140</v>
      </c>
      <c r="J49" s="6" t="s">
        <v>139</v>
      </c>
      <c r="K49" s="16" t="s">
        <v>296</v>
      </c>
    </row>
    <row r="50" spans="1:13" ht="30" customHeight="1">
      <c r="A50" s="27">
        <v>43</v>
      </c>
      <c r="B50" s="18" t="s">
        <v>130</v>
      </c>
      <c r="C50" s="18" t="s">
        <v>131</v>
      </c>
      <c r="D50" s="6" t="s">
        <v>14</v>
      </c>
      <c r="E50" s="55">
        <v>20</v>
      </c>
      <c r="F50" s="25">
        <v>1089</v>
      </c>
      <c r="G50" s="21">
        <f t="shared" si="0"/>
        <v>26136</v>
      </c>
      <c r="H50" s="34" t="s">
        <v>259</v>
      </c>
      <c r="I50" s="17" t="s">
        <v>140</v>
      </c>
      <c r="J50" s="6" t="s">
        <v>139</v>
      </c>
      <c r="K50" s="16" t="s">
        <v>297</v>
      </c>
    </row>
    <row r="51" spans="1:13" ht="30" customHeight="1">
      <c r="A51" s="28">
        <v>44</v>
      </c>
      <c r="B51" s="18" t="s">
        <v>132</v>
      </c>
      <c r="C51" s="18" t="s">
        <v>133</v>
      </c>
      <c r="D51" s="6" t="s">
        <v>14</v>
      </c>
      <c r="E51" s="55">
        <v>20</v>
      </c>
      <c r="F51" s="25">
        <v>11000</v>
      </c>
      <c r="G51" s="21">
        <f t="shared" si="0"/>
        <v>264000</v>
      </c>
      <c r="H51" s="34" t="s">
        <v>260</v>
      </c>
      <c r="I51" s="17" t="s">
        <v>140</v>
      </c>
      <c r="J51" s="6" t="s">
        <v>139</v>
      </c>
      <c r="K51" s="16" t="s">
        <v>298</v>
      </c>
    </row>
    <row r="52" spans="1:13" ht="30" customHeight="1">
      <c r="A52" s="27">
        <v>45</v>
      </c>
      <c r="B52" s="18" t="s">
        <v>132</v>
      </c>
      <c r="C52" s="18" t="s">
        <v>134</v>
      </c>
      <c r="D52" s="6" t="s">
        <v>14</v>
      </c>
      <c r="E52" s="55">
        <v>20</v>
      </c>
      <c r="F52" s="25">
        <v>7150</v>
      </c>
      <c r="G52" s="21">
        <f t="shared" si="0"/>
        <v>171600</v>
      </c>
      <c r="H52" s="34" t="s">
        <v>261</v>
      </c>
      <c r="I52" s="17" t="s">
        <v>140</v>
      </c>
      <c r="J52" s="6" t="s">
        <v>139</v>
      </c>
      <c r="K52" s="16" t="s">
        <v>298</v>
      </c>
    </row>
    <row r="53" spans="1:13" ht="30" customHeight="1">
      <c r="A53" s="28">
        <v>46</v>
      </c>
      <c r="B53" s="18" t="s">
        <v>135</v>
      </c>
      <c r="C53" s="18" t="s">
        <v>136</v>
      </c>
      <c r="D53" s="6" t="s">
        <v>14</v>
      </c>
      <c r="E53" s="55">
        <v>20</v>
      </c>
      <c r="F53" s="25">
        <v>3520</v>
      </c>
      <c r="G53" s="21">
        <f t="shared" si="0"/>
        <v>84480</v>
      </c>
      <c r="H53" s="34" t="s">
        <v>262</v>
      </c>
      <c r="I53" s="17" t="s">
        <v>140</v>
      </c>
      <c r="J53" s="6" t="s">
        <v>139</v>
      </c>
      <c r="K53" s="16" t="s">
        <v>299</v>
      </c>
    </row>
    <row r="54" spans="1:13" ht="30" customHeight="1">
      <c r="A54" s="27">
        <v>47</v>
      </c>
      <c r="B54" s="18" t="s">
        <v>137</v>
      </c>
      <c r="C54" s="18" t="s">
        <v>138</v>
      </c>
      <c r="D54" s="6" t="s">
        <v>14</v>
      </c>
      <c r="E54" s="55">
        <v>20</v>
      </c>
      <c r="F54" s="25">
        <v>3630</v>
      </c>
      <c r="G54" s="21">
        <f t="shared" si="0"/>
        <v>87120</v>
      </c>
      <c r="H54" s="34" t="s">
        <v>263</v>
      </c>
      <c r="I54" s="17" t="s">
        <v>140</v>
      </c>
      <c r="J54" s="6" t="s">
        <v>139</v>
      </c>
      <c r="K54" s="16" t="s">
        <v>300</v>
      </c>
    </row>
    <row r="55" spans="1:13" ht="30" customHeight="1">
      <c r="A55" s="28">
        <v>48</v>
      </c>
      <c r="B55" s="18" t="s">
        <v>141</v>
      </c>
      <c r="C55" s="18" t="s">
        <v>142</v>
      </c>
      <c r="D55" s="6" t="s">
        <v>14</v>
      </c>
      <c r="E55" s="55">
        <v>10</v>
      </c>
      <c r="F55" s="25">
        <v>38060</v>
      </c>
      <c r="G55" s="21">
        <f t="shared" si="0"/>
        <v>456720</v>
      </c>
      <c r="H55" s="34" t="s">
        <v>264</v>
      </c>
      <c r="I55" s="17" t="s">
        <v>143</v>
      </c>
      <c r="J55" s="6" t="s">
        <v>144</v>
      </c>
      <c r="K55" s="16" t="s">
        <v>302</v>
      </c>
    </row>
    <row r="56" spans="1:13" ht="30" customHeight="1">
      <c r="A56" s="27">
        <v>49</v>
      </c>
      <c r="B56" s="9" t="s">
        <v>145</v>
      </c>
      <c r="C56" s="9" t="s">
        <v>146</v>
      </c>
      <c r="D56" s="9" t="s">
        <v>10</v>
      </c>
      <c r="E56" s="54">
        <v>20</v>
      </c>
      <c r="F56" s="21">
        <v>15000</v>
      </c>
      <c r="G56" s="21">
        <f t="shared" si="0"/>
        <v>360000</v>
      </c>
      <c r="H56" s="29" t="s">
        <v>147</v>
      </c>
      <c r="I56" s="17" t="s">
        <v>156</v>
      </c>
      <c r="J56" s="6" t="s">
        <v>157</v>
      </c>
      <c r="K56" s="16" t="s">
        <v>301</v>
      </c>
    </row>
    <row r="57" spans="1:13" ht="30" customHeight="1">
      <c r="A57" s="28">
        <v>50</v>
      </c>
      <c r="B57" s="9" t="s">
        <v>148</v>
      </c>
      <c r="C57" s="9" t="s">
        <v>149</v>
      </c>
      <c r="D57" s="9" t="s">
        <v>10</v>
      </c>
      <c r="E57" s="54">
        <v>20</v>
      </c>
      <c r="F57" s="21">
        <v>1200</v>
      </c>
      <c r="G57" s="21">
        <f t="shared" si="0"/>
        <v>28800</v>
      </c>
      <c r="H57" s="36" t="s">
        <v>150</v>
      </c>
      <c r="I57" s="17" t="s">
        <v>156</v>
      </c>
      <c r="J57" s="6" t="s">
        <v>157</v>
      </c>
      <c r="K57" s="16" t="s">
        <v>303</v>
      </c>
    </row>
    <row r="58" spans="1:13" ht="30" customHeight="1">
      <c r="A58" s="27">
        <v>51</v>
      </c>
      <c r="B58" s="9" t="s">
        <v>151</v>
      </c>
      <c r="C58" s="9" t="s">
        <v>152</v>
      </c>
      <c r="D58" s="9" t="s">
        <v>10</v>
      </c>
      <c r="E58" s="54">
        <v>4</v>
      </c>
      <c r="F58" s="21">
        <v>101200</v>
      </c>
      <c r="G58" s="21">
        <f t="shared" si="0"/>
        <v>485760</v>
      </c>
      <c r="H58" s="29" t="s">
        <v>153</v>
      </c>
      <c r="I58" s="17" t="s">
        <v>156</v>
      </c>
      <c r="J58" s="6" t="s">
        <v>157</v>
      </c>
      <c r="K58" s="16" t="s">
        <v>304</v>
      </c>
    </row>
    <row r="59" spans="1:13" ht="30" customHeight="1">
      <c r="A59" s="28">
        <v>52</v>
      </c>
      <c r="B59" s="9" t="s">
        <v>151</v>
      </c>
      <c r="C59" s="9" t="s">
        <v>154</v>
      </c>
      <c r="D59" s="9" t="s">
        <v>10</v>
      </c>
      <c r="E59" s="54">
        <v>1</v>
      </c>
      <c r="F59" s="21">
        <v>134200</v>
      </c>
      <c r="G59" s="21">
        <f t="shared" si="0"/>
        <v>161040</v>
      </c>
      <c r="H59" s="29" t="s">
        <v>155</v>
      </c>
      <c r="I59" s="17" t="s">
        <v>156</v>
      </c>
      <c r="J59" s="6" t="s">
        <v>157</v>
      </c>
      <c r="K59" s="16" t="s">
        <v>305</v>
      </c>
    </row>
    <row r="60" spans="1:13" ht="30" customHeight="1">
      <c r="A60" s="27">
        <v>53</v>
      </c>
      <c r="B60" s="9" t="s">
        <v>158</v>
      </c>
      <c r="C60" s="9" t="s">
        <v>159</v>
      </c>
      <c r="D60" s="9" t="s">
        <v>14</v>
      </c>
      <c r="E60" s="54">
        <v>1</v>
      </c>
      <c r="F60" s="21">
        <f>9460+2500</f>
        <v>11960</v>
      </c>
      <c r="G60" s="21">
        <f t="shared" si="0"/>
        <v>14352</v>
      </c>
      <c r="H60" s="36" t="s">
        <v>355</v>
      </c>
      <c r="I60" s="17" t="s">
        <v>256</v>
      </c>
      <c r="J60" s="6" t="s">
        <v>257</v>
      </c>
      <c r="K60" s="16" t="s">
        <v>306</v>
      </c>
    </row>
    <row r="61" spans="1:13" ht="30" customHeight="1">
      <c r="A61" s="28">
        <v>54</v>
      </c>
      <c r="B61" s="9" t="s">
        <v>160</v>
      </c>
      <c r="C61" s="9" t="s">
        <v>161</v>
      </c>
      <c r="D61" s="9" t="s">
        <v>14</v>
      </c>
      <c r="E61" s="54">
        <v>10</v>
      </c>
      <c r="F61" s="21">
        <f>2200+2500</f>
        <v>4700</v>
      </c>
      <c r="G61" s="21">
        <f t="shared" si="0"/>
        <v>56400</v>
      </c>
      <c r="H61" s="36" t="s">
        <v>356</v>
      </c>
      <c r="I61" s="17" t="s">
        <v>256</v>
      </c>
      <c r="J61" s="6" t="s">
        <v>257</v>
      </c>
      <c r="K61" s="16" t="s">
        <v>307</v>
      </c>
      <c r="M61" s="16" t="s">
        <v>359</v>
      </c>
    </row>
    <row r="62" spans="1:13" ht="30" customHeight="1">
      <c r="A62" s="27">
        <v>55</v>
      </c>
      <c r="B62" s="9" t="s">
        <v>162</v>
      </c>
      <c r="C62" s="9" t="s">
        <v>163</v>
      </c>
      <c r="D62" s="9" t="s">
        <v>14</v>
      </c>
      <c r="E62" s="54">
        <v>1</v>
      </c>
      <c r="F62" s="21">
        <v>15070</v>
      </c>
      <c r="G62" s="21">
        <f t="shared" si="0"/>
        <v>18084</v>
      </c>
      <c r="H62" s="36" t="s">
        <v>357</v>
      </c>
      <c r="I62" s="17" t="s">
        <v>256</v>
      </c>
      <c r="J62" s="6" t="s">
        <v>257</v>
      </c>
      <c r="K62" s="16" t="s">
        <v>308</v>
      </c>
      <c r="M62" s="16" t="s">
        <v>361</v>
      </c>
    </row>
    <row r="63" spans="1:13" ht="30" customHeight="1">
      <c r="A63" s="28">
        <v>56</v>
      </c>
      <c r="B63" s="9" t="s">
        <v>164</v>
      </c>
      <c r="C63" s="9" t="s">
        <v>165</v>
      </c>
      <c r="D63" s="9" t="s">
        <v>14</v>
      </c>
      <c r="E63" s="54">
        <v>2</v>
      </c>
      <c r="F63" s="21">
        <f>21780+2700</f>
        <v>24480</v>
      </c>
      <c r="G63" s="21">
        <f t="shared" si="0"/>
        <v>58752</v>
      </c>
      <c r="H63" s="36" t="s">
        <v>328</v>
      </c>
      <c r="I63" s="17" t="s">
        <v>256</v>
      </c>
      <c r="J63" s="6" t="s">
        <v>257</v>
      </c>
      <c r="K63" s="16" t="s">
        <v>309</v>
      </c>
    </row>
    <row r="64" spans="1:13" ht="30" customHeight="1">
      <c r="A64" s="27">
        <v>57</v>
      </c>
      <c r="B64" s="9" t="s">
        <v>166</v>
      </c>
      <c r="C64" s="9" t="s">
        <v>167</v>
      </c>
      <c r="D64" s="9" t="s">
        <v>14</v>
      </c>
      <c r="E64" s="54">
        <v>2</v>
      </c>
      <c r="F64" s="21">
        <v>6400</v>
      </c>
      <c r="G64" s="21">
        <f t="shared" si="0"/>
        <v>15360</v>
      </c>
      <c r="H64" s="36" t="s">
        <v>358</v>
      </c>
      <c r="I64" s="17" t="s">
        <v>256</v>
      </c>
      <c r="J64" s="6" t="s">
        <v>257</v>
      </c>
      <c r="K64" s="16" t="s">
        <v>310</v>
      </c>
    </row>
    <row r="65" spans="1:13" ht="30" customHeight="1">
      <c r="A65" s="28">
        <v>58</v>
      </c>
      <c r="B65" s="9" t="s">
        <v>168</v>
      </c>
      <c r="C65" s="68" t="s">
        <v>169</v>
      </c>
      <c r="D65" s="9" t="s">
        <v>14</v>
      </c>
      <c r="E65" s="54">
        <v>1</v>
      </c>
      <c r="F65" s="21">
        <v>8000</v>
      </c>
      <c r="G65" s="21">
        <f t="shared" si="0"/>
        <v>9600</v>
      </c>
      <c r="H65" s="36" t="s">
        <v>360</v>
      </c>
      <c r="I65" s="17" t="s">
        <v>256</v>
      </c>
      <c r="J65" s="6" t="s">
        <v>257</v>
      </c>
      <c r="K65" s="16" t="s">
        <v>311</v>
      </c>
    </row>
    <row r="66" spans="1:13" ht="30" customHeight="1">
      <c r="A66" s="27">
        <v>59</v>
      </c>
      <c r="B66" s="13" t="s">
        <v>170</v>
      </c>
      <c r="C66" s="32" t="s">
        <v>171</v>
      </c>
      <c r="D66" s="9" t="s">
        <v>14</v>
      </c>
      <c r="E66" s="56">
        <v>3</v>
      </c>
      <c r="F66" s="21">
        <v>10000</v>
      </c>
      <c r="G66" s="21">
        <f t="shared" si="0"/>
        <v>36000</v>
      </c>
      <c r="H66" s="36" t="s">
        <v>362</v>
      </c>
      <c r="I66" s="17" t="s">
        <v>256</v>
      </c>
      <c r="J66" s="6" t="s">
        <v>257</v>
      </c>
      <c r="K66" s="16" t="s">
        <v>271</v>
      </c>
    </row>
    <row r="67" spans="1:13" ht="30" customHeight="1">
      <c r="A67" s="28">
        <v>60</v>
      </c>
      <c r="B67" s="13" t="s">
        <v>172</v>
      </c>
      <c r="C67" s="32" t="s">
        <v>173</v>
      </c>
      <c r="D67" s="31" t="s">
        <v>14</v>
      </c>
      <c r="E67" s="56">
        <v>2</v>
      </c>
      <c r="F67" s="21">
        <v>18800</v>
      </c>
      <c r="G67" s="21">
        <f t="shared" si="0"/>
        <v>45120</v>
      </c>
      <c r="H67" s="36" t="s">
        <v>363</v>
      </c>
      <c r="I67" s="17" t="s">
        <v>256</v>
      </c>
      <c r="J67" s="6" t="s">
        <v>257</v>
      </c>
      <c r="K67" s="16" t="s">
        <v>312</v>
      </c>
      <c r="M67" s="16" t="s">
        <v>353</v>
      </c>
    </row>
    <row r="68" spans="1:13" ht="30" customHeight="1">
      <c r="A68" s="27">
        <v>61</v>
      </c>
      <c r="B68" s="13" t="s">
        <v>174</v>
      </c>
      <c r="C68" s="32" t="s">
        <v>175</v>
      </c>
      <c r="D68" s="31" t="s">
        <v>14</v>
      </c>
      <c r="E68" s="57">
        <v>1</v>
      </c>
      <c r="F68" s="21">
        <v>25500</v>
      </c>
      <c r="G68" s="21">
        <f t="shared" si="0"/>
        <v>30600</v>
      </c>
      <c r="H68" s="36" t="s">
        <v>364</v>
      </c>
      <c r="I68" s="17" t="s">
        <v>256</v>
      </c>
      <c r="J68" s="6" t="s">
        <v>257</v>
      </c>
      <c r="K68" s="16" t="s">
        <v>313</v>
      </c>
    </row>
    <row r="69" spans="1:13" ht="30" customHeight="1">
      <c r="A69" s="28">
        <v>62</v>
      </c>
      <c r="B69" s="13" t="s">
        <v>176</v>
      </c>
      <c r="C69" s="31" t="s">
        <v>177</v>
      </c>
      <c r="D69" s="31" t="s">
        <v>14</v>
      </c>
      <c r="E69" s="57">
        <v>2</v>
      </c>
      <c r="F69" s="21">
        <v>13800</v>
      </c>
      <c r="G69" s="21">
        <f t="shared" si="0"/>
        <v>33120</v>
      </c>
      <c r="H69" s="36" t="s">
        <v>365</v>
      </c>
      <c r="I69" s="17" t="s">
        <v>256</v>
      </c>
      <c r="J69" s="6" t="s">
        <v>257</v>
      </c>
      <c r="K69" s="16" t="s">
        <v>314</v>
      </c>
    </row>
    <row r="70" spans="1:13" ht="30" customHeight="1">
      <c r="A70" s="27">
        <v>63</v>
      </c>
      <c r="B70" s="13" t="s">
        <v>178</v>
      </c>
      <c r="C70" s="32" t="s">
        <v>179</v>
      </c>
      <c r="D70" s="9" t="s">
        <v>14</v>
      </c>
      <c r="E70" s="54">
        <v>1</v>
      </c>
      <c r="F70" s="21">
        <f>16100+2500</f>
        <v>18600</v>
      </c>
      <c r="G70" s="21">
        <f t="shared" si="0"/>
        <v>22320</v>
      </c>
      <c r="H70" s="36" t="s">
        <v>366</v>
      </c>
      <c r="I70" s="17" t="s">
        <v>256</v>
      </c>
      <c r="J70" s="6" t="s">
        <v>257</v>
      </c>
      <c r="K70" s="16" t="s">
        <v>315</v>
      </c>
    </row>
    <row r="71" spans="1:13" ht="30" customHeight="1">
      <c r="A71" s="28">
        <v>64</v>
      </c>
      <c r="B71" s="13" t="s">
        <v>180</v>
      </c>
      <c r="C71" s="32" t="s">
        <v>181</v>
      </c>
      <c r="D71" s="9" t="s">
        <v>14</v>
      </c>
      <c r="E71" s="54">
        <v>1</v>
      </c>
      <c r="F71" s="21">
        <v>5350</v>
      </c>
      <c r="G71" s="21">
        <f t="shared" si="0"/>
        <v>6420</v>
      </c>
      <c r="H71" s="36" t="s">
        <v>367</v>
      </c>
      <c r="I71" s="17" t="s">
        <v>256</v>
      </c>
      <c r="J71" s="6" t="s">
        <v>257</v>
      </c>
      <c r="K71" s="16" t="s">
        <v>317</v>
      </c>
    </row>
    <row r="72" spans="1:13" ht="30" customHeight="1">
      <c r="A72" s="27">
        <v>65</v>
      </c>
      <c r="B72" s="13" t="s">
        <v>182</v>
      </c>
      <c r="C72" s="32" t="s">
        <v>183</v>
      </c>
      <c r="D72" s="9" t="s">
        <v>14</v>
      </c>
      <c r="E72" s="54">
        <v>2</v>
      </c>
      <c r="F72" s="21">
        <v>29000</v>
      </c>
      <c r="G72" s="21">
        <f t="shared" si="0"/>
        <v>69600</v>
      </c>
      <c r="H72" s="36" t="s">
        <v>368</v>
      </c>
      <c r="I72" s="17" t="s">
        <v>256</v>
      </c>
      <c r="J72" s="6" t="s">
        <v>257</v>
      </c>
      <c r="K72" s="16" t="s">
        <v>316</v>
      </c>
    </row>
    <row r="73" spans="1:13" ht="30" customHeight="1">
      <c r="A73" s="28">
        <v>66</v>
      </c>
      <c r="B73" s="13" t="s">
        <v>184</v>
      </c>
      <c r="C73" s="32" t="s">
        <v>185</v>
      </c>
      <c r="D73" s="9" t="s">
        <v>14</v>
      </c>
      <c r="E73" s="54">
        <v>1</v>
      </c>
      <c r="F73" s="21">
        <f>8100+2500</f>
        <v>10600</v>
      </c>
      <c r="G73" s="21">
        <f t="shared" ref="G73:G137" si="1">F73*E73*1.2</f>
        <v>12720</v>
      </c>
      <c r="H73" s="36" t="s">
        <v>369</v>
      </c>
      <c r="I73" s="17" t="s">
        <v>256</v>
      </c>
      <c r="J73" s="6" t="s">
        <v>257</v>
      </c>
      <c r="K73" s="16" t="s">
        <v>318</v>
      </c>
    </row>
    <row r="74" spans="1:13" ht="30" customHeight="1">
      <c r="A74" s="27">
        <v>67</v>
      </c>
      <c r="B74" s="9" t="s">
        <v>186</v>
      </c>
      <c r="C74" s="32" t="s">
        <v>187</v>
      </c>
      <c r="D74" s="31" t="s">
        <v>14</v>
      </c>
      <c r="E74" s="54">
        <v>2</v>
      </c>
      <c r="F74" s="21">
        <v>7900</v>
      </c>
      <c r="G74" s="21">
        <f t="shared" si="1"/>
        <v>18960</v>
      </c>
      <c r="H74" s="36" t="s">
        <v>370</v>
      </c>
      <c r="I74" s="17" t="s">
        <v>256</v>
      </c>
      <c r="J74" s="6" t="s">
        <v>257</v>
      </c>
      <c r="K74" s="16" t="s">
        <v>319</v>
      </c>
    </row>
    <row r="75" spans="1:13" ht="30" customHeight="1">
      <c r="A75" s="28">
        <v>68</v>
      </c>
      <c r="B75" s="9" t="s">
        <v>188</v>
      </c>
      <c r="C75" s="9" t="s">
        <v>189</v>
      </c>
      <c r="D75" s="31" t="s">
        <v>14</v>
      </c>
      <c r="E75" s="54">
        <v>2</v>
      </c>
      <c r="F75" s="21">
        <f>9900+3000</f>
        <v>12900</v>
      </c>
      <c r="G75" s="21">
        <f t="shared" si="1"/>
        <v>30960</v>
      </c>
      <c r="H75" s="36" t="s">
        <v>371</v>
      </c>
      <c r="I75" s="17" t="s">
        <v>256</v>
      </c>
      <c r="J75" s="6" t="s">
        <v>257</v>
      </c>
      <c r="K75" s="16" t="s">
        <v>320</v>
      </c>
    </row>
    <row r="76" spans="1:13" ht="30" customHeight="1">
      <c r="A76" s="27">
        <v>69</v>
      </c>
      <c r="B76" s="9" t="s">
        <v>190</v>
      </c>
      <c r="C76" s="9" t="s">
        <v>191</v>
      </c>
      <c r="D76" s="9" t="s">
        <v>14</v>
      </c>
      <c r="E76" s="54">
        <v>1</v>
      </c>
      <c r="F76" s="21">
        <f>47900+2500</f>
        <v>50400</v>
      </c>
      <c r="G76" s="21">
        <f t="shared" si="1"/>
        <v>60480</v>
      </c>
      <c r="H76" s="36" t="s">
        <v>372</v>
      </c>
      <c r="I76" s="17" t="s">
        <v>256</v>
      </c>
      <c r="J76" s="6" t="s">
        <v>257</v>
      </c>
      <c r="K76" s="16" t="s">
        <v>321</v>
      </c>
    </row>
    <row r="77" spans="1:13" ht="30" customHeight="1">
      <c r="A77" s="28">
        <v>70</v>
      </c>
      <c r="B77" s="9" t="s">
        <v>192</v>
      </c>
      <c r="C77" s="9" t="s">
        <v>193</v>
      </c>
      <c r="D77" s="9" t="s">
        <v>14</v>
      </c>
      <c r="E77" s="54">
        <v>1</v>
      </c>
      <c r="F77" s="21">
        <v>35000</v>
      </c>
      <c r="G77" s="21">
        <f t="shared" si="1"/>
        <v>42000</v>
      </c>
      <c r="H77" s="36" t="s">
        <v>373</v>
      </c>
      <c r="I77" s="17" t="s">
        <v>256</v>
      </c>
      <c r="J77" s="6" t="s">
        <v>257</v>
      </c>
      <c r="K77" s="16" t="s">
        <v>322</v>
      </c>
    </row>
    <row r="78" spans="1:13" ht="30" customHeight="1">
      <c r="A78" s="27">
        <v>71</v>
      </c>
      <c r="B78" s="9" t="s">
        <v>194</v>
      </c>
      <c r="C78" s="9" t="s">
        <v>195</v>
      </c>
      <c r="D78" s="9" t="s">
        <v>14</v>
      </c>
      <c r="E78" s="54">
        <v>4</v>
      </c>
      <c r="F78" s="21">
        <v>3500</v>
      </c>
      <c r="G78" s="21">
        <f t="shared" si="1"/>
        <v>16800</v>
      </c>
      <c r="H78" s="36" t="s">
        <v>374</v>
      </c>
      <c r="I78" s="17" t="s">
        <v>256</v>
      </c>
      <c r="J78" s="6" t="s">
        <v>257</v>
      </c>
      <c r="K78" s="16" t="s">
        <v>323</v>
      </c>
    </row>
    <row r="79" spans="1:13" ht="30" customHeight="1">
      <c r="A79" s="28">
        <v>72</v>
      </c>
      <c r="B79" s="9" t="s">
        <v>196</v>
      </c>
      <c r="C79" s="9" t="s">
        <v>197</v>
      </c>
      <c r="D79" s="9" t="s">
        <v>14</v>
      </c>
      <c r="E79" s="54">
        <v>2</v>
      </c>
      <c r="F79" s="21">
        <v>26000</v>
      </c>
      <c r="G79" s="21">
        <f t="shared" si="1"/>
        <v>62400</v>
      </c>
      <c r="H79" s="36" t="s">
        <v>375</v>
      </c>
      <c r="I79" s="17" t="s">
        <v>256</v>
      </c>
      <c r="J79" s="6" t="s">
        <v>257</v>
      </c>
      <c r="K79" s="16" t="s">
        <v>324</v>
      </c>
    </row>
    <row r="80" spans="1:13" ht="30" customHeight="1">
      <c r="A80" s="27">
        <v>73</v>
      </c>
      <c r="B80" s="9" t="s">
        <v>51</v>
      </c>
      <c r="C80" s="32" t="s">
        <v>198</v>
      </c>
      <c r="D80" s="30" t="s">
        <v>14</v>
      </c>
      <c r="E80" s="54">
        <v>2</v>
      </c>
      <c r="F80" s="74">
        <v>38000</v>
      </c>
      <c r="G80" s="21">
        <f t="shared" si="1"/>
        <v>91200</v>
      </c>
      <c r="H80" s="36" t="s">
        <v>376</v>
      </c>
      <c r="I80" s="17" t="s">
        <v>256</v>
      </c>
      <c r="J80" s="6" t="s">
        <v>257</v>
      </c>
      <c r="K80" s="16" t="s">
        <v>267</v>
      </c>
    </row>
    <row r="81" spans="1:13" ht="30" customHeight="1">
      <c r="A81" s="28">
        <v>74</v>
      </c>
      <c r="B81" s="9" t="s">
        <v>51</v>
      </c>
      <c r="C81" s="32" t="s">
        <v>199</v>
      </c>
      <c r="D81" s="9" t="s">
        <v>14</v>
      </c>
      <c r="E81" s="54">
        <v>2</v>
      </c>
      <c r="F81" s="21">
        <v>5000</v>
      </c>
      <c r="G81" s="21">
        <f t="shared" si="1"/>
        <v>12000</v>
      </c>
      <c r="H81" s="36" t="s">
        <v>377</v>
      </c>
      <c r="I81" s="17" t="s">
        <v>256</v>
      </c>
      <c r="J81" s="6" t="s">
        <v>257</v>
      </c>
      <c r="K81" s="16" t="s">
        <v>267</v>
      </c>
    </row>
    <row r="82" spans="1:13" ht="30" customHeight="1">
      <c r="A82" s="27">
        <v>75</v>
      </c>
      <c r="B82" s="9" t="s">
        <v>17</v>
      </c>
      <c r="C82" s="32" t="s">
        <v>200</v>
      </c>
      <c r="D82" s="9" t="s">
        <v>14</v>
      </c>
      <c r="E82" s="54">
        <v>3</v>
      </c>
      <c r="F82" s="21">
        <v>15800</v>
      </c>
      <c r="G82" s="21">
        <f t="shared" si="1"/>
        <v>56880</v>
      </c>
      <c r="H82" s="36" t="s">
        <v>378</v>
      </c>
      <c r="I82" s="17" t="s">
        <v>256</v>
      </c>
      <c r="J82" s="6" t="s">
        <v>257</v>
      </c>
      <c r="K82" s="16" t="s">
        <v>273</v>
      </c>
    </row>
    <row r="83" spans="1:13" ht="30" customHeight="1">
      <c r="A83" s="28">
        <v>76</v>
      </c>
      <c r="B83" s="9" t="s">
        <v>201</v>
      </c>
      <c r="C83" s="9" t="s">
        <v>202</v>
      </c>
      <c r="D83" s="9" t="s">
        <v>14</v>
      </c>
      <c r="E83" s="54">
        <v>1</v>
      </c>
      <c r="F83" s="21">
        <v>12000</v>
      </c>
      <c r="G83" s="21">
        <f t="shared" si="1"/>
        <v>14400</v>
      </c>
      <c r="H83" s="36" t="s">
        <v>379</v>
      </c>
      <c r="I83" s="17" t="s">
        <v>256</v>
      </c>
      <c r="J83" s="6" t="s">
        <v>257</v>
      </c>
      <c r="K83" s="16" t="s">
        <v>325</v>
      </c>
    </row>
    <row r="84" spans="1:13" ht="30" customHeight="1">
      <c r="A84" s="27">
        <v>77</v>
      </c>
      <c r="B84" s="9" t="s">
        <v>203</v>
      </c>
      <c r="C84" s="9" t="s">
        <v>204</v>
      </c>
      <c r="D84" s="9" t="s">
        <v>14</v>
      </c>
      <c r="E84" s="54">
        <v>5</v>
      </c>
      <c r="F84" s="21">
        <v>2255</v>
      </c>
      <c r="G84" s="21">
        <f t="shared" si="1"/>
        <v>13530</v>
      </c>
      <c r="H84" s="36" t="s">
        <v>827</v>
      </c>
      <c r="I84" s="17" t="s">
        <v>256</v>
      </c>
      <c r="J84" s="6" t="s">
        <v>257</v>
      </c>
      <c r="K84" s="16" t="s">
        <v>326</v>
      </c>
    </row>
    <row r="85" spans="1:13" ht="30" customHeight="1">
      <c r="A85" s="28">
        <v>78</v>
      </c>
      <c r="B85" s="9" t="s">
        <v>203</v>
      </c>
      <c r="C85" s="9" t="s">
        <v>205</v>
      </c>
      <c r="D85" s="9" t="s">
        <v>14</v>
      </c>
      <c r="E85" s="54">
        <v>5</v>
      </c>
      <c r="F85" s="21">
        <v>2255</v>
      </c>
      <c r="G85" s="21">
        <f t="shared" si="1"/>
        <v>13530</v>
      </c>
      <c r="H85" s="36" t="s">
        <v>827</v>
      </c>
      <c r="I85" s="17" t="s">
        <v>256</v>
      </c>
      <c r="J85" s="6" t="s">
        <v>257</v>
      </c>
      <c r="K85" s="16" t="s">
        <v>326</v>
      </c>
    </row>
    <row r="86" spans="1:13" ht="30" customHeight="1">
      <c r="A86" s="27">
        <v>79</v>
      </c>
      <c r="B86" s="9" t="s">
        <v>206</v>
      </c>
      <c r="C86" s="9" t="s">
        <v>207</v>
      </c>
      <c r="D86" s="9" t="s">
        <v>14</v>
      </c>
      <c r="E86" s="54">
        <v>1</v>
      </c>
      <c r="F86" s="21">
        <v>7000</v>
      </c>
      <c r="G86" s="21">
        <f t="shared" si="1"/>
        <v>8400</v>
      </c>
      <c r="H86" s="36" t="s">
        <v>380</v>
      </c>
      <c r="I86" s="17" t="s">
        <v>256</v>
      </c>
      <c r="J86" s="6" t="s">
        <v>257</v>
      </c>
      <c r="K86" s="16" t="s">
        <v>327</v>
      </c>
    </row>
    <row r="87" spans="1:13" ht="30" customHeight="1">
      <c r="A87" s="28">
        <v>80</v>
      </c>
      <c r="B87" s="9" t="s">
        <v>208</v>
      </c>
      <c r="C87" s="9" t="s">
        <v>209</v>
      </c>
      <c r="D87" s="9" t="s">
        <v>14</v>
      </c>
      <c r="E87" s="54">
        <v>1</v>
      </c>
      <c r="F87" s="21">
        <v>26400</v>
      </c>
      <c r="G87" s="21">
        <f t="shared" si="1"/>
        <v>31680</v>
      </c>
      <c r="H87" s="36" t="s">
        <v>329</v>
      </c>
      <c r="I87" s="17" t="s">
        <v>256</v>
      </c>
      <c r="J87" s="6" t="s">
        <v>257</v>
      </c>
      <c r="K87" s="16" t="s">
        <v>309</v>
      </c>
    </row>
    <row r="88" spans="1:13" ht="30" customHeight="1">
      <c r="A88" s="27">
        <v>81</v>
      </c>
      <c r="B88" s="9" t="s">
        <v>210</v>
      </c>
      <c r="C88" s="9" t="s">
        <v>211</v>
      </c>
      <c r="D88" s="9" t="s">
        <v>14</v>
      </c>
      <c r="E88" s="54">
        <v>5</v>
      </c>
      <c r="F88" s="21">
        <v>5800</v>
      </c>
      <c r="G88" s="21">
        <f t="shared" si="1"/>
        <v>34800</v>
      </c>
      <c r="H88" s="36" t="s">
        <v>828</v>
      </c>
      <c r="I88" s="17" t="s">
        <v>256</v>
      </c>
      <c r="J88" s="6" t="s">
        <v>257</v>
      </c>
      <c r="K88" s="16" t="s">
        <v>330</v>
      </c>
    </row>
    <row r="89" spans="1:13" ht="30" customHeight="1">
      <c r="A89" s="28">
        <v>82</v>
      </c>
      <c r="B89" s="9" t="s">
        <v>212</v>
      </c>
      <c r="C89" s="9" t="s">
        <v>213</v>
      </c>
      <c r="D89" s="9" t="s">
        <v>14</v>
      </c>
      <c r="E89" s="54">
        <v>3</v>
      </c>
      <c r="F89" s="21">
        <f>16500</f>
        <v>16500</v>
      </c>
      <c r="G89" s="21">
        <f t="shared" si="1"/>
        <v>59400</v>
      </c>
      <c r="H89" s="36" t="s">
        <v>829</v>
      </c>
      <c r="I89" s="17" t="s">
        <v>256</v>
      </c>
      <c r="J89" s="6" t="s">
        <v>257</v>
      </c>
      <c r="K89" s="16" t="s">
        <v>331</v>
      </c>
    </row>
    <row r="90" spans="1:13" ht="30" customHeight="1">
      <c r="A90" s="27">
        <v>83</v>
      </c>
      <c r="B90" s="9" t="s">
        <v>214</v>
      </c>
      <c r="C90" s="9" t="s">
        <v>215</v>
      </c>
      <c r="D90" s="9" t="s">
        <v>14</v>
      </c>
      <c r="E90" s="54">
        <v>1</v>
      </c>
      <c r="F90" s="21">
        <v>6300</v>
      </c>
      <c r="G90" s="21">
        <f t="shared" si="1"/>
        <v>7560</v>
      </c>
      <c r="H90" s="36" t="s">
        <v>381</v>
      </c>
      <c r="I90" s="17" t="s">
        <v>256</v>
      </c>
      <c r="J90" s="6" t="s">
        <v>257</v>
      </c>
      <c r="K90" s="16" t="s">
        <v>333</v>
      </c>
    </row>
    <row r="91" spans="1:13" ht="30" customHeight="1">
      <c r="A91" s="28">
        <v>84</v>
      </c>
      <c r="B91" s="9" t="s">
        <v>216</v>
      </c>
      <c r="C91" s="9" t="s">
        <v>217</v>
      </c>
      <c r="D91" s="9" t="s">
        <v>14</v>
      </c>
      <c r="E91" s="54">
        <v>7</v>
      </c>
      <c r="F91" s="21">
        <f>41800</f>
        <v>41800</v>
      </c>
      <c r="G91" s="21">
        <f t="shared" si="1"/>
        <v>351120</v>
      </c>
      <c r="H91" s="36" t="s">
        <v>334</v>
      </c>
      <c r="I91" s="17" t="s">
        <v>256</v>
      </c>
      <c r="J91" s="6" t="s">
        <v>257</v>
      </c>
      <c r="K91" s="16" t="s">
        <v>332</v>
      </c>
    </row>
    <row r="92" spans="1:13" ht="30" customHeight="1">
      <c r="A92" s="27">
        <v>85</v>
      </c>
      <c r="B92" s="9" t="s">
        <v>218</v>
      </c>
      <c r="C92" s="15" t="s">
        <v>219</v>
      </c>
      <c r="D92" s="9" t="s">
        <v>10</v>
      </c>
      <c r="E92" s="54">
        <v>10</v>
      </c>
      <c r="F92" s="21">
        <f>41800</f>
        <v>41800</v>
      </c>
      <c r="G92" s="21">
        <f t="shared" si="1"/>
        <v>501600</v>
      </c>
      <c r="H92" s="36" t="s">
        <v>335</v>
      </c>
      <c r="I92" s="17" t="s">
        <v>256</v>
      </c>
      <c r="J92" s="6" t="s">
        <v>257</v>
      </c>
      <c r="K92" s="16" t="s">
        <v>283</v>
      </c>
    </row>
    <row r="93" spans="1:13" ht="30" customHeight="1">
      <c r="A93" s="28">
        <v>86</v>
      </c>
      <c r="B93" s="9" t="s">
        <v>220</v>
      </c>
      <c r="C93" s="9" t="s">
        <v>221</v>
      </c>
      <c r="D93" s="9" t="s">
        <v>10</v>
      </c>
      <c r="E93" s="54">
        <v>1</v>
      </c>
      <c r="F93" s="21">
        <v>77000</v>
      </c>
      <c r="G93" s="21">
        <f t="shared" si="1"/>
        <v>92400</v>
      </c>
      <c r="H93" s="36" t="s">
        <v>382</v>
      </c>
      <c r="I93" s="17" t="s">
        <v>256</v>
      </c>
      <c r="J93" s="6" t="s">
        <v>257</v>
      </c>
      <c r="K93" s="16" t="s">
        <v>336</v>
      </c>
      <c r="M93" s="16" t="s">
        <v>353</v>
      </c>
    </row>
    <row r="94" spans="1:13" ht="30" customHeight="1">
      <c r="A94" s="27">
        <v>87</v>
      </c>
      <c r="B94" s="9" t="s">
        <v>18</v>
      </c>
      <c r="C94" s="9" t="s">
        <v>222</v>
      </c>
      <c r="D94" s="9" t="s">
        <v>14</v>
      </c>
      <c r="E94" s="54">
        <v>11</v>
      </c>
      <c r="F94" s="21">
        <f>6270</f>
        <v>6270</v>
      </c>
      <c r="G94" s="21">
        <f t="shared" si="1"/>
        <v>82764</v>
      </c>
      <c r="H94" s="36" t="s">
        <v>383</v>
      </c>
      <c r="I94" s="17" t="s">
        <v>256</v>
      </c>
      <c r="J94" s="6" t="s">
        <v>257</v>
      </c>
      <c r="K94" s="16" t="s">
        <v>273</v>
      </c>
    </row>
    <row r="95" spans="1:13" ht="30" customHeight="1">
      <c r="A95" s="28">
        <v>88</v>
      </c>
      <c r="B95" s="9" t="s">
        <v>223</v>
      </c>
      <c r="C95" s="9" t="s">
        <v>224</v>
      </c>
      <c r="D95" s="9" t="s">
        <v>14</v>
      </c>
      <c r="E95" s="54">
        <v>3</v>
      </c>
      <c r="F95" s="21">
        <f>82500+2700</f>
        <v>85200</v>
      </c>
      <c r="G95" s="21">
        <f t="shared" si="1"/>
        <v>306720</v>
      </c>
      <c r="H95" s="36" t="s">
        <v>338</v>
      </c>
      <c r="I95" s="17" t="s">
        <v>256</v>
      </c>
      <c r="J95" s="6" t="s">
        <v>257</v>
      </c>
      <c r="K95" s="16" t="s">
        <v>337</v>
      </c>
    </row>
    <row r="96" spans="1:13" ht="30" customHeight="1">
      <c r="A96" s="27">
        <v>89</v>
      </c>
      <c r="B96" s="18" t="s">
        <v>225</v>
      </c>
      <c r="C96" s="33" t="s">
        <v>226</v>
      </c>
      <c r="D96" s="18" t="s">
        <v>14</v>
      </c>
      <c r="E96" s="58">
        <v>3</v>
      </c>
      <c r="F96" s="26">
        <f>10670</f>
        <v>10670</v>
      </c>
      <c r="G96" s="21">
        <f t="shared" si="1"/>
        <v>38412</v>
      </c>
      <c r="H96" s="34" t="s">
        <v>830</v>
      </c>
      <c r="I96" s="17" t="s">
        <v>256</v>
      </c>
      <c r="J96" s="6" t="s">
        <v>257</v>
      </c>
      <c r="K96" s="16" t="s">
        <v>339</v>
      </c>
    </row>
    <row r="97" spans="1:11" ht="30" customHeight="1">
      <c r="A97" s="28">
        <v>90</v>
      </c>
      <c r="B97" s="18" t="s">
        <v>160</v>
      </c>
      <c r="C97" s="33" t="s">
        <v>227</v>
      </c>
      <c r="D97" s="18" t="s">
        <v>14</v>
      </c>
      <c r="E97" s="58">
        <v>10</v>
      </c>
      <c r="F97" s="26">
        <v>2750</v>
      </c>
      <c r="G97" s="21">
        <f t="shared" si="1"/>
        <v>33000</v>
      </c>
      <c r="H97" s="34" t="s">
        <v>831</v>
      </c>
      <c r="I97" s="17" t="s">
        <v>256</v>
      </c>
      <c r="J97" s="6" t="s">
        <v>257</v>
      </c>
      <c r="K97" s="16" t="s">
        <v>307</v>
      </c>
    </row>
    <row r="98" spans="1:11" ht="30" customHeight="1">
      <c r="A98" s="27">
        <v>91</v>
      </c>
      <c r="B98" s="9" t="s">
        <v>228</v>
      </c>
      <c r="C98" s="9" t="s">
        <v>229</v>
      </c>
      <c r="D98" s="9" t="s">
        <v>14</v>
      </c>
      <c r="E98" s="54">
        <v>2</v>
      </c>
      <c r="F98" s="21">
        <f>1320</f>
        <v>1320</v>
      </c>
      <c r="G98" s="21">
        <f t="shared" si="1"/>
        <v>3168</v>
      </c>
      <c r="H98" s="36" t="s">
        <v>832</v>
      </c>
      <c r="I98" s="17" t="s">
        <v>256</v>
      </c>
      <c r="J98" s="6" t="s">
        <v>257</v>
      </c>
      <c r="K98" s="16" t="s">
        <v>340</v>
      </c>
    </row>
    <row r="99" spans="1:11" ht="30" customHeight="1">
      <c r="A99" s="28">
        <v>92</v>
      </c>
      <c r="B99" s="9" t="s">
        <v>228</v>
      </c>
      <c r="C99" s="9" t="s">
        <v>230</v>
      </c>
      <c r="D99" s="9" t="s">
        <v>14</v>
      </c>
      <c r="E99" s="54">
        <v>2</v>
      </c>
      <c r="F99" s="21">
        <f>1980</f>
        <v>1980</v>
      </c>
      <c r="G99" s="21">
        <f t="shared" si="1"/>
        <v>4752</v>
      </c>
      <c r="H99" s="36" t="s">
        <v>833</v>
      </c>
      <c r="I99" s="17" t="s">
        <v>256</v>
      </c>
      <c r="J99" s="6" t="s">
        <v>257</v>
      </c>
      <c r="K99" s="16" t="s">
        <v>340</v>
      </c>
    </row>
    <row r="100" spans="1:11" ht="30" customHeight="1">
      <c r="A100" s="27">
        <v>93</v>
      </c>
      <c r="B100" s="33" t="s">
        <v>231</v>
      </c>
      <c r="C100" s="33" t="s">
        <v>232</v>
      </c>
      <c r="D100" s="9" t="s">
        <v>14</v>
      </c>
      <c r="E100" s="54">
        <v>1</v>
      </c>
      <c r="F100" s="21">
        <f>32450</f>
        <v>32450</v>
      </c>
      <c r="G100" s="21">
        <f t="shared" si="1"/>
        <v>38940</v>
      </c>
      <c r="H100" s="36" t="s">
        <v>834</v>
      </c>
      <c r="I100" s="17" t="s">
        <v>256</v>
      </c>
      <c r="J100" s="6" t="s">
        <v>257</v>
      </c>
      <c r="K100" s="16" t="s">
        <v>341</v>
      </c>
    </row>
    <row r="101" spans="1:11" ht="30" customHeight="1">
      <c r="A101" s="28">
        <v>94</v>
      </c>
      <c r="B101" s="13" t="s">
        <v>233</v>
      </c>
      <c r="C101" s="69" t="s">
        <v>234</v>
      </c>
      <c r="D101" s="9" t="s">
        <v>14</v>
      </c>
      <c r="E101" s="54">
        <v>1</v>
      </c>
      <c r="F101" s="21">
        <v>79200</v>
      </c>
      <c r="G101" s="21">
        <f t="shared" si="1"/>
        <v>95040</v>
      </c>
      <c r="H101" s="36" t="s">
        <v>287</v>
      </c>
      <c r="I101" s="17" t="s">
        <v>256</v>
      </c>
      <c r="J101" s="6" t="s">
        <v>257</v>
      </c>
      <c r="K101" s="16" t="s">
        <v>283</v>
      </c>
    </row>
    <row r="102" spans="1:11" ht="30" customHeight="1">
      <c r="A102" s="27">
        <v>95</v>
      </c>
      <c r="B102" s="13" t="s">
        <v>235</v>
      </c>
      <c r="C102" s="13" t="s">
        <v>236</v>
      </c>
      <c r="D102" s="9" t="s">
        <v>14</v>
      </c>
      <c r="E102" s="54">
        <v>1</v>
      </c>
      <c r="F102" s="21">
        <f>38500</f>
        <v>38500</v>
      </c>
      <c r="G102" s="21">
        <f t="shared" si="1"/>
        <v>46200</v>
      </c>
      <c r="H102" s="36" t="s">
        <v>342</v>
      </c>
      <c r="I102" s="17" t="s">
        <v>256</v>
      </c>
      <c r="J102" s="6" t="s">
        <v>257</v>
      </c>
      <c r="K102" s="16" t="s">
        <v>343</v>
      </c>
    </row>
    <row r="103" spans="1:11" ht="30" customHeight="1">
      <c r="A103" s="28">
        <v>96</v>
      </c>
      <c r="B103" s="13" t="s">
        <v>237</v>
      </c>
      <c r="C103" s="9" t="s">
        <v>238</v>
      </c>
      <c r="D103" s="9" t="s">
        <v>14</v>
      </c>
      <c r="E103" s="54">
        <v>3</v>
      </c>
      <c r="F103" s="21">
        <f>26400</f>
        <v>26400</v>
      </c>
      <c r="G103" s="21">
        <f t="shared" si="1"/>
        <v>95040</v>
      </c>
      <c r="H103" s="36" t="s">
        <v>835</v>
      </c>
      <c r="I103" s="17" t="s">
        <v>256</v>
      </c>
      <c r="J103" s="6" t="s">
        <v>257</v>
      </c>
      <c r="K103" s="16" t="s">
        <v>344</v>
      </c>
    </row>
    <row r="104" spans="1:11" ht="30" customHeight="1">
      <c r="A104" s="27">
        <v>97</v>
      </c>
      <c r="B104" s="13" t="s">
        <v>239</v>
      </c>
      <c r="C104" s="9" t="s">
        <v>240</v>
      </c>
      <c r="D104" s="9" t="s">
        <v>14</v>
      </c>
      <c r="E104" s="54">
        <v>1</v>
      </c>
      <c r="F104" s="21">
        <v>77000</v>
      </c>
      <c r="G104" s="21">
        <f t="shared" si="1"/>
        <v>92400</v>
      </c>
      <c r="H104" s="36" t="s">
        <v>384</v>
      </c>
      <c r="I104" s="17" t="s">
        <v>256</v>
      </c>
      <c r="J104" s="6" t="s">
        <v>257</v>
      </c>
      <c r="K104" s="16" t="s">
        <v>345</v>
      </c>
    </row>
    <row r="105" spans="1:11" ht="30" customHeight="1">
      <c r="A105" s="28">
        <v>98</v>
      </c>
      <c r="B105" s="13" t="s">
        <v>241</v>
      </c>
      <c r="C105" s="9" t="s">
        <v>242</v>
      </c>
      <c r="D105" s="9" t="s">
        <v>14</v>
      </c>
      <c r="E105" s="54">
        <v>1</v>
      </c>
      <c r="F105" s="21">
        <f>8800+3500</f>
        <v>12300</v>
      </c>
      <c r="G105" s="21">
        <f t="shared" si="1"/>
        <v>14760</v>
      </c>
      <c r="H105" s="36" t="s">
        <v>836</v>
      </c>
      <c r="I105" s="17" t="s">
        <v>256</v>
      </c>
      <c r="J105" s="6" t="s">
        <v>257</v>
      </c>
      <c r="K105" s="16" t="s">
        <v>346</v>
      </c>
    </row>
    <row r="106" spans="1:11" ht="30" customHeight="1">
      <c r="A106" s="27">
        <v>99</v>
      </c>
      <c r="B106" s="13" t="s">
        <v>243</v>
      </c>
      <c r="C106" s="9" t="s">
        <v>244</v>
      </c>
      <c r="D106" s="9" t="s">
        <v>14</v>
      </c>
      <c r="E106" s="54">
        <v>4</v>
      </c>
      <c r="F106" s="21">
        <f>13400+3500</f>
        <v>16900</v>
      </c>
      <c r="G106" s="21">
        <f t="shared" si="1"/>
        <v>81120</v>
      </c>
      <c r="H106" s="36" t="s">
        <v>837</v>
      </c>
      <c r="I106" s="17" t="s">
        <v>256</v>
      </c>
      <c r="J106" s="6" t="s">
        <v>257</v>
      </c>
      <c r="K106" s="16" t="s">
        <v>347</v>
      </c>
    </row>
    <row r="107" spans="1:11" ht="30" customHeight="1">
      <c r="A107" s="28">
        <v>100</v>
      </c>
      <c r="B107" s="13" t="s">
        <v>245</v>
      </c>
      <c r="C107" s="13" t="s">
        <v>246</v>
      </c>
      <c r="D107" s="9" t="s">
        <v>14</v>
      </c>
      <c r="E107" s="54">
        <v>1</v>
      </c>
      <c r="F107" s="21">
        <v>20000</v>
      </c>
      <c r="G107" s="21">
        <f t="shared" si="1"/>
        <v>24000</v>
      </c>
      <c r="H107" s="36" t="s">
        <v>838</v>
      </c>
      <c r="I107" s="17" t="s">
        <v>256</v>
      </c>
      <c r="J107" s="6" t="s">
        <v>257</v>
      </c>
      <c r="K107" s="16" t="s">
        <v>348</v>
      </c>
    </row>
    <row r="108" spans="1:11" ht="30" customHeight="1">
      <c r="A108" s="27">
        <v>101</v>
      </c>
      <c r="B108" s="13" t="s">
        <v>247</v>
      </c>
      <c r="C108" s="9" t="s">
        <v>248</v>
      </c>
      <c r="D108" s="9" t="s">
        <v>14</v>
      </c>
      <c r="E108" s="54">
        <v>4</v>
      </c>
      <c r="F108" s="21">
        <f>16280+3500</f>
        <v>19780</v>
      </c>
      <c r="G108" s="21">
        <f t="shared" si="1"/>
        <v>94944</v>
      </c>
      <c r="H108" s="36" t="s">
        <v>839</v>
      </c>
      <c r="I108" s="17" t="s">
        <v>256</v>
      </c>
      <c r="J108" s="6" t="s">
        <v>257</v>
      </c>
      <c r="K108" s="16" t="s">
        <v>349</v>
      </c>
    </row>
    <row r="109" spans="1:11" ht="30" customHeight="1">
      <c r="A109" s="28">
        <v>102</v>
      </c>
      <c r="B109" s="13" t="s">
        <v>249</v>
      </c>
      <c r="C109" s="9" t="s">
        <v>250</v>
      </c>
      <c r="D109" s="9" t="s">
        <v>14</v>
      </c>
      <c r="E109" s="54">
        <v>1</v>
      </c>
      <c r="F109" s="21">
        <v>9000</v>
      </c>
      <c r="G109" s="21">
        <f t="shared" si="1"/>
        <v>10800</v>
      </c>
      <c r="H109" s="36" t="s">
        <v>840</v>
      </c>
      <c r="I109" s="17" t="s">
        <v>256</v>
      </c>
      <c r="J109" s="6" t="s">
        <v>257</v>
      </c>
      <c r="K109" s="16" t="s">
        <v>350</v>
      </c>
    </row>
    <row r="110" spans="1:11" ht="30" customHeight="1">
      <c r="A110" s="27">
        <v>103</v>
      </c>
      <c r="B110" s="13" t="s">
        <v>251</v>
      </c>
      <c r="C110" s="9" t="s">
        <v>252</v>
      </c>
      <c r="D110" s="9" t="s">
        <v>14</v>
      </c>
      <c r="E110" s="54">
        <v>1</v>
      </c>
      <c r="F110" s="21">
        <v>8500</v>
      </c>
      <c r="G110" s="21">
        <f t="shared" si="1"/>
        <v>10200</v>
      </c>
      <c r="H110" s="36" t="s">
        <v>841</v>
      </c>
      <c r="I110" s="17" t="s">
        <v>256</v>
      </c>
      <c r="J110" s="6" t="s">
        <v>257</v>
      </c>
      <c r="K110" s="16" t="s">
        <v>351</v>
      </c>
    </row>
    <row r="111" spans="1:11" ht="30" customHeight="1">
      <c r="A111" s="28">
        <v>104</v>
      </c>
      <c r="B111" s="13" t="s">
        <v>253</v>
      </c>
      <c r="C111" s="9" t="s">
        <v>254</v>
      </c>
      <c r="D111" s="9" t="s">
        <v>14</v>
      </c>
      <c r="E111" s="54">
        <v>1</v>
      </c>
      <c r="F111" s="21">
        <v>20000</v>
      </c>
      <c r="G111" s="21">
        <f t="shared" si="1"/>
        <v>24000</v>
      </c>
      <c r="H111" s="36" t="s">
        <v>842</v>
      </c>
      <c r="I111" s="17" t="s">
        <v>256</v>
      </c>
      <c r="J111" s="6" t="s">
        <v>257</v>
      </c>
      <c r="K111" s="16" t="s">
        <v>352</v>
      </c>
    </row>
    <row r="112" spans="1:11" ht="30" customHeight="1">
      <c r="A112" s="27">
        <v>105</v>
      </c>
      <c r="B112" s="9" t="s">
        <v>228</v>
      </c>
      <c r="C112" s="70" t="s">
        <v>255</v>
      </c>
      <c r="D112" s="31" t="s">
        <v>14</v>
      </c>
      <c r="E112" s="54">
        <v>1</v>
      </c>
      <c r="F112" s="21">
        <v>53000</v>
      </c>
      <c r="G112" s="21">
        <f t="shared" si="1"/>
        <v>63600</v>
      </c>
      <c r="H112" s="36" t="s">
        <v>385</v>
      </c>
      <c r="I112" s="17" t="s">
        <v>256</v>
      </c>
      <c r="J112" s="6" t="s">
        <v>257</v>
      </c>
      <c r="K112" s="16" t="s">
        <v>386</v>
      </c>
    </row>
    <row r="113" spans="1:11" ht="30" customHeight="1">
      <c r="A113" s="27"/>
      <c r="B113" s="93" t="s">
        <v>854</v>
      </c>
      <c r="C113" s="44" t="s">
        <v>855</v>
      </c>
      <c r="D113" s="37" t="s">
        <v>10</v>
      </c>
      <c r="E113" s="94">
        <v>10</v>
      </c>
      <c r="F113" s="95">
        <v>55000</v>
      </c>
      <c r="G113" s="21">
        <f t="shared" si="1"/>
        <v>660000</v>
      </c>
      <c r="H113" s="36" t="s">
        <v>856</v>
      </c>
      <c r="I113" s="17" t="s">
        <v>256</v>
      </c>
      <c r="J113" s="6" t="s">
        <v>257</v>
      </c>
      <c r="K113" s="16" t="s">
        <v>857</v>
      </c>
    </row>
    <row r="114" spans="1:11" ht="30" customHeight="1">
      <c r="A114" s="28">
        <v>106</v>
      </c>
      <c r="B114" s="37" t="s">
        <v>387</v>
      </c>
      <c r="C114" s="38" t="s">
        <v>388</v>
      </c>
      <c r="D114" s="39" t="s">
        <v>10</v>
      </c>
      <c r="E114" s="48">
        <v>2</v>
      </c>
      <c r="F114" s="21">
        <v>10700</v>
      </c>
      <c r="G114" s="21">
        <f t="shared" si="1"/>
        <v>25680</v>
      </c>
      <c r="H114" s="29" t="s">
        <v>389</v>
      </c>
      <c r="I114" s="17" t="s">
        <v>429</v>
      </c>
      <c r="J114" s="6" t="s">
        <v>428</v>
      </c>
      <c r="K114" s="16" t="s">
        <v>430</v>
      </c>
    </row>
    <row r="115" spans="1:11" ht="30" customHeight="1">
      <c r="A115" s="27">
        <v>107</v>
      </c>
      <c r="B115" s="37" t="s">
        <v>387</v>
      </c>
      <c r="C115" s="37" t="s">
        <v>390</v>
      </c>
      <c r="D115" s="39" t="s">
        <v>10</v>
      </c>
      <c r="E115" s="48">
        <v>2</v>
      </c>
      <c r="F115" s="21">
        <v>10700</v>
      </c>
      <c r="G115" s="21">
        <f t="shared" si="1"/>
        <v>25680</v>
      </c>
      <c r="H115" s="29" t="s">
        <v>389</v>
      </c>
      <c r="I115" s="17" t="s">
        <v>429</v>
      </c>
      <c r="J115" s="6" t="s">
        <v>428</v>
      </c>
      <c r="K115" s="16" t="s">
        <v>430</v>
      </c>
    </row>
    <row r="116" spans="1:11" ht="30" customHeight="1">
      <c r="A116" s="28">
        <v>108</v>
      </c>
      <c r="B116" s="37" t="s">
        <v>391</v>
      </c>
      <c r="C116" s="38" t="s">
        <v>392</v>
      </c>
      <c r="D116" s="39" t="s">
        <v>10</v>
      </c>
      <c r="E116" s="49">
        <v>2</v>
      </c>
      <c r="F116" s="21">
        <v>2500</v>
      </c>
      <c r="G116" s="21">
        <f t="shared" si="1"/>
        <v>6000</v>
      </c>
      <c r="H116" s="29" t="s">
        <v>393</v>
      </c>
      <c r="I116" s="17" t="s">
        <v>429</v>
      </c>
      <c r="J116" s="6" t="s">
        <v>428</v>
      </c>
      <c r="K116" s="16" t="s">
        <v>431</v>
      </c>
    </row>
    <row r="117" spans="1:11" ht="30" customHeight="1">
      <c r="A117" s="27">
        <v>109</v>
      </c>
      <c r="B117" s="37" t="s">
        <v>391</v>
      </c>
      <c r="C117" s="37" t="s">
        <v>394</v>
      </c>
      <c r="D117" s="39" t="s">
        <v>10</v>
      </c>
      <c r="E117" s="49">
        <v>2</v>
      </c>
      <c r="F117" s="21">
        <v>2500</v>
      </c>
      <c r="G117" s="21">
        <f t="shared" si="1"/>
        <v>6000</v>
      </c>
      <c r="H117" s="40" t="s">
        <v>843</v>
      </c>
      <c r="I117" s="17" t="s">
        <v>429</v>
      </c>
      <c r="J117" s="6" t="s">
        <v>428</v>
      </c>
      <c r="K117" s="16" t="s">
        <v>431</v>
      </c>
    </row>
    <row r="118" spans="1:11" ht="30" customHeight="1">
      <c r="A118" s="28">
        <v>110</v>
      </c>
      <c r="B118" s="37" t="s">
        <v>395</v>
      </c>
      <c r="C118" s="38" t="s">
        <v>396</v>
      </c>
      <c r="D118" s="39" t="s">
        <v>10</v>
      </c>
      <c r="E118" s="48">
        <v>1</v>
      </c>
      <c r="F118" s="21">
        <v>63000</v>
      </c>
      <c r="G118" s="21">
        <f t="shared" si="1"/>
        <v>75600</v>
      </c>
      <c r="H118" s="40" t="s">
        <v>397</v>
      </c>
      <c r="I118" s="17" t="s">
        <v>429</v>
      </c>
      <c r="J118" s="6" t="s">
        <v>428</v>
      </c>
      <c r="K118" s="16" t="s">
        <v>432</v>
      </c>
    </row>
    <row r="119" spans="1:11" ht="30" customHeight="1">
      <c r="A119" s="27">
        <v>111</v>
      </c>
      <c r="B119" s="32" t="s">
        <v>398</v>
      </c>
      <c r="C119" s="38" t="s">
        <v>399</v>
      </c>
      <c r="D119" s="39" t="s">
        <v>10</v>
      </c>
      <c r="E119" s="48">
        <v>1</v>
      </c>
      <c r="F119" s="21">
        <v>9000</v>
      </c>
      <c r="G119" s="21">
        <f t="shared" si="1"/>
        <v>10800</v>
      </c>
      <c r="H119" s="29" t="s">
        <v>400</v>
      </c>
      <c r="I119" s="17" t="s">
        <v>429</v>
      </c>
      <c r="J119" s="6" t="s">
        <v>428</v>
      </c>
      <c r="K119" s="16" t="s">
        <v>433</v>
      </c>
    </row>
    <row r="120" spans="1:11" ht="30" customHeight="1">
      <c r="A120" s="28">
        <v>112</v>
      </c>
      <c r="B120" s="37" t="s">
        <v>401</v>
      </c>
      <c r="C120" s="38" t="s">
        <v>402</v>
      </c>
      <c r="D120" s="39" t="s">
        <v>10</v>
      </c>
      <c r="E120" s="49">
        <v>1</v>
      </c>
      <c r="F120" s="21">
        <v>3000</v>
      </c>
      <c r="G120" s="21">
        <f t="shared" si="1"/>
        <v>3600</v>
      </c>
      <c r="H120" s="36" t="s">
        <v>426</v>
      </c>
      <c r="I120" s="17" t="s">
        <v>429</v>
      </c>
      <c r="J120" s="6" t="s">
        <v>428</v>
      </c>
      <c r="K120" s="16" t="s">
        <v>434</v>
      </c>
    </row>
    <row r="121" spans="1:11" ht="30" customHeight="1">
      <c r="A121" s="27">
        <v>113</v>
      </c>
      <c r="B121" s="37" t="s">
        <v>403</v>
      </c>
      <c r="C121" s="38" t="s">
        <v>404</v>
      </c>
      <c r="D121" s="39" t="s">
        <v>10</v>
      </c>
      <c r="E121" s="48">
        <v>50</v>
      </c>
      <c r="F121" s="21">
        <v>330</v>
      </c>
      <c r="G121" s="21">
        <f t="shared" si="1"/>
        <v>19800</v>
      </c>
      <c r="H121" s="29"/>
      <c r="I121" s="17" t="s">
        <v>429</v>
      </c>
      <c r="J121" s="6" t="s">
        <v>428</v>
      </c>
    </row>
    <row r="122" spans="1:11" ht="30" customHeight="1">
      <c r="A122" s="28">
        <v>114</v>
      </c>
      <c r="B122" s="37" t="s">
        <v>405</v>
      </c>
      <c r="C122" s="38" t="s">
        <v>406</v>
      </c>
      <c r="D122" s="39" t="s">
        <v>10</v>
      </c>
      <c r="E122" s="48">
        <v>100</v>
      </c>
      <c r="F122" s="21">
        <v>1750</v>
      </c>
      <c r="G122" s="21">
        <f t="shared" si="1"/>
        <v>210000</v>
      </c>
      <c r="H122" s="31"/>
      <c r="I122" s="17" t="s">
        <v>429</v>
      </c>
      <c r="J122" s="6" t="s">
        <v>428</v>
      </c>
    </row>
    <row r="123" spans="1:11" ht="30" customHeight="1">
      <c r="A123" s="27">
        <v>115</v>
      </c>
      <c r="B123" s="38" t="s">
        <v>407</v>
      </c>
      <c r="C123" s="38" t="s">
        <v>408</v>
      </c>
      <c r="D123" s="39" t="s">
        <v>10</v>
      </c>
      <c r="E123" s="49">
        <v>55</v>
      </c>
      <c r="F123" s="21">
        <v>90</v>
      </c>
      <c r="G123" s="21">
        <f t="shared" si="1"/>
        <v>5940</v>
      </c>
      <c r="H123" s="31"/>
      <c r="I123" s="17" t="s">
        <v>429</v>
      </c>
      <c r="J123" s="6" t="s">
        <v>428</v>
      </c>
    </row>
    <row r="124" spans="1:11" ht="30" customHeight="1">
      <c r="A124" s="28">
        <v>116</v>
      </c>
      <c r="B124" s="38" t="s">
        <v>409</v>
      </c>
      <c r="C124" s="38" t="s">
        <v>410</v>
      </c>
      <c r="D124" s="39" t="s">
        <v>10</v>
      </c>
      <c r="E124" s="49">
        <v>100</v>
      </c>
      <c r="F124" s="21">
        <v>10</v>
      </c>
      <c r="G124" s="21">
        <f t="shared" si="1"/>
        <v>1200</v>
      </c>
      <c r="H124" s="31"/>
      <c r="I124" s="17" t="s">
        <v>429</v>
      </c>
      <c r="J124" s="6" t="s">
        <v>428</v>
      </c>
    </row>
    <row r="125" spans="1:11" ht="30" customHeight="1">
      <c r="A125" s="27">
        <v>117</v>
      </c>
      <c r="B125" s="38" t="s">
        <v>409</v>
      </c>
      <c r="C125" s="38" t="s">
        <v>411</v>
      </c>
      <c r="D125" s="39" t="s">
        <v>10</v>
      </c>
      <c r="E125" s="49">
        <v>100</v>
      </c>
      <c r="F125" s="21">
        <v>10</v>
      </c>
      <c r="G125" s="21">
        <f t="shared" si="1"/>
        <v>1200</v>
      </c>
      <c r="H125" s="31"/>
      <c r="I125" s="17" t="s">
        <v>429</v>
      </c>
      <c r="J125" s="6" t="s">
        <v>428</v>
      </c>
    </row>
    <row r="126" spans="1:11" ht="30" customHeight="1">
      <c r="A126" s="28">
        <v>118</v>
      </c>
      <c r="B126" s="38" t="s">
        <v>409</v>
      </c>
      <c r="C126" s="38" t="s">
        <v>412</v>
      </c>
      <c r="D126" s="39" t="s">
        <v>10</v>
      </c>
      <c r="E126" s="49">
        <v>100</v>
      </c>
      <c r="F126" s="21">
        <v>10</v>
      </c>
      <c r="G126" s="21">
        <f t="shared" si="1"/>
        <v>1200</v>
      </c>
      <c r="H126" s="31"/>
      <c r="I126" s="17" t="s">
        <v>429</v>
      </c>
      <c r="J126" s="6" t="s">
        <v>428</v>
      </c>
    </row>
    <row r="127" spans="1:11" ht="30" customHeight="1">
      <c r="A127" s="27">
        <v>119</v>
      </c>
      <c r="B127" s="38" t="s">
        <v>413</v>
      </c>
      <c r="C127" s="38" t="s">
        <v>414</v>
      </c>
      <c r="D127" s="39" t="s">
        <v>10</v>
      </c>
      <c r="E127" s="50">
        <v>100</v>
      </c>
      <c r="F127" s="21">
        <v>30</v>
      </c>
      <c r="G127" s="21">
        <f t="shared" si="1"/>
        <v>3600</v>
      </c>
      <c r="H127" s="31"/>
      <c r="I127" s="17" t="s">
        <v>429</v>
      </c>
      <c r="J127" s="6" t="s">
        <v>428</v>
      </c>
    </row>
    <row r="128" spans="1:11" ht="30" customHeight="1">
      <c r="A128" s="28">
        <v>120</v>
      </c>
      <c r="B128" s="38" t="s">
        <v>413</v>
      </c>
      <c r="C128" s="38" t="s">
        <v>415</v>
      </c>
      <c r="D128" s="39" t="s">
        <v>10</v>
      </c>
      <c r="E128" s="50">
        <v>100</v>
      </c>
      <c r="F128" s="21">
        <v>30</v>
      </c>
      <c r="G128" s="21">
        <f t="shared" si="1"/>
        <v>3600</v>
      </c>
      <c r="H128" s="31"/>
      <c r="I128" s="17" t="s">
        <v>429</v>
      </c>
      <c r="J128" s="6" t="s">
        <v>428</v>
      </c>
    </row>
    <row r="129" spans="1:11" ht="30" customHeight="1">
      <c r="A129" s="27">
        <v>121</v>
      </c>
      <c r="B129" s="38" t="s">
        <v>11</v>
      </c>
      <c r="C129" s="38" t="s">
        <v>416</v>
      </c>
      <c r="D129" s="39" t="s">
        <v>10</v>
      </c>
      <c r="E129" s="50">
        <v>100</v>
      </c>
      <c r="F129" s="21">
        <v>10</v>
      </c>
      <c r="G129" s="21">
        <f t="shared" si="1"/>
        <v>1200</v>
      </c>
      <c r="H129" s="31"/>
      <c r="I129" s="17" t="s">
        <v>429</v>
      </c>
      <c r="J129" s="6" t="s">
        <v>428</v>
      </c>
    </row>
    <row r="130" spans="1:11" ht="30" customHeight="1">
      <c r="A130" s="28">
        <v>122</v>
      </c>
      <c r="B130" s="38" t="s">
        <v>16</v>
      </c>
      <c r="C130" s="38" t="s">
        <v>417</v>
      </c>
      <c r="D130" s="39" t="s">
        <v>10</v>
      </c>
      <c r="E130" s="49">
        <v>2</v>
      </c>
      <c r="F130" s="21">
        <v>30000</v>
      </c>
      <c r="G130" s="21">
        <f t="shared" si="1"/>
        <v>72000</v>
      </c>
      <c r="H130" s="36" t="s">
        <v>427</v>
      </c>
      <c r="I130" s="17" t="s">
        <v>429</v>
      </c>
      <c r="J130" s="6" t="s">
        <v>428</v>
      </c>
      <c r="K130" s="16" t="s">
        <v>435</v>
      </c>
    </row>
    <row r="131" spans="1:11" ht="30" customHeight="1">
      <c r="A131" s="27">
        <v>123</v>
      </c>
      <c r="B131" s="38" t="s">
        <v>418</v>
      </c>
      <c r="C131" s="38" t="s">
        <v>419</v>
      </c>
      <c r="D131" s="39" t="s">
        <v>10</v>
      </c>
      <c r="E131" s="50">
        <v>30</v>
      </c>
      <c r="F131" s="21">
        <v>30</v>
      </c>
      <c r="G131" s="21">
        <f t="shared" si="1"/>
        <v>1080</v>
      </c>
      <c r="H131" s="31"/>
      <c r="I131" s="17" t="s">
        <v>429</v>
      </c>
      <c r="J131" s="6" t="s">
        <v>428</v>
      </c>
    </row>
    <row r="132" spans="1:11" ht="30" customHeight="1">
      <c r="A132" s="28">
        <v>124</v>
      </c>
      <c r="B132" s="38" t="s">
        <v>418</v>
      </c>
      <c r="C132" s="38" t="s">
        <v>420</v>
      </c>
      <c r="D132" s="39" t="s">
        <v>10</v>
      </c>
      <c r="E132" s="50">
        <v>30</v>
      </c>
      <c r="F132" s="21">
        <v>30</v>
      </c>
      <c r="G132" s="21">
        <f t="shared" si="1"/>
        <v>1080</v>
      </c>
      <c r="H132" s="31"/>
      <c r="I132" s="17" t="s">
        <v>429</v>
      </c>
      <c r="J132" s="6" t="s">
        <v>428</v>
      </c>
    </row>
    <row r="133" spans="1:11" ht="30" customHeight="1">
      <c r="A133" s="27">
        <v>125</v>
      </c>
      <c r="B133" s="38" t="s">
        <v>421</v>
      </c>
      <c r="C133" s="38" t="s">
        <v>422</v>
      </c>
      <c r="D133" s="39" t="s">
        <v>10</v>
      </c>
      <c r="E133" s="49">
        <v>1</v>
      </c>
      <c r="F133" s="21">
        <v>30000</v>
      </c>
      <c r="G133" s="21">
        <f t="shared" si="1"/>
        <v>36000</v>
      </c>
      <c r="H133" s="29" t="s">
        <v>423</v>
      </c>
      <c r="I133" s="17" t="s">
        <v>429</v>
      </c>
      <c r="J133" s="6" t="s">
        <v>428</v>
      </c>
      <c r="K133" s="16" t="s">
        <v>436</v>
      </c>
    </row>
    <row r="134" spans="1:11" ht="30" customHeight="1">
      <c r="A134" s="28">
        <v>126</v>
      </c>
      <c r="B134" s="38" t="s">
        <v>424</v>
      </c>
      <c r="C134" s="38" t="s">
        <v>425</v>
      </c>
      <c r="D134" s="39" t="s">
        <v>10</v>
      </c>
      <c r="E134" s="49">
        <v>10</v>
      </c>
      <c r="F134" s="21">
        <v>135</v>
      </c>
      <c r="G134" s="21">
        <f t="shared" si="1"/>
        <v>1620</v>
      </c>
      <c r="H134" s="31"/>
      <c r="I134" s="17" t="s">
        <v>429</v>
      </c>
      <c r="J134" s="6" t="s">
        <v>428</v>
      </c>
    </row>
    <row r="135" spans="1:11" ht="30" customHeight="1">
      <c r="A135" s="27">
        <v>127</v>
      </c>
      <c r="B135" s="9" t="s">
        <v>437</v>
      </c>
      <c r="C135" s="9" t="s">
        <v>438</v>
      </c>
      <c r="D135" s="9" t="s">
        <v>439</v>
      </c>
      <c r="E135" s="54">
        <v>2</v>
      </c>
      <c r="F135" s="21">
        <v>59000</v>
      </c>
      <c r="G135" s="21">
        <f t="shared" si="1"/>
        <v>141600</v>
      </c>
      <c r="H135" s="40" t="s">
        <v>867</v>
      </c>
      <c r="I135" s="17" t="s">
        <v>496</v>
      </c>
      <c r="J135" s="6" t="s">
        <v>497</v>
      </c>
      <c r="K135" s="16" t="s">
        <v>571</v>
      </c>
    </row>
    <row r="136" spans="1:11" ht="30" customHeight="1">
      <c r="A136" s="28">
        <v>128</v>
      </c>
      <c r="B136" s="9" t="s">
        <v>440</v>
      </c>
      <c r="C136" s="9" t="s">
        <v>441</v>
      </c>
      <c r="D136" s="9" t="s">
        <v>439</v>
      </c>
      <c r="E136" s="54">
        <v>4</v>
      </c>
      <c r="F136" s="21">
        <v>5800</v>
      </c>
      <c r="G136" s="21">
        <f t="shared" si="1"/>
        <v>27840</v>
      </c>
      <c r="H136" s="40" t="s">
        <v>442</v>
      </c>
      <c r="I136" s="17" t="s">
        <v>496</v>
      </c>
      <c r="J136" s="6" t="s">
        <v>497</v>
      </c>
      <c r="K136" s="16" t="s">
        <v>573</v>
      </c>
    </row>
    <row r="137" spans="1:11" ht="30" customHeight="1">
      <c r="A137" s="27">
        <v>129</v>
      </c>
      <c r="B137" s="9" t="s">
        <v>443</v>
      </c>
      <c r="C137" s="9" t="s">
        <v>444</v>
      </c>
      <c r="D137" s="9" t="s">
        <v>439</v>
      </c>
      <c r="E137" s="54">
        <v>2</v>
      </c>
      <c r="F137" s="21">
        <v>40000</v>
      </c>
      <c r="G137" s="21">
        <f t="shared" si="1"/>
        <v>96000</v>
      </c>
      <c r="H137" s="40" t="s">
        <v>445</v>
      </c>
      <c r="I137" s="17" t="s">
        <v>496</v>
      </c>
      <c r="J137" s="6" t="s">
        <v>497</v>
      </c>
      <c r="K137" s="16" t="s">
        <v>574</v>
      </c>
    </row>
    <row r="138" spans="1:11" ht="30" customHeight="1">
      <c r="A138" s="28">
        <v>130</v>
      </c>
      <c r="B138" s="9" t="s">
        <v>446</v>
      </c>
      <c r="C138" s="9" t="s">
        <v>447</v>
      </c>
      <c r="D138" s="9" t="s">
        <v>439</v>
      </c>
      <c r="E138" s="54">
        <v>1</v>
      </c>
      <c r="F138" s="21">
        <v>19500</v>
      </c>
      <c r="G138" s="21">
        <f t="shared" ref="G138:G201" si="2">F138*E138*1.2</f>
        <v>23400</v>
      </c>
      <c r="H138" s="40" t="s">
        <v>448</v>
      </c>
      <c r="I138" s="17" t="s">
        <v>496</v>
      </c>
      <c r="J138" s="6" t="s">
        <v>497</v>
      </c>
      <c r="K138" s="16" t="s">
        <v>578</v>
      </c>
    </row>
    <row r="139" spans="1:11" ht="30" customHeight="1">
      <c r="A139" s="27">
        <v>131</v>
      </c>
      <c r="B139" s="9" t="s">
        <v>449</v>
      </c>
      <c r="C139" s="9" t="s">
        <v>450</v>
      </c>
      <c r="D139" s="9" t="s">
        <v>439</v>
      </c>
      <c r="E139" s="54">
        <v>3</v>
      </c>
      <c r="F139" s="21">
        <v>199100</v>
      </c>
      <c r="G139" s="21">
        <f t="shared" si="2"/>
        <v>716760</v>
      </c>
      <c r="H139" s="40" t="s">
        <v>451</v>
      </c>
      <c r="I139" s="17" t="s">
        <v>496</v>
      </c>
      <c r="J139" s="6" t="s">
        <v>497</v>
      </c>
      <c r="K139" s="16" t="s">
        <v>579</v>
      </c>
    </row>
    <row r="140" spans="1:11" ht="30" customHeight="1">
      <c r="A140" s="28">
        <v>132</v>
      </c>
      <c r="B140" s="9" t="s">
        <v>452</v>
      </c>
      <c r="C140" s="9">
        <v>1600</v>
      </c>
      <c r="D140" s="9" t="s">
        <v>21</v>
      </c>
      <c r="E140" s="54">
        <v>2</v>
      </c>
      <c r="F140" s="21">
        <v>22000</v>
      </c>
      <c r="G140" s="21">
        <f t="shared" si="2"/>
        <v>52800</v>
      </c>
      <c r="H140" s="40" t="s">
        <v>453</v>
      </c>
      <c r="I140" s="17" t="s">
        <v>496</v>
      </c>
      <c r="J140" s="6" t="s">
        <v>497</v>
      </c>
      <c r="K140" s="16" t="s">
        <v>572</v>
      </c>
    </row>
    <row r="141" spans="1:11" ht="30" customHeight="1">
      <c r="A141" s="27">
        <v>133</v>
      </c>
      <c r="B141" s="9" t="s">
        <v>452</v>
      </c>
      <c r="C141" s="9">
        <v>1500</v>
      </c>
      <c r="D141" s="9" t="s">
        <v>21</v>
      </c>
      <c r="E141" s="54">
        <v>2</v>
      </c>
      <c r="F141" s="21">
        <v>9500</v>
      </c>
      <c r="G141" s="21">
        <f t="shared" si="2"/>
        <v>22800</v>
      </c>
      <c r="H141" s="40" t="s">
        <v>454</v>
      </c>
      <c r="I141" s="17" t="s">
        <v>496</v>
      </c>
      <c r="J141" s="6" t="s">
        <v>497</v>
      </c>
      <c r="K141" s="16" t="s">
        <v>572</v>
      </c>
    </row>
    <row r="142" spans="1:11" ht="30" customHeight="1">
      <c r="A142" s="28">
        <v>134</v>
      </c>
      <c r="B142" s="9" t="s">
        <v>452</v>
      </c>
      <c r="C142" s="9">
        <v>1000</v>
      </c>
      <c r="D142" s="9" t="s">
        <v>21</v>
      </c>
      <c r="E142" s="54">
        <v>6</v>
      </c>
      <c r="F142" s="21">
        <v>10500</v>
      </c>
      <c r="G142" s="21">
        <f t="shared" si="2"/>
        <v>75600</v>
      </c>
      <c r="H142" s="40" t="s">
        <v>455</v>
      </c>
      <c r="I142" s="17" t="s">
        <v>496</v>
      </c>
      <c r="J142" s="6" t="s">
        <v>497</v>
      </c>
      <c r="K142" s="16" t="s">
        <v>572</v>
      </c>
    </row>
    <row r="143" spans="1:11" ht="30" customHeight="1">
      <c r="A143" s="27">
        <v>135</v>
      </c>
      <c r="B143" s="9" t="s">
        <v>452</v>
      </c>
      <c r="C143" s="9">
        <v>800</v>
      </c>
      <c r="D143" s="9" t="s">
        <v>21</v>
      </c>
      <c r="E143" s="54">
        <v>5</v>
      </c>
      <c r="F143" s="21">
        <v>8500</v>
      </c>
      <c r="G143" s="21">
        <f t="shared" si="2"/>
        <v>51000</v>
      </c>
      <c r="H143" s="34" t="s">
        <v>456</v>
      </c>
      <c r="I143" s="17" t="s">
        <v>496</v>
      </c>
      <c r="J143" s="6" t="s">
        <v>497</v>
      </c>
      <c r="K143" s="16" t="s">
        <v>572</v>
      </c>
    </row>
    <row r="144" spans="1:11" ht="30" customHeight="1">
      <c r="A144" s="28">
        <v>136</v>
      </c>
      <c r="B144" s="9" t="s">
        <v>452</v>
      </c>
      <c r="C144" s="9">
        <v>750</v>
      </c>
      <c r="D144" s="9" t="s">
        <v>21</v>
      </c>
      <c r="E144" s="54">
        <v>2</v>
      </c>
      <c r="F144" s="21">
        <v>12000</v>
      </c>
      <c r="G144" s="21">
        <f t="shared" si="2"/>
        <v>28800</v>
      </c>
      <c r="H144" s="34" t="s">
        <v>457</v>
      </c>
      <c r="I144" s="17" t="s">
        <v>496</v>
      </c>
      <c r="J144" s="6" t="s">
        <v>497</v>
      </c>
      <c r="K144" s="16" t="s">
        <v>572</v>
      </c>
    </row>
    <row r="145" spans="1:11" ht="30" customHeight="1">
      <c r="A145" s="27">
        <v>137</v>
      </c>
      <c r="B145" s="9" t="s">
        <v>452</v>
      </c>
      <c r="C145" s="9">
        <v>400</v>
      </c>
      <c r="D145" s="9" t="s">
        <v>21</v>
      </c>
      <c r="E145" s="54">
        <v>2</v>
      </c>
      <c r="F145" s="21">
        <v>5500</v>
      </c>
      <c r="G145" s="21">
        <f t="shared" si="2"/>
        <v>13200</v>
      </c>
      <c r="H145" s="34" t="s">
        <v>458</v>
      </c>
      <c r="I145" s="17" t="s">
        <v>496</v>
      </c>
      <c r="J145" s="6" t="s">
        <v>497</v>
      </c>
      <c r="K145" s="16" t="s">
        <v>572</v>
      </c>
    </row>
    <row r="146" spans="1:11" ht="30" customHeight="1">
      <c r="A146" s="28">
        <v>138</v>
      </c>
      <c r="B146" s="13" t="s">
        <v>452</v>
      </c>
      <c r="C146" s="13">
        <v>300</v>
      </c>
      <c r="D146" s="9" t="s">
        <v>21</v>
      </c>
      <c r="E146" s="56">
        <v>2</v>
      </c>
      <c r="F146" s="21">
        <v>4500</v>
      </c>
      <c r="G146" s="21">
        <f t="shared" si="2"/>
        <v>10800</v>
      </c>
      <c r="H146" s="34" t="s">
        <v>459</v>
      </c>
      <c r="I146" s="17" t="s">
        <v>496</v>
      </c>
      <c r="J146" s="6" t="s">
        <v>497</v>
      </c>
      <c r="K146" s="16" t="s">
        <v>572</v>
      </c>
    </row>
    <row r="147" spans="1:11" ht="30" customHeight="1">
      <c r="A147" s="27">
        <v>139</v>
      </c>
      <c r="B147" s="13" t="s">
        <v>460</v>
      </c>
      <c r="C147" s="13">
        <v>100</v>
      </c>
      <c r="D147" s="43" t="s">
        <v>21</v>
      </c>
      <c r="E147" s="59">
        <v>2</v>
      </c>
      <c r="F147" s="21">
        <v>8250</v>
      </c>
      <c r="G147" s="21">
        <f t="shared" si="2"/>
        <v>19800</v>
      </c>
      <c r="H147" s="40" t="s">
        <v>461</v>
      </c>
      <c r="I147" s="17" t="s">
        <v>496</v>
      </c>
      <c r="J147" s="6" t="s">
        <v>497</v>
      </c>
      <c r="K147" s="16" t="s">
        <v>575</v>
      </c>
    </row>
    <row r="148" spans="1:11" ht="30" customHeight="1">
      <c r="A148" s="28">
        <v>140</v>
      </c>
      <c r="B148" s="13" t="s">
        <v>462</v>
      </c>
      <c r="C148" s="31">
        <v>25</v>
      </c>
      <c r="D148" s="43" t="s">
        <v>21</v>
      </c>
      <c r="E148" s="60">
        <v>50</v>
      </c>
      <c r="F148" s="21">
        <v>231</v>
      </c>
      <c r="G148" s="21">
        <f t="shared" si="2"/>
        <v>13860</v>
      </c>
      <c r="H148" s="40" t="s">
        <v>463</v>
      </c>
      <c r="I148" s="17" t="s">
        <v>496</v>
      </c>
      <c r="J148" s="6" t="s">
        <v>497</v>
      </c>
      <c r="K148" s="16" t="s">
        <v>576</v>
      </c>
    </row>
    <row r="149" spans="1:11" ht="30" customHeight="1">
      <c r="A149" s="27">
        <v>141</v>
      </c>
      <c r="B149" s="13" t="s">
        <v>464</v>
      </c>
      <c r="C149" s="31">
        <v>30</v>
      </c>
      <c r="D149" s="43" t="s">
        <v>21</v>
      </c>
      <c r="E149" s="60">
        <v>30</v>
      </c>
      <c r="F149" s="21">
        <v>540</v>
      </c>
      <c r="G149" s="21">
        <f t="shared" si="2"/>
        <v>19440</v>
      </c>
      <c r="H149" s="34" t="s">
        <v>465</v>
      </c>
      <c r="I149" s="17" t="s">
        <v>496</v>
      </c>
      <c r="J149" s="6" t="s">
        <v>497</v>
      </c>
      <c r="K149" s="16" t="s">
        <v>577</v>
      </c>
    </row>
    <row r="150" spans="1:11" ht="30" customHeight="1">
      <c r="A150" s="28">
        <v>142</v>
      </c>
      <c r="B150" s="13" t="s">
        <v>466</v>
      </c>
      <c r="C150" s="9">
        <v>45</v>
      </c>
      <c r="D150" s="9" t="s">
        <v>467</v>
      </c>
      <c r="E150" s="54">
        <v>1</v>
      </c>
      <c r="F150" s="21">
        <v>29900</v>
      </c>
      <c r="G150" s="21">
        <f t="shared" si="2"/>
        <v>35880</v>
      </c>
      <c r="H150" s="40" t="s">
        <v>468</v>
      </c>
      <c r="I150" s="17" t="s">
        <v>496</v>
      </c>
      <c r="J150" s="6" t="s">
        <v>497</v>
      </c>
      <c r="K150" s="16" t="s">
        <v>593</v>
      </c>
    </row>
    <row r="151" spans="1:11" ht="30" customHeight="1">
      <c r="A151" s="27">
        <v>143</v>
      </c>
      <c r="B151" s="13" t="s">
        <v>469</v>
      </c>
      <c r="C151" s="9">
        <v>37</v>
      </c>
      <c r="D151" s="9" t="s">
        <v>21</v>
      </c>
      <c r="E151" s="54">
        <v>2</v>
      </c>
      <c r="F151" s="21">
        <v>7150</v>
      </c>
      <c r="G151" s="21">
        <f t="shared" si="2"/>
        <v>17160</v>
      </c>
      <c r="H151" s="34" t="s">
        <v>470</v>
      </c>
      <c r="I151" s="17" t="s">
        <v>496</v>
      </c>
      <c r="J151" s="6" t="s">
        <v>497</v>
      </c>
      <c r="K151" s="16" t="s">
        <v>594</v>
      </c>
    </row>
    <row r="152" spans="1:11" ht="30" customHeight="1">
      <c r="A152" s="28">
        <v>144</v>
      </c>
      <c r="B152" s="13" t="s">
        <v>471</v>
      </c>
      <c r="C152" s="79" t="s">
        <v>868</v>
      </c>
      <c r="D152" s="9" t="s">
        <v>472</v>
      </c>
      <c r="E152" s="54">
        <v>1</v>
      </c>
      <c r="F152" s="21">
        <v>20000</v>
      </c>
      <c r="G152" s="21">
        <f t="shared" si="2"/>
        <v>24000</v>
      </c>
      <c r="H152" s="40" t="s">
        <v>473</v>
      </c>
      <c r="I152" s="17" t="s">
        <v>496</v>
      </c>
      <c r="J152" s="6" t="s">
        <v>497</v>
      </c>
      <c r="K152" s="16" t="s">
        <v>595</v>
      </c>
    </row>
    <row r="153" spans="1:11" ht="30" customHeight="1">
      <c r="A153" s="27">
        <v>145</v>
      </c>
      <c r="B153" s="9" t="s">
        <v>12</v>
      </c>
      <c r="C153" s="9" t="s">
        <v>474</v>
      </c>
      <c r="D153" s="9" t="s">
        <v>21</v>
      </c>
      <c r="E153" s="54">
        <v>2</v>
      </c>
      <c r="F153" s="21">
        <v>3660</v>
      </c>
      <c r="G153" s="21">
        <f t="shared" si="2"/>
        <v>8784</v>
      </c>
      <c r="H153" s="34" t="s">
        <v>475</v>
      </c>
      <c r="I153" s="17" t="s">
        <v>496</v>
      </c>
      <c r="J153" s="6" t="s">
        <v>497</v>
      </c>
      <c r="K153" s="16" t="s">
        <v>596</v>
      </c>
    </row>
    <row r="154" spans="1:11" ht="30" customHeight="1">
      <c r="A154" s="28">
        <v>146</v>
      </c>
      <c r="B154" s="9" t="s">
        <v>12</v>
      </c>
      <c r="C154" s="9" t="s">
        <v>476</v>
      </c>
      <c r="D154" s="9" t="s">
        <v>21</v>
      </c>
      <c r="E154" s="54">
        <v>2</v>
      </c>
      <c r="F154" s="21">
        <v>2070</v>
      </c>
      <c r="G154" s="21">
        <f t="shared" si="2"/>
        <v>4968</v>
      </c>
      <c r="H154" s="34" t="s">
        <v>869</v>
      </c>
      <c r="I154" s="17" t="s">
        <v>496</v>
      </c>
      <c r="J154" s="6" t="s">
        <v>497</v>
      </c>
      <c r="K154" s="16" t="s">
        <v>596</v>
      </c>
    </row>
    <row r="155" spans="1:11" ht="30" customHeight="1">
      <c r="A155" s="27">
        <v>147</v>
      </c>
      <c r="B155" s="9" t="s">
        <v>477</v>
      </c>
      <c r="C155" s="9" t="s">
        <v>478</v>
      </c>
      <c r="D155" s="9" t="s">
        <v>21</v>
      </c>
      <c r="E155" s="54">
        <v>3</v>
      </c>
      <c r="F155" s="21">
        <v>8040</v>
      </c>
      <c r="G155" s="21">
        <f t="shared" si="2"/>
        <v>28944</v>
      </c>
      <c r="H155" s="34" t="s">
        <v>479</v>
      </c>
      <c r="I155" s="17" t="s">
        <v>496</v>
      </c>
      <c r="J155" s="6" t="s">
        <v>497</v>
      </c>
      <c r="K155" s="16" t="s">
        <v>28</v>
      </c>
    </row>
    <row r="156" spans="1:11" ht="30" customHeight="1">
      <c r="A156" s="28">
        <v>148</v>
      </c>
      <c r="B156" s="9" t="s">
        <v>480</v>
      </c>
      <c r="C156" s="9" t="s">
        <v>481</v>
      </c>
      <c r="D156" s="9" t="s">
        <v>21</v>
      </c>
      <c r="E156" s="54">
        <v>10</v>
      </c>
      <c r="F156" s="21">
        <v>14300</v>
      </c>
      <c r="G156" s="21">
        <f t="shared" si="2"/>
        <v>171600</v>
      </c>
      <c r="H156" s="40" t="s">
        <v>482</v>
      </c>
      <c r="I156" s="17" t="s">
        <v>496</v>
      </c>
      <c r="J156" s="6" t="s">
        <v>497</v>
      </c>
      <c r="K156" s="16" t="s">
        <v>597</v>
      </c>
    </row>
    <row r="157" spans="1:11" ht="30" customHeight="1">
      <c r="A157" s="27">
        <v>149</v>
      </c>
      <c r="B157" s="9" t="s">
        <v>483</v>
      </c>
      <c r="C157" s="9" t="s">
        <v>484</v>
      </c>
      <c r="D157" s="9" t="s">
        <v>21</v>
      </c>
      <c r="E157" s="54">
        <v>10</v>
      </c>
      <c r="F157" s="21">
        <v>1870</v>
      </c>
      <c r="G157" s="21">
        <f t="shared" si="2"/>
        <v>22440</v>
      </c>
      <c r="H157" s="34" t="s">
        <v>485</v>
      </c>
      <c r="I157" s="17" t="s">
        <v>496</v>
      </c>
      <c r="J157" s="6" t="s">
        <v>497</v>
      </c>
      <c r="K157" s="16" t="s">
        <v>598</v>
      </c>
    </row>
    <row r="158" spans="1:11" ht="30" customHeight="1">
      <c r="A158" s="28">
        <v>150</v>
      </c>
      <c r="B158" s="9" t="s">
        <v>486</v>
      </c>
      <c r="C158" s="9">
        <v>10</v>
      </c>
      <c r="D158" s="9" t="s">
        <v>487</v>
      </c>
      <c r="E158" s="54">
        <v>11</v>
      </c>
      <c r="F158" s="21">
        <v>1375</v>
      </c>
      <c r="G158" s="21">
        <f t="shared" si="2"/>
        <v>18150</v>
      </c>
      <c r="H158" s="40" t="s">
        <v>488</v>
      </c>
      <c r="I158" s="17" t="s">
        <v>496</v>
      </c>
      <c r="J158" s="6" t="s">
        <v>497</v>
      </c>
      <c r="K158" s="16" t="s">
        <v>580</v>
      </c>
    </row>
    <row r="159" spans="1:11" ht="30" customHeight="1">
      <c r="A159" s="27">
        <v>151</v>
      </c>
      <c r="B159" s="13" t="s">
        <v>489</v>
      </c>
      <c r="C159" s="80" t="s">
        <v>490</v>
      </c>
      <c r="D159" s="9" t="s">
        <v>570</v>
      </c>
      <c r="E159" s="56">
        <v>10</v>
      </c>
      <c r="F159" s="21">
        <v>5000</v>
      </c>
      <c r="G159" s="21">
        <f t="shared" si="2"/>
        <v>60000</v>
      </c>
      <c r="H159" s="40" t="s">
        <v>491</v>
      </c>
      <c r="I159" s="17" t="s">
        <v>496</v>
      </c>
      <c r="J159" s="6" t="s">
        <v>497</v>
      </c>
      <c r="K159" s="16" t="s">
        <v>599</v>
      </c>
    </row>
    <row r="160" spans="1:11" ht="30" customHeight="1">
      <c r="A160" s="28">
        <v>152</v>
      </c>
      <c r="B160" s="13" t="s">
        <v>492</v>
      </c>
      <c r="C160" s="13" t="s">
        <v>493</v>
      </c>
      <c r="D160" s="43" t="s">
        <v>494</v>
      </c>
      <c r="E160" s="59">
        <v>25</v>
      </c>
      <c r="F160" s="21">
        <v>1100</v>
      </c>
      <c r="G160" s="21">
        <f t="shared" si="2"/>
        <v>33000</v>
      </c>
      <c r="H160" s="40" t="s">
        <v>495</v>
      </c>
      <c r="I160" s="17" t="s">
        <v>496</v>
      </c>
      <c r="J160" s="6" t="s">
        <v>497</v>
      </c>
      <c r="K160" s="16" t="s">
        <v>600</v>
      </c>
    </row>
    <row r="161" spans="1:11" ht="30" customHeight="1">
      <c r="A161" s="27">
        <v>153</v>
      </c>
      <c r="B161" s="18" t="s">
        <v>498</v>
      </c>
      <c r="D161" s="44"/>
      <c r="E161" s="61">
        <v>2</v>
      </c>
      <c r="F161" s="75">
        <v>3000</v>
      </c>
      <c r="G161" s="21">
        <f t="shared" si="2"/>
        <v>7200</v>
      </c>
      <c r="H161" s="40" t="s">
        <v>499</v>
      </c>
      <c r="I161" s="17" t="s">
        <v>156</v>
      </c>
      <c r="J161" s="6" t="s">
        <v>569</v>
      </c>
      <c r="K161" s="16" t="s">
        <v>601</v>
      </c>
    </row>
    <row r="162" spans="1:11" ht="30" customHeight="1">
      <c r="A162" s="28">
        <v>154</v>
      </c>
      <c r="B162" s="18" t="s">
        <v>500</v>
      </c>
      <c r="C162" s="18" t="s">
        <v>501</v>
      </c>
      <c r="D162" s="44" t="s">
        <v>21</v>
      </c>
      <c r="E162" s="61">
        <v>3</v>
      </c>
      <c r="F162" s="75">
        <v>5060</v>
      </c>
      <c r="G162" s="21">
        <f t="shared" si="2"/>
        <v>18216</v>
      </c>
      <c r="H162" s="40" t="s">
        <v>502</v>
      </c>
      <c r="I162" s="17" t="s">
        <v>156</v>
      </c>
      <c r="J162" s="6" t="s">
        <v>569</v>
      </c>
      <c r="K162" s="16" t="s">
        <v>602</v>
      </c>
    </row>
    <row r="163" spans="1:11" ht="30" customHeight="1">
      <c r="A163" s="27">
        <v>155</v>
      </c>
      <c r="B163" s="18" t="s">
        <v>503</v>
      </c>
      <c r="C163" s="18">
        <v>120</v>
      </c>
      <c r="D163" s="44" t="s">
        <v>21</v>
      </c>
      <c r="E163" s="61">
        <v>1</v>
      </c>
      <c r="F163" s="75">
        <v>45100</v>
      </c>
      <c r="G163" s="21">
        <f t="shared" si="2"/>
        <v>54120</v>
      </c>
      <c r="H163" s="40" t="s">
        <v>504</v>
      </c>
      <c r="I163" s="17" t="s">
        <v>156</v>
      </c>
      <c r="J163" s="6" t="s">
        <v>569</v>
      </c>
      <c r="K163" s="16" t="s">
        <v>603</v>
      </c>
    </row>
    <row r="164" spans="1:11" ht="30" customHeight="1">
      <c r="A164" s="28">
        <v>156</v>
      </c>
      <c r="B164" s="18" t="s">
        <v>505</v>
      </c>
      <c r="D164" s="44"/>
      <c r="E164" s="61">
        <v>2</v>
      </c>
      <c r="F164" s="75">
        <v>1100</v>
      </c>
      <c r="G164" s="21">
        <f t="shared" si="2"/>
        <v>2640</v>
      </c>
      <c r="H164" s="34" t="s">
        <v>506</v>
      </c>
      <c r="I164" s="17" t="s">
        <v>156</v>
      </c>
      <c r="J164" s="6" t="s">
        <v>569</v>
      </c>
      <c r="K164" s="16" t="s">
        <v>604</v>
      </c>
    </row>
    <row r="165" spans="1:11" ht="30" customHeight="1">
      <c r="A165" s="27">
        <v>157</v>
      </c>
      <c r="B165" s="18" t="s">
        <v>507</v>
      </c>
      <c r="D165" s="44"/>
      <c r="E165" s="61">
        <v>4</v>
      </c>
      <c r="F165" s="75">
        <v>7700</v>
      </c>
      <c r="G165" s="21">
        <f t="shared" si="2"/>
        <v>36960</v>
      </c>
      <c r="H165" s="40" t="s">
        <v>508</v>
      </c>
      <c r="I165" s="17" t="s">
        <v>156</v>
      </c>
      <c r="J165" s="6" t="s">
        <v>569</v>
      </c>
      <c r="K165" s="16" t="s">
        <v>581</v>
      </c>
    </row>
    <row r="166" spans="1:11" ht="30" customHeight="1">
      <c r="A166" s="28">
        <v>158</v>
      </c>
      <c r="B166" s="18" t="s">
        <v>509</v>
      </c>
      <c r="D166" s="44"/>
      <c r="E166" s="61">
        <v>2</v>
      </c>
      <c r="F166" s="75">
        <v>5060</v>
      </c>
      <c r="G166" s="21">
        <f t="shared" si="2"/>
        <v>12144</v>
      </c>
      <c r="H166" s="40" t="s">
        <v>510</v>
      </c>
      <c r="I166" s="17" t="s">
        <v>156</v>
      </c>
      <c r="J166" s="6" t="s">
        <v>569</v>
      </c>
      <c r="K166" s="16" t="s">
        <v>605</v>
      </c>
    </row>
    <row r="167" spans="1:11" ht="30" customHeight="1">
      <c r="A167" s="27">
        <v>159</v>
      </c>
      <c r="B167" s="18" t="s">
        <v>511</v>
      </c>
      <c r="D167" s="44"/>
      <c r="E167" s="61">
        <v>2</v>
      </c>
      <c r="F167" s="75">
        <v>880</v>
      </c>
      <c r="G167" s="21">
        <f t="shared" si="2"/>
        <v>2112</v>
      </c>
      <c r="H167" s="40" t="s">
        <v>512</v>
      </c>
      <c r="I167" s="17" t="s">
        <v>156</v>
      </c>
      <c r="J167" s="6" t="s">
        <v>569</v>
      </c>
      <c r="K167" s="16" t="s">
        <v>582</v>
      </c>
    </row>
    <row r="168" spans="1:11" ht="30" customHeight="1">
      <c r="A168" s="28">
        <v>160</v>
      </c>
      <c r="B168" s="18" t="s">
        <v>513</v>
      </c>
      <c r="D168" s="44"/>
      <c r="E168" s="61">
        <v>3</v>
      </c>
      <c r="F168" s="75">
        <v>1980</v>
      </c>
      <c r="G168" s="21">
        <f t="shared" si="2"/>
        <v>7128</v>
      </c>
      <c r="H168" s="40" t="s">
        <v>514</v>
      </c>
      <c r="I168" s="17" t="s">
        <v>156</v>
      </c>
      <c r="J168" s="6" t="s">
        <v>569</v>
      </c>
      <c r="K168" s="16" t="s">
        <v>290</v>
      </c>
    </row>
    <row r="169" spans="1:11" ht="30" customHeight="1">
      <c r="A169" s="27">
        <v>161</v>
      </c>
      <c r="B169" s="18" t="s">
        <v>515</v>
      </c>
      <c r="D169" s="44"/>
      <c r="E169" s="61">
        <v>3</v>
      </c>
      <c r="F169" s="75">
        <v>880</v>
      </c>
      <c r="G169" s="21">
        <f t="shared" si="2"/>
        <v>3168</v>
      </c>
      <c r="H169" s="40" t="s">
        <v>516</v>
      </c>
      <c r="I169" s="17" t="s">
        <v>156</v>
      </c>
      <c r="J169" s="6" t="s">
        <v>569</v>
      </c>
      <c r="K169" s="16" t="s">
        <v>606</v>
      </c>
    </row>
    <row r="170" spans="1:11" ht="30" customHeight="1">
      <c r="A170" s="28">
        <v>162</v>
      </c>
      <c r="B170" s="45" t="s">
        <v>517</v>
      </c>
      <c r="C170" s="45"/>
      <c r="D170" s="46"/>
      <c r="E170" s="62">
        <v>5</v>
      </c>
      <c r="F170" s="76">
        <v>3630</v>
      </c>
      <c r="G170" s="21">
        <f t="shared" si="2"/>
        <v>21780</v>
      </c>
      <c r="H170" s="40" t="s">
        <v>518</v>
      </c>
      <c r="I170" s="17" t="s">
        <v>156</v>
      </c>
      <c r="J170" s="6" t="s">
        <v>569</v>
      </c>
      <c r="K170" s="16" t="s">
        <v>583</v>
      </c>
    </row>
    <row r="171" spans="1:11" ht="30" customHeight="1">
      <c r="A171" s="27">
        <v>163</v>
      </c>
      <c r="B171" s="45" t="s">
        <v>519</v>
      </c>
      <c r="C171" s="45"/>
      <c r="D171" s="46"/>
      <c r="E171" s="62">
        <v>5</v>
      </c>
      <c r="F171" s="76">
        <v>880</v>
      </c>
      <c r="G171" s="21">
        <f t="shared" si="2"/>
        <v>5280</v>
      </c>
      <c r="H171" s="40" t="s">
        <v>520</v>
      </c>
      <c r="I171" s="17" t="s">
        <v>156</v>
      </c>
      <c r="J171" s="6" t="s">
        <v>569</v>
      </c>
      <c r="K171" s="16" t="s">
        <v>607</v>
      </c>
    </row>
    <row r="172" spans="1:11" ht="30" customHeight="1">
      <c r="A172" s="28">
        <v>164</v>
      </c>
      <c r="B172" s="47" t="s">
        <v>23</v>
      </c>
      <c r="C172" s="45"/>
      <c r="D172" s="46"/>
      <c r="E172" s="62">
        <v>2</v>
      </c>
      <c r="F172" s="76">
        <v>6600</v>
      </c>
      <c r="G172" s="21">
        <f t="shared" si="2"/>
        <v>15840</v>
      </c>
      <c r="H172" s="34" t="s">
        <v>870</v>
      </c>
      <c r="I172" s="17" t="s">
        <v>156</v>
      </c>
      <c r="J172" s="6" t="s">
        <v>569</v>
      </c>
      <c r="K172" s="16" t="s">
        <v>23</v>
      </c>
    </row>
    <row r="173" spans="1:11" ht="30" customHeight="1">
      <c r="A173" s="27">
        <v>165</v>
      </c>
      <c r="B173" s="10" t="s">
        <v>521</v>
      </c>
      <c r="C173" s="45"/>
      <c r="D173" s="32"/>
      <c r="E173" s="53">
        <v>1</v>
      </c>
      <c r="F173" s="73">
        <v>11390</v>
      </c>
      <c r="G173" s="21">
        <f t="shared" si="2"/>
        <v>13668</v>
      </c>
      <c r="H173" s="64" t="s">
        <v>522</v>
      </c>
      <c r="I173" s="17" t="s">
        <v>156</v>
      </c>
      <c r="J173" s="6" t="s">
        <v>569</v>
      </c>
    </row>
    <row r="174" spans="1:11" ht="30" customHeight="1">
      <c r="A174" s="28">
        <v>166</v>
      </c>
      <c r="B174" s="45" t="s">
        <v>15</v>
      </c>
      <c r="C174" s="45" t="s">
        <v>523</v>
      </c>
      <c r="D174" s="46"/>
      <c r="E174" s="62">
        <v>1</v>
      </c>
      <c r="F174" s="76">
        <v>76000</v>
      </c>
      <c r="G174" s="21">
        <f t="shared" si="2"/>
        <v>91200</v>
      </c>
      <c r="H174" s="40" t="s">
        <v>524</v>
      </c>
      <c r="I174" s="17" t="s">
        <v>156</v>
      </c>
      <c r="J174" s="6" t="s">
        <v>569</v>
      </c>
      <c r="K174" s="16" t="s">
        <v>584</v>
      </c>
    </row>
    <row r="175" spans="1:11" ht="30" customHeight="1">
      <c r="A175" s="27">
        <v>167</v>
      </c>
      <c r="B175" s="45" t="s">
        <v>15</v>
      </c>
      <c r="C175" s="45" t="s">
        <v>525</v>
      </c>
      <c r="D175" s="46"/>
      <c r="E175" s="62">
        <v>1</v>
      </c>
      <c r="F175" s="76">
        <v>40000</v>
      </c>
      <c r="G175" s="21">
        <f t="shared" si="2"/>
        <v>48000</v>
      </c>
      <c r="H175" s="40" t="s">
        <v>524</v>
      </c>
      <c r="I175" s="17" t="s">
        <v>156</v>
      </c>
      <c r="J175" s="6" t="s">
        <v>569</v>
      </c>
      <c r="K175" s="16" t="s">
        <v>584</v>
      </c>
    </row>
    <row r="176" spans="1:11" ht="30" customHeight="1">
      <c r="A176" s="28">
        <v>168</v>
      </c>
      <c r="B176" s="47" t="s">
        <v>526</v>
      </c>
      <c r="C176" s="45" t="s">
        <v>871</v>
      </c>
      <c r="D176" s="46"/>
      <c r="E176" s="62">
        <v>2</v>
      </c>
      <c r="F176" s="76">
        <v>3900</v>
      </c>
      <c r="G176" s="21">
        <f t="shared" si="2"/>
        <v>9360</v>
      </c>
      <c r="H176" s="40" t="s">
        <v>527</v>
      </c>
      <c r="I176" s="17" t="s">
        <v>156</v>
      </c>
      <c r="J176" s="6" t="s">
        <v>569</v>
      </c>
      <c r="K176" s="16" t="s">
        <v>585</v>
      </c>
    </row>
    <row r="177" spans="1:12" ht="30" customHeight="1">
      <c r="A177" s="27">
        <v>169</v>
      </c>
      <c r="B177" s="45" t="s">
        <v>528</v>
      </c>
      <c r="C177" s="45" t="s">
        <v>529</v>
      </c>
      <c r="D177" s="46" t="s">
        <v>21</v>
      </c>
      <c r="E177" s="62">
        <v>1</v>
      </c>
      <c r="F177" s="76">
        <v>12500</v>
      </c>
      <c r="G177" s="21">
        <f t="shared" si="2"/>
        <v>15000</v>
      </c>
      <c r="H177" s="40" t="s">
        <v>530</v>
      </c>
      <c r="I177" s="17" t="s">
        <v>156</v>
      </c>
      <c r="J177" s="6" t="s">
        <v>569</v>
      </c>
      <c r="K177" s="16" t="s">
        <v>586</v>
      </c>
    </row>
    <row r="178" spans="1:12" ht="30" customHeight="1">
      <c r="A178" s="28">
        <v>170</v>
      </c>
      <c r="B178" s="9" t="s">
        <v>531</v>
      </c>
      <c r="C178" s="9"/>
      <c r="D178" s="46"/>
      <c r="E178" s="54">
        <v>2</v>
      </c>
      <c r="F178" s="77">
        <v>770</v>
      </c>
      <c r="G178" s="21">
        <f t="shared" si="2"/>
        <v>1848</v>
      </c>
      <c r="H178" s="66" t="s">
        <v>524</v>
      </c>
      <c r="I178" s="17" t="s">
        <v>156</v>
      </c>
      <c r="J178" s="6" t="s">
        <v>569</v>
      </c>
      <c r="K178" s="16" t="s">
        <v>587</v>
      </c>
    </row>
    <row r="179" spans="1:12" ht="30" customHeight="1">
      <c r="A179" s="27">
        <v>171</v>
      </c>
      <c r="B179" s="45" t="s">
        <v>532</v>
      </c>
      <c r="C179" s="45" t="s">
        <v>623</v>
      </c>
      <c r="D179" s="46"/>
      <c r="E179" s="62">
        <v>1</v>
      </c>
      <c r="F179" s="76">
        <v>37000</v>
      </c>
      <c r="G179" s="21">
        <f t="shared" si="2"/>
        <v>44400</v>
      </c>
      <c r="H179" s="40" t="s">
        <v>533</v>
      </c>
      <c r="I179" s="17" t="s">
        <v>156</v>
      </c>
      <c r="J179" s="6" t="s">
        <v>569</v>
      </c>
      <c r="K179" s="16" t="s">
        <v>608</v>
      </c>
    </row>
    <row r="180" spans="1:12" ht="30" customHeight="1">
      <c r="A180" s="28">
        <v>172</v>
      </c>
      <c r="B180" s="45" t="s">
        <v>617</v>
      </c>
      <c r="C180" s="45" t="s">
        <v>534</v>
      </c>
      <c r="D180" s="46"/>
      <c r="E180" s="62">
        <v>6</v>
      </c>
      <c r="F180" s="76">
        <v>7000</v>
      </c>
      <c r="G180" s="21">
        <f t="shared" si="2"/>
        <v>50400</v>
      </c>
      <c r="H180" s="65" t="s">
        <v>535</v>
      </c>
      <c r="I180" s="17" t="s">
        <v>156</v>
      </c>
      <c r="J180" s="6" t="s">
        <v>569</v>
      </c>
      <c r="K180" s="16" t="s">
        <v>588</v>
      </c>
    </row>
    <row r="181" spans="1:12" ht="30" customHeight="1">
      <c r="A181" s="27">
        <v>173</v>
      </c>
      <c r="B181" s="45" t="s">
        <v>619</v>
      </c>
      <c r="C181" s="45" t="s">
        <v>618</v>
      </c>
      <c r="D181" s="32"/>
      <c r="E181" s="63">
        <v>1</v>
      </c>
      <c r="F181" s="21">
        <v>6500</v>
      </c>
      <c r="G181" s="21">
        <f t="shared" si="2"/>
        <v>7800</v>
      </c>
      <c r="H181" s="65" t="s">
        <v>536</v>
      </c>
      <c r="I181" s="17" t="s">
        <v>156</v>
      </c>
      <c r="J181" s="6" t="s">
        <v>569</v>
      </c>
      <c r="K181" s="16" t="s">
        <v>609</v>
      </c>
    </row>
    <row r="182" spans="1:12" ht="30" customHeight="1">
      <c r="A182" s="28">
        <v>174</v>
      </c>
      <c r="B182" s="45" t="s">
        <v>620</v>
      </c>
      <c r="C182" s="45" t="s">
        <v>622</v>
      </c>
      <c r="D182" s="32"/>
      <c r="E182" s="62">
        <v>1</v>
      </c>
      <c r="F182" s="76">
        <v>85000</v>
      </c>
      <c r="G182" s="21">
        <f t="shared" si="2"/>
        <v>102000</v>
      </c>
      <c r="H182" s="40" t="s">
        <v>537</v>
      </c>
      <c r="I182" s="17" t="s">
        <v>156</v>
      </c>
      <c r="J182" s="6" t="s">
        <v>569</v>
      </c>
      <c r="K182" s="16" t="s">
        <v>610</v>
      </c>
    </row>
    <row r="183" spans="1:12" ht="30" customHeight="1">
      <c r="A183" s="27">
        <v>175</v>
      </c>
      <c r="B183" s="45" t="s">
        <v>621</v>
      </c>
      <c r="C183" s="45" t="s">
        <v>626</v>
      </c>
      <c r="D183" s="32"/>
      <c r="E183" s="62">
        <v>2</v>
      </c>
      <c r="F183" s="76">
        <v>11500</v>
      </c>
      <c r="G183" s="21">
        <f t="shared" si="2"/>
        <v>27600</v>
      </c>
      <c r="H183" s="40" t="s">
        <v>538</v>
      </c>
      <c r="I183" s="17" t="s">
        <v>156</v>
      </c>
      <c r="J183" s="6" t="s">
        <v>569</v>
      </c>
      <c r="K183" s="16" t="s">
        <v>589</v>
      </c>
    </row>
    <row r="184" spans="1:12" ht="30" customHeight="1">
      <c r="A184" s="28">
        <v>176</v>
      </c>
      <c r="B184" s="47" t="s">
        <v>624</v>
      </c>
      <c r="C184" s="45" t="s">
        <v>625</v>
      </c>
      <c r="D184" s="32"/>
      <c r="E184" s="62">
        <v>2</v>
      </c>
      <c r="F184" s="76">
        <v>18500</v>
      </c>
      <c r="G184" s="21">
        <f t="shared" si="2"/>
        <v>44400</v>
      </c>
      <c r="H184" s="40" t="s">
        <v>539</v>
      </c>
      <c r="I184" s="17" t="s">
        <v>156</v>
      </c>
      <c r="J184" s="6" t="s">
        <v>569</v>
      </c>
      <c r="K184" s="16" t="s">
        <v>590</v>
      </c>
    </row>
    <row r="185" spans="1:12" ht="30" customHeight="1">
      <c r="A185" s="27">
        <v>177</v>
      </c>
      <c r="B185" s="47" t="s">
        <v>628</v>
      </c>
      <c r="C185" s="45" t="s">
        <v>627</v>
      </c>
      <c r="D185" s="32"/>
      <c r="E185" s="62">
        <v>1</v>
      </c>
      <c r="F185" s="76">
        <v>224000</v>
      </c>
      <c r="G185" s="21">
        <f t="shared" si="2"/>
        <v>268800</v>
      </c>
      <c r="H185" s="34" t="s">
        <v>540</v>
      </c>
      <c r="I185" s="17" t="s">
        <v>156</v>
      </c>
      <c r="J185" s="6" t="s">
        <v>569</v>
      </c>
    </row>
    <row r="186" spans="1:12" ht="30" customHeight="1">
      <c r="A186" s="28">
        <v>178</v>
      </c>
      <c r="B186" s="47" t="s">
        <v>541</v>
      </c>
      <c r="C186" s="45"/>
      <c r="D186" s="32"/>
      <c r="E186" s="62">
        <v>2</v>
      </c>
      <c r="F186" s="76">
        <v>40000</v>
      </c>
      <c r="G186" s="21">
        <f t="shared" si="2"/>
        <v>96000</v>
      </c>
      <c r="H186" s="40" t="s">
        <v>542</v>
      </c>
      <c r="I186" s="17" t="s">
        <v>156</v>
      </c>
      <c r="J186" s="6" t="s">
        <v>569</v>
      </c>
      <c r="K186" s="16" t="s">
        <v>611</v>
      </c>
    </row>
    <row r="187" spans="1:12" ht="30" customHeight="1">
      <c r="A187" s="27">
        <v>179</v>
      </c>
      <c r="B187" s="47" t="s">
        <v>543</v>
      </c>
      <c r="C187" s="45" t="s">
        <v>544</v>
      </c>
      <c r="D187" s="32"/>
      <c r="E187" s="62">
        <v>1</v>
      </c>
      <c r="F187" s="76">
        <v>16516</v>
      </c>
      <c r="G187" s="21">
        <f t="shared" si="2"/>
        <v>19819.2</v>
      </c>
      <c r="H187" s="40" t="s">
        <v>545</v>
      </c>
      <c r="I187" s="17" t="s">
        <v>156</v>
      </c>
      <c r="J187" s="6" t="s">
        <v>569</v>
      </c>
      <c r="K187" s="16" t="s">
        <v>591</v>
      </c>
    </row>
    <row r="188" spans="1:12" ht="30" customHeight="1">
      <c r="A188" s="28">
        <v>180</v>
      </c>
      <c r="B188" s="47" t="s">
        <v>543</v>
      </c>
      <c r="C188" s="45" t="s">
        <v>546</v>
      </c>
      <c r="D188" s="32"/>
      <c r="E188" s="62">
        <v>1</v>
      </c>
      <c r="F188" s="76">
        <v>16516</v>
      </c>
      <c r="G188" s="21">
        <f t="shared" si="2"/>
        <v>19819.2</v>
      </c>
      <c r="H188" s="40" t="s">
        <v>547</v>
      </c>
      <c r="I188" s="17" t="s">
        <v>156</v>
      </c>
      <c r="J188" s="6" t="s">
        <v>569</v>
      </c>
      <c r="K188" s="16" t="s">
        <v>591</v>
      </c>
    </row>
    <row r="189" spans="1:12" ht="30" customHeight="1">
      <c r="A189" s="27">
        <v>181</v>
      </c>
      <c r="B189" s="47" t="s">
        <v>548</v>
      </c>
      <c r="C189" s="46" t="s">
        <v>873</v>
      </c>
      <c r="D189" s="32"/>
      <c r="E189" s="62">
        <v>1</v>
      </c>
      <c r="F189" s="76">
        <v>45000</v>
      </c>
      <c r="G189" s="21">
        <f t="shared" si="2"/>
        <v>54000</v>
      </c>
      <c r="H189" s="40" t="s">
        <v>549</v>
      </c>
      <c r="I189" s="17" t="s">
        <v>156</v>
      </c>
      <c r="J189" s="6" t="s">
        <v>569</v>
      </c>
      <c r="K189" s="16" t="s">
        <v>592</v>
      </c>
      <c r="L189" s="87" t="s">
        <v>872</v>
      </c>
    </row>
    <row r="190" spans="1:12" ht="30" customHeight="1">
      <c r="A190" s="28">
        <v>182</v>
      </c>
      <c r="B190" s="10" t="s">
        <v>550</v>
      </c>
      <c r="C190" s="45" t="s">
        <v>551</v>
      </c>
      <c r="D190" s="46" t="s">
        <v>21</v>
      </c>
      <c r="E190" s="53">
        <v>1</v>
      </c>
      <c r="F190" s="73">
        <v>37620</v>
      </c>
      <c r="G190" s="21">
        <f t="shared" si="2"/>
        <v>45144</v>
      </c>
      <c r="H190" s="64" t="s">
        <v>552</v>
      </c>
      <c r="I190" s="17" t="s">
        <v>156</v>
      </c>
      <c r="J190" s="6" t="s">
        <v>569</v>
      </c>
      <c r="K190" s="16" t="s">
        <v>612</v>
      </c>
    </row>
    <row r="191" spans="1:12" ht="30" customHeight="1">
      <c r="A191" s="27">
        <v>183</v>
      </c>
      <c r="B191" s="10" t="s">
        <v>553</v>
      </c>
      <c r="C191" s="45" t="s">
        <v>554</v>
      </c>
      <c r="D191" s="46" t="s">
        <v>21</v>
      </c>
      <c r="E191" s="53">
        <v>1</v>
      </c>
      <c r="F191" s="73">
        <v>3740</v>
      </c>
      <c r="G191" s="21">
        <f t="shared" si="2"/>
        <v>4488</v>
      </c>
      <c r="H191" s="64" t="s">
        <v>555</v>
      </c>
      <c r="I191" s="17" t="s">
        <v>156</v>
      </c>
      <c r="J191" s="6" t="s">
        <v>569</v>
      </c>
      <c r="K191" s="16" t="s">
        <v>613</v>
      </c>
    </row>
    <row r="192" spans="1:12" ht="30" customHeight="1">
      <c r="A192" s="28">
        <v>184</v>
      </c>
      <c r="B192" s="10" t="s">
        <v>556</v>
      </c>
      <c r="C192" s="45" t="s">
        <v>557</v>
      </c>
      <c r="D192" s="46" t="s">
        <v>21</v>
      </c>
      <c r="E192" s="53">
        <v>1</v>
      </c>
      <c r="F192" s="73">
        <v>2750</v>
      </c>
      <c r="G192" s="21">
        <f t="shared" si="2"/>
        <v>3300</v>
      </c>
      <c r="H192" s="64" t="s">
        <v>558</v>
      </c>
      <c r="I192" s="17" t="s">
        <v>156</v>
      </c>
      <c r="J192" s="6" t="s">
        <v>569</v>
      </c>
      <c r="K192" s="16" t="s">
        <v>19</v>
      </c>
    </row>
    <row r="193" spans="1:11" ht="30" customHeight="1">
      <c r="A193" s="27">
        <v>185</v>
      </c>
      <c r="B193" s="10" t="s">
        <v>521</v>
      </c>
      <c r="C193" s="45" t="s">
        <v>559</v>
      </c>
      <c r="D193" s="32"/>
      <c r="E193" s="53">
        <v>1</v>
      </c>
      <c r="F193" s="73">
        <v>11390</v>
      </c>
      <c r="G193" s="21">
        <f t="shared" si="2"/>
        <v>13668</v>
      </c>
      <c r="H193" s="64" t="s">
        <v>522</v>
      </c>
      <c r="I193" s="17" t="s">
        <v>156</v>
      </c>
      <c r="J193" s="6" t="s">
        <v>569</v>
      </c>
      <c r="K193" s="16" t="s">
        <v>614</v>
      </c>
    </row>
    <row r="194" spans="1:11" ht="30" customHeight="1">
      <c r="A194" s="28">
        <v>186</v>
      </c>
      <c r="B194" s="9" t="s">
        <v>151</v>
      </c>
      <c r="C194" s="9" t="s">
        <v>152</v>
      </c>
      <c r="D194" s="9" t="s">
        <v>10</v>
      </c>
      <c r="E194" s="54">
        <v>1</v>
      </c>
      <c r="F194" s="21">
        <v>101200</v>
      </c>
      <c r="G194" s="21">
        <f t="shared" si="2"/>
        <v>121440</v>
      </c>
      <c r="H194" s="29" t="s">
        <v>153</v>
      </c>
      <c r="I194" s="17" t="s">
        <v>156</v>
      </c>
      <c r="J194" s="6" t="s">
        <v>569</v>
      </c>
      <c r="K194" s="16" t="s">
        <v>304</v>
      </c>
    </row>
    <row r="195" spans="1:11" ht="30" customHeight="1">
      <c r="A195" s="27">
        <v>187</v>
      </c>
      <c r="B195" s="10" t="s">
        <v>560</v>
      </c>
      <c r="C195" s="9" t="s">
        <v>561</v>
      </c>
      <c r="D195" s="9"/>
      <c r="E195" s="53">
        <v>1</v>
      </c>
      <c r="F195" s="78">
        <v>22740</v>
      </c>
      <c r="G195" s="21">
        <f t="shared" si="2"/>
        <v>27288</v>
      </c>
      <c r="H195" s="64" t="s">
        <v>562</v>
      </c>
      <c r="I195" s="17" t="s">
        <v>156</v>
      </c>
      <c r="J195" s="6" t="s">
        <v>569</v>
      </c>
      <c r="K195" s="16" t="s">
        <v>615</v>
      </c>
    </row>
    <row r="196" spans="1:11" ht="30" customHeight="1">
      <c r="A196" s="28">
        <v>188</v>
      </c>
      <c r="B196" s="10" t="s">
        <v>563</v>
      </c>
      <c r="C196" s="9" t="s">
        <v>564</v>
      </c>
      <c r="D196" s="9"/>
      <c r="E196" s="53">
        <v>1</v>
      </c>
      <c r="F196" s="73">
        <v>15000</v>
      </c>
      <c r="G196" s="21">
        <f t="shared" si="2"/>
        <v>18000</v>
      </c>
      <c r="H196" s="64" t="s">
        <v>565</v>
      </c>
      <c r="I196" s="17" t="s">
        <v>156</v>
      </c>
      <c r="J196" s="6" t="s">
        <v>569</v>
      </c>
      <c r="K196" s="16" t="s">
        <v>29</v>
      </c>
    </row>
    <row r="197" spans="1:11" ht="30" customHeight="1">
      <c r="A197" s="27">
        <v>189</v>
      </c>
      <c r="B197" s="10" t="s">
        <v>566</v>
      </c>
      <c r="C197" s="9" t="s">
        <v>567</v>
      </c>
      <c r="D197" s="43"/>
      <c r="E197" s="53">
        <v>3</v>
      </c>
      <c r="F197" s="73">
        <v>7000</v>
      </c>
      <c r="G197" s="21">
        <f t="shared" si="2"/>
        <v>25200</v>
      </c>
      <c r="H197" s="64" t="s">
        <v>568</v>
      </c>
      <c r="I197" s="17" t="s">
        <v>156</v>
      </c>
      <c r="J197" s="6" t="s">
        <v>569</v>
      </c>
      <c r="K197" s="16" t="s">
        <v>616</v>
      </c>
    </row>
    <row r="198" spans="1:11" ht="30" customHeight="1">
      <c r="A198" s="28">
        <v>190</v>
      </c>
      <c r="B198" s="9" t="s">
        <v>629</v>
      </c>
      <c r="C198" s="9" t="s">
        <v>630</v>
      </c>
      <c r="D198" s="9" t="s">
        <v>10</v>
      </c>
      <c r="E198" s="54">
        <v>1</v>
      </c>
      <c r="F198" s="21">
        <v>90740</v>
      </c>
      <c r="G198" s="21">
        <f t="shared" si="2"/>
        <v>108888</v>
      </c>
      <c r="H198" s="29" t="s">
        <v>631</v>
      </c>
      <c r="I198" s="17" t="s">
        <v>774</v>
      </c>
      <c r="J198" s="6" t="s">
        <v>775</v>
      </c>
      <c r="K198" s="16" t="s">
        <v>875</v>
      </c>
    </row>
    <row r="199" spans="1:11" ht="30" customHeight="1">
      <c r="A199" s="27">
        <v>191</v>
      </c>
      <c r="B199" s="9" t="s">
        <v>629</v>
      </c>
      <c r="C199" s="9" t="s">
        <v>632</v>
      </c>
      <c r="D199" s="9" t="s">
        <v>10</v>
      </c>
      <c r="E199" s="54">
        <v>1</v>
      </c>
      <c r="F199" s="21">
        <v>94260</v>
      </c>
      <c r="G199" s="21">
        <f t="shared" si="2"/>
        <v>113112</v>
      </c>
      <c r="H199" s="29" t="s">
        <v>631</v>
      </c>
      <c r="I199" s="17" t="s">
        <v>774</v>
      </c>
      <c r="J199" s="6" t="s">
        <v>775</v>
      </c>
      <c r="K199" s="16" t="s">
        <v>875</v>
      </c>
    </row>
    <row r="200" spans="1:11" ht="30" customHeight="1">
      <c r="A200" s="28">
        <v>192</v>
      </c>
      <c r="B200" s="9" t="s">
        <v>633</v>
      </c>
      <c r="C200" s="9" t="s">
        <v>634</v>
      </c>
      <c r="D200" s="9" t="s">
        <v>10</v>
      </c>
      <c r="E200" s="54">
        <v>1</v>
      </c>
      <c r="F200" s="21">
        <v>550</v>
      </c>
      <c r="G200" s="21">
        <f t="shared" si="2"/>
        <v>660</v>
      </c>
      <c r="H200" s="29" t="s">
        <v>635</v>
      </c>
      <c r="I200" s="17" t="s">
        <v>774</v>
      </c>
      <c r="J200" s="6" t="s">
        <v>775</v>
      </c>
      <c r="K200" s="16" t="s">
        <v>878</v>
      </c>
    </row>
    <row r="201" spans="1:11" ht="30" customHeight="1">
      <c r="A201" s="27">
        <v>193</v>
      </c>
      <c r="B201" s="9" t="s">
        <v>636</v>
      </c>
      <c r="C201" s="9" t="s">
        <v>25</v>
      </c>
      <c r="D201" s="9" t="s">
        <v>10</v>
      </c>
      <c r="E201" s="54">
        <v>1</v>
      </c>
      <c r="F201" s="21">
        <v>1430</v>
      </c>
      <c r="G201" s="21">
        <f t="shared" si="2"/>
        <v>1716</v>
      </c>
      <c r="H201" s="29" t="s">
        <v>637</v>
      </c>
      <c r="I201" s="17" t="s">
        <v>774</v>
      </c>
      <c r="J201" s="6" t="s">
        <v>775</v>
      </c>
      <c r="K201" s="16" t="s">
        <v>879</v>
      </c>
    </row>
    <row r="202" spans="1:11" ht="30" customHeight="1">
      <c r="A202" s="28">
        <v>194</v>
      </c>
      <c r="B202" s="9" t="s">
        <v>19</v>
      </c>
      <c r="C202" s="9" t="s">
        <v>638</v>
      </c>
      <c r="D202" s="9" t="s">
        <v>10</v>
      </c>
      <c r="E202" s="54">
        <v>1</v>
      </c>
      <c r="F202" s="21">
        <v>6600</v>
      </c>
      <c r="G202" s="21">
        <f t="shared" ref="G202:G265" si="3">F202*E202*1.2</f>
        <v>7920</v>
      </c>
      <c r="H202" s="29" t="s">
        <v>639</v>
      </c>
      <c r="I202" s="17" t="s">
        <v>774</v>
      </c>
      <c r="J202" s="6" t="s">
        <v>775</v>
      </c>
      <c r="K202" s="16" t="s">
        <v>19</v>
      </c>
    </row>
    <row r="203" spans="1:11" ht="30" customHeight="1">
      <c r="A203" s="27">
        <v>195</v>
      </c>
      <c r="B203" s="9" t="s">
        <v>640</v>
      </c>
      <c r="C203" s="9" t="s">
        <v>641</v>
      </c>
      <c r="D203" s="9" t="s">
        <v>10</v>
      </c>
      <c r="E203" s="54">
        <v>1</v>
      </c>
      <c r="F203" s="21">
        <v>27500</v>
      </c>
      <c r="G203" s="21">
        <f t="shared" si="3"/>
        <v>33000</v>
      </c>
      <c r="H203" s="29" t="s">
        <v>642</v>
      </c>
      <c r="I203" s="17" t="s">
        <v>774</v>
      </c>
      <c r="J203" s="6" t="s">
        <v>775</v>
      </c>
      <c r="K203" s="16" t="s">
        <v>880</v>
      </c>
    </row>
    <row r="204" spans="1:11" ht="30" customHeight="1">
      <c r="A204" s="28">
        <v>196</v>
      </c>
      <c r="B204" s="13" t="s">
        <v>643</v>
      </c>
      <c r="C204" s="13" t="s">
        <v>644</v>
      </c>
      <c r="D204" s="9" t="s">
        <v>10</v>
      </c>
      <c r="E204" s="56">
        <v>1</v>
      </c>
      <c r="F204" s="21">
        <v>1430</v>
      </c>
      <c r="G204" s="21">
        <f t="shared" si="3"/>
        <v>1716</v>
      </c>
      <c r="H204" s="29" t="s">
        <v>645</v>
      </c>
      <c r="I204" s="17" t="s">
        <v>774</v>
      </c>
      <c r="J204" s="6" t="s">
        <v>775</v>
      </c>
      <c r="K204" s="16" t="s">
        <v>881</v>
      </c>
    </row>
    <row r="205" spans="1:11" ht="30" customHeight="1">
      <c r="A205" s="27">
        <v>197</v>
      </c>
      <c r="B205" s="13" t="s">
        <v>646</v>
      </c>
      <c r="C205" s="13"/>
      <c r="D205" s="9" t="s">
        <v>10</v>
      </c>
      <c r="E205" s="59">
        <v>1</v>
      </c>
      <c r="F205" s="21">
        <v>3080</v>
      </c>
      <c r="G205" s="21">
        <f t="shared" si="3"/>
        <v>3696</v>
      </c>
      <c r="H205" s="29" t="s">
        <v>647</v>
      </c>
      <c r="I205" s="17" t="s">
        <v>774</v>
      </c>
      <c r="J205" s="6" t="s">
        <v>775</v>
      </c>
      <c r="K205" s="16" t="s">
        <v>882</v>
      </c>
    </row>
    <row r="206" spans="1:11" ht="30" customHeight="1">
      <c r="A206" s="28">
        <v>198</v>
      </c>
      <c r="B206" s="13" t="s">
        <v>648</v>
      </c>
      <c r="C206" s="31" t="s">
        <v>649</v>
      </c>
      <c r="D206" s="9" t="s">
        <v>10</v>
      </c>
      <c r="E206" s="60">
        <v>1</v>
      </c>
      <c r="F206" s="21">
        <v>8840</v>
      </c>
      <c r="G206" s="21">
        <f t="shared" si="3"/>
        <v>10608</v>
      </c>
      <c r="H206" s="29" t="s">
        <v>650</v>
      </c>
      <c r="I206" s="17" t="s">
        <v>774</v>
      </c>
      <c r="J206" s="6" t="s">
        <v>775</v>
      </c>
      <c r="K206" s="16" t="s">
        <v>883</v>
      </c>
    </row>
    <row r="207" spans="1:11" ht="30" customHeight="1">
      <c r="A207" s="27">
        <v>199</v>
      </c>
      <c r="B207" s="13" t="s">
        <v>651</v>
      </c>
      <c r="C207" s="31" t="s">
        <v>652</v>
      </c>
      <c r="D207" s="9" t="s">
        <v>10</v>
      </c>
      <c r="E207" s="60">
        <v>16</v>
      </c>
      <c r="F207" s="21">
        <v>540</v>
      </c>
      <c r="G207" s="21">
        <f t="shared" si="3"/>
        <v>10368</v>
      </c>
      <c r="H207" s="29" t="s">
        <v>653</v>
      </c>
      <c r="I207" s="17" t="s">
        <v>774</v>
      </c>
      <c r="J207" s="6" t="s">
        <v>775</v>
      </c>
      <c r="K207" s="16" t="s">
        <v>884</v>
      </c>
    </row>
    <row r="208" spans="1:11" ht="30" customHeight="1">
      <c r="A208" s="28">
        <v>200</v>
      </c>
      <c r="B208" s="13" t="s">
        <v>654</v>
      </c>
      <c r="C208" s="9" t="s">
        <v>655</v>
      </c>
      <c r="D208" s="9" t="s">
        <v>10</v>
      </c>
      <c r="E208" s="54">
        <v>1</v>
      </c>
      <c r="F208" s="21">
        <v>26800</v>
      </c>
      <c r="G208" s="21">
        <f t="shared" si="3"/>
        <v>32160</v>
      </c>
      <c r="H208" s="29" t="s">
        <v>656</v>
      </c>
      <c r="I208" s="17" t="s">
        <v>774</v>
      </c>
      <c r="J208" s="6" t="s">
        <v>775</v>
      </c>
      <c r="K208" s="16" t="s">
        <v>874</v>
      </c>
    </row>
    <row r="209" spans="2:11" ht="30" customHeight="1">
      <c r="B209" s="13" t="s">
        <v>657</v>
      </c>
      <c r="C209" s="9"/>
      <c r="D209" s="9" t="s">
        <v>10</v>
      </c>
      <c r="E209" s="54">
        <v>1</v>
      </c>
      <c r="F209" s="21">
        <v>2640</v>
      </c>
      <c r="G209" s="21">
        <f t="shared" si="3"/>
        <v>3168</v>
      </c>
      <c r="H209" s="29" t="s">
        <v>658</v>
      </c>
      <c r="I209" s="17" t="s">
        <v>774</v>
      </c>
      <c r="J209" s="6" t="s">
        <v>775</v>
      </c>
      <c r="K209" s="16" t="s">
        <v>885</v>
      </c>
    </row>
    <row r="210" spans="2:11" ht="30" customHeight="1">
      <c r="B210" s="13" t="s">
        <v>659</v>
      </c>
      <c r="C210" s="9" t="s">
        <v>660</v>
      </c>
      <c r="D210" s="9" t="s">
        <v>10</v>
      </c>
      <c r="E210" s="54">
        <v>1</v>
      </c>
      <c r="F210" s="21">
        <v>52500</v>
      </c>
      <c r="G210" s="21">
        <f t="shared" si="3"/>
        <v>63000</v>
      </c>
      <c r="H210" s="29" t="s">
        <v>661</v>
      </c>
      <c r="I210" s="17" t="s">
        <v>774</v>
      </c>
      <c r="J210" s="6" t="s">
        <v>775</v>
      </c>
      <c r="K210" s="16" t="s">
        <v>876</v>
      </c>
    </row>
    <row r="211" spans="2:11" ht="30" customHeight="1">
      <c r="B211" s="9" t="s">
        <v>13</v>
      </c>
      <c r="C211" s="9"/>
      <c r="D211" s="9" t="s">
        <v>10</v>
      </c>
      <c r="E211" s="54">
        <v>2</v>
      </c>
      <c r="F211" s="21">
        <v>6930</v>
      </c>
      <c r="G211" s="21">
        <f t="shared" si="3"/>
        <v>16632</v>
      </c>
      <c r="H211" s="29" t="s">
        <v>662</v>
      </c>
      <c r="I211" s="17" t="s">
        <v>774</v>
      </c>
      <c r="J211" s="6" t="s">
        <v>775</v>
      </c>
      <c r="K211" s="16" t="s">
        <v>893</v>
      </c>
    </row>
    <row r="212" spans="2:11" ht="30" customHeight="1">
      <c r="B212" s="9" t="s">
        <v>663</v>
      </c>
      <c r="C212" s="9"/>
      <c r="D212" s="9" t="s">
        <v>10</v>
      </c>
      <c r="E212" s="54">
        <v>3</v>
      </c>
      <c r="F212" s="21">
        <v>2200</v>
      </c>
      <c r="G212" s="21">
        <f t="shared" si="3"/>
        <v>7920</v>
      </c>
      <c r="H212" s="29" t="s">
        <v>664</v>
      </c>
      <c r="I212" s="17" t="s">
        <v>774</v>
      </c>
      <c r="J212" s="6" t="s">
        <v>775</v>
      </c>
      <c r="K212" s="16" t="s">
        <v>877</v>
      </c>
    </row>
    <row r="213" spans="2:11" ht="30" customHeight="1">
      <c r="B213" s="9" t="s">
        <v>98</v>
      </c>
      <c r="C213" s="9"/>
      <c r="D213" s="9" t="s">
        <v>10</v>
      </c>
      <c r="E213" s="54">
        <v>4</v>
      </c>
      <c r="F213" s="21">
        <v>17600</v>
      </c>
      <c r="G213" s="21">
        <f t="shared" si="3"/>
        <v>84480</v>
      </c>
      <c r="H213" s="29" t="s">
        <v>665</v>
      </c>
      <c r="I213" s="17" t="s">
        <v>774</v>
      </c>
      <c r="J213" s="6" t="s">
        <v>775</v>
      </c>
      <c r="K213" s="16" t="s">
        <v>894</v>
      </c>
    </row>
    <row r="214" spans="2:11" ht="30" customHeight="1">
      <c r="B214" s="9" t="s">
        <v>666</v>
      </c>
      <c r="C214" s="9"/>
      <c r="D214" s="9" t="s">
        <v>10</v>
      </c>
      <c r="E214" s="54">
        <v>4</v>
      </c>
      <c r="F214" s="21">
        <v>275</v>
      </c>
      <c r="G214" s="21">
        <f t="shared" si="3"/>
        <v>1320</v>
      </c>
      <c r="H214" s="29" t="s">
        <v>667</v>
      </c>
      <c r="I214" s="17" t="s">
        <v>774</v>
      </c>
      <c r="J214" s="6" t="s">
        <v>775</v>
      </c>
    </row>
    <row r="215" spans="2:11" ht="30" customHeight="1">
      <c r="B215" s="9" t="s">
        <v>668</v>
      </c>
      <c r="C215" s="9"/>
      <c r="D215" s="9" t="s">
        <v>10</v>
      </c>
      <c r="E215" s="54">
        <v>4</v>
      </c>
      <c r="F215" s="21">
        <v>330</v>
      </c>
      <c r="G215" s="21">
        <f t="shared" si="3"/>
        <v>1584</v>
      </c>
      <c r="H215" s="29" t="s">
        <v>669</v>
      </c>
      <c r="I215" s="17" t="s">
        <v>774</v>
      </c>
      <c r="J215" s="6" t="s">
        <v>775</v>
      </c>
    </row>
    <row r="216" spans="2:11" ht="30" customHeight="1">
      <c r="B216" s="9" t="s">
        <v>670</v>
      </c>
      <c r="C216" s="9"/>
      <c r="D216" s="9" t="s">
        <v>10</v>
      </c>
      <c r="E216" s="54">
        <v>4</v>
      </c>
      <c r="F216" s="21">
        <v>528</v>
      </c>
      <c r="G216" s="21">
        <f t="shared" si="3"/>
        <v>2534.4</v>
      </c>
      <c r="H216" s="36" t="s">
        <v>671</v>
      </c>
      <c r="I216" s="17" t="s">
        <v>774</v>
      </c>
      <c r="J216" s="6" t="s">
        <v>775</v>
      </c>
    </row>
    <row r="217" spans="2:11" ht="30" customHeight="1">
      <c r="B217" s="9" t="s">
        <v>672</v>
      </c>
      <c r="C217" s="15"/>
      <c r="D217" s="9" t="s">
        <v>10</v>
      </c>
      <c r="E217" s="54">
        <v>4</v>
      </c>
      <c r="F217" s="21">
        <v>220</v>
      </c>
      <c r="G217" s="21">
        <f t="shared" si="3"/>
        <v>1056</v>
      </c>
      <c r="H217" s="29" t="s">
        <v>673</v>
      </c>
      <c r="I217" s="17" t="s">
        <v>774</v>
      </c>
      <c r="J217" s="6" t="s">
        <v>775</v>
      </c>
    </row>
    <row r="218" spans="2:11" ht="30" customHeight="1">
      <c r="B218" s="9" t="s">
        <v>674</v>
      </c>
      <c r="C218" s="67" t="s">
        <v>675</v>
      </c>
      <c r="D218" s="9" t="s">
        <v>10</v>
      </c>
      <c r="E218" s="54">
        <v>1</v>
      </c>
      <c r="F218" s="21">
        <v>12920</v>
      </c>
      <c r="G218" s="21">
        <f t="shared" si="3"/>
        <v>15504</v>
      </c>
      <c r="H218" s="29" t="s">
        <v>676</v>
      </c>
      <c r="I218" s="17" t="s">
        <v>774</v>
      </c>
      <c r="J218" s="6" t="s">
        <v>775</v>
      </c>
      <c r="K218" s="16" t="s">
        <v>886</v>
      </c>
    </row>
    <row r="219" spans="2:11" ht="30" customHeight="1">
      <c r="B219" s="9" t="s">
        <v>677</v>
      </c>
      <c r="C219" s="9" t="s">
        <v>675</v>
      </c>
      <c r="D219" s="9" t="s">
        <v>10</v>
      </c>
      <c r="E219" s="54">
        <v>1</v>
      </c>
      <c r="F219" s="21">
        <v>5940</v>
      </c>
      <c r="G219" s="21">
        <f t="shared" si="3"/>
        <v>7128</v>
      </c>
      <c r="H219" s="29" t="s">
        <v>678</v>
      </c>
      <c r="I219" s="17" t="s">
        <v>774</v>
      </c>
      <c r="J219" s="6" t="s">
        <v>775</v>
      </c>
      <c r="K219" s="16" t="s">
        <v>887</v>
      </c>
    </row>
    <row r="220" spans="2:11" ht="30" customHeight="1">
      <c r="B220" s="9" t="s">
        <v>679</v>
      </c>
      <c r="C220" s="9"/>
      <c r="D220" s="9" t="s">
        <v>10</v>
      </c>
      <c r="E220" s="54">
        <v>1</v>
      </c>
      <c r="F220" s="21">
        <v>660</v>
      </c>
      <c r="G220" s="21">
        <f t="shared" si="3"/>
        <v>792</v>
      </c>
      <c r="H220" s="29" t="s">
        <v>680</v>
      </c>
      <c r="I220" s="17" t="s">
        <v>774</v>
      </c>
      <c r="J220" s="6" t="s">
        <v>775</v>
      </c>
    </row>
    <row r="221" spans="2:11" ht="30" customHeight="1">
      <c r="B221" s="9" t="s">
        <v>681</v>
      </c>
      <c r="C221" s="9" t="s">
        <v>682</v>
      </c>
      <c r="D221" s="9" t="s">
        <v>10</v>
      </c>
      <c r="E221" s="54">
        <v>1</v>
      </c>
      <c r="F221" s="21">
        <v>35000</v>
      </c>
      <c r="G221" s="21">
        <f t="shared" si="3"/>
        <v>42000</v>
      </c>
      <c r="H221" s="36" t="s">
        <v>683</v>
      </c>
      <c r="I221" s="17" t="s">
        <v>774</v>
      </c>
      <c r="J221" s="6" t="s">
        <v>775</v>
      </c>
    </row>
    <row r="222" spans="2:11" ht="30" customHeight="1">
      <c r="B222" s="9" t="s">
        <v>684</v>
      </c>
      <c r="C222" s="9" t="s">
        <v>685</v>
      </c>
      <c r="D222" s="9" t="s">
        <v>10</v>
      </c>
      <c r="E222" s="54">
        <v>1</v>
      </c>
      <c r="F222" s="21">
        <v>31000</v>
      </c>
      <c r="G222" s="21">
        <f t="shared" si="3"/>
        <v>37200</v>
      </c>
      <c r="H222" s="29" t="s">
        <v>686</v>
      </c>
      <c r="I222" s="17" t="s">
        <v>774</v>
      </c>
      <c r="J222" s="6" t="s">
        <v>775</v>
      </c>
    </row>
    <row r="223" spans="2:11" ht="30" customHeight="1">
      <c r="B223" s="9" t="s">
        <v>687</v>
      </c>
      <c r="C223" s="9" t="s">
        <v>688</v>
      </c>
      <c r="D223" s="9" t="s">
        <v>10</v>
      </c>
      <c r="E223" s="54">
        <v>1</v>
      </c>
      <c r="F223" s="21">
        <v>46438</v>
      </c>
      <c r="G223" s="21">
        <f t="shared" si="3"/>
        <v>55725.599999999999</v>
      </c>
      <c r="H223" s="83" t="s">
        <v>689</v>
      </c>
      <c r="I223" s="17" t="s">
        <v>774</v>
      </c>
      <c r="J223" s="6" t="s">
        <v>775</v>
      </c>
    </row>
    <row r="224" spans="2:11" ht="30" customHeight="1">
      <c r="B224" s="9" t="s">
        <v>690</v>
      </c>
      <c r="C224" s="9" t="s">
        <v>691</v>
      </c>
      <c r="D224" s="9" t="s">
        <v>10</v>
      </c>
      <c r="E224" s="54">
        <v>6</v>
      </c>
      <c r="F224" s="21">
        <v>11000</v>
      </c>
      <c r="G224" s="21">
        <f t="shared" si="3"/>
        <v>79200</v>
      </c>
      <c r="H224" s="29" t="s">
        <v>692</v>
      </c>
      <c r="I224" s="17" t="s">
        <v>774</v>
      </c>
      <c r="J224" s="6" t="s">
        <v>775</v>
      </c>
      <c r="K224" s="16" t="s">
        <v>895</v>
      </c>
    </row>
    <row r="225" spans="2:13" ht="30" customHeight="1">
      <c r="B225" s="9" t="s">
        <v>693</v>
      </c>
      <c r="C225" s="9" t="s">
        <v>694</v>
      </c>
      <c r="D225" s="9" t="s">
        <v>10</v>
      </c>
      <c r="E225" s="54">
        <v>1</v>
      </c>
      <c r="F225" s="21">
        <v>42000</v>
      </c>
      <c r="G225" s="21">
        <f t="shared" si="3"/>
        <v>50400</v>
      </c>
      <c r="H225" s="29" t="s">
        <v>695</v>
      </c>
      <c r="I225" s="17" t="s">
        <v>774</v>
      </c>
      <c r="J225" s="6" t="s">
        <v>775</v>
      </c>
    </row>
    <row r="226" spans="2:13" ht="30" customHeight="1">
      <c r="B226" s="9" t="s">
        <v>696</v>
      </c>
      <c r="C226" s="9" t="s">
        <v>697</v>
      </c>
      <c r="D226" s="9" t="s">
        <v>10</v>
      </c>
      <c r="E226" s="54">
        <v>1</v>
      </c>
      <c r="F226" s="21">
        <v>9000</v>
      </c>
      <c r="G226" s="21">
        <f t="shared" si="3"/>
        <v>10800</v>
      </c>
      <c r="H226" s="83" t="s">
        <v>698</v>
      </c>
      <c r="I226" s="17" t="s">
        <v>774</v>
      </c>
      <c r="J226" s="6" t="s">
        <v>775</v>
      </c>
    </row>
    <row r="227" spans="2:13" ht="30" customHeight="1">
      <c r="B227" s="13" t="s">
        <v>699</v>
      </c>
      <c r="C227" s="13" t="s">
        <v>697</v>
      </c>
      <c r="D227" s="9" t="s">
        <v>10</v>
      </c>
      <c r="E227" s="56">
        <v>1</v>
      </c>
      <c r="F227" s="21">
        <v>9000</v>
      </c>
      <c r="G227" s="21">
        <f t="shared" si="3"/>
        <v>10800</v>
      </c>
      <c r="H227" s="83" t="s">
        <v>700</v>
      </c>
      <c r="I227" s="17" t="s">
        <v>774</v>
      </c>
      <c r="J227" s="6" t="s">
        <v>775</v>
      </c>
    </row>
    <row r="228" spans="2:13" ht="30" customHeight="1">
      <c r="B228" s="13" t="s">
        <v>701</v>
      </c>
      <c r="C228" s="13" t="s">
        <v>697</v>
      </c>
      <c r="D228" s="9" t="s">
        <v>10</v>
      </c>
      <c r="E228" s="59">
        <v>1</v>
      </c>
      <c r="F228" s="21">
        <v>7800</v>
      </c>
      <c r="G228" s="21">
        <f t="shared" si="3"/>
        <v>9360</v>
      </c>
      <c r="H228" s="83" t="s">
        <v>702</v>
      </c>
      <c r="I228" s="17" t="s">
        <v>774</v>
      </c>
      <c r="J228" s="6" t="s">
        <v>775</v>
      </c>
    </row>
    <row r="229" spans="2:13" ht="30" customHeight="1">
      <c r="B229" s="13" t="s">
        <v>703</v>
      </c>
      <c r="C229" s="31" t="s">
        <v>697</v>
      </c>
      <c r="D229" s="9" t="s">
        <v>10</v>
      </c>
      <c r="E229" s="60">
        <v>3</v>
      </c>
      <c r="F229" s="21">
        <v>3200</v>
      </c>
      <c r="G229" s="21">
        <f t="shared" si="3"/>
        <v>11520</v>
      </c>
      <c r="H229" s="83" t="s">
        <v>704</v>
      </c>
      <c r="I229" s="17" t="s">
        <v>774</v>
      </c>
      <c r="J229" s="6" t="s">
        <v>775</v>
      </c>
    </row>
    <row r="230" spans="2:13" ht="30" customHeight="1">
      <c r="B230" s="13" t="s">
        <v>705</v>
      </c>
      <c r="C230" s="31" t="s">
        <v>697</v>
      </c>
      <c r="D230" s="9" t="s">
        <v>10</v>
      </c>
      <c r="E230" s="60">
        <v>1</v>
      </c>
      <c r="F230" s="21">
        <v>7800</v>
      </c>
      <c r="G230" s="21">
        <f t="shared" si="3"/>
        <v>9360</v>
      </c>
      <c r="H230" s="29" t="s">
        <v>706</v>
      </c>
      <c r="I230" s="17" t="s">
        <v>774</v>
      </c>
      <c r="J230" s="6" t="s">
        <v>775</v>
      </c>
    </row>
    <row r="231" spans="2:13" ht="30" customHeight="1">
      <c r="B231" s="13" t="s">
        <v>707</v>
      </c>
      <c r="C231" s="9" t="s">
        <v>697</v>
      </c>
      <c r="D231" s="9" t="s">
        <v>10</v>
      </c>
      <c r="E231" s="54">
        <v>1</v>
      </c>
      <c r="F231" s="21">
        <v>23500</v>
      </c>
      <c r="G231" s="21">
        <f t="shared" si="3"/>
        <v>28200</v>
      </c>
      <c r="H231" s="83" t="s">
        <v>708</v>
      </c>
      <c r="I231" s="17" t="s">
        <v>774</v>
      </c>
      <c r="J231" s="6" t="s">
        <v>775</v>
      </c>
      <c r="L231" s="87">
        <v>2.5</v>
      </c>
      <c r="M231" s="87">
        <f>L231*1300</f>
        <v>3250</v>
      </c>
    </row>
    <row r="232" spans="2:13" ht="30" customHeight="1">
      <c r="B232" s="13" t="s">
        <v>709</v>
      </c>
      <c r="C232" s="9" t="s">
        <v>697</v>
      </c>
      <c r="D232" s="9" t="s">
        <v>10</v>
      </c>
      <c r="E232" s="54">
        <v>30</v>
      </c>
      <c r="F232" s="21">
        <v>3900</v>
      </c>
      <c r="G232" s="21">
        <f t="shared" si="3"/>
        <v>140400</v>
      </c>
      <c r="H232" s="83" t="s">
        <v>710</v>
      </c>
      <c r="I232" s="17" t="s">
        <v>774</v>
      </c>
      <c r="J232" s="6" t="s">
        <v>775</v>
      </c>
    </row>
    <row r="233" spans="2:13" ht="30" customHeight="1">
      <c r="B233" s="13" t="s">
        <v>711</v>
      </c>
      <c r="C233" s="81" t="s">
        <v>772</v>
      </c>
      <c r="D233" s="9" t="s">
        <v>712</v>
      </c>
      <c r="E233" s="54">
        <v>6</v>
      </c>
      <c r="F233" s="21">
        <v>1170</v>
      </c>
      <c r="G233" s="21">
        <f t="shared" si="3"/>
        <v>8424</v>
      </c>
      <c r="H233" s="83" t="s">
        <v>713</v>
      </c>
      <c r="I233" s="17" t="s">
        <v>774</v>
      </c>
      <c r="J233" s="6" t="s">
        <v>775</v>
      </c>
    </row>
    <row r="234" spans="2:13" ht="30" customHeight="1">
      <c r="B234" s="13" t="s">
        <v>714</v>
      </c>
      <c r="C234" s="81" t="s">
        <v>773</v>
      </c>
      <c r="D234" s="9" t="s">
        <v>712</v>
      </c>
      <c r="E234" s="54">
        <v>4</v>
      </c>
      <c r="F234" s="21">
        <v>3250</v>
      </c>
      <c r="G234" s="21">
        <f t="shared" si="3"/>
        <v>15600</v>
      </c>
      <c r="H234" s="83" t="s">
        <v>715</v>
      </c>
      <c r="I234" s="17" t="s">
        <v>774</v>
      </c>
      <c r="J234" s="6" t="s">
        <v>775</v>
      </c>
    </row>
    <row r="235" spans="2:13" ht="30" customHeight="1">
      <c r="B235" s="13" t="s">
        <v>716</v>
      </c>
      <c r="C235" s="81" t="s">
        <v>717</v>
      </c>
      <c r="D235" s="9" t="s">
        <v>712</v>
      </c>
      <c r="E235" s="54">
        <v>5</v>
      </c>
      <c r="F235" s="21">
        <v>3900</v>
      </c>
      <c r="G235" s="21">
        <f t="shared" si="3"/>
        <v>23400</v>
      </c>
      <c r="H235" s="83" t="s">
        <v>718</v>
      </c>
      <c r="I235" s="17" t="s">
        <v>774</v>
      </c>
      <c r="J235" s="6" t="s">
        <v>775</v>
      </c>
    </row>
    <row r="236" spans="2:13" ht="30" customHeight="1">
      <c r="B236" s="13" t="s">
        <v>719</v>
      </c>
      <c r="C236" s="81" t="s">
        <v>697</v>
      </c>
      <c r="D236" s="9" t="s">
        <v>10</v>
      </c>
      <c r="E236" s="54">
        <v>50</v>
      </c>
      <c r="F236" s="21">
        <v>550</v>
      </c>
      <c r="G236" s="21">
        <f t="shared" si="3"/>
        <v>33000</v>
      </c>
      <c r="H236" s="83" t="s">
        <v>720</v>
      </c>
      <c r="I236" s="17" t="s">
        <v>774</v>
      </c>
      <c r="J236" s="6" t="s">
        <v>775</v>
      </c>
    </row>
    <row r="237" spans="2:13" ht="30" customHeight="1">
      <c r="B237" s="13" t="s">
        <v>721</v>
      </c>
      <c r="C237" s="9" t="s">
        <v>717</v>
      </c>
      <c r="D237" s="9" t="s">
        <v>712</v>
      </c>
      <c r="E237" s="54">
        <v>3</v>
      </c>
      <c r="F237" s="21">
        <v>1300</v>
      </c>
      <c r="G237" s="21">
        <f t="shared" si="3"/>
        <v>4680</v>
      </c>
      <c r="H237" s="83" t="s">
        <v>722</v>
      </c>
      <c r="I237" s="17" t="s">
        <v>774</v>
      </c>
      <c r="J237" s="6" t="s">
        <v>775</v>
      </c>
    </row>
    <row r="238" spans="2:13" ht="30" customHeight="1">
      <c r="B238" s="13" t="s">
        <v>723</v>
      </c>
      <c r="C238" s="9" t="s">
        <v>724</v>
      </c>
      <c r="D238" s="9" t="s">
        <v>10</v>
      </c>
      <c r="E238" s="54">
        <v>8</v>
      </c>
      <c r="F238" s="21">
        <v>4550</v>
      </c>
      <c r="G238" s="21">
        <f t="shared" si="3"/>
        <v>43680</v>
      </c>
      <c r="H238" s="91" t="s">
        <v>725</v>
      </c>
      <c r="I238" s="17" t="s">
        <v>774</v>
      </c>
      <c r="J238" s="6" t="s">
        <v>775</v>
      </c>
    </row>
    <row r="239" spans="2:13" ht="30" customHeight="1">
      <c r="B239" s="9" t="s">
        <v>726</v>
      </c>
      <c r="C239" s="9" t="s">
        <v>727</v>
      </c>
      <c r="D239" s="9" t="s">
        <v>712</v>
      </c>
      <c r="E239" s="54">
        <v>1</v>
      </c>
      <c r="F239" s="21">
        <v>2250</v>
      </c>
      <c r="G239" s="21">
        <f t="shared" si="3"/>
        <v>2700</v>
      </c>
      <c r="H239" s="36" t="s">
        <v>713</v>
      </c>
      <c r="I239" s="17" t="s">
        <v>774</v>
      </c>
      <c r="J239" s="6" t="s">
        <v>775</v>
      </c>
    </row>
    <row r="240" spans="2:13" ht="30" customHeight="1">
      <c r="B240" s="9" t="s">
        <v>726</v>
      </c>
      <c r="C240" s="9" t="s">
        <v>728</v>
      </c>
      <c r="D240" s="9" t="s">
        <v>712</v>
      </c>
      <c r="E240" s="54">
        <v>1</v>
      </c>
      <c r="F240" s="21">
        <v>1850</v>
      </c>
      <c r="G240" s="21">
        <f t="shared" si="3"/>
        <v>2220</v>
      </c>
      <c r="H240" s="29" t="s">
        <v>713</v>
      </c>
      <c r="I240" s="17" t="s">
        <v>774</v>
      </c>
      <c r="J240" s="6" t="s">
        <v>775</v>
      </c>
    </row>
    <row r="241" spans="2:11" ht="30" customHeight="1">
      <c r="B241" s="9" t="s">
        <v>726</v>
      </c>
      <c r="C241" s="9" t="s">
        <v>729</v>
      </c>
      <c r="D241" s="9" t="s">
        <v>712</v>
      </c>
      <c r="E241" s="54">
        <v>1</v>
      </c>
      <c r="F241" s="21">
        <v>1550</v>
      </c>
      <c r="G241" s="21">
        <f t="shared" si="3"/>
        <v>1860</v>
      </c>
      <c r="H241" s="29" t="s">
        <v>713</v>
      </c>
      <c r="I241" s="17" t="s">
        <v>774</v>
      </c>
      <c r="J241" s="6" t="s">
        <v>775</v>
      </c>
    </row>
    <row r="242" spans="2:11" ht="30" customHeight="1">
      <c r="B242" s="9" t="s">
        <v>730</v>
      </c>
      <c r="C242" s="15" t="s">
        <v>731</v>
      </c>
      <c r="D242" s="30" t="s">
        <v>712</v>
      </c>
      <c r="E242" s="54">
        <v>1</v>
      </c>
      <c r="F242" s="21">
        <v>3250</v>
      </c>
      <c r="G242" s="21">
        <f t="shared" si="3"/>
        <v>3900</v>
      </c>
      <c r="H242" s="36" t="s">
        <v>715</v>
      </c>
      <c r="I242" s="17" t="s">
        <v>774</v>
      </c>
      <c r="J242" s="6" t="s">
        <v>775</v>
      </c>
    </row>
    <row r="243" spans="2:11" ht="30" customHeight="1">
      <c r="B243" s="82" t="s">
        <v>732</v>
      </c>
      <c r="C243" s="67" t="s">
        <v>733</v>
      </c>
      <c r="D243" s="9" t="s">
        <v>10</v>
      </c>
      <c r="E243" s="54">
        <v>1</v>
      </c>
      <c r="F243" s="21">
        <v>45580</v>
      </c>
      <c r="G243" s="21">
        <f t="shared" si="3"/>
        <v>54696</v>
      </c>
      <c r="H243" s="29" t="s">
        <v>734</v>
      </c>
      <c r="I243" s="17" t="s">
        <v>774</v>
      </c>
      <c r="J243" s="6" t="s">
        <v>775</v>
      </c>
      <c r="K243" s="16" t="s">
        <v>732</v>
      </c>
    </row>
    <row r="244" spans="2:11" ht="30" customHeight="1">
      <c r="B244" s="9" t="s">
        <v>735</v>
      </c>
      <c r="C244" s="9" t="s">
        <v>736</v>
      </c>
      <c r="D244" s="9" t="s">
        <v>10</v>
      </c>
      <c r="E244" s="54">
        <v>2</v>
      </c>
      <c r="F244" s="21">
        <v>7700</v>
      </c>
      <c r="G244" s="21">
        <f t="shared" si="3"/>
        <v>18480</v>
      </c>
      <c r="H244" s="29" t="s">
        <v>692</v>
      </c>
      <c r="I244" s="17" t="s">
        <v>774</v>
      </c>
      <c r="J244" s="6" t="s">
        <v>775</v>
      </c>
      <c r="K244" s="16" t="s">
        <v>735</v>
      </c>
    </row>
    <row r="245" spans="2:11" ht="30" customHeight="1">
      <c r="B245" s="9" t="s">
        <v>735</v>
      </c>
      <c r="C245" s="9" t="s">
        <v>737</v>
      </c>
      <c r="D245" s="9" t="s">
        <v>10</v>
      </c>
      <c r="E245" s="54">
        <v>2</v>
      </c>
      <c r="F245" s="21">
        <v>2860</v>
      </c>
      <c r="G245" s="21">
        <f t="shared" si="3"/>
        <v>6864</v>
      </c>
      <c r="H245" s="36" t="s">
        <v>844</v>
      </c>
      <c r="I245" s="17" t="s">
        <v>774</v>
      </c>
      <c r="J245" s="6" t="s">
        <v>775</v>
      </c>
      <c r="K245" s="16" t="s">
        <v>735</v>
      </c>
    </row>
    <row r="246" spans="2:11" ht="30" customHeight="1">
      <c r="B246" s="9" t="s">
        <v>735</v>
      </c>
      <c r="C246" s="9" t="s">
        <v>739</v>
      </c>
      <c r="D246" s="9" t="s">
        <v>10</v>
      </c>
      <c r="E246" s="54">
        <v>2</v>
      </c>
      <c r="F246" s="21">
        <v>3300</v>
      </c>
      <c r="G246" s="21">
        <f t="shared" si="3"/>
        <v>7920</v>
      </c>
      <c r="H246" s="29" t="s">
        <v>738</v>
      </c>
      <c r="I246" s="17" t="s">
        <v>774</v>
      </c>
      <c r="J246" s="6" t="s">
        <v>775</v>
      </c>
      <c r="K246" s="16" t="s">
        <v>735</v>
      </c>
    </row>
    <row r="247" spans="2:11" ht="30" customHeight="1">
      <c r="B247" s="9" t="s">
        <v>735</v>
      </c>
      <c r="C247" s="9" t="s">
        <v>740</v>
      </c>
      <c r="D247" s="9" t="s">
        <v>10</v>
      </c>
      <c r="E247" s="54">
        <v>2</v>
      </c>
      <c r="F247" s="21">
        <v>1540</v>
      </c>
      <c r="G247" s="21">
        <f t="shared" si="3"/>
        <v>3696</v>
      </c>
      <c r="H247" s="29" t="s">
        <v>738</v>
      </c>
      <c r="I247" s="17" t="s">
        <v>774</v>
      </c>
      <c r="J247" s="6" t="s">
        <v>775</v>
      </c>
      <c r="K247" s="16" t="s">
        <v>735</v>
      </c>
    </row>
    <row r="248" spans="2:11" ht="30" customHeight="1">
      <c r="B248" s="9" t="s">
        <v>741</v>
      </c>
      <c r="C248" s="9"/>
      <c r="D248" s="9" t="s">
        <v>10</v>
      </c>
      <c r="E248" s="54">
        <v>1</v>
      </c>
      <c r="F248" s="21">
        <v>49500</v>
      </c>
      <c r="G248" s="21">
        <f t="shared" si="3"/>
        <v>59400</v>
      </c>
      <c r="H248" s="29" t="s">
        <v>742</v>
      </c>
      <c r="I248" s="17" t="s">
        <v>774</v>
      </c>
      <c r="J248" s="6" t="s">
        <v>775</v>
      </c>
      <c r="K248" s="16" t="s">
        <v>741</v>
      </c>
    </row>
    <row r="249" spans="2:11" ht="30" customHeight="1">
      <c r="B249" s="9" t="s">
        <v>743</v>
      </c>
      <c r="C249" s="33" t="s">
        <v>744</v>
      </c>
      <c r="D249" s="9" t="s">
        <v>10</v>
      </c>
      <c r="E249" s="54">
        <v>1</v>
      </c>
      <c r="F249" s="21">
        <v>17600</v>
      </c>
      <c r="G249" s="21">
        <f t="shared" si="3"/>
        <v>21120</v>
      </c>
      <c r="H249" s="29" t="s">
        <v>745</v>
      </c>
      <c r="I249" s="17" t="s">
        <v>774</v>
      </c>
      <c r="J249" s="6" t="s">
        <v>775</v>
      </c>
      <c r="K249" s="16" t="s">
        <v>743</v>
      </c>
    </row>
    <row r="250" spans="2:11" ht="30" customHeight="1">
      <c r="B250" s="9" t="s">
        <v>746</v>
      </c>
      <c r="C250" s="9"/>
      <c r="D250" s="9" t="s">
        <v>10</v>
      </c>
      <c r="E250" s="54">
        <v>4</v>
      </c>
      <c r="F250" s="21">
        <v>880</v>
      </c>
      <c r="G250" s="21">
        <f t="shared" si="3"/>
        <v>4224</v>
      </c>
      <c r="H250" s="29" t="s">
        <v>747</v>
      </c>
      <c r="I250" s="17" t="s">
        <v>774</v>
      </c>
      <c r="J250" s="6" t="s">
        <v>775</v>
      </c>
      <c r="K250" s="16" t="s">
        <v>746</v>
      </c>
    </row>
    <row r="251" spans="2:11" ht="30" customHeight="1">
      <c r="B251" s="9" t="s">
        <v>748</v>
      </c>
      <c r="C251" s="9" t="s">
        <v>749</v>
      </c>
      <c r="D251" s="9" t="s">
        <v>10</v>
      </c>
      <c r="E251" s="54">
        <v>1</v>
      </c>
      <c r="F251" s="21">
        <v>91300</v>
      </c>
      <c r="G251" s="21">
        <f t="shared" si="3"/>
        <v>109560</v>
      </c>
      <c r="H251" s="29" t="s">
        <v>750</v>
      </c>
      <c r="I251" s="17" t="s">
        <v>774</v>
      </c>
      <c r="J251" s="6" t="s">
        <v>775</v>
      </c>
      <c r="K251" s="16" t="s">
        <v>748</v>
      </c>
    </row>
    <row r="252" spans="2:11" ht="30" customHeight="1">
      <c r="B252" s="9" t="s">
        <v>751</v>
      </c>
      <c r="C252" s="9"/>
      <c r="D252" s="9" t="s">
        <v>10</v>
      </c>
      <c r="E252" s="54">
        <v>2</v>
      </c>
      <c r="F252" s="21">
        <v>5170</v>
      </c>
      <c r="G252" s="21">
        <f t="shared" si="3"/>
        <v>12408</v>
      </c>
      <c r="H252" s="29" t="s">
        <v>752</v>
      </c>
      <c r="I252" s="17" t="s">
        <v>774</v>
      </c>
      <c r="J252" s="6" t="s">
        <v>775</v>
      </c>
      <c r="K252" s="16" t="s">
        <v>888</v>
      </c>
    </row>
    <row r="253" spans="2:11" ht="30" customHeight="1">
      <c r="B253" s="9" t="s">
        <v>753</v>
      </c>
      <c r="C253" s="9" t="s">
        <v>754</v>
      </c>
      <c r="D253" s="9" t="s">
        <v>10</v>
      </c>
      <c r="E253" s="54">
        <v>2</v>
      </c>
      <c r="F253" s="21">
        <v>1430</v>
      </c>
      <c r="G253" s="21">
        <f t="shared" si="3"/>
        <v>3432</v>
      </c>
      <c r="H253" s="29" t="s">
        <v>637</v>
      </c>
      <c r="I253" s="17" t="s">
        <v>774</v>
      </c>
      <c r="J253" s="6" t="s">
        <v>775</v>
      </c>
      <c r="K253" s="16" t="s">
        <v>753</v>
      </c>
    </row>
    <row r="254" spans="2:11" ht="30" customHeight="1">
      <c r="B254" s="9" t="s">
        <v>755</v>
      </c>
      <c r="C254" s="13" t="s">
        <v>756</v>
      </c>
      <c r="D254" s="9" t="s">
        <v>10</v>
      </c>
      <c r="E254" s="56">
        <v>5</v>
      </c>
      <c r="F254" s="21">
        <v>1375</v>
      </c>
      <c r="G254" s="21">
        <f t="shared" si="3"/>
        <v>8250</v>
      </c>
      <c r="H254" s="29" t="s">
        <v>488</v>
      </c>
      <c r="I254" s="17" t="s">
        <v>774</v>
      </c>
      <c r="J254" s="6" t="s">
        <v>775</v>
      </c>
      <c r="K254" s="16" t="s">
        <v>889</v>
      </c>
    </row>
    <row r="255" spans="2:11" ht="30" customHeight="1">
      <c r="B255" s="13" t="s">
        <v>757</v>
      </c>
      <c r="C255" s="13" t="s">
        <v>758</v>
      </c>
      <c r="D255" s="43" t="s">
        <v>10</v>
      </c>
      <c r="E255" s="59">
        <v>2</v>
      </c>
      <c r="F255" s="21">
        <v>18700</v>
      </c>
      <c r="G255" s="21">
        <f t="shared" si="3"/>
        <v>44880</v>
      </c>
      <c r="H255" s="29" t="s">
        <v>759</v>
      </c>
      <c r="I255" s="17" t="s">
        <v>774</v>
      </c>
      <c r="J255" s="6" t="s">
        <v>775</v>
      </c>
      <c r="K255" s="16" t="s">
        <v>890</v>
      </c>
    </row>
    <row r="256" spans="2:11" ht="30" customHeight="1">
      <c r="B256" s="13" t="s">
        <v>760</v>
      </c>
      <c r="C256" s="31" t="s">
        <v>761</v>
      </c>
      <c r="D256" s="43" t="s">
        <v>10</v>
      </c>
      <c r="E256" s="86">
        <v>2</v>
      </c>
      <c r="F256" s="21">
        <v>22000</v>
      </c>
      <c r="G256" s="21">
        <f t="shared" si="3"/>
        <v>52800</v>
      </c>
      <c r="H256" s="29" t="s">
        <v>762</v>
      </c>
      <c r="I256" s="17" t="s">
        <v>774</v>
      </c>
      <c r="J256" s="6" t="s">
        <v>775</v>
      </c>
      <c r="K256" s="16" t="s">
        <v>760</v>
      </c>
    </row>
    <row r="257" spans="2:11" ht="30" customHeight="1">
      <c r="B257" s="13" t="s">
        <v>763</v>
      </c>
      <c r="C257" s="31" t="s">
        <v>764</v>
      </c>
      <c r="D257" s="43" t="s">
        <v>10</v>
      </c>
      <c r="E257" s="86">
        <v>2</v>
      </c>
      <c r="F257" s="21">
        <v>2750</v>
      </c>
      <c r="G257" s="21">
        <f t="shared" si="3"/>
        <v>6600</v>
      </c>
      <c r="H257" s="29" t="s">
        <v>555</v>
      </c>
      <c r="I257" s="17" t="s">
        <v>774</v>
      </c>
      <c r="J257" s="6" t="s">
        <v>775</v>
      </c>
      <c r="K257" s="16" t="s">
        <v>891</v>
      </c>
    </row>
    <row r="258" spans="2:11" ht="30" customHeight="1">
      <c r="B258" s="13" t="s">
        <v>765</v>
      </c>
      <c r="C258" s="9"/>
      <c r="D258" s="9" t="s">
        <v>10</v>
      </c>
      <c r="E258" s="54">
        <v>2</v>
      </c>
      <c r="F258" s="21">
        <v>5940</v>
      </c>
      <c r="G258" s="21">
        <f t="shared" si="3"/>
        <v>14256</v>
      </c>
      <c r="H258" s="29" t="s">
        <v>766</v>
      </c>
      <c r="I258" s="17" t="s">
        <v>774</v>
      </c>
      <c r="J258" s="6" t="s">
        <v>775</v>
      </c>
      <c r="K258" s="16" t="s">
        <v>765</v>
      </c>
    </row>
    <row r="259" spans="2:11" ht="30" customHeight="1">
      <c r="B259" s="13" t="s">
        <v>767</v>
      </c>
      <c r="C259" s="9"/>
      <c r="D259" s="9" t="s">
        <v>10</v>
      </c>
      <c r="E259" s="54">
        <v>2</v>
      </c>
      <c r="F259" s="21">
        <v>770</v>
      </c>
      <c r="G259" s="21">
        <f t="shared" si="3"/>
        <v>1848</v>
      </c>
      <c r="H259" s="29" t="s">
        <v>768</v>
      </c>
      <c r="I259" s="17" t="s">
        <v>774</v>
      </c>
      <c r="J259" s="6" t="s">
        <v>775</v>
      </c>
      <c r="K259" s="16" t="s">
        <v>767</v>
      </c>
    </row>
    <row r="260" spans="2:11" ht="30" customHeight="1">
      <c r="B260" s="13" t="s">
        <v>769</v>
      </c>
      <c r="C260" s="13" t="s">
        <v>770</v>
      </c>
      <c r="D260" s="9" t="s">
        <v>10</v>
      </c>
      <c r="E260" s="54">
        <v>4</v>
      </c>
      <c r="F260" s="21">
        <v>35700</v>
      </c>
      <c r="G260" s="21">
        <f t="shared" si="3"/>
        <v>171360</v>
      </c>
      <c r="H260" s="29" t="s">
        <v>771</v>
      </c>
      <c r="I260" s="17" t="s">
        <v>774</v>
      </c>
      <c r="J260" s="6" t="s">
        <v>775</v>
      </c>
      <c r="K260" s="16" t="s">
        <v>892</v>
      </c>
    </row>
    <row r="261" spans="2:11" ht="30" customHeight="1">
      <c r="B261" s="18" t="s">
        <v>776</v>
      </c>
      <c r="C261" s="18" t="s">
        <v>777</v>
      </c>
      <c r="D261" s="9" t="s">
        <v>10</v>
      </c>
      <c r="E261" s="55">
        <v>2</v>
      </c>
      <c r="F261" s="25">
        <v>6560</v>
      </c>
      <c r="G261" s="26">
        <f t="shared" si="3"/>
        <v>15744</v>
      </c>
      <c r="H261" s="85" t="s">
        <v>786</v>
      </c>
      <c r="I261" s="17" t="s">
        <v>156</v>
      </c>
      <c r="J261" s="6" t="s">
        <v>792</v>
      </c>
      <c r="K261" s="16" t="s">
        <v>26</v>
      </c>
    </row>
    <row r="262" spans="2:11" ht="30" customHeight="1">
      <c r="B262" s="18" t="s">
        <v>778</v>
      </c>
      <c r="C262" s="18" t="s">
        <v>779</v>
      </c>
      <c r="D262" s="9" t="s">
        <v>10</v>
      </c>
      <c r="E262" s="55">
        <v>1</v>
      </c>
      <c r="F262" s="25">
        <v>1188</v>
      </c>
      <c r="G262" s="26">
        <f t="shared" si="3"/>
        <v>1425.6</v>
      </c>
      <c r="H262" s="96" t="s">
        <v>787</v>
      </c>
      <c r="I262" s="17" t="s">
        <v>156</v>
      </c>
      <c r="J262" s="6" t="s">
        <v>792</v>
      </c>
      <c r="K262" s="16" t="s">
        <v>814</v>
      </c>
    </row>
    <row r="263" spans="2:11" ht="30" customHeight="1">
      <c r="B263" s="18" t="s">
        <v>780</v>
      </c>
      <c r="C263" s="18" t="s">
        <v>24</v>
      </c>
      <c r="D263" s="9" t="s">
        <v>10</v>
      </c>
      <c r="E263" s="55">
        <v>1</v>
      </c>
      <c r="F263" s="25">
        <v>88000</v>
      </c>
      <c r="G263" s="26">
        <f t="shared" si="3"/>
        <v>105600</v>
      </c>
      <c r="H263" s="40" t="s">
        <v>788</v>
      </c>
      <c r="I263" s="17" t="s">
        <v>156</v>
      </c>
      <c r="J263" s="6" t="s">
        <v>792</v>
      </c>
      <c r="K263" s="16" t="s">
        <v>821</v>
      </c>
    </row>
    <row r="264" spans="2:11" ht="30" customHeight="1">
      <c r="B264" s="13" t="s">
        <v>654</v>
      </c>
      <c r="C264" s="9" t="s">
        <v>655</v>
      </c>
      <c r="D264" s="9" t="s">
        <v>10</v>
      </c>
      <c r="E264" s="54">
        <v>1</v>
      </c>
      <c r="F264" s="21">
        <v>26800</v>
      </c>
      <c r="G264" s="21">
        <f t="shared" ref="G264" si="4">F264*E264*1.2</f>
        <v>32160</v>
      </c>
      <c r="H264" s="29" t="s">
        <v>656</v>
      </c>
      <c r="I264" s="17" t="s">
        <v>156</v>
      </c>
      <c r="J264" s="6" t="s">
        <v>792</v>
      </c>
      <c r="K264" s="16" t="s">
        <v>815</v>
      </c>
    </row>
    <row r="265" spans="2:11" ht="30" customHeight="1">
      <c r="B265" s="13" t="s">
        <v>56</v>
      </c>
      <c r="C265" s="10" t="s">
        <v>57</v>
      </c>
      <c r="D265" s="9" t="s">
        <v>10</v>
      </c>
      <c r="E265" s="53">
        <v>6</v>
      </c>
      <c r="F265" s="73">
        <v>8500</v>
      </c>
      <c r="G265" s="21">
        <f t="shared" si="3"/>
        <v>61200</v>
      </c>
      <c r="H265" s="12" t="s">
        <v>58</v>
      </c>
      <c r="I265" s="17" t="s">
        <v>156</v>
      </c>
      <c r="J265" s="6" t="s">
        <v>792</v>
      </c>
      <c r="K265" s="16" t="s">
        <v>816</v>
      </c>
    </row>
    <row r="266" spans="2:11" ht="30" customHeight="1">
      <c r="B266" s="18" t="s">
        <v>781</v>
      </c>
      <c r="C266" s="18" t="s">
        <v>782</v>
      </c>
      <c r="D266" s="9" t="s">
        <v>10</v>
      </c>
      <c r="E266" s="55">
        <v>2</v>
      </c>
      <c r="F266" s="25">
        <v>22000</v>
      </c>
      <c r="G266" s="26">
        <f t="shared" ref="G266:G277" si="5">F266*E266*1.2</f>
        <v>52800</v>
      </c>
      <c r="H266" s="40" t="s">
        <v>789</v>
      </c>
      <c r="I266" s="17" t="s">
        <v>156</v>
      </c>
      <c r="J266" s="6" t="s">
        <v>792</v>
      </c>
      <c r="K266" s="16" t="s">
        <v>817</v>
      </c>
    </row>
    <row r="267" spans="2:11" ht="30" customHeight="1">
      <c r="B267" s="18" t="s">
        <v>783</v>
      </c>
      <c r="C267" s="18" t="s">
        <v>896</v>
      </c>
      <c r="D267" s="9" t="s">
        <v>10</v>
      </c>
      <c r="E267" s="55">
        <v>1</v>
      </c>
      <c r="F267" s="25">
        <v>11000</v>
      </c>
      <c r="G267" s="26">
        <f t="shared" si="5"/>
        <v>13200</v>
      </c>
      <c r="H267" s="40" t="s">
        <v>790</v>
      </c>
      <c r="I267" s="17" t="s">
        <v>156</v>
      </c>
      <c r="J267" s="6" t="s">
        <v>792</v>
      </c>
      <c r="K267" s="16" t="s">
        <v>818</v>
      </c>
    </row>
    <row r="268" spans="2:11" ht="30" customHeight="1">
      <c r="B268" s="18" t="s">
        <v>784</v>
      </c>
      <c r="C268" s="18" t="s">
        <v>785</v>
      </c>
      <c r="D268" s="9" t="s">
        <v>10</v>
      </c>
      <c r="E268" s="55">
        <v>1</v>
      </c>
      <c r="F268" s="25">
        <v>13000</v>
      </c>
      <c r="G268" s="26">
        <f t="shared" si="5"/>
        <v>15600</v>
      </c>
      <c r="H268" s="40" t="s">
        <v>791</v>
      </c>
      <c r="I268" s="17" t="s">
        <v>156</v>
      </c>
      <c r="J268" s="6" t="s">
        <v>792</v>
      </c>
      <c r="K268" s="16" t="s">
        <v>819</v>
      </c>
    </row>
    <row r="269" spans="2:11" ht="30" customHeight="1">
      <c r="B269" s="18" t="s">
        <v>864</v>
      </c>
      <c r="C269" s="18" t="s">
        <v>793</v>
      </c>
      <c r="D269" s="9" t="s">
        <v>10</v>
      </c>
      <c r="E269" s="55">
        <v>3</v>
      </c>
      <c r="F269" s="25">
        <v>2970</v>
      </c>
      <c r="G269" s="26">
        <f t="shared" si="5"/>
        <v>10692</v>
      </c>
      <c r="H269" s="34" t="s">
        <v>805</v>
      </c>
      <c r="I269" s="17" t="s">
        <v>156</v>
      </c>
      <c r="J269" s="6" t="s">
        <v>792</v>
      </c>
      <c r="K269" s="16" t="s">
        <v>865</v>
      </c>
    </row>
    <row r="270" spans="2:11" ht="30" customHeight="1">
      <c r="B270" s="18" t="s">
        <v>797</v>
      </c>
      <c r="C270" s="18" t="s">
        <v>794</v>
      </c>
      <c r="D270" s="9" t="s">
        <v>10</v>
      </c>
      <c r="E270" s="55">
        <v>1</v>
      </c>
      <c r="F270" s="25">
        <v>91500</v>
      </c>
      <c r="G270" s="26">
        <f t="shared" si="5"/>
        <v>109800</v>
      </c>
      <c r="H270" s="34" t="s">
        <v>806</v>
      </c>
      <c r="I270" s="17" t="s">
        <v>156</v>
      </c>
      <c r="J270" s="6" t="s">
        <v>792</v>
      </c>
      <c r="K270" s="16" t="s">
        <v>820</v>
      </c>
    </row>
    <row r="271" spans="2:11" ht="30" customHeight="1">
      <c r="B271" s="18" t="s">
        <v>866</v>
      </c>
      <c r="D271" s="9" t="s">
        <v>10</v>
      </c>
      <c r="E271" s="55">
        <v>1</v>
      </c>
      <c r="F271" s="25">
        <v>100100</v>
      </c>
      <c r="G271" s="26">
        <f t="shared" si="5"/>
        <v>120120</v>
      </c>
      <c r="H271" s="34" t="s">
        <v>807</v>
      </c>
      <c r="I271" s="17" t="s">
        <v>156</v>
      </c>
      <c r="J271" s="6" t="s">
        <v>792</v>
      </c>
      <c r="K271" s="16" t="s">
        <v>810</v>
      </c>
    </row>
    <row r="272" spans="2:11" ht="30" customHeight="1">
      <c r="B272" s="18" t="s">
        <v>795</v>
      </c>
      <c r="C272" s="18" t="s">
        <v>796</v>
      </c>
      <c r="D272" s="9" t="s">
        <v>10</v>
      </c>
      <c r="E272" s="55">
        <v>1</v>
      </c>
      <c r="F272" s="25">
        <v>42000</v>
      </c>
      <c r="G272" s="26">
        <f t="shared" si="5"/>
        <v>50400</v>
      </c>
      <c r="H272" s="34" t="s">
        <v>808</v>
      </c>
      <c r="I272" s="17" t="s">
        <v>156</v>
      </c>
      <c r="J272" s="6" t="s">
        <v>792</v>
      </c>
      <c r="K272" s="16" t="s">
        <v>811</v>
      </c>
    </row>
    <row r="273" spans="2:11" ht="30" customHeight="1">
      <c r="B273" s="18" t="s">
        <v>798</v>
      </c>
      <c r="C273" s="18" t="s">
        <v>799</v>
      </c>
      <c r="D273" s="9" t="s">
        <v>10</v>
      </c>
      <c r="E273" s="55">
        <v>3</v>
      </c>
      <c r="F273" s="25">
        <v>2500</v>
      </c>
      <c r="G273" s="26">
        <f t="shared" si="5"/>
        <v>9000</v>
      </c>
      <c r="H273" s="34" t="s">
        <v>809</v>
      </c>
      <c r="I273" s="17" t="s">
        <v>156</v>
      </c>
      <c r="J273" s="6" t="s">
        <v>792</v>
      </c>
      <c r="K273" s="16" t="s">
        <v>812</v>
      </c>
    </row>
    <row r="274" spans="2:11" ht="30" customHeight="1">
      <c r="B274" s="9" t="s">
        <v>151</v>
      </c>
      <c r="C274" s="9" t="s">
        <v>154</v>
      </c>
      <c r="D274" s="9" t="s">
        <v>10</v>
      </c>
      <c r="E274" s="54">
        <v>5</v>
      </c>
      <c r="F274" s="21">
        <v>134200</v>
      </c>
      <c r="G274" s="21">
        <f t="shared" ref="G274" si="6">F274*E274*1.2</f>
        <v>805200</v>
      </c>
      <c r="H274" s="29" t="s">
        <v>155</v>
      </c>
      <c r="I274" s="17" t="s">
        <v>156</v>
      </c>
      <c r="J274" s="6" t="s">
        <v>792</v>
      </c>
      <c r="K274" s="16" t="s">
        <v>813</v>
      </c>
    </row>
    <row r="275" spans="2:11" ht="30" customHeight="1">
      <c r="B275" s="9" t="s">
        <v>800</v>
      </c>
      <c r="C275" s="9" t="s">
        <v>801</v>
      </c>
      <c r="D275" s="9" t="s">
        <v>10</v>
      </c>
      <c r="E275" s="54">
        <v>15</v>
      </c>
      <c r="F275" s="84">
        <v>5500</v>
      </c>
      <c r="G275" s="26">
        <f t="shared" si="5"/>
        <v>99000</v>
      </c>
      <c r="H275" s="29" t="s">
        <v>802</v>
      </c>
      <c r="I275" s="17" t="s">
        <v>156</v>
      </c>
      <c r="J275" s="6" t="s">
        <v>792</v>
      </c>
      <c r="K275" s="16" t="s">
        <v>822</v>
      </c>
    </row>
    <row r="276" spans="2:11" ht="30" customHeight="1">
      <c r="B276" s="9" t="s">
        <v>800</v>
      </c>
      <c r="C276" s="9" t="s">
        <v>803</v>
      </c>
      <c r="D276" s="9" t="s">
        <v>10</v>
      </c>
      <c r="E276" s="54">
        <v>5</v>
      </c>
      <c r="F276" s="84">
        <v>11000</v>
      </c>
      <c r="G276" s="26">
        <f t="shared" si="5"/>
        <v>66000</v>
      </c>
      <c r="H276" s="29" t="s">
        <v>804</v>
      </c>
      <c r="I276" s="17" t="s">
        <v>156</v>
      </c>
      <c r="J276" s="6" t="s">
        <v>792</v>
      </c>
      <c r="K276" s="16" t="s">
        <v>822</v>
      </c>
    </row>
    <row r="277" spans="2:11">
      <c r="B277" s="18" t="s">
        <v>852</v>
      </c>
      <c r="C277" s="18" t="s">
        <v>862</v>
      </c>
      <c r="D277" s="9" t="s">
        <v>853</v>
      </c>
      <c r="E277" s="55">
        <v>10</v>
      </c>
      <c r="F277" s="25">
        <v>14300</v>
      </c>
      <c r="G277" s="26">
        <f t="shared" si="5"/>
        <v>171600</v>
      </c>
      <c r="H277" s="34" t="s">
        <v>861</v>
      </c>
      <c r="I277" s="17" t="s">
        <v>156</v>
      </c>
      <c r="J277" s="6" t="s">
        <v>792</v>
      </c>
      <c r="K277" s="16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 CHOI</cp:lastModifiedBy>
  <cp:lastPrinted>2023-09-11T05:42:22Z</cp:lastPrinted>
  <dcterms:created xsi:type="dcterms:W3CDTF">2006-05-25T03:01:48Z</dcterms:created>
  <dcterms:modified xsi:type="dcterms:W3CDTF">2024-06-04T06:56:12Z</dcterms:modified>
</cp:coreProperties>
</file>