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<sst xmlns="http://schemas.openxmlformats.org/spreadsheetml/2006/main" count="231" uniqueCount="143">
  <si>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C9_1站外业观测手簿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</si>
  <si>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</si>
  <si>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</si>
  <si>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</si>
  <si>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</si>
  <si>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</si>
  <si>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测站点：C9_1</t>
  </si>
  <si>
    <t>后视点：</t>
  </si>
  <si>
    <t>开始时间：10:12:08</t>
  </si>
  <si>
    <t>结束时间：10:13:42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</si>
  <si>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</si>
  <si>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</si>
  <si>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</si>
  <si>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</si>
  <si>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</si>
  <si>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</si>
  <si>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</si>
  <si>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</si>
  <si>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</si>
  <si>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</si>
  <si>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</si>
  <si>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</si>
  <si>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</si>
  <si>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</si>
  <si>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</si>
  <si>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</si>
  <si>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</si>
  <si>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D9</t>
  </si>
  <si>
    <t>Ⅰ</t>
  </si>
  <si>
    <t>129.59583</t>
  </si>
  <si>
    <t>7.5</t>
  </si>
  <si>
    <t>129.59545</t>
  </si>
  <si>
    <t>0.00000</t>
  </si>
  <si>
    <t>96.22280</t>
  </si>
  <si>
    <t>-1.7</t>
  </si>
  <si>
    <t>96.22297</t>
  </si>
  <si>
    <t>Ⅱ</t>
  </si>
  <si>
    <t>309.59508</t>
  </si>
  <si>
    <t>263.372863</t>
  </si>
  <si>
    <t>D10</t>
  </si>
  <si>
    <t>339.31366</t>
  </si>
  <si>
    <t>3.2</t>
  </si>
  <si>
    <t>339.31351</t>
  </si>
  <si>
    <t>209.31405</t>
  </si>
  <si>
    <t>88.54033</t>
  </si>
  <si>
    <t>0.0</t>
  </si>
  <si>
    <t>88.54032</t>
  </si>
  <si>
    <t>159.31335</t>
  </si>
  <si>
    <t>271.055679</t>
  </si>
  <si>
    <t>2</t>
  </si>
  <si>
    <t>129.59562</t>
  </si>
  <si>
    <t>5.9</t>
  </si>
  <si>
    <t>129.59533</t>
  </si>
  <si>
    <t>96.22278</t>
  </si>
  <si>
    <t>-0.8</t>
  </si>
  <si>
    <t>96.22286</t>
  </si>
  <si>
    <t>309.59503</t>
  </si>
  <si>
    <t>263.373056</t>
  </si>
  <si>
    <t>339.31357</t>
  </si>
  <si>
    <t>3.3</t>
  </si>
  <si>
    <t>339.31340</t>
  </si>
  <si>
    <t>209.31407</t>
  </si>
  <si>
    <t>88.54037</t>
  </si>
  <si>
    <t>88.54045</t>
  </si>
  <si>
    <t>159.31324</t>
  </si>
  <si>
    <t>271.055469</t>
  </si>
  <si>
    <t>3</t>
  </si>
  <si>
    <t>129.59571</t>
  </si>
  <si>
    <t>3.0</t>
  </si>
  <si>
    <t>129.59555</t>
  </si>
  <si>
    <t>96.22272</t>
  </si>
  <si>
    <t>-1.9</t>
  </si>
  <si>
    <t>96.22292</t>
  </si>
  <si>
    <t>309.59540</t>
  </si>
  <si>
    <t>263.372890</t>
  </si>
  <si>
    <t>339.31365</t>
  </si>
  <si>
    <t>1.3</t>
  </si>
  <si>
    <t>339.31358</t>
  </si>
  <si>
    <t>209.31403</t>
  </si>
  <si>
    <t>-0.6</t>
  </si>
  <si>
    <t>88.54040</t>
  </si>
  <si>
    <t>159.31351</t>
  </si>
  <si>
    <t>271.055539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</si>
  <si>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</si>
  <si>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</si>
  <si>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</si>
  <si>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</si>
  <si>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</si>
  <si>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</si>
  <si>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</si>
  <si>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</si>
  <si>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88.54039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</si>
  <si>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</si>
  <si>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</si>
  <si>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</si>
  <si>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</si>
  <si>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</si>
  <si>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</si>
  <si>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</si>
  <si>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</si>
  <si>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</si>
  <si>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</si>
  <si>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</si>
  <si>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</si>
  <si>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C9-1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</si>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</sst>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D36" sqref="D36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65.6007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65.6005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63.03425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63.0343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65.6006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65.6006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54</v>
      </c>
      <c r="J12" s="75" t="s">
        <v>63</v>
      </c>
      <c r="K12" s="87">
        <v>63.0341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63.0342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65.60055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65.60055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44</v>
      </c>
      <c r="I16" s="75" t="s">
        <v>79</v>
      </c>
      <c r="J16" s="75" t="s">
        <v>80</v>
      </c>
      <c r="K16" s="87">
        <v>63.03415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63.0343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72</v>
      </c>
      <c r="H22" s="85">
        <v>65.6005833333333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91</v>
      </c>
      <c r="H23" s="87">
        <v>63.0342166666667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7" sqref="E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开始时间：10:12:08</v>
      </c>
      <c r="B4" s="46"/>
      <c r="C4" s="46" t="str">
        <f>原记录!H3</f>
        <v>结束时间：10:13:42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938</v>
      </c>
      <c r="E6" s="54" t="s">
        <v>107</v>
      </c>
      <c r="F6" s="56">
        <v>32.6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938</v>
      </c>
      <c r="E7" s="48" t="s">
        <v>110</v>
      </c>
      <c r="F7" s="56">
        <v>32.6</v>
      </c>
      <c r="G7" s="56"/>
    </row>
    <row r="8" spans="1:7">
      <c r="A8" s="48" t="s">
        <v>111</v>
      </c>
      <c r="B8" s="57">
        <v>1.618</v>
      </c>
      <c r="C8" s="48" t="s">
        <v>112</v>
      </c>
      <c r="D8" s="55">
        <v>938</v>
      </c>
      <c r="E8" s="48" t="s">
        <v>113</v>
      </c>
      <c r="F8" s="56">
        <v>32.6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32.6</v>
      </c>
      <c r="L2" s="2" t="s">
        <v>121</v>
      </c>
      <c r="M2" s="2"/>
      <c r="N2" s="24">
        <f>测站及镜站信息!D6</f>
        <v>938</v>
      </c>
      <c r="O2" s="25" t="s">
        <v>114</v>
      </c>
    </row>
    <row r="3" ht="11.1" customHeight="1" spans="1:15">
      <c r="A3" s="5" t="str">
        <f>测站及镜站信息!B5</f>
        <v>C9-1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开始时间：10:12:08</v>
      </c>
      <c r="G3" s="10"/>
      <c r="H3" s="9" t="str">
        <f>测站及镜站信息!C4</f>
        <v>结束时间：10:13:42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D9</v>
      </c>
      <c r="C6" s="12" t="str">
        <f>原记录!C6</f>
        <v>Ⅰ</v>
      </c>
      <c r="D6" s="14"/>
      <c r="E6" s="15"/>
      <c r="F6" s="14"/>
      <c r="G6" s="14"/>
      <c r="H6" s="14" t="str">
        <f>原记录!H6</f>
        <v>96.22280</v>
      </c>
      <c r="I6" s="15" t="str">
        <f>原记录!I6</f>
        <v>-1.7</v>
      </c>
      <c r="J6" s="14" t="str">
        <f>原记录!J6</f>
        <v>96.22297</v>
      </c>
      <c r="K6" s="27">
        <f>原记录!K6</f>
        <v>65.6007</v>
      </c>
      <c r="L6" s="28">
        <f>测站及镜站信息!F7</f>
        <v>32.6</v>
      </c>
      <c r="M6" s="29">
        <f>测站及镜站信息!D7</f>
        <v>938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263.372863</v>
      </c>
      <c r="I7" s="15"/>
      <c r="J7" s="14"/>
      <c r="K7" s="27">
        <f>原记录!K7</f>
        <v>65.6005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D10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88.54033</v>
      </c>
      <c r="I8" s="15" t="str">
        <f>原记录!I8</f>
        <v>0.0</v>
      </c>
      <c r="J8" s="14" t="str">
        <f>原记录!J8</f>
        <v>88.54032</v>
      </c>
      <c r="K8" s="27">
        <f>原记录!K8</f>
        <v>63.03425</v>
      </c>
      <c r="L8" s="28">
        <f>测站及镜站信息!F8</f>
        <v>32.6</v>
      </c>
      <c r="M8" s="29">
        <f>测站及镜站信息!D8</f>
        <v>938</v>
      </c>
      <c r="N8" s="30">
        <f>测站及镜站信息!B8</f>
        <v>1.618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271.055679</v>
      </c>
      <c r="I9" s="15"/>
      <c r="J9" s="14"/>
      <c r="K9" s="27">
        <f>原记录!K9</f>
        <v>63.0343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96.22278</v>
      </c>
      <c r="I10" s="15" t="str">
        <f>原记录!I10</f>
        <v>-0.8</v>
      </c>
      <c r="J10" s="14" t="str">
        <f>原记录!J10</f>
        <v>96.22286</v>
      </c>
      <c r="K10" s="27">
        <f>原记录!K10</f>
        <v>65.6006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263.373056</v>
      </c>
      <c r="I11" s="15"/>
      <c r="J11" s="14"/>
      <c r="K11" s="27">
        <f>原记录!K11</f>
        <v>65.6006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88.54037</v>
      </c>
      <c r="I12" s="15" t="str">
        <f>原记录!I12</f>
        <v>-0.8</v>
      </c>
      <c r="J12" s="14" t="str">
        <f>原记录!J12</f>
        <v>88.54045</v>
      </c>
      <c r="K12" s="27">
        <f>原记录!K12</f>
        <v>63.0341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271.055469</v>
      </c>
      <c r="I13" s="15"/>
      <c r="J13" s="14"/>
      <c r="K13" s="27">
        <f>原记录!K13</f>
        <v>63.0342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96.22272</v>
      </c>
      <c r="I14" s="15" t="str">
        <f>原记录!I14</f>
        <v>-1.9</v>
      </c>
      <c r="J14" s="14" t="str">
        <f>原记录!J14</f>
        <v>96.22292</v>
      </c>
      <c r="K14" s="27">
        <f>原记录!K14</f>
        <v>65.60055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263.372890</v>
      </c>
      <c r="I15" s="15"/>
      <c r="J15" s="14"/>
      <c r="K15" s="27">
        <f>原记录!K15</f>
        <v>65.60055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88.54033</v>
      </c>
      <c r="I16" s="15" t="str">
        <f>原记录!I16</f>
        <v>-0.6</v>
      </c>
      <c r="J16" s="14" t="str">
        <f>原记录!J16</f>
        <v>88.54040</v>
      </c>
      <c r="K16" s="27">
        <f>原记录!K16</f>
        <v>63.03415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271.055539</v>
      </c>
      <c r="I17" s="15"/>
      <c r="J17" s="14"/>
      <c r="K17" s="27">
        <f>原记录!K17</f>
        <v>63.0343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D9</v>
      </c>
      <c r="C25" s="20"/>
      <c r="D25" s="21"/>
      <c r="E25" s="20"/>
      <c r="F25" s="14"/>
      <c r="G25" s="14" t="str">
        <f>原记录!G22</f>
        <v>96.22292</v>
      </c>
      <c r="H25" s="22">
        <f>DEGREES(RADIANS(90)-((INT(ABS(G25))+INT((ABS(G25)-INT(ABS(G25)))*100)/60+((ABS(G25)-INT(ABS(G25)))*100-INT((ABS(G25)-INT(ABS(G25)))*100))/36)*PI()/180)*SIGN(G25))</f>
        <v>-6.37477777777778</v>
      </c>
      <c r="I25" s="22">
        <f>(INT(ABS(H25))+INT((ABS(H25)-INT(ABS(H25)))*60)*0.01+(((ABS(H25)-INT(ABS(H25)))*60-INT((ABS(H25)-INT(ABS(H25)))*60))*60)/10000)*SIGN(H25)</f>
        <v>-6.22292</v>
      </c>
      <c r="J25" s="27">
        <f>原记录!H22</f>
        <v>65.6005833333333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C9-1</v>
      </c>
      <c r="Q25" s="40" t="str">
        <f>B25</f>
        <v>D9</v>
      </c>
      <c r="R25" s="41">
        <f>J25</f>
        <v>65.6005833333333</v>
      </c>
      <c r="S25" s="36">
        <f>K2</f>
        <v>32.6</v>
      </c>
      <c r="T25" s="42">
        <f>L6</f>
        <v>32.6</v>
      </c>
      <c r="U25" s="42">
        <f>N2</f>
        <v>938</v>
      </c>
      <c r="V25" s="42">
        <f>M6</f>
        <v>938</v>
      </c>
      <c r="W25" s="43">
        <f>I25</f>
        <v>-6.22292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D10</v>
      </c>
      <c r="C26" s="20"/>
      <c r="D26" s="21"/>
      <c r="E26" s="20"/>
      <c r="F26" s="14"/>
      <c r="G26" s="14" t="str">
        <f>原记录!G23</f>
        <v>88.54039</v>
      </c>
      <c r="H26" s="22">
        <f>DEGREES(RADIANS(90)-((INT(ABS(G26))+INT((ABS(G26)-INT(ABS(G26)))*100)/60+((ABS(G26)-INT(ABS(G26)))*100-INT((ABS(G26)-INT(ABS(G26)))*100))/36)*PI()/180)*SIGN(G26))</f>
        <v>1.09891666666666</v>
      </c>
      <c r="I26" s="22">
        <f>(INT(ABS(H26))+INT((ABS(H26)-INT(ABS(H26)))*60)*0.01+(((ABS(H26)-INT(ABS(H26)))*60-INT((ABS(H26)-INT(ABS(H26)))*60))*60)/10000)*SIGN(H26)</f>
        <v>1.05561</v>
      </c>
      <c r="J26" s="27">
        <f>原记录!H23</f>
        <v>63.0342166666667</v>
      </c>
      <c r="K26" s="34">
        <f>E3</f>
        <v>1.5</v>
      </c>
      <c r="L26" s="34">
        <f>N8</f>
        <v>1.618</v>
      </c>
      <c r="M26" s="32" t="s">
        <v>139</v>
      </c>
      <c r="N26" s="32"/>
      <c r="O26" s="32"/>
      <c r="P26" s="35" t="str">
        <f>A3</f>
        <v>C9-1</v>
      </c>
      <c r="Q26" s="44" t="str">
        <f>B26</f>
        <v>D10</v>
      </c>
      <c r="R26" s="41">
        <f>J26</f>
        <v>63.0342166666667</v>
      </c>
      <c r="S26" s="36">
        <f>K2</f>
        <v>32.6</v>
      </c>
      <c r="T26" s="42">
        <f>L8</f>
        <v>32.6</v>
      </c>
      <c r="U26" s="42">
        <f>N2</f>
        <v>938</v>
      </c>
      <c r="V26" s="42">
        <f>M8</f>
        <v>938</v>
      </c>
      <c r="W26" s="43">
        <f>I26</f>
        <v>1.05561</v>
      </c>
      <c r="X26" s="41">
        <f>K26</f>
        <v>1.5</v>
      </c>
      <c r="Y26" s="41">
        <f>L26</f>
        <v>1.618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C9-1</v>
      </c>
      <c r="Q29" s="36" t="str">
        <f>Q25</f>
        <v>D9</v>
      </c>
      <c r="R29" s="36">
        <f>R25</f>
        <v>65.6005833333333</v>
      </c>
      <c r="S29" s="36">
        <f>T25</f>
        <v>32.6</v>
      </c>
      <c r="T29" s="36">
        <f>V25</f>
        <v>938</v>
      </c>
      <c r="U29" s="36">
        <f>W25</f>
        <v>-6.22292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C9-1</v>
      </c>
      <c r="Q30" s="36" t="str">
        <f>Q26</f>
        <v>D10</v>
      </c>
      <c r="R30" s="36">
        <f>R26</f>
        <v>63.0342166666667</v>
      </c>
      <c r="S30" s="36">
        <f>T26</f>
        <v>32.6</v>
      </c>
      <c r="T30" s="36">
        <f>V26</f>
        <v>938</v>
      </c>
      <c r="U30" s="36">
        <f>W26</f>
        <v>1.05561</v>
      </c>
      <c r="V30" s="36">
        <f>X26</f>
        <v>1.5</v>
      </c>
      <c r="W30" s="36">
        <f>Y26</f>
        <v>1.618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