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<sst xmlns="http://schemas.openxmlformats.org/spreadsheetml/2006/main" count="231" uniqueCount="146">
  <si>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C28_4站外业观测手簿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</si>
  <si>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</si>
  <si>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</si>
  <si>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</si>
  <si>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</si>
  <si>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</si>
  <si>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测站点：C28_4</t>
  </si>
  <si>
    <t>后视点：</t>
  </si>
  <si>
    <t>开始时间：03:55:47</t>
  </si>
  <si>
    <t>结束时间：03:57:24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</si>
  <si>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</si>
  <si>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</si>
  <si>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</si>
  <si>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</si>
  <si>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</si>
  <si>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</si>
  <si>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</si>
  <si>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</si>
  <si>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</si>
  <si>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</si>
  <si>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</si>
  <si>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</si>
  <si>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</si>
  <si>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</si>
  <si>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</si>
  <si>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</si>
  <si>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</si>
  <si>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D26</t>
  </si>
  <si>
    <t>Ⅰ</t>
  </si>
  <si>
    <t>347.19115</t>
  </si>
  <si>
    <t>2.1</t>
  </si>
  <si>
    <t>347.19104</t>
  </si>
  <si>
    <t>0.00000</t>
  </si>
  <si>
    <t>89.44311</t>
  </si>
  <si>
    <t>8.5</t>
  </si>
  <si>
    <t>89.44226</t>
  </si>
  <si>
    <t>Ⅱ</t>
  </si>
  <si>
    <t>167.19094</t>
  </si>
  <si>
    <t>270.154598</t>
  </si>
  <si>
    <t>D27</t>
  </si>
  <si>
    <t>185.15031</t>
  </si>
  <si>
    <t>4.3</t>
  </si>
  <si>
    <t>185.15009</t>
  </si>
  <si>
    <t>197.55505</t>
  </si>
  <si>
    <t>90.38376</t>
  </si>
  <si>
    <t>6.5</t>
  </si>
  <si>
    <t>90.38311</t>
  </si>
  <si>
    <t>5.14588</t>
  </si>
  <si>
    <t>269.213540</t>
  </si>
  <si>
    <t>2</t>
  </si>
  <si>
    <t>347.19107</t>
  </si>
  <si>
    <t>1.7</t>
  </si>
  <si>
    <t>347.19098</t>
  </si>
  <si>
    <t>89.44300</t>
  </si>
  <si>
    <t>7.9</t>
  </si>
  <si>
    <t>89.44220</t>
  </si>
  <si>
    <t>167.19090</t>
  </si>
  <si>
    <t>270.154591</t>
  </si>
  <si>
    <t>185.15001</t>
  </si>
  <si>
    <t>3.3</t>
  </si>
  <si>
    <t>185.14585</t>
  </si>
  <si>
    <t>197.55487</t>
  </si>
  <si>
    <t>90.38373</t>
  </si>
  <si>
    <t>7.3</t>
  </si>
  <si>
    <t>90.38301</t>
  </si>
  <si>
    <t>5.14568</t>
  </si>
  <si>
    <t>269.213719</t>
  </si>
  <si>
    <t>3</t>
  </si>
  <si>
    <t>347.19099</t>
  </si>
  <si>
    <t>1.2</t>
  </si>
  <si>
    <t>347.19093</t>
  </si>
  <si>
    <t>8.9</t>
  </si>
  <si>
    <t>89.44211</t>
  </si>
  <si>
    <t>167.19087</t>
  </si>
  <si>
    <t>270.154777</t>
  </si>
  <si>
    <t>185.15004</t>
  </si>
  <si>
    <t>1.3</t>
  </si>
  <si>
    <t>185.14598</t>
  </si>
  <si>
    <t>90.38390</t>
  </si>
  <si>
    <t>8.3</t>
  </si>
  <si>
    <t>90.38307</t>
  </si>
  <si>
    <t>5.14591</t>
  </si>
  <si>
    <t>269.213756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</si>
  <si>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</si>
  <si>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</si>
  <si>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</si>
  <si>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</si>
  <si>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</si>
  <si>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</si>
  <si>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</si>
  <si>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89.44219</t>
  </si>
  <si>
    <t>2C互差20.00″</t>
  </si>
  <si>
    <t>197.55499</t>
  </si>
  <si>
    <t>90.38306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</si>
  <si>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</si>
  <si>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</si>
  <si>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</si>
  <si>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</si>
  <si>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</si>
  <si>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</si>
  <si>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</si>
  <si>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</si>
  <si>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</si>
  <si>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</si>
  <si>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</si>
  <si>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</si>
  <si>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C28_4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</si>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</sst>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105.16345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105.16345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86.5861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86.58595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105.1635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105.1632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86.5859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86.58605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53</v>
      </c>
      <c r="I14" s="71" t="s">
        <v>71</v>
      </c>
      <c r="J14" s="71" t="s">
        <v>72</v>
      </c>
      <c r="K14" s="86">
        <v>105.16355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105.16355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43</v>
      </c>
      <c r="H16" s="75" t="s">
        <v>78</v>
      </c>
      <c r="I16" s="76" t="s">
        <v>79</v>
      </c>
      <c r="J16" s="76" t="s">
        <v>80</v>
      </c>
      <c r="K16" s="88">
        <v>86.58605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86.58595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105.16345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86.586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开始时间：03:55:47</v>
      </c>
      <c r="B4" s="47"/>
      <c r="C4" s="47" t="str">
        <f>原记录!H3</f>
        <v>结束时间：03:57:24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955</v>
      </c>
      <c r="E6" s="55" t="s">
        <v>109</v>
      </c>
      <c r="F6" s="57">
        <v>28</v>
      </c>
      <c r="G6" s="57"/>
    </row>
    <row r="7" spans="1:7">
      <c r="A7" s="49" t="s">
        <v>110</v>
      </c>
      <c r="B7" s="58">
        <v>1.318</v>
      </c>
      <c r="C7" s="49" t="s">
        <v>111</v>
      </c>
      <c r="D7" s="56">
        <v>955</v>
      </c>
      <c r="E7" s="49" t="s">
        <v>112</v>
      </c>
      <c r="F7" s="57">
        <v>28</v>
      </c>
      <c r="G7" s="57"/>
    </row>
    <row r="8" spans="1:7">
      <c r="A8" s="49" t="s">
        <v>113</v>
      </c>
      <c r="B8" s="58">
        <v>1.364</v>
      </c>
      <c r="C8" s="49" t="s">
        <v>114</v>
      </c>
      <c r="D8" s="56">
        <v>959</v>
      </c>
      <c r="E8" s="49" t="s">
        <v>115</v>
      </c>
      <c r="F8" s="57">
        <v>27.2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</v>
      </c>
      <c r="L2" s="2" t="s">
        <v>123</v>
      </c>
      <c r="M2" s="2"/>
      <c r="N2" s="24">
        <f>测站及镜站信息!D6</f>
        <v>955</v>
      </c>
      <c r="O2" s="25" t="s">
        <v>116</v>
      </c>
    </row>
    <row r="3" ht="11.1" customHeight="1" spans="1:15">
      <c r="A3" s="5" t="str">
        <f>测站及镜站信息!B5</f>
        <v>C28_4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开始时间：03:55:47</v>
      </c>
      <c r="G3" s="10"/>
      <c r="H3" s="9" t="str">
        <f>测站及镜站信息!C4</f>
        <v>结束时间：03:57:24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D26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89.44311</v>
      </c>
      <c r="I6" s="15" t="str">
        <f>原记录!I6</f>
        <v>8.5</v>
      </c>
      <c r="J6" s="14" t="str">
        <f>原记录!J6</f>
        <v>89.44226</v>
      </c>
      <c r="K6" s="27">
        <f>原记录!K6</f>
        <v>105.16345</v>
      </c>
      <c r="L6" s="28">
        <f>测站及镜站信息!F7</f>
        <v>28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270.154598</v>
      </c>
      <c r="I7" s="15"/>
      <c r="J7" s="14"/>
      <c r="K7" s="27">
        <f>原记录!K7</f>
        <v>105.16345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D27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90.38376</v>
      </c>
      <c r="I8" s="15" t="str">
        <f>原记录!I8</f>
        <v>6.5</v>
      </c>
      <c r="J8" s="14" t="str">
        <f>原记录!J8</f>
        <v>90.38311</v>
      </c>
      <c r="K8" s="27">
        <f>原记录!K8</f>
        <v>86.5861</v>
      </c>
      <c r="L8" s="28">
        <f>测站及镜站信息!F8</f>
        <v>27.2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269.213540</v>
      </c>
      <c r="I9" s="15"/>
      <c r="J9" s="14"/>
      <c r="K9" s="27">
        <f>原记录!K9</f>
        <v>86.58595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89.44300</v>
      </c>
      <c r="I10" s="15" t="str">
        <f>原记录!I10</f>
        <v>7.9</v>
      </c>
      <c r="J10" s="14" t="str">
        <f>原记录!J10</f>
        <v>89.44220</v>
      </c>
      <c r="K10" s="27">
        <f>原记录!K10</f>
        <v>105.1635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270.154591</v>
      </c>
      <c r="I11" s="15"/>
      <c r="J11" s="14"/>
      <c r="K11" s="27">
        <f>原记录!K11</f>
        <v>105.1632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90.38373</v>
      </c>
      <c r="I12" s="15" t="str">
        <f>原记录!I12</f>
        <v>7.3</v>
      </c>
      <c r="J12" s="14" t="str">
        <f>原记录!J12</f>
        <v>90.38301</v>
      </c>
      <c r="K12" s="27">
        <f>原记录!K12</f>
        <v>86.5859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269.213719</v>
      </c>
      <c r="I13" s="15"/>
      <c r="J13" s="14"/>
      <c r="K13" s="27">
        <f>原记录!K13</f>
        <v>86.58605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89.44300</v>
      </c>
      <c r="I14" s="15" t="str">
        <f>原记录!I14</f>
        <v>8.9</v>
      </c>
      <c r="J14" s="14" t="str">
        <f>原记录!J14</f>
        <v>89.44211</v>
      </c>
      <c r="K14" s="27">
        <f>原记录!K14</f>
        <v>105.16355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270.154777</v>
      </c>
      <c r="I15" s="15"/>
      <c r="J15" s="14"/>
      <c r="K15" s="27">
        <f>原记录!K15</f>
        <v>105.16355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90.38390</v>
      </c>
      <c r="I16" s="15" t="str">
        <f>原记录!I16</f>
        <v>8.3</v>
      </c>
      <c r="J16" s="14" t="str">
        <f>原记录!J16</f>
        <v>90.38307</v>
      </c>
      <c r="K16" s="27">
        <f>原记录!K16</f>
        <v>86.58605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269.213756</v>
      </c>
      <c r="I17" s="15"/>
      <c r="J17" s="14"/>
      <c r="K17" s="27">
        <f>原记录!K17</f>
        <v>86.58595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D26</v>
      </c>
      <c r="C25" s="20"/>
      <c r="D25" s="21"/>
      <c r="E25" s="20"/>
      <c r="F25" s="14"/>
      <c r="G25" s="14" t="str">
        <f>原记录!G22</f>
        <v>89.44219</v>
      </c>
      <c r="H25" s="22">
        <f>DEGREES(RADIANS(90)-((INT(ABS(G25))+INT((ABS(G25)-INT(ABS(G25)))*100)/60+((ABS(G25)-INT(ABS(G25)))*100-INT((ABS(G25)-INT(ABS(G25)))*100))/36)*PI()/180)*SIGN(G25))</f>
        <v>0.260583333333351</v>
      </c>
      <c r="I25" s="22">
        <f>(INT(ABS(H25))+INT((ABS(H25)-INT(ABS(H25)))*60)*0.01+(((ABS(H25)-INT(ABS(H25)))*60-INT((ABS(H25)-INT(ABS(H25)))*60))*60)/10000)*SIGN(H25)</f>
        <v>0.153810000000006</v>
      </c>
      <c r="J25" s="27">
        <f>原记录!H22</f>
        <v>105.16345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C28_4</v>
      </c>
      <c r="Q25" s="41" t="str">
        <f>B25</f>
        <v>D26</v>
      </c>
      <c r="R25" s="42">
        <f>J25</f>
        <v>105.16345</v>
      </c>
      <c r="S25" s="37">
        <f>K2</f>
        <v>28</v>
      </c>
      <c r="T25" s="43">
        <f>L6</f>
        <v>28</v>
      </c>
      <c r="U25" s="43">
        <f>N2</f>
        <v>955</v>
      </c>
      <c r="V25" s="43">
        <f>M6</f>
        <v>955</v>
      </c>
      <c r="W25" s="44">
        <f>I25</f>
        <v>0.153810000000006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D27</v>
      </c>
      <c r="C26" s="20"/>
      <c r="D26" s="21"/>
      <c r="E26" s="20"/>
      <c r="F26" s="14"/>
      <c r="G26" s="14" t="str">
        <f>原记录!G23</f>
        <v>90.38306</v>
      </c>
      <c r="H26" s="22">
        <f>DEGREES(RADIANS(90)-((INT(ABS(G26))+INT((ABS(G26)-INT(ABS(G26)))*100)/60+((ABS(G26)-INT(ABS(G26)))*100-INT((ABS(G26)-INT(ABS(G26)))*100))/36)*PI()/180)*SIGN(G26))</f>
        <v>-0.641833333333346</v>
      </c>
      <c r="I26" s="22">
        <f>(INT(ABS(H26))+INT((ABS(H26)-INT(ABS(H26)))*60)*0.01+(((ABS(H26)-INT(ABS(H26)))*60-INT((ABS(H26)-INT(ABS(H26)))*60))*60)/10000)*SIGN(H26)</f>
        <v>-0.383060000000005</v>
      </c>
      <c r="J26" s="27">
        <f>原记录!H23</f>
        <v>86.586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6"/>
      <c r="Q26" s="45" t="str">
        <f>B26</f>
        <v>D27</v>
      </c>
      <c r="R26" s="42">
        <f>J26</f>
        <v>86.586</v>
      </c>
      <c r="S26" s="37">
        <f>K2</f>
        <v>28</v>
      </c>
      <c r="T26" s="43">
        <f>L8</f>
        <v>27.2</v>
      </c>
      <c r="U26" s="43">
        <f>N2</f>
        <v>955</v>
      </c>
      <c r="V26" s="43">
        <f>M8</f>
        <v>959</v>
      </c>
      <c r="W26" s="44">
        <f>I26</f>
        <v>-0.383060000000005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C28_4</v>
      </c>
      <c r="Q29" s="37" t="str">
        <f>Q25</f>
        <v>D26</v>
      </c>
      <c r="R29" s="37">
        <f>R25</f>
        <v>105.16345</v>
      </c>
      <c r="S29" s="37">
        <f>T25</f>
        <v>28</v>
      </c>
      <c r="T29" s="37">
        <f>V25</f>
        <v>955</v>
      </c>
      <c r="U29" s="37">
        <f>W25</f>
        <v>0.153810000000006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D27</v>
      </c>
      <c r="R30" s="37">
        <f>R26</f>
        <v>86.586</v>
      </c>
      <c r="S30" s="37">
        <f>T26</f>
        <v>27.2</v>
      </c>
      <c r="T30" s="37">
        <f>V26</f>
        <v>959</v>
      </c>
      <c r="U30" s="37">
        <f>W26</f>
        <v>-0.383060000000005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4B75EF266D4C4B7086A0D095C53A045F_13</vt:lpwstr>
  </property>
  <property fmtid="{D5CDD505-2E9C-101B-9397-08002B2CF9AE}" pid="3" name="KSOProductBuildVer">
    <vt:lpwstr>2052-12.1.0.17140</vt:lpwstr>
  </property>
</Properties>
</file>