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<sst xmlns="http://schemas.openxmlformats.org/spreadsheetml/2006/main" count="231" uniqueCount="144">
  <si>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A10_3站外业观测手簿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</si>
  <si>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</si>
  <si>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</si>
  <si>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</si>
  <si>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</si>
  <si>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</si>
  <si>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测站点：A10_3</t>
  </si>
  <si>
    <t>后视点：</t>
  </si>
  <si>
    <t>开始时间：07:13:34</t>
  </si>
  <si>
    <t>结束时间：07:14:59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</si>
  <si>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</si>
  <si>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</si>
  <si>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</si>
  <si>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</si>
  <si>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</si>
  <si>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</si>
  <si>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</si>
  <si>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</si>
  <si>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</si>
  <si>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</si>
  <si>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</si>
  <si>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</si>
  <si>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</si>
  <si>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</si>
  <si>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</si>
  <si>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</si>
  <si>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</si>
  <si>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T9</t>
  </si>
  <si>
    <t>Ⅰ</t>
  </si>
  <si>
    <t>0.14423</t>
  </si>
  <si>
    <t>-0.4</t>
  </si>
  <si>
    <t>0.14425</t>
  </si>
  <si>
    <t>0.00000</t>
  </si>
  <si>
    <t>87.32099</t>
  </si>
  <si>
    <t>2.9</t>
  </si>
  <si>
    <t>87.32070</t>
  </si>
  <si>
    <t>Ⅱ</t>
  </si>
  <si>
    <t>180.14427</t>
  </si>
  <si>
    <t>272.275587</t>
  </si>
  <si>
    <t>T8</t>
  </si>
  <si>
    <t>178.40479</t>
  </si>
  <si>
    <t>1.2</t>
  </si>
  <si>
    <t>178.40473</t>
  </si>
  <si>
    <t>178.26048</t>
  </si>
  <si>
    <t>90.43190</t>
  </si>
  <si>
    <t>1.8</t>
  </si>
  <si>
    <t>90.43172</t>
  </si>
  <si>
    <t>358.40467</t>
  </si>
  <si>
    <t>269.164455</t>
  </si>
  <si>
    <t>2</t>
  </si>
  <si>
    <t>0.14424</t>
  </si>
  <si>
    <t>0.3</t>
  </si>
  <si>
    <t>0.14422</t>
  </si>
  <si>
    <t>87.32094</t>
  </si>
  <si>
    <t>2.4</t>
  </si>
  <si>
    <t>87.32069</t>
  </si>
  <si>
    <t>180.14421</t>
  </si>
  <si>
    <t>272.275553</t>
  </si>
  <si>
    <t>178.40490</t>
  </si>
  <si>
    <t>178.40484</t>
  </si>
  <si>
    <t>178.26062</t>
  </si>
  <si>
    <t>90.43192</t>
  </si>
  <si>
    <t>1.3</t>
  </si>
  <si>
    <t>90.43179</t>
  </si>
  <si>
    <t>358.40478</t>
  </si>
  <si>
    <t>269.164347</t>
  </si>
  <si>
    <t>3</t>
  </si>
  <si>
    <t>0.14431</t>
  </si>
  <si>
    <t>-0.0</t>
  </si>
  <si>
    <t>87.32101</t>
  </si>
  <si>
    <t>2.5</t>
  </si>
  <si>
    <t>87.32075</t>
  </si>
  <si>
    <t>180.14431</t>
  </si>
  <si>
    <t>272.275501</t>
  </si>
  <si>
    <t>178.40517</t>
  </si>
  <si>
    <t>0.6</t>
  </si>
  <si>
    <t>178.40514</t>
  </si>
  <si>
    <t>178.26083</t>
  </si>
  <si>
    <t>90.43254</t>
  </si>
  <si>
    <t>3.0</t>
  </si>
  <si>
    <t>90.43224</t>
  </si>
  <si>
    <t>358.40511</t>
  </si>
  <si>
    <t>269.164058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</si>
  <si>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</si>
  <si>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</si>
  <si>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</si>
  <si>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</si>
  <si>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</si>
  <si>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</si>
  <si>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</si>
  <si>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87.32071</t>
  </si>
  <si>
    <t>2C互差20.00″</t>
  </si>
  <si>
    <t>178.26064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</si>
  <si>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</si>
  <si>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</si>
  <si>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</si>
  <si>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</si>
  <si>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</si>
  <si>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</si>
  <si>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</si>
  <si>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</si>
  <si>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</si>
  <si>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</si>
  <si>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</si>
  <si>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</si>
  <si>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A10-3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</si>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</sst>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262.7557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262.7554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230.6279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230.62765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262.75555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262.7555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41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230.6279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230.62765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67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262.7553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262.75545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230.6279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230.6277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262.755483333333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61</v>
      </c>
      <c r="H23" s="87">
        <v>230.627783333333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F14" sqref="F14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开始时间：07:13:34</v>
      </c>
      <c r="B4" s="46"/>
      <c r="C4" s="46" t="str">
        <f>原记录!H3</f>
        <v>结束时间：07:14:59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948</v>
      </c>
      <c r="E6" s="54" t="s">
        <v>108</v>
      </c>
      <c r="F6" s="56">
        <v>28.2</v>
      </c>
      <c r="G6" s="56"/>
    </row>
    <row r="7" spans="1:7">
      <c r="A7" s="48" t="s">
        <v>109</v>
      </c>
      <c r="B7" s="57">
        <v>1.318</v>
      </c>
      <c r="C7" s="48" t="s">
        <v>110</v>
      </c>
      <c r="D7" s="55">
        <v>948</v>
      </c>
      <c r="E7" s="48" t="s">
        <v>111</v>
      </c>
      <c r="F7" s="56">
        <v>28.2</v>
      </c>
      <c r="G7" s="56"/>
    </row>
    <row r="8" spans="1:7">
      <c r="A8" s="48" t="s">
        <v>112</v>
      </c>
      <c r="B8" s="57">
        <v>1.364</v>
      </c>
      <c r="C8" s="48" t="s">
        <v>113</v>
      </c>
      <c r="D8" s="55">
        <v>948</v>
      </c>
      <c r="E8" s="48" t="s">
        <v>114</v>
      </c>
      <c r="F8" s="56">
        <v>28.2</v>
      </c>
      <c r="G8" s="48"/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2024.06.22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28.2</v>
      </c>
      <c r="L2" s="2" t="s">
        <v>122</v>
      </c>
      <c r="M2" s="2"/>
      <c r="N2" s="24">
        <f>测站及镜站信息!D6</f>
        <v>948</v>
      </c>
      <c r="O2" s="25" t="s">
        <v>115</v>
      </c>
    </row>
    <row r="3" ht="11.1" customHeight="1" spans="1:15">
      <c r="A3" s="5" t="str">
        <f>测站及镜站信息!B5</f>
        <v>A10-3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开始时间：07:13:34</v>
      </c>
      <c r="G3" s="10"/>
      <c r="H3" s="9" t="str">
        <f>测站及镜站信息!C4</f>
        <v>结束时间：07:14:59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T9</v>
      </c>
      <c r="C6" s="12" t="str">
        <f>原记录!C6</f>
        <v>Ⅰ</v>
      </c>
      <c r="D6" s="14"/>
      <c r="E6" s="15"/>
      <c r="F6" s="14"/>
      <c r="G6" s="14"/>
      <c r="H6" s="14" t="str">
        <f>原记录!H6</f>
        <v>87.32099</v>
      </c>
      <c r="I6" s="15" t="str">
        <f>原记录!I6</f>
        <v>2.9</v>
      </c>
      <c r="J6" s="14" t="str">
        <f>原记录!J6</f>
        <v>87.32070</v>
      </c>
      <c r="K6" s="27">
        <f>原记录!K6</f>
        <v>262.7557</v>
      </c>
      <c r="L6" s="28">
        <f>测站及镜站信息!F7</f>
        <v>28.2</v>
      </c>
      <c r="M6" s="29">
        <f>测站及镜站信息!D7</f>
        <v>948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272.275587</v>
      </c>
      <c r="I7" s="15"/>
      <c r="J7" s="14"/>
      <c r="K7" s="27">
        <f>原记录!K7</f>
        <v>262.7554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T8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90.43190</v>
      </c>
      <c r="I8" s="15" t="str">
        <f>原记录!I8</f>
        <v>1.8</v>
      </c>
      <c r="J8" s="14" t="str">
        <f>原记录!J8</f>
        <v>90.43172</v>
      </c>
      <c r="K8" s="27">
        <f>原记录!K8</f>
        <v>230.6279</v>
      </c>
      <c r="L8" s="28">
        <f>测站及镜站信息!F8</f>
        <v>28.2</v>
      </c>
      <c r="M8" s="29">
        <f>测站及镜站信息!D8</f>
        <v>948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269.164455</v>
      </c>
      <c r="I9" s="15"/>
      <c r="J9" s="14"/>
      <c r="K9" s="27">
        <f>原记录!K9</f>
        <v>230.62765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87.32094</v>
      </c>
      <c r="I10" s="15" t="str">
        <f>原记录!I10</f>
        <v>2.4</v>
      </c>
      <c r="J10" s="14" t="str">
        <f>原记录!J10</f>
        <v>87.32069</v>
      </c>
      <c r="K10" s="27">
        <f>原记录!K10</f>
        <v>262.75555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272.275553</v>
      </c>
      <c r="I11" s="15"/>
      <c r="J11" s="14"/>
      <c r="K11" s="27">
        <f>原记录!K11</f>
        <v>262.7555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90.43192</v>
      </c>
      <c r="I12" s="15" t="str">
        <f>原记录!I12</f>
        <v>1.3</v>
      </c>
      <c r="J12" s="14" t="str">
        <f>原记录!J12</f>
        <v>90.43179</v>
      </c>
      <c r="K12" s="27">
        <f>原记录!K12</f>
        <v>230.6279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269.164347</v>
      </c>
      <c r="I13" s="15"/>
      <c r="J13" s="14"/>
      <c r="K13" s="27">
        <f>原记录!K13</f>
        <v>230.62765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87.32101</v>
      </c>
      <c r="I14" s="15" t="str">
        <f>原记录!I14</f>
        <v>2.5</v>
      </c>
      <c r="J14" s="14" t="str">
        <f>原记录!J14</f>
        <v>87.32075</v>
      </c>
      <c r="K14" s="27">
        <f>原记录!K14</f>
        <v>262.7553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272.275501</v>
      </c>
      <c r="I15" s="15"/>
      <c r="J15" s="14"/>
      <c r="K15" s="27">
        <f>原记录!K15</f>
        <v>262.75545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90.43254</v>
      </c>
      <c r="I16" s="15" t="str">
        <f>原记录!I16</f>
        <v>3.0</v>
      </c>
      <c r="J16" s="14" t="str">
        <f>原记录!J16</f>
        <v>90.43224</v>
      </c>
      <c r="K16" s="27">
        <f>原记录!K16</f>
        <v>230.6279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269.164058</v>
      </c>
      <c r="I17" s="15"/>
      <c r="J17" s="14"/>
      <c r="K17" s="27">
        <f>原记录!K17</f>
        <v>230.6277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6" t="s">
        <v>136</v>
      </c>
      <c r="T24" s="37"/>
      <c r="U24" s="36" t="s">
        <v>137</v>
      </c>
      <c r="V24" s="37"/>
      <c r="W24" s="38" t="s">
        <v>131</v>
      </c>
      <c r="X24" s="38" t="s">
        <v>138</v>
      </c>
      <c r="Y24" s="38" t="s">
        <v>132</v>
      </c>
    </row>
    <row r="25" ht="14.1" customHeight="1" spans="1:28">
      <c r="A25" s="18" t="s">
        <v>26</v>
      </c>
      <c r="B25" s="19" t="str">
        <f>原记录!B22</f>
        <v>T9</v>
      </c>
      <c r="C25" s="20"/>
      <c r="D25" s="21"/>
      <c r="E25" s="20"/>
      <c r="F25" s="14"/>
      <c r="G25" s="14" t="str">
        <f>原记录!G22</f>
        <v>87.32071</v>
      </c>
      <c r="H25" s="22">
        <f>DEGREES(RADIANS(90)-((INT(ABS(G25))+INT((ABS(G25)-INT(ABS(G25)))*100)/60+((ABS(G25)-INT(ABS(G25)))*100-INT((ABS(G25)-INT(ABS(G25)))*100))/36)*PI()/180)*SIGN(G25))</f>
        <v>2.46469444444442</v>
      </c>
      <c r="I25" s="22">
        <f>(INT(ABS(H25))+INT((ABS(H25)-INT(ABS(H25)))*60)*0.01+(((ABS(H25)-INT(ABS(H25)))*60-INT((ABS(H25)-INT(ABS(H25)))*60))*60)/10000)*SIGN(H25)</f>
        <v>2.27528999999999</v>
      </c>
      <c r="J25" s="27">
        <f>原记录!H22</f>
        <v>262.755483333333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A10-3</v>
      </c>
      <c r="Q25" s="39" t="str">
        <f>B25</f>
        <v>T9</v>
      </c>
      <c r="R25" s="40">
        <f>J25</f>
        <v>262.755483333333</v>
      </c>
      <c r="S25" s="41">
        <f>K2</f>
        <v>28.2</v>
      </c>
      <c r="T25" s="42">
        <f>L6</f>
        <v>28.2</v>
      </c>
      <c r="U25" s="42">
        <f>N2</f>
        <v>948</v>
      </c>
      <c r="V25" s="42">
        <f>M6</f>
        <v>948</v>
      </c>
      <c r="W25" s="43">
        <f>I25</f>
        <v>2.27528999999999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T8</v>
      </c>
      <c r="C26" s="20"/>
      <c r="D26" s="21"/>
      <c r="E26" s="20"/>
      <c r="F26" s="14"/>
      <c r="G26" s="14" t="str">
        <f>原记录!G23</f>
        <v>90.43192</v>
      </c>
      <c r="H26" s="22">
        <f>DEGREES(RADIANS(90)-((INT(ABS(G26))+INT((ABS(G26)-INT(ABS(G26)))*100)/60+((ABS(G26)-INT(ABS(G26)))*100-INT((ABS(G26)-INT(ABS(G26)))*100))/36)*PI()/180)*SIGN(G26))</f>
        <v>-0.722000000000026</v>
      </c>
      <c r="I26" s="22">
        <f>(INT(ABS(H26))+INT((ABS(H26)-INT(ABS(H26)))*60)*0.01+(((ABS(H26)-INT(ABS(H26)))*60-INT((ABS(H26)-INT(ABS(H26)))*60))*60)/10000)*SIGN(H26)</f>
        <v>-0.431920000000009</v>
      </c>
      <c r="J26" s="27">
        <f>原记录!H23</f>
        <v>230.627783333333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A10-3</v>
      </c>
      <c r="Q26" s="44" t="str">
        <f>B26</f>
        <v>T8</v>
      </c>
      <c r="R26" s="40">
        <f>J26</f>
        <v>230.627783333333</v>
      </c>
      <c r="S26" s="41">
        <f>K2</f>
        <v>28.2</v>
      </c>
      <c r="T26" s="42">
        <f>L8</f>
        <v>28.2</v>
      </c>
      <c r="U26" s="42">
        <f>N2</f>
        <v>948</v>
      </c>
      <c r="V26" s="42">
        <f>M8</f>
        <v>948</v>
      </c>
      <c r="W26" s="43">
        <f>I26</f>
        <v>-0.431920000000009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0" t="s">
        <v>137</v>
      </c>
      <c r="U28" s="38" t="s">
        <v>131</v>
      </c>
      <c r="V28" s="38" t="s">
        <v>138</v>
      </c>
      <c r="W28" s="38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5" t="str">
        <f>P25</f>
        <v>A10-3</v>
      </c>
      <c r="Q29" s="35" t="str">
        <f>Q25</f>
        <v>T9</v>
      </c>
      <c r="R29" s="35">
        <f>R25</f>
        <v>262.755483333333</v>
      </c>
      <c r="S29" s="43">
        <f>T25</f>
        <v>28.2</v>
      </c>
      <c r="T29" s="40">
        <f>V25</f>
        <v>948</v>
      </c>
      <c r="U29" s="40">
        <f>W25</f>
        <v>2.27528999999999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5" t="str">
        <f>P26</f>
        <v>A10-3</v>
      </c>
      <c r="Q30" s="35" t="str">
        <f>Q26</f>
        <v>T8</v>
      </c>
      <c r="R30" s="35">
        <f>R26</f>
        <v>230.627783333333</v>
      </c>
      <c r="S30" s="43">
        <f>T26</f>
        <v>28.2</v>
      </c>
      <c r="T30" s="40">
        <f>V26</f>
        <v>948</v>
      </c>
      <c r="U30" s="40">
        <f>W26</f>
        <v>-0.431920000000009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