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<sst xmlns="http://schemas.openxmlformats.org/spreadsheetml/2006/main" count="231" uniqueCount="145">
  <si>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A5_2站外业观测手簿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</si>
  <si>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</si>
  <si>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</si>
  <si>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</si>
  <si>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</si>
  <si>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</si>
  <si>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测站点：A5_2</t>
  </si>
  <si>
    <t>后视点：</t>
  </si>
  <si>
    <t>开始时间：03:59:16</t>
  </si>
  <si>
    <t>结束时间：04:01:26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</si>
  <si>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</si>
  <si>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</si>
  <si>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</si>
  <si>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</si>
  <si>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</si>
  <si>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</si>
  <si>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</si>
  <si>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</si>
  <si>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</si>
  <si>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</si>
  <si>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</si>
  <si>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</si>
  <si>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</si>
  <si>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</si>
  <si>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</si>
  <si>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</si>
  <si>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</si>
  <si>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T4</t>
  </si>
  <si>
    <t>Ⅰ</t>
  </si>
  <si>
    <t>356.23006</t>
  </si>
  <si>
    <t>-4.2</t>
  </si>
  <si>
    <t>356.23026</t>
  </si>
  <si>
    <t>0.00000</t>
  </si>
  <si>
    <t>89.40291</t>
  </si>
  <si>
    <t>1.4</t>
  </si>
  <si>
    <t>89.40277</t>
  </si>
  <si>
    <t>Ⅱ</t>
  </si>
  <si>
    <t>176.23047</t>
  </si>
  <si>
    <t>270.193371</t>
  </si>
  <si>
    <t>T3</t>
  </si>
  <si>
    <t>187.16065</t>
  </si>
  <si>
    <t>-1.5</t>
  </si>
  <si>
    <t>187.16073</t>
  </si>
  <si>
    <t>190.53047</t>
  </si>
  <si>
    <t>90.20389</t>
  </si>
  <si>
    <t>1.5</t>
  </si>
  <si>
    <t>90.20374</t>
  </si>
  <si>
    <t>7.16081</t>
  </si>
  <si>
    <t>269.392408</t>
  </si>
  <si>
    <t>2</t>
  </si>
  <si>
    <t>356.23051</t>
  </si>
  <si>
    <t>-0.6</t>
  </si>
  <si>
    <t>356.23054</t>
  </si>
  <si>
    <t>89.40303</t>
  </si>
  <si>
    <t>2.7</t>
  </si>
  <si>
    <t>89.40276</t>
  </si>
  <si>
    <t>176.23058</t>
  </si>
  <si>
    <t>270.193502</t>
  </si>
  <si>
    <t>187.16080</t>
  </si>
  <si>
    <t>187.16087</t>
  </si>
  <si>
    <t>190.53033</t>
  </si>
  <si>
    <t>90.20404</t>
  </si>
  <si>
    <t>3.6</t>
  </si>
  <si>
    <t>90.20368</t>
  </si>
  <si>
    <t>7.16095</t>
  </si>
  <si>
    <t>269.392674</t>
  </si>
  <si>
    <t>3</t>
  </si>
  <si>
    <t>356.23037</t>
  </si>
  <si>
    <t>-3.7</t>
  </si>
  <si>
    <t>356.23056</t>
  </si>
  <si>
    <t>89.40306</t>
  </si>
  <si>
    <t>3.3</t>
  </si>
  <si>
    <t>89.40273</t>
  </si>
  <si>
    <t>176.23074</t>
  </si>
  <si>
    <t>270.193598</t>
  </si>
  <si>
    <t>187.16071</t>
  </si>
  <si>
    <t>-3.3</t>
  </si>
  <si>
    <t>187.16088</t>
  </si>
  <si>
    <t>190.53032</t>
  </si>
  <si>
    <t>90.20387</t>
  </si>
  <si>
    <t>3.0</t>
  </si>
  <si>
    <t>90.20357</t>
  </si>
  <si>
    <t>7.16104</t>
  </si>
  <si>
    <t>269.392733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</si>
  <si>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</si>
  <si>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</si>
  <si>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</si>
  <si>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</si>
  <si>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</si>
  <si>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</si>
  <si>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</si>
  <si>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</si>
  <si>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190.53037</t>
  </si>
  <si>
    <t>90.20366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</si>
  <si>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</si>
  <si>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</si>
  <si>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</si>
  <si>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</si>
  <si>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</si>
  <si>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</si>
  <si>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</si>
  <si>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</si>
  <si>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</si>
  <si>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</si>
  <si>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</si>
  <si>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</si>
  <si>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A5-2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</si>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</sst>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.0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194.4515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194.4512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186.3953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186.3952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194.4513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194.4513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41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186.39515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186.3955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194.45135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194.45135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186.3954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186.3953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55</v>
      </c>
      <c r="H22" s="85">
        <v>194.451333333333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186.395308333333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25" sqref="D2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开始时间：03:59:16</v>
      </c>
      <c r="B4" s="46"/>
      <c r="C4" s="46" t="str">
        <f>原记录!H3</f>
        <v>结束时间：04:01:26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956</v>
      </c>
      <c r="E6" s="54" t="s">
        <v>109</v>
      </c>
      <c r="F6" s="56">
        <v>24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956</v>
      </c>
      <c r="E7" s="48" t="s">
        <v>112</v>
      </c>
      <c r="F7" s="56">
        <v>24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956</v>
      </c>
      <c r="E8" s="48" t="s">
        <v>115</v>
      </c>
      <c r="F8" s="56">
        <v>24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24</v>
      </c>
      <c r="L2" s="2" t="s">
        <v>123</v>
      </c>
      <c r="M2" s="2"/>
      <c r="N2" s="24">
        <f>测站及镜站信息!D6</f>
        <v>956</v>
      </c>
      <c r="O2" s="25" t="s">
        <v>116</v>
      </c>
    </row>
    <row r="3" ht="11.1" customHeight="1" spans="1:15">
      <c r="A3" s="5" t="str">
        <f>测站及镜站信息!B5</f>
        <v>A5-2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开始时间：03:59:16</v>
      </c>
      <c r="G3" s="10"/>
      <c r="H3" s="9" t="str">
        <f>测站及镜站信息!C4</f>
        <v>结束时间：04:01:26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T4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89.40291</v>
      </c>
      <c r="I6" s="15" t="str">
        <f>原记录!I6</f>
        <v>1.4</v>
      </c>
      <c r="J6" s="14" t="str">
        <f>原记录!J6</f>
        <v>89.40277</v>
      </c>
      <c r="K6" s="27">
        <f>原记录!K6</f>
        <v>194.4515</v>
      </c>
      <c r="L6" s="28">
        <f>测站及镜站信息!F7</f>
        <v>24</v>
      </c>
      <c r="M6" s="29">
        <f>测站及镜站信息!D7</f>
        <v>956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270.193371</v>
      </c>
      <c r="I7" s="15"/>
      <c r="J7" s="14"/>
      <c r="K7" s="27">
        <f>原记录!K7</f>
        <v>194.4512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T3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90.20389</v>
      </c>
      <c r="I8" s="15" t="str">
        <f>原记录!I8</f>
        <v>1.5</v>
      </c>
      <c r="J8" s="14" t="str">
        <f>原记录!J8</f>
        <v>90.20374</v>
      </c>
      <c r="K8" s="27">
        <f>原记录!K8</f>
        <v>186.3953</v>
      </c>
      <c r="L8" s="28">
        <f>测站及镜站信息!F8</f>
        <v>24</v>
      </c>
      <c r="M8" s="29">
        <f>测站及镜站信息!D8</f>
        <v>956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269.392408</v>
      </c>
      <c r="I9" s="15"/>
      <c r="J9" s="14"/>
      <c r="K9" s="27">
        <f>原记录!K9</f>
        <v>186.3952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89.40303</v>
      </c>
      <c r="I10" s="15" t="str">
        <f>原记录!I10</f>
        <v>2.7</v>
      </c>
      <c r="J10" s="14" t="str">
        <f>原记录!J10</f>
        <v>89.40276</v>
      </c>
      <c r="K10" s="27">
        <f>原记录!K10</f>
        <v>194.4513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270.193502</v>
      </c>
      <c r="I11" s="15"/>
      <c r="J11" s="14"/>
      <c r="K11" s="27">
        <f>原记录!K11</f>
        <v>194.4513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90.20404</v>
      </c>
      <c r="I12" s="15" t="str">
        <f>原记录!I12</f>
        <v>3.6</v>
      </c>
      <c r="J12" s="14" t="str">
        <f>原记录!J12</f>
        <v>90.20368</v>
      </c>
      <c r="K12" s="27">
        <f>原记录!K12</f>
        <v>186.39515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269.392674</v>
      </c>
      <c r="I13" s="15"/>
      <c r="J13" s="14"/>
      <c r="K13" s="27">
        <f>原记录!K13</f>
        <v>186.3955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89.40306</v>
      </c>
      <c r="I14" s="15" t="str">
        <f>原记录!I14</f>
        <v>3.3</v>
      </c>
      <c r="J14" s="14" t="str">
        <f>原记录!J14</f>
        <v>89.40273</v>
      </c>
      <c r="K14" s="27">
        <f>原记录!K14</f>
        <v>194.45135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270.193598</v>
      </c>
      <c r="I15" s="15"/>
      <c r="J15" s="14"/>
      <c r="K15" s="27">
        <f>原记录!K15</f>
        <v>194.45135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90.20387</v>
      </c>
      <c r="I16" s="15" t="str">
        <f>原记录!I16</f>
        <v>3.0</v>
      </c>
      <c r="J16" s="14" t="str">
        <f>原记录!J16</f>
        <v>90.20357</v>
      </c>
      <c r="K16" s="27">
        <f>原记录!K16</f>
        <v>186.3954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269.392733</v>
      </c>
      <c r="I17" s="15"/>
      <c r="J17" s="14"/>
      <c r="K17" s="27">
        <f>原记录!K17</f>
        <v>186.3953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T4</v>
      </c>
      <c r="C25" s="20"/>
      <c r="D25" s="21"/>
      <c r="E25" s="20"/>
      <c r="F25" s="14"/>
      <c r="G25" s="14" t="str">
        <f>原记录!G22</f>
        <v>89.40276</v>
      </c>
      <c r="H25" s="22">
        <f>DEGREES(RADIANS(90)-((INT(ABS(G25))+INT((ABS(G25)-INT(ABS(G25)))*100)/60+((ABS(G25)-INT(ABS(G25)))*100-INT((ABS(G25)-INT(ABS(G25)))*100))/36)*PI()/180)*SIGN(G25))</f>
        <v>0.325666666666657</v>
      </c>
      <c r="I25" s="22">
        <f>(INT(ABS(H25))+INT((ABS(H25)-INT(ABS(H25)))*60)*0.01+(((ABS(H25)-INT(ABS(H25)))*60-INT((ABS(H25)-INT(ABS(H25)))*60))*60)/10000)*SIGN(H25)</f>
        <v>0.193239999999997</v>
      </c>
      <c r="J25" s="27">
        <f>原记录!H22</f>
        <v>194.451333333333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A5-2</v>
      </c>
      <c r="Q25" s="39" t="str">
        <f>B25</f>
        <v>T4</v>
      </c>
      <c r="R25" s="40">
        <f>J25</f>
        <v>194.451333333333</v>
      </c>
      <c r="S25" s="41">
        <f>K2</f>
        <v>24</v>
      </c>
      <c r="T25" s="42">
        <f>L6</f>
        <v>24</v>
      </c>
      <c r="U25" s="42">
        <f>N2</f>
        <v>956</v>
      </c>
      <c r="V25" s="42">
        <f>M6</f>
        <v>956</v>
      </c>
      <c r="W25" s="43">
        <f>I25</f>
        <v>0.193239999999997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T3</v>
      </c>
      <c r="C26" s="20"/>
      <c r="D26" s="21"/>
      <c r="E26" s="20"/>
      <c r="F26" s="14"/>
      <c r="G26" s="14" t="str">
        <f>原记录!G23</f>
        <v>90.20366</v>
      </c>
      <c r="H26" s="22">
        <f>DEGREES(RADIANS(90)-((INT(ABS(G26))+INT((ABS(G26)-INT(ABS(G26)))*100)/60+((ABS(G26)-INT(ABS(G26)))*100-INT((ABS(G26)-INT(ABS(G26)))*100))/36)*PI()/180)*SIGN(G26))</f>
        <v>-0.343499999999989</v>
      </c>
      <c r="I26" s="22">
        <f>(INT(ABS(H26))+INT((ABS(H26)-INT(ABS(H26)))*60)*0.01+(((ABS(H26)-INT(ABS(H26)))*60-INT((ABS(H26)-INT(ABS(H26)))*60))*60)/10000)*SIGN(H26)</f>
        <v>-0.203659999999996</v>
      </c>
      <c r="J26" s="27">
        <f>原记录!H23</f>
        <v>186.395308333333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A5-2</v>
      </c>
      <c r="Q26" s="44" t="str">
        <f>B26</f>
        <v>T3</v>
      </c>
      <c r="R26" s="40">
        <f>J26</f>
        <v>186.395308333333</v>
      </c>
      <c r="S26" s="41">
        <f>K2</f>
        <v>24</v>
      </c>
      <c r="T26" s="42">
        <f>L8</f>
        <v>24</v>
      </c>
      <c r="U26" s="42">
        <f>N2</f>
        <v>956</v>
      </c>
      <c r="V26" s="42">
        <f>M8</f>
        <v>956</v>
      </c>
      <c r="W26" s="43">
        <f>I26</f>
        <v>-0.203659999999996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A5-2</v>
      </c>
      <c r="Q29" s="35" t="str">
        <f>Q25</f>
        <v>T4</v>
      </c>
      <c r="R29" s="35">
        <f>R25</f>
        <v>194.451333333333</v>
      </c>
      <c r="S29" s="43">
        <f>T25</f>
        <v>24</v>
      </c>
      <c r="T29" s="40">
        <f>V25</f>
        <v>956</v>
      </c>
      <c r="U29" s="40">
        <f>W25</f>
        <v>0.193239999999997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A5-2</v>
      </c>
      <c r="Q30" s="35" t="str">
        <f>Q26</f>
        <v>T3</v>
      </c>
      <c r="R30" s="35">
        <f>R26</f>
        <v>186.395308333333</v>
      </c>
      <c r="S30" s="43">
        <f>T26</f>
        <v>24</v>
      </c>
      <c r="T30" s="40">
        <f>V26</f>
        <v>956</v>
      </c>
      <c r="U30" s="40">
        <f>W26</f>
        <v>-0.203659999999996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