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<sst xmlns="http://schemas.openxmlformats.org/spreadsheetml/2006/main" count="231" uniqueCount="141">
  <si>
    <t>A7_1站外业观测手簿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</si>
  <si>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</si>
  <si>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</si>
  <si>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</si>
  <si>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</si>
  <si>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</si>
  <si>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测站点：A7_1</t>
  </si>
  <si>
    <t>后视点：</t>
  </si>
  <si>
    <t>开始时间：04:57:14</t>
  </si>
  <si>
    <t>结束时间：04:59:14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</si>
  <si>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</si>
  <si>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</si>
  <si>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</si>
  <si>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</si>
  <si>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</si>
  <si>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</si>
  <si>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</si>
  <si>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</si>
  <si>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</si>
  <si>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</si>
  <si>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</si>
  <si>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</si>
  <si>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</si>
  <si>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</si>
  <si>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</si>
  <si>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</si>
  <si>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</si>
  <si>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T5</t>
  </si>
  <si>
    <t>Ⅰ</t>
  </si>
  <si>
    <t>235.33301</t>
  </si>
  <si>
    <t>2.5</t>
  </si>
  <si>
    <t>235.33289</t>
  </si>
  <si>
    <t>0.00000</t>
  </si>
  <si>
    <t>90.16526</t>
  </si>
  <si>
    <t>0.8</t>
  </si>
  <si>
    <t>90.16518</t>
  </si>
  <si>
    <t>Ⅱ</t>
  </si>
  <si>
    <t>55.33276</t>
  </si>
  <si>
    <t>269.430895</t>
  </si>
  <si>
    <t>T6</t>
  </si>
  <si>
    <t>71.50002</t>
  </si>
  <si>
    <t>0.6</t>
  </si>
  <si>
    <t>71.49600</t>
  </si>
  <si>
    <t>196.16311</t>
  </si>
  <si>
    <t>89.41087</t>
  </si>
  <si>
    <t>-0.2</t>
  </si>
  <si>
    <t>89.41089</t>
  </si>
  <si>
    <t>251.49597</t>
  </si>
  <si>
    <t>270.185093</t>
  </si>
  <si>
    <t>2</t>
  </si>
  <si>
    <t>-1.5</t>
  </si>
  <si>
    <t>235.33309</t>
  </si>
  <si>
    <t>90.16525</t>
  </si>
  <si>
    <t>1.7</t>
  </si>
  <si>
    <t>90.16508</t>
  </si>
  <si>
    <t>55.33316</t>
  </si>
  <si>
    <t>269.431086</t>
  </si>
  <si>
    <t>71.49596</t>
  </si>
  <si>
    <t>0.0</t>
  </si>
  <si>
    <t>196.16287</t>
  </si>
  <si>
    <t>89.41107</t>
  </si>
  <si>
    <t>1.9</t>
  </si>
  <si>
    <t>89.41088</t>
  </si>
  <si>
    <t>251.49596</t>
  </si>
  <si>
    <t>270.185311</t>
  </si>
  <si>
    <t>3</t>
  </si>
  <si>
    <t>1.1</t>
  </si>
  <si>
    <t>235.33295</t>
  </si>
  <si>
    <t>90.16512</t>
  </si>
  <si>
    <t>90.16501</t>
  </si>
  <si>
    <t>55.33290</t>
  </si>
  <si>
    <t>269.431097</t>
  </si>
  <si>
    <t>71.49583</t>
  </si>
  <si>
    <t>-1.0</t>
  </si>
  <si>
    <t>71.49588</t>
  </si>
  <si>
    <t>196.16292</t>
  </si>
  <si>
    <t>89.41094</t>
  </si>
  <si>
    <t>89.41086</t>
  </si>
  <si>
    <t>251.49593</t>
  </si>
  <si>
    <t>270.185227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</si>
  <si>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</si>
  <si>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</si>
  <si>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</si>
  <si>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</si>
  <si>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</si>
  <si>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</si>
  <si>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</si>
  <si>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90.16509</t>
  </si>
  <si>
    <t>2C互差20.00″</t>
  </si>
  <si>
    <t>196.16297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</si>
  <si>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</si>
  <si>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</si>
  <si>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</si>
  <si>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</si>
  <si>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</si>
  <si>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</si>
  <si>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</si>
  <si>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</si>
  <si>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</si>
  <si>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</si>
  <si>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</si>
  <si>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</si>
  <si>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A7-1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</si>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</sst>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000"/>
    <numFmt numFmtId="179" formatCode="0.0_ "/>
    <numFmt numFmtId="180" formatCode="0_ "/>
    <numFmt numFmtId="181" formatCode="0.000_ "/>
    <numFmt numFmtId="182" formatCode="0.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4" borderId="1" xfId="0" applyNumberFormat="1" applyFill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78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78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78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342.1315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342.13065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339.7736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339.77325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29</v>
      </c>
      <c r="E10" s="70" t="s">
        <v>50</v>
      </c>
      <c r="F10" s="70" t="s">
        <v>51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342.1318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342.1314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57</v>
      </c>
      <c r="G12" s="75" t="s">
        <v>59</v>
      </c>
      <c r="H12" s="74" t="s">
        <v>60</v>
      </c>
      <c r="I12" s="75" t="s">
        <v>61</v>
      </c>
      <c r="J12" s="75" t="s">
        <v>62</v>
      </c>
      <c r="K12" s="87">
        <v>339.77275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339.77315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29</v>
      </c>
      <c r="E14" s="70" t="s">
        <v>66</v>
      </c>
      <c r="F14" s="70" t="s">
        <v>67</v>
      </c>
      <c r="G14" s="70" t="s">
        <v>32</v>
      </c>
      <c r="H14" s="71" t="s">
        <v>68</v>
      </c>
      <c r="I14" s="70" t="s">
        <v>66</v>
      </c>
      <c r="J14" s="70" t="s">
        <v>69</v>
      </c>
      <c r="K14" s="85">
        <v>342.13175</v>
      </c>
      <c r="L14" s="90"/>
    </row>
    <row r="15" s="59" customFormat="1" spans="1:12">
      <c r="A15" s="72"/>
      <c r="B15" s="73"/>
      <c r="C15" s="74" t="s">
        <v>36</v>
      </c>
      <c r="D15" s="74" t="s">
        <v>70</v>
      </c>
      <c r="E15" s="73"/>
      <c r="F15" s="73"/>
      <c r="G15" s="73"/>
      <c r="H15" s="74" t="s">
        <v>71</v>
      </c>
      <c r="I15" s="73"/>
      <c r="J15" s="73"/>
      <c r="K15" s="87">
        <v>342.13185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72</v>
      </c>
      <c r="E16" s="75" t="s">
        <v>73</v>
      </c>
      <c r="F16" s="75" t="s">
        <v>74</v>
      </c>
      <c r="G16" s="75" t="s">
        <v>75</v>
      </c>
      <c r="H16" s="74" t="s">
        <v>76</v>
      </c>
      <c r="I16" s="75" t="s">
        <v>34</v>
      </c>
      <c r="J16" s="75" t="s">
        <v>77</v>
      </c>
      <c r="K16" s="87">
        <v>339.7736</v>
      </c>
      <c r="L16" s="92"/>
    </row>
    <row r="17" s="59" customFormat="1" ht="15" spans="1:12">
      <c r="A17" s="76"/>
      <c r="B17" s="77"/>
      <c r="C17" s="78" t="s">
        <v>36</v>
      </c>
      <c r="D17" s="78" t="s">
        <v>78</v>
      </c>
      <c r="E17" s="77"/>
      <c r="F17" s="77"/>
      <c r="G17" s="77"/>
      <c r="H17" s="78" t="s">
        <v>79</v>
      </c>
      <c r="I17" s="77"/>
      <c r="J17" s="77"/>
      <c r="K17" s="93">
        <v>339.7732</v>
      </c>
      <c r="L17" s="91"/>
    </row>
    <row r="18" s="59" customFormat="1" spans="1:12">
      <c r="A18" s="79" t="s">
        <v>80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81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82</v>
      </c>
      <c r="B20" s="66" t="s">
        <v>12</v>
      </c>
      <c r="C20" s="66"/>
      <c r="D20" s="66" t="s">
        <v>83</v>
      </c>
      <c r="E20" s="66"/>
      <c r="F20" s="66" t="s">
        <v>84</v>
      </c>
      <c r="G20" s="66" t="s">
        <v>85</v>
      </c>
      <c r="H20" s="66" t="s">
        <v>21</v>
      </c>
      <c r="I20" s="66"/>
      <c r="J20" s="97" t="s">
        <v>86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87</v>
      </c>
      <c r="H22" s="85">
        <v>342.131491666667</v>
      </c>
      <c r="I22" s="66"/>
      <c r="J22" s="103" t="s">
        <v>88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89</v>
      </c>
      <c r="G23" s="74" t="s">
        <v>44</v>
      </c>
      <c r="H23" s="87">
        <v>339.773258333333</v>
      </c>
      <c r="I23" s="86"/>
      <c r="J23" s="106" t="s">
        <v>90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91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92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93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94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F21" sqref="F21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95</v>
      </c>
      <c r="B1" s="47" t="s">
        <v>96</v>
      </c>
      <c r="C1" s="46"/>
      <c r="D1" s="46"/>
      <c r="E1" s="48"/>
      <c r="F1" s="48"/>
      <c r="G1" s="48"/>
    </row>
    <row r="2" spans="1:7">
      <c r="A2" s="46" t="s">
        <v>97</v>
      </c>
      <c r="B2" s="46" t="s">
        <v>98</v>
      </c>
      <c r="C2" s="46"/>
      <c r="D2" s="49"/>
      <c r="E2" s="48"/>
      <c r="F2" s="48"/>
      <c r="G2" s="48"/>
    </row>
    <row r="3" spans="1:7">
      <c r="A3" s="46" t="s">
        <v>99</v>
      </c>
      <c r="B3" s="46" t="s">
        <v>100</v>
      </c>
      <c r="C3" s="46"/>
      <c r="D3" s="49"/>
      <c r="E3" s="48"/>
      <c r="F3" s="48"/>
      <c r="G3" s="48"/>
    </row>
    <row r="4" spans="1:7">
      <c r="A4" s="50" t="str">
        <f>原记录!F3</f>
        <v>开始时间：04:57:14</v>
      </c>
      <c r="B4" s="46"/>
      <c r="C4" s="46" t="str">
        <f>原记录!H3</f>
        <v>结束时间：04:59:14</v>
      </c>
      <c r="D4" s="49"/>
      <c r="E4" s="48"/>
      <c r="F4" s="48"/>
      <c r="G4" s="48"/>
    </row>
    <row r="5" spans="1:7">
      <c r="A5" s="48" t="s">
        <v>101</v>
      </c>
      <c r="B5" s="51" t="s">
        <v>102</v>
      </c>
      <c r="C5" s="48"/>
      <c r="D5" s="52"/>
      <c r="E5" s="48"/>
      <c r="F5" s="48"/>
      <c r="G5" s="48"/>
    </row>
    <row r="6" spans="1:7">
      <c r="A6" s="48" t="s">
        <v>103</v>
      </c>
      <c r="B6" s="53">
        <v>1.5</v>
      </c>
      <c r="C6" s="54" t="s">
        <v>104</v>
      </c>
      <c r="D6" s="55">
        <v>956</v>
      </c>
      <c r="E6" s="54" t="s">
        <v>105</v>
      </c>
      <c r="F6" s="56">
        <v>25.6</v>
      </c>
      <c r="G6" s="56"/>
    </row>
    <row r="7" spans="1:7">
      <c r="A7" s="48" t="s">
        <v>106</v>
      </c>
      <c r="B7" s="57">
        <v>1.318</v>
      </c>
      <c r="C7" s="48" t="s">
        <v>107</v>
      </c>
      <c r="D7" s="55">
        <v>956</v>
      </c>
      <c r="E7" s="48" t="s">
        <v>108</v>
      </c>
      <c r="F7" s="56">
        <v>25.6</v>
      </c>
      <c r="G7" s="56"/>
    </row>
    <row r="8" spans="1:7">
      <c r="A8" s="48" t="s">
        <v>109</v>
      </c>
      <c r="B8" s="57">
        <v>1.364</v>
      </c>
      <c r="C8" s="48" t="s">
        <v>110</v>
      </c>
      <c r="D8" s="55">
        <v>956</v>
      </c>
      <c r="E8" s="48" t="s">
        <v>111</v>
      </c>
      <c r="F8" s="56">
        <v>25.6</v>
      </c>
      <c r="G8" s="48"/>
    </row>
    <row r="9" spans="1:7">
      <c r="A9" s="48" t="s">
        <v>112</v>
      </c>
      <c r="B9" s="58" t="s">
        <v>113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115</v>
      </c>
      <c r="B2" s="2"/>
      <c r="C2" s="3" t="str">
        <f>测站及镜站信息!B1</f>
        <v>2024.06.24</v>
      </c>
      <c r="D2" s="2"/>
      <c r="E2" s="4" t="s">
        <v>116</v>
      </c>
      <c r="F2" s="4" t="str">
        <f>测站及镜站信息!B2</f>
        <v>晴朗</v>
      </c>
      <c r="G2" s="4" t="s">
        <v>117</v>
      </c>
      <c r="H2" s="4" t="str">
        <f>测站及镜站信息!B3</f>
        <v>清晰</v>
      </c>
      <c r="I2" s="2" t="s">
        <v>118</v>
      </c>
      <c r="J2" s="2"/>
      <c r="K2" s="24">
        <f>测站及镜站信息!F6</f>
        <v>25.6</v>
      </c>
      <c r="L2" s="2" t="s">
        <v>119</v>
      </c>
      <c r="M2" s="2"/>
      <c r="N2" s="24">
        <f>测站及镜站信息!D6</f>
        <v>956</v>
      </c>
      <c r="O2" s="25" t="s">
        <v>112</v>
      </c>
    </row>
    <row r="3" ht="11.1" customHeight="1" spans="1:15">
      <c r="A3" s="5" t="str">
        <f>测站及镜站信息!B5</f>
        <v>A7-1</v>
      </c>
      <c r="B3" s="6"/>
      <c r="C3" s="7"/>
      <c r="D3" s="4" t="s">
        <v>120</v>
      </c>
      <c r="E3" s="8">
        <f>测站及镜站信息!B6</f>
        <v>1.5</v>
      </c>
      <c r="F3" s="9" t="str">
        <f>测站及镜站信息!A4</f>
        <v>开始时间：04:57:14</v>
      </c>
      <c r="G3" s="10"/>
      <c r="H3" s="9" t="str">
        <f>测站及镜站信息!C4</f>
        <v>结束时间：04:59:14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121</v>
      </c>
      <c r="M4" s="4" t="s">
        <v>122</v>
      </c>
      <c r="N4" s="4" t="s">
        <v>123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124</v>
      </c>
      <c r="M5" s="11" t="s">
        <v>125</v>
      </c>
      <c r="N5" s="11" t="s">
        <v>126</v>
      </c>
      <c r="O5" s="11"/>
    </row>
    <row r="6" ht="11.1" customHeight="1" spans="1:15">
      <c r="A6" s="12" t="str">
        <f>原记录!A6</f>
        <v>1</v>
      </c>
      <c r="B6" s="13" t="str">
        <f>原记录!B6</f>
        <v>T5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90.16526</v>
      </c>
      <c r="I6" s="15" t="str">
        <f>原记录!I6</f>
        <v>0.8</v>
      </c>
      <c r="J6" s="14" t="str">
        <f>原记录!J6</f>
        <v>90.16518</v>
      </c>
      <c r="K6" s="27">
        <f>原记录!K6</f>
        <v>342.1315</v>
      </c>
      <c r="L6" s="28">
        <f>测站及镜站信息!F7</f>
        <v>25.6</v>
      </c>
      <c r="M6" s="29">
        <f>测站及镜站信息!D7</f>
        <v>956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269.430895</v>
      </c>
      <c r="I7" s="15"/>
      <c r="J7" s="14"/>
      <c r="K7" s="27">
        <f>原记录!K7</f>
        <v>342.13065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T6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89.41087</v>
      </c>
      <c r="I8" s="15" t="str">
        <f>原记录!I8</f>
        <v>-0.2</v>
      </c>
      <c r="J8" s="14" t="str">
        <f>原记录!J8</f>
        <v>89.41089</v>
      </c>
      <c r="K8" s="27">
        <f>原记录!K8</f>
        <v>339.7736</v>
      </c>
      <c r="L8" s="28">
        <f>测站及镜站信息!F8</f>
        <v>25.6</v>
      </c>
      <c r="M8" s="29">
        <f>测站及镜站信息!D8</f>
        <v>956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270.185093</v>
      </c>
      <c r="I9" s="15"/>
      <c r="J9" s="14"/>
      <c r="K9" s="27">
        <f>原记录!K9</f>
        <v>339.77325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90.16525</v>
      </c>
      <c r="I10" s="15" t="str">
        <f>原记录!I10</f>
        <v>1.7</v>
      </c>
      <c r="J10" s="14" t="str">
        <f>原记录!J10</f>
        <v>90.16508</v>
      </c>
      <c r="K10" s="27">
        <f>原记录!K10</f>
        <v>342.1318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269.431086</v>
      </c>
      <c r="I11" s="15"/>
      <c r="J11" s="14"/>
      <c r="K11" s="27">
        <f>原记录!K11</f>
        <v>342.1314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89.41107</v>
      </c>
      <c r="I12" s="15" t="str">
        <f>原记录!I12</f>
        <v>1.9</v>
      </c>
      <c r="J12" s="14" t="str">
        <f>原记录!J12</f>
        <v>89.41088</v>
      </c>
      <c r="K12" s="27">
        <f>原记录!K12</f>
        <v>339.77275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270.185311</v>
      </c>
      <c r="I13" s="15"/>
      <c r="J13" s="14"/>
      <c r="K13" s="27">
        <f>原记录!K13</f>
        <v>339.77315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90.16512</v>
      </c>
      <c r="I14" s="15" t="str">
        <f>原记录!I14</f>
        <v>1.1</v>
      </c>
      <c r="J14" s="14" t="str">
        <f>原记录!J14</f>
        <v>90.16501</v>
      </c>
      <c r="K14" s="27">
        <f>原记录!K14</f>
        <v>342.13175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269.431097</v>
      </c>
      <c r="I15" s="15"/>
      <c r="J15" s="14"/>
      <c r="K15" s="27">
        <f>原记录!K15</f>
        <v>342.13185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89.41094</v>
      </c>
      <c r="I16" s="15" t="str">
        <f>原记录!I16</f>
        <v>0.8</v>
      </c>
      <c r="J16" s="14" t="str">
        <f>原记录!J16</f>
        <v>89.41086</v>
      </c>
      <c r="K16" s="27">
        <f>原记录!K16</f>
        <v>339.7736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270.185227</v>
      </c>
      <c r="I17" s="15"/>
      <c r="J17" s="14"/>
      <c r="K17" s="27">
        <f>原记录!K17</f>
        <v>339.7732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82</v>
      </c>
      <c r="B23" s="11" t="s">
        <v>12</v>
      </c>
      <c r="C23" s="11"/>
      <c r="D23" s="11" t="s">
        <v>83</v>
      </c>
      <c r="E23" s="11"/>
      <c r="F23" s="11" t="s">
        <v>84</v>
      </c>
      <c r="G23" s="11" t="s">
        <v>85</v>
      </c>
      <c r="H23" s="11" t="s">
        <v>128</v>
      </c>
      <c r="I23" s="11" t="s">
        <v>128</v>
      </c>
      <c r="J23" s="11" t="s">
        <v>21</v>
      </c>
      <c r="K23" s="32" t="s">
        <v>103</v>
      </c>
      <c r="L23" s="32" t="s">
        <v>129</v>
      </c>
      <c r="M23" s="32" t="s">
        <v>86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130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131</v>
      </c>
      <c r="Q24" s="33" t="s">
        <v>132</v>
      </c>
      <c r="R24" s="33" t="s">
        <v>21</v>
      </c>
      <c r="S24" s="36" t="s">
        <v>133</v>
      </c>
      <c r="T24" s="37"/>
      <c r="U24" s="36" t="s">
        <v>134</v>
      </c>
      <c r="V24" s="37"/>
      <c r="W24" s="38" t="s">
        <v>128</v>
      </c>
      <c r="X24" s="38" t="s">
        <v>135</v>
      </c>
      <c r="Y24" s="38" t="s">
        <v>129</v>
      </c>
    </row>
    <row r="25" ht="14.1" customHeight="1" spans="1:28">
      <c r="A25" s="18" t="s">
        <v>26</v>
      </c>
      <c r="B25" s="19" t="str">
        <f>原记录!B22</f>
        <v>T5</v>
      </c>
      <c r="C25" s="20"/>
      <c r="D25" s="21"/>
      <c r="E25" s="20"/>
      <c r="F25" s="14"/>
      <c r="G25" s="14" t="str">
        <f>原记录!G22</f>
        <v>90.16509</v>
      </c>
      <c r="H25" s="22">
        <f>DEGREES(RADIANS(90)-((INT(ABS(G25))+INT((ABS(G25)-INT(ABS(G25)))*100)/60+((ABS(G25)-INT(ABS(G25)))*100-INT((ABS(G25)-INT(ABS(G25)))*100))/36)*PI()/180)*SIGN(G25))</f>
        <v>-0.280805555555563</v>
      </c>
      <c r="I25" s="22">
        <f>(INT(ABS(H25))+INT((ABS(H25)-INT(ABS(H25)))*60)*0.01+(((ABS(H25)-INT(ABS(H25)))*60-INT((ABS(H25)-INT(ABS(H25)))*60))*60)/10000)*SIGN(H25)</f>
        <v>-0.165090000000003</v>
      </c>
      <c r="J25" s="27">
        <f>原记录!H22</f>
        <v>342.131491666667</v>
      </c>
      <c r="K25" s="34">
        <f>E3</f>
        <v>1.5</v>
      </c>
      <c r="L25" s="34">
        <f>N6</f>
        <v>1.318</v>
      </c>
      <c r="M25" s="32" t="s">
        <v>136</v>
      </c>
      <c r="N25" s="32"/>
      <c r="O25" s="32"/>
      <c r="P25" s="35" t="str">
        <f>A3</f>
        <v>A7-1</v>
      </c>
      <c r="Q25" s="39" t="str">
        <f>B25</f>
        <v>T5</v>
      </c>
      <c r="R25" s="40">
        <f>J25</f>
        <v>342.131491666667</v>
      </c>
      <c r="S25" s="41">
        <f>K2</f>
        <v>25.6</v>
      </c>
      <c r="T25" s="42">
        <f>L6</f>
        <v>25.6</v>
      </c>
      <c r="U25" s="42">
        <f>N2</f>
        <v>956</v>
      </c>
      <c r="V25" s="42">
        <f>M6</f>
        <v>956</v>
      </c>
      <c r="W25" s="43">
        <f>I25</f>
        <v>-0.165090000000003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T6</v>
      </c>
      <c r="C26" s="20"/>
      <c r="D26" s="21"/>
      <c r="E26" s="20"/>
      <c r="F26" s="14"/>
      <c r="G26" s="14" t="str">
        <f>原记录!G23</f>
        <v>89.41087</v>
      </c>
      <c r="H26" s="22">
        <f>DEGREES(RADIANS(90)-((INT(ABS(G26))+INT((ABS(G26)-INT(ABS(G26)))*100)/60+((ABS(G26)-INT(ABS(G26)))*100-INT((ABS(G26)-INT(ABS(G26)))*100))/36)*PI()/180)*SIGN(G26))</f>
        <v>0.314249999999992</v>
      </c>
      <c r="I26" s="22">
        <f>(INT(ABS(H26))+INT((ABS(H26)-INT(ABS(H26)))*60)*0.01+(((ABS(H26)-INT(ABS(H26)))*60-INT((ABS(H26)-INT(ABS(H26)))*60))*60)/10000)*SIGN(H26)</f>
        <v>0.185129999999997</v>
      </c>
      <c r="J26" s="27">
        <f>原记录!H23</f>
        <v>339.773258333333</v>
      </c>
      <c r="K26" s="34">
        <f>E3</f>
        <v>1.5</v>
      </c>
      <c r="L26" s="34">
        <f>N8</f>
        <v>1.364</v>
      </c>
      <c r="M26" s="32" t="s">
        <v>137</v>
      </c>
      <c r="N26" s="32"/>
      <c r="O26" s="32"/>
      <c r="P26" s="35" t="str">
        <f>A3</f>
        <v>A7-1</v>
      </c>
      <c r="Q26" s="44" t="str">
        <f>B26</f>
        <v>T6</v>
      </c>
      <c r="R26" s="40">
        <f>J26</f>
        <v>339.773258333333</v>
      </c>
      <c r="S26" s="41">
        <f>K2</f>
        <v>25.6</v>
      </c>
      <c r="T26" s="42">
        <f>L8</f>
        <v>25.6</v>
      </c>
      <c r="U26" s="42">
        <f>N2</f>
        <v>956</v>
      </c>
      <c r="V26" s="42">
        <f>M8</f>
        <v>956</v>
      </c>
      <c r="W26" s="43">
        <f>I26</f>
        <v>0.185129999999997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138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92</v>
      </c>
      <c r="N28" s="32"/>
      <c r="O28" s="32"/>
      <c r="P28" s="33" t="s">
        <v>131</v>
      </c>
      <c r="Q28" s="33" t="s">
        <v>132</v>
      </c>
      <c r="R28" s="33" t="s">
        <v>21</v>
      </c>
      <c r="S28" s="43" t="s">
        <v>133</v>
      </c>
      <c r="T28" s="40" t="s">
        <v>134</v>
      </c>
      <c r="U28" s="38" t="s">
        <v>128</v>
      </c>
      <c r="V28" s="38" t="s">
        <v>135</v>
      </c>
      <c r="W28" s="38" t="s">
        <v>129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139</v>
      </c>
      <c r="N29" s="32"/>
      <c r="O29" s="32"/>
      <c r="P29" s="35" t="str">
        <f>P25</f>
        <v>A7-1</v>
      </c>
      <c r="Q29" s="35" t="str">
        <f>Q25</f>
        <v>T5</v>
      </c>
      <c r="R29" s="35">
        <f>R25</f>
        <v>342.131491666667</v>
      </c>
      <c r="S29" s="43">
        <f>T25</f>
        <v>25.6</v>
      </c>
      <c r="T29" s="40">
        <f>V25</f>
        <v>956</v>
      </c>
      <c r="U29" s="40">
        <f>W25</f>
        <v>-0.165090000000003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140</v>
      </c>
      <c r="N30" s="32"/>
      <c r="O30" s="32"/>
      <c r="P30" s="35" t="str">
        <f>P26</f>
        <v>A7-1</v>
      </c>
      <c r="Q30" s="35" t="str">
        <f>Q26</f>
        <v>T6</v>
      </c>
      <c r="R30" s="35">
        <f>R26</f>
        <v>339.773258333333</v>
      </c>
      <c r="S30" s="43">
        <f>T26</f>
        <v>25.6</v>
      </c>
      <c r="T30" s="40">
        <f>V26</f>
        <v>956</v>
      </c>
      <c r="U30" s="40">
        <f>W26</f>
        <v>0.185129999999997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