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<sst xmlns="http://schemas.openxmlformats.org/spreadsheetml/2006/main" count="231" uniqueCount="143">
  <si>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B1_3站外业观测手簿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</si>
  <si>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</si>
  <si>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</si>
  <si>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</si>
  <si>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</si>
  <si>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</si>
  <si>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测站点：B1_3</t>
  </si>
  <si>
    <t>后视点：</t>
  </si>
  <si>
    <t>开始时间：07:02:54</t>
  </si>
  <si>
    <t>结束时间：07:04:32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</si>
  <si>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</si>
  <si>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</si>
  <si>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</si>
  <si>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</si>
  <si>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</si>
  <si>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</si>
  <si>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</si>
  <si>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</si>
  <si>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</si>
  <si>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</si>
  <si>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</si>
  <si>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</si>
  <si>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</si>
  <si>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</si>
  <si>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</si>
  <si>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</si>
  <si>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</si>
  <si>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XX08</t>
  </si>
  <si>
    <t>Ⅰ</t>
  </si>
  <si>
    <t>108.13326</t>
  </si>
  <si>
    <t>-3.5</t>
  </si>
  <si>
    <t>108.13343</t>
  </si>
  <si>
    <t>0.00000</t>
  </si>
  <si>
    <t>80.07201</t>
  </si>
  <si>
    <t>-0.6</t>
  </si>
  <si>
    <t>80.07207</t>
  </si>
  <si>
    <t>Ⅱ</t>
  </si>
  <si>
    <t>288.13360</t>
  </si>
  <si>
    <t>279.523875</t>
  </si>
  <si>
    <t>S4</t>
  </si>
  <si>
    <t>355.00242</t>
  </si>
  <si>
    <t>-0.1</t>
  </si>
  <si>
    <t>246.46499</t>
  </si>
  <si>
    <t>90.07149</t>
  </si>
  <si>
    <t>-1.6</t>
  </si>
  <si>
    <t>90.07165</t>
  </si>
  <si>
    <t>175.00243</t>
  </si>
  <si>
    <t>269.524192</t>
  </si>
  <si>
    <t>2</t>
  </si>
  <si>
    <t>108.13313</t>
  </si>
  <si>
    <t>-3.4</t>
  </si>
  <si>
    <t>108.13330</t>
  </si>
  <si>
    <t>80.07191</t>
  </si>
  <si>
    <t>-0.8</t>
  </si>
  <si>
    <t>80.07199</t>
  </si>
  <si>
    <t>288.13347</t>
  </si>
  <si>
    <t>279.523927</t>
  </si>
  <si>
    <t>355.00230</t>
  </si>
  <si>
    <t>-1.7</t>
  </si>
  <si>
    <t>355.00238</t>
  </si>
  <si>
    <t>246.46508</t>
  </si>
  <si>
    <t>90.07153</t>
  </si>
  <si>
    <t>-1.2</t>
  </si>
  <si>
    <t>90.07164</t>
  </si>
  <si>
    <t>175.00247</t>
  </si>
  <si>
    <t>269.524237</t>
  </si>
  <si>
    <t>3</t>
  </si>
  <si>
    <t>108.13302</t>
  </si>
  <si>
    <t>-3.0</t>
  </si>
  <si>
    <t>108.13316</t>
  </si>
  <si>
    <t>80.07194</t>
  </si>
  <si>
    <t>0.1</t>
  </si>
  <si>
    <t>80.07193</t>
  </si>
  <si>
    <t>288.13331</t>
  </si>
  <si>
    <t>279.524086</t>
  </si>
  <si>
    <t>355.00234</t>
  </si>
  <si>
    <t>0.3</t>
  </si>
  <si>
    <t>355.00232</t>
  </si>
  <si>
    <t>246.46516</t>
  </si>
  <si>
    <t>-0.9</t>
  </si>
  <si>
    <t>90.07162</t>
  </si>
  <si>
    <t>175.00231</t>
  </si>
  <si>
    <t>269.524285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</si>
  <si>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</si>
  <si>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</si>
  <si>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</si>
  <si>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</si>
  <si>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</si>
  <si>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</si>
  <si>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</si>
  <si>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80.07200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</si>
  <si>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</si>
  <si>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</si>
  <si>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</si>
  <si>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</si>
  <si>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</si>
  <si>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</si>
  <si>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</si>
  <si>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</si>
  <si>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</si>
  <si>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</si>
  <si>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</si>
  <si>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</si>
  <si>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</si>
  <si>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B1-3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</si>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</sst>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Q22" sqref="Q22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0" t="s">
        <v>2</v>
      </c>
      <c r="F2" s="60"/>
      <c r="G2" s="60" t="s">
        <v>3</v>
      </c>
      <c r="H2" s="60"/>
      <c r="I2" s="60" t="s">
        <v>4</v>
      </c>
      <c r="J2" s="60"/>
      <c r="K2" s="85" t="s">
        <v>5</v>
      </c>
      <c r="L2" s="85"/>
    </row>
    <row r="3" s="57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7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6" t="s">
        <v>22</v>
      </c>
    </row>
    <row r="5" s="57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87"/>
    </row>
    <row r="6" s="57" customFormat="1" spans="1:12">
      <c r="A6" s="66" t="s">
        <v>26</v>
      </c>
      <c r="B6" s="67" t="s">
        <v>27</v>
      </c>
      <c r="C6" s="68" t="s">
        <v>28</v>
      </c>
      <c r="D6" s="68" t="s">
        <v>29</v>
      </c>
      <c r="E6" s="67" t="s">
        <v>30</v>
      </c>
      <c r="F6" s="67" t="s">
        <v>31</v>
      </c>
      <c r="G6" s="67" t="s">
        <v>32</v>
      </c>
      <c r="H6" s="68" t="s">
        <v>33</v>
      </c>
      <c r="I6" s="67" t="s">
        <v>34</v>
      </c>
      <c r="J6" s="67" t="s">
        <v>35</v>
      </c>
      <c r="K6" s="81">
        <v>99.6817</v>
      </c>
      <c r="L6" s="86"/>
    </row>
    <row r="7" s="57" customFormat="1" spans="1:12">
      <c r="A7" s="69"/>
      <c r="B7" s="70"/>
      <c r="C7" s="71" t="s">
        <v>36</v>
      </c>
      <c r="D7" s="71" t="s">
        <v>37</v>
      </c>
      <c r="E7" s="70"/>
      <c r="F7" s="70"/>
      <c r="G7" s="70"/>
      <c r="H7" s="71" t="s">
        <v>38</v>
      </c>
      <c r="I7" s="70"/>
      <c r="J7" s="70"/>
      <c r="K7" s="83">
        <v>99.68175</v>
      </c>
      <c r="L7" s="88"/>
    </row>
    <row r="8" s="57" customFormat="1" spans="1:12">
      <c r="A8" s="69"/>
      <c r="B8" s="72" t="s">
        <v>39</v>
      </c>
      <c r="C8" s="71" t="s">
        <v>28</v>
      </c>
      <c r="D8" s="71" t="s">
        <v>40</v>
      </c>
      <c r="E8" s="72" t="s">
        <v>41</v>
      </c>
      <c r="F8" s="72" t="s">
        <v>40</v>
      </c>
      <c r="G8" s="72" t="s">
        <v>42</v>
      </c>
      <c r="H8" s="71" t="s">
        <v>43</v>
      </c>
      <c r="I8" s="72" t="s">
        <v>44</v>
      </c>
      <c r="J8" s="72" t="s">
        <v>45</v>
      </c>
      <c r="K8" s="83">
        <v>90.6104</v>
      </c>
      <c r="L8" s="88"/>
    </row>
    <row r="9" s="57" customFormat="1" ht="15" spans="1:12">
      <c r="A9" s="73"/>
      <c r="B9" s="74"/>
      <c r="C9" s="75" t="s">
        <v>36</v>
      </c>
      <c r="D9" s="75" t="s">
        <v>46</v>
      </c>
      <c r="E9" s="74"/>
      <c r="F9" s="74"/>
      <c r="G9" s="74"/>
      <c r="H9" s="75" t="s">
        <v>47</v>
      </c>
      <c r="I9" s="74"/>
      <c r="J9" s="74"/>
      <c r="K9" s="89">
        <v>90.6104</v>
      </c>
      <c r="L9" s="87"/>
    </row>
    <row r="10" s="57" customFormat="1" spans="1:12">
      <c r="A10" s="66" t="s">
        <v>48</v>
      </c>
      <c r="B10" s="67" t="s">
        <v>27</v>
      </c>
      <c r="C10" s="68" t="s">
        <v>28</v>
      </c>
      <c r="D10" s="68" t="s">
        <v>49</v>
      </c>
      <c r="E10" s="67" t="s">
        <v>50</v>
      </c>
      <c r="F10" s="67" t="s">
        <v>51</v>
      </c>
      <c r="G10" s="67" t="s">
        <v>32</v>
      </c>
      <c r="H10" s="68" t="s">
        <v>52</v>
      </c>
      <c r="I10" s="67" t="s">
        <v>53</v>
      </c>
      <c r="J10" s="67" t="s">
        <v>54</v>
      </c>
      <c r="K10" s="81">
        <v>99.68175</v>
      </c>
      <c r="L10" s="86"/>
    </row>
    <row r="11" s="57" customFormat="1" spans="1:12">
      <c r="A11" s="69"/>
      <c r="B11" s="70"/>
      <c r="C11" s="71" t="s">
        <v>36</v>
      </c>
      <c r="D11" s="71" t="s">
        <v>55</v>
      </c>
      <c r="E11" s="70"/>
      <c r="F11" s="70"/>
      <c r="G11" s="70"/>
      <c r="H11" s="71" t="s">
        <v>56</v>
      </c>
      <c r="I11" s="70"/>
      <c r="J11" s="70"/>
      <c r="K11" s="83">
        <v>99.68145</v>
      </c>
      <c r="L11" s="88"/>
    </row>
    <row r="12" s="57" customFormat="1" spans="1:12">
      <c r="A12" s="69"/>
      <c r="B12" s="72" t="s">
        <v>39</v>
      </c>
      <c r="C12" s="71" t="s">
        <v>28</v>
      </c>
      <c r="D12" s="71" t="s">
        <v>57</v>
      </c>
      <c r="E12" s="72" t="s">
        <v>58</v>
      </c>
      <c r="F12" s="72" t="s">
        <v>59</v>
      </c>
      <c r="G12" s="72" t="s">
        <v>60</v>
      </c>
      <c r="H12" s="71" t="s">
        <v>61</v>
      </c>
      <c r="I12" s="72" t="s">
        <v>62</v>
      </c>
      <c r="J12" s="72" t="s">
        <v>63</v>
      </c>
      <c r="K12" s="83">
        <v>90.6105</v>
      </c>
      <c r="L12" s="88"/>
    </row>
    <row r="13" s="57" customFormat="1" ht="15" spans="1:12">
      <c r="A13" s="73"/>
      <c r="B13" s="74"/>
      <c r="C13" s="75" t="s">
        <v>36</v>
      </c>
      <c r="D13" s="75" t="s">
        <v>64</v>
      </c>
      <c r="E13" s="74"/>
      <c r="F13" s="74"/>
      <c r="G13" s="74"/>
      <c r="H13" s="75" t="s">
        <v>65</v>
      </c>
      <c r="I13" s="74"/>
      <c r="J13" s="74"/>
      <c r="K13" s="89">
        <v>90.61045</v>
      </c>
      <c r="L13" s="87"/>
    </row>
    <row r="14" s="57" customFormat="1" spans="1:12">
      <c r="A14" s="66" t="s">
        <v>66</v>
      </c>
      <c r="B14" s="67" t="s">
        <v>27</v>
      </c>
      <c r="C14" s="68" t="s">
        <v>28</v>
      </c>
      <c r="D14" s="68" t="s">
        <v>67</v>
      </c>
      <c r="E14" s="67" t="s">
        <v>68</v>
      </c>
      <c r="F14" s="67" t="s">
        <v>69</v>
      </c>
      <c r="G14" s="67" t="s">
        <v>32</v>
      </c>
      <c r="H14" s="68" t="s">
        <v>70</v>
      </c>
      <c r="I14" s="67" t="s">
        <v>71</v>
      </c>
      <c r="J14" s="67" t="s">
        <v>72</v>
      </c>
      <c r="K14" s="81">
        <v>99.6817</v>
      </c>
      <c r="L14" s="86"/>
    </row>
    <row r="15" s="57" customFormat="1" spans="1:12">
      <c r="A15" s="69"/>
      <c r="B15" s="70"/>
      <c r="C15" s="71" t="s">
        <v>36</v>
      </c>
      <c r="D15" s="71" t="s">
        <v>73</v>
      </c>
      <c r="E15" s="70"/>
      <c r="F15" s="70"/>
      <c r="G15" s="70"/>
      <c r="H15" s="71" t="s">
        <v>74</v>
      </c>
      <c r="I15" s="70"/>
      <c r="J15" s="70"/>
      <c r="K15" s="83">
        <v>99.68175</v>
      </c>
      <c r="L15" s="88"/>
    </row>
    <row r="16" s="57" customFormat="1" spans="1:12">
      <c r="A16" s="69"/>
      <c r="B16" s="72" t="s">
        <v>39</v>
      </c>
      <c r="C16" s="71" t="s">
        <v>28</v>
      </c>
      <c r="D16" s="71" t="s">
        <v>75</v>
      </c>
      <c r="E16" s="72" t="s">
        <v>76</v>
      </c>
      <c r="F16" s="72" t="s">
        <v>77</v>
      </c>
      <c r="G16" s="72" t="s">
        <v>78</v>
      </c>
      <c r="H16" s="71" t="s">
        <v>61</v>
      </c>
      <c r="I16" s="72" t="s">
        <v>79</v>
      </c>
      <c r="J16" s="72" t="s">
        <v>80</v>
      </c>
      <c r="K16" s="83">
        <v>90.61045</v>
      </c>
      <c r="L16" s="88"/>
    </row>
    <row r="17" s="57" customFormat="1" ht="15" spans="1:12">
      <c r="A17" s="73"/>
      <c r="B17" s="74"/>
      <c r="C17" s="75" t="s">
        <v>36</v>
      </c>
      <c r="D17" s="75" t="s">
        <v>81</v>
      </c>
      <c r="E17" s="74"/>
      <c r="F17" s="74"/>
      <c r="G17" s="74"/>
      <c r="H17" s="75" t="s">
        <v>82</v>
      </c>
      <c r="I17" s="74"/>
      <c r="J17" s="74"/>
      <c r="K17" s="89">
        <v>90.61045</v>
      </c>
      <c r="L17" s="87"/>
    </row>
    <row r="18" s="57" customFormat="1" spans="1:12">
      <c r="A18" s="76" t="s">
        <v>83</v>
      </c>
      <c r="B18" s="77"/>
      <c r="C18" s="58" t="s">
        <v>0</v>
      </c>
      <c r="D18" s="78"/>
      <c r="E18" s="78"/>
      <c r="F18" s="78"/>
      <c r="G18" s="78"/>
      <c r="H18" s="78"/>
      <c r="I18" s="78"/>
      <c r="J18" s="78"/>
      <c r="K18" s="90"/>
      <c r="L18" s="91"/>
    </row>
    <row r="19" s="57" customFormat="1" ht="15" spans="1:12">
      <c r="A19" s="79" t="s">
        <v>84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92"/>
    </row>
    <row r="20" s="57" customFormat="1" spans="1:12">
      <c r="A20" s="62" t="s">
        <v>85</v>
      </c>
      <c r="B20" s="63" t="s">
        <v>12</v>
      </c>
      <c r="C20" s="63"/>
      <c r="D20" s="63" t="s">
        <v>86</v>
      </c>
      <c r="E20" s="63"/>
      <c r="F20" s="63" t="s">
        <v>87</v>
      </c>
      <c r="G20" s="63" t="s">
        <v>88</v>
      </c>
      <c r="H20" s="63" t="s">
        <v>21</v>
      </c>
      <c r="I20" s="63"/>
      <c r="J20" s="93" t="s">
        <v>89</v>
      </c>
      <c r="K20" s="94"/>
      <c r="L20" s="95"/>
    </row>
    <row r="21" s="57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96"/>
      <c r="K21" s="97"/>
      <c r="L21" s="98"/>
    </row>
    <row r="22" s="57" customFormat="1" spans="1:12">
      <c r="A22" s="66" t="s">
        <v>26</v>
      </c>
      <c r="B22" s="68" t="s">
        <v>27</v>
      </c>
      <c r="C22" s="63"/>
      <c r="D22" s="63"/>
      <c r="E22" s="63"/>
      <c r="F22" s="68" t="s">
        <v>32</v>
      </c>
      <c r="G22" s="68" t="s">
        <v>90</v>
      </c>
      <c r="H22" s="81">
        <v>99.6816833333333</v>
      </c>
      <c r="I22" s="63"/>
      <c r="J22" s="99" t="s">
        <v>91</v>
      </c>
      <c r="K22" s="100"/>
      <c r="L22" s="101"/>
    </row>
    <row r="23" s="57" customFormat="1" spans="1:12">
      <c r="A23" s="69" t="s">
        <v>48</v>
      </c>
      <c r="B23" s="71" t="s">
        <v>39</v>
      </c>
      <c r="C23" s="82"/>
      <c r="D23" s="82"/>
      <c r="E23" s="82"/>
      <c r="F23" s="71" t="s">
        <v>60</v>
      </c>
      <c r="G23" s="71" t="s">
        <v>63</v>
      </c>
      <c r="H23" s="83">
        <v>90.6104416666667</v>
      </c>
      <c r="I23" s="82"/>
      <c r="J23" s="102" t="s">
        <v>92</v>
      </c>
      <c r="K23" s="103"/>
      <c r="L23" s="104"/>
    </row>
    <row r="24" s="57" customFormat="1" spans="1:12">
      <c r="A24" s="84"/>
      <c r="B24" s="82"/>
      <c r="C24" s="82"/>
      <c r="D24" s="82"/>
      <c r="E24" s="82"/>
      <c r="F24" s="82"/>
      <c r="G24" s="82"/>
      <c r="H24" s="82"/>
      <c r="I24" s="82"/>
      <c r="J24" s="102" t="s">
        <v>93</v>
      </c>
      <c r="K24" s="103"/>
      <c r="L24" s="104"/>
    </row>
    <row r="25" s="57" customFormat="1" spans="1:12">
      <c r="A25" s="84"/>
      <c r="B25" s="82"/>
      <c r="C25" s="82"/>
      <c r="D25" s="82"/>
      <c r="E25" s="82"/>
      <c r="F25" s="82"/>
      <c r="G25" s="82"/>
      <c r="H25" s="82"/>
      <c r="I25" s="82"/>
      <c r="J25" s="102" t="s">
        <v>94</v>
      </c>
      <c r="K25" s="103"/>
      <c r="L25" s="104"/>
    </row>
    <row r="26" s="57" customFormat="1" spans="1:12">
      <c r="A26" s="84"/>
      <c r="B26" s="82"/>
      <c r="C26" s="82"/>
      <c r="D26" s="82"/>
      <c r="E26" s="82"/>
      <c r="F26" s="82"/>
      <c r="G26" s="82"/>
      <c r="H26" s="82"/>
      <c r="I26" s="82"/>
      <c r="J26" s="102" t="s">
        <v>95</v>
      </c>
      <c r="K26" s="103"/>
      <c r="L26" s="104"/>
    </row>
    <row r="27" s="57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5" t="s">
        <v>96</v>
      </c>
      <c r="K27" s="106"/>
      <c r="L27" s="107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5" sqref="E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6"/>
      <c r="F1" s="46"/>
      <c r="G1" s="46"/>
    </row>
    <row r="2" spans="1:7">
      <c r="A2" s="46" t="s">
        <v>99</v>
      </c>
      <c r="B2" s="48" t="s">
        <v>100</v>
      </c>
      <c r="C2" s="46"/>
      <c r="D2" s="49"/>
      <c r="E2" s="46"/>
      <c r="F2" s="46"/>
      <c r="G2" s="46"/>
    </row>
    <row r="3" spans="1:7">
      <c r="A3" s="46" t="s">
        <v>101</v>
      </c>
      <c r="B3" s="48" t="s">
        <v>102</v>
      </c>
      <c r="C3" s="46"/>
      <c r="D3" s="49"/>
      <c r="E3" s="46"/>
      <c r="F3" s="46"/>
      <c r="G3" s="46"/>
    </row>
    <row r="4" spans="1:7">
      <c r="A4" s="4" t="str">
        <f>原记录!F3</f>
        <v>开始时间：07:02:54</v>
      </c>
      <c r="B4" s="48"/>
      <c r="C4" s="46" t="str">
        <f>原记录!H3</f>
        <v>结束时间：07:04:32</v>
      </c>
      <c r="D4" s="49"/>
      <c r="E4" s="46"/>
      <c r="F4" s="46"/>
      <c r="G4" s="46"/>
    </row>
    <row r="5" spans="1:7">
      <c r="A5" s="46" t="s">
        <v>103</v>
      </c>
      <c r="B5" s="50" t="s">
        <v>104</v>
      </c>
      <c r="C5" s="46"/>
      <c r="D5" s="51"/>
      <c r="E5" s="46"/>
      <c r="F5" s="46"/>
      <c r="G5" s="46"/>
    </row>
    <row r="6" spans="1:7">
      <c r="A6" s="46" t="s">
        <v>105</v>
      </c>
      <c r="B6" s="52">
        <v>1.5</v>
      </c>
      <c r="C6" s="53" t="s">
        <v>106</v>
      </c>
      <c r="D6" s="54">
        <v>873</v>
      </c>
      <c r="E6" s="53" t="s">
        <v>107</v>
      </c>
      <c r="F6" s="55">
        <v>25.8</v>
      </c>
      <c r="G6" s="55"/>
    </row>
    <row r="7" spans="1:7">
      <c r="A7" s="46" t="s">
        <v>108</v>
      </c>
      <c r="B7" s="56">
        <v>1.318</v>
      </c>
      <c r="C7" s="46" t="s">
        <v>109</v>
      </c>
      <c r="D7" s="54">
        <v>873</v>
      </c>
      <c r="E7" s="46" t="s">
        <v>110</v>
      </c>
      <c r="F7" s="55">
        <v>25.8</v>
      </c>
      <c r="G7" s="55"/>
    </row>
    <row r="8" spans="1:7">
      <c r="A8" s="46" t="s">
        <v>111</v>
      </c>
      <c r="B8" s="56">
        <v>1.364</v>
      </c>
      <c r="C8" s="46" t="s">
        <v>112</v>
      </c>
      <c r="D8" s="54">
        <v>871</v>
      </c>
      <c r="E8" s="46" t="s">
        <v>113</v>
      </c>
      <c r="F8" s="55">
        <v>25.8</v>
      </c>
      <c r="G8" s="46"/>
    </row>
    <row r="9" spans="1:7">
      <c r="A9" s="46" t="s">
        <v>114</v>
      </c>
      <c r="B9" s="50" t="s">
        <v>115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25.8</v>
      </c>
      <c r="L2" s="2" t="s">
        <v>121</v>
      </c>
      <c r="M2" s="2"/>
      <c r="N2" s="24">
        <f>测站及镜站信息!D6</f>
        <v>873</v>
      </c>
      <c r="O2" s="25" t="s">
        <v>114</v>
      </c>
    </row>
    <row r="3" ht="11.1" customHeight="1" spans="1:15">
      <c r="A3" s="5" t="str">
        <f>测站及镜站信息!B5</f>
        <v>B1-3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开始时间：07:02:54</v>
      </c>
      <c r="G3" s="10"/>
      <c r="H3" s="9" t="str">
        <f>测站及镜站信息!C4</f>
        <v>结束时间：07:04:32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XX08</v>
      </c>
      <c r="C6" s="12" t="str">
        <f>原记录!C6</f>
        <v>Ⅰ</v>
      </c>
      <c r="D6" s="14"/>
      <c r="E6" s="15"/>
      <c r="F6" s="14"/>
      <c r="G6" s="14"/>
      <c r="H6" s="14" t="str">
        <f>原记录!H6</f>
        <v>80.07201</v>
      </c>
      <c r="I6" s="15" t="str">
        <f>原记录!I6</f>
        <v>-0.6</v>
      </c>
      <c r="J6" s="14" t="str">
        <f>原记录!J6</f>
        <v>80.07207</v>
      </c>
      <c r="K6" s="27">
        <f>原记录!K6</f>
        <v>99.6817</v>
      </c>
      <c r="L6" s="28">
        <f>测站及镜站信息!F7</f>
        <v>25.8</v>
      </c>
      <c r="M6" s="29">
        <f>测站及镜站信息!D7</f>
        <v>873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279.523875</v>
      </c>
      <c r="I7" s="15"/>
      <c r="J7" s="14"/>
      <c r="K7" s="27">
        <f>原记录!K7</f>
        <v>99.68175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S4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90.07149</v>
      </c>
      <c r="I8" s="15" t="str">
        <f>原记录!I8</f>
        <v>-1.6</v>
      </c>
      <c r="J8" s="14" t="str">
        <f>原记录!J8</f>
        <v>90.07165</v>
      </c>
      <c r="K8" s="27">
        <f>原记录!K8</f>
        <v>90.6104</v>
      </c>
      <c r="L8" s="28">
        <f>测站及镜站信息!F8</f>
        <v>25.8</v>
      </c>
      <c r="M8" s="29">
        <f>测站及镜站信息!D8</f>
        <v>871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269.524192</v>
      </c>
      <c r="I9" s="15"/>
      <c r="J9" s="14"/>
      <c r="K9" s="27">
        <f>原记录!K9</f>
        <v>90.6104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XX08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80.07191</v>
      </c>
      <c r="I10" s="15" t="str">
        <f>原记录!I10</f>
        <v>-0.8</v>
      </c>
      <c r="J10" s="14" t="str">
        <f>原记录!J10</f>
        <v>80.07199</v>
      </c>
      <c r="K10" s="27">
        <f>原记录!K10</f>
        <v>99.68175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279.523927</v>
      </c>
      <c r="I11" s="15"/>
      <c r="J11" s="14"/>
      <c r="K11" s="27">
        <f>原记录!K11</f>
        <v>99.68145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90.07153</v>
      </c>
      <c r="I12" s="15" t="str">
        <f>原记录!I12</f>
        <v>-1.2</v>
      </c>
      <c r="J12" s="14" t="str">
        <f>原记录!J12</f>
        <v>90.07164</v>
      </c>
      <c r="K12" s="27">
        <f>原记录!K12</f>
        <v>90.6105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269.524237</v>
      </c>
      <c r="I13" s="15"/>
      <c r="J13" s="14"/>
      <c r="K13" s="27">
        <f>原记录!K13</f>
        <v>90.61045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XX08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80.07194</v>
      </c>
      <c r="I14" s="15" t="str">
        <f>原记录!I14</f>
        <v>0.1</v>
      </c>
      <c r="J14" s="14" t="str">
        <f>原记录!J14</f>
        <v>80.07193</v>
      </c>
      <c r="K14" s="27">
        <f>原记录!K14</f>
        <v>99.6817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279.524086</v>
      </c>
      <c r="I15" s="15"/>
      <c r="J15" s="14"/>
      <c r="K15" s="27">
        <f>原记录!K15</f>
        <v>99.68175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90.07153</v>
      </c>
      <c r="I16" s="15" t="str">
        <f>原记录!I16</f>
        <v>-0.9</v>
      </c>
      <c r="J16" s="14" t="str">
        <f>原记录!J16</f>
        <v>90.07162</v>
      </c>
      <c r="K16" s="27">
        <f>原记录!K16</f>
        <v>90.61045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269.524285</v>
      </c>
      <c r="I17" s="15"/>
      <c r="J17" s="14"/>
      <c r="K17" s="27">
        <f>原记录!K17</f>
        <v>90.61045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XX08</v>
      </c>
      <c r="C25" s="20"/>
      <c r="D25" s="21"/>
      <c r="E25" s="20"/>
      <c r="F25" s="14"/>
      <c r="G25" s="14" t="str">
        <f>原记录!G22</f>
        <v>80.07200</v>
      </c>
      <c r="H25" s="22">
        <f>DEGREES(RADIANS(90)-((INT(ABS(G25))+INT((ABS(G25)-INT(ABS(G25)))*100)/60+((ABS(G25)-INT(ABS(G25)))*100-INT((ABS(G25)-INT(ABS(G25)))*100))/36)*PI()/180)*SIGN(G25))</f>
        <v>9.87777777777777</v>
      </c>
      <c r="I25" s="22">
        <f>(INT(ABS(H25))+INT((ABS(H25)-INT(ABS(H25)))*60)*0.01+(((ABS(H25)-INT(ABS(H25)))*60-INT((ABS(H25)-INT(ABS(H25)))*60))*60)/10000)*SIGN(H25)</f>
        <v>9.524</v>
      </c>
      <c r="J25" s="27">
        <f>原记录!H22</f>
        <v>99.6816833333333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B1-3</v>
      </c>
      <c r="Q25" s="40" t="str">
        <f>B25</f>
        <v>XX08</v>
      </c>
      <c r="R25" s="41">
        <f>J25</f>
        <v>99.6816833333333</v>
      </c>
      <c r="S25" s="42">
        <f>K2</f>
        <v>25.8</v>
      </c>
      <c r="T25" s="43">
        <f>L6</f>
        <v>25.8</v>
      </c>
      <c r="U25" s="43">
        <f>N2</f>
        <v>873</v>
      </c>
      <c r="V25" s="43">
        <f>M6</f>
        <v>873</v>
      </c>
      <c r="W25" s="36">
        <f>I25</f>
        <v>9.524</v>
      </c>
      <c r="X25" s="41">
        <f>测站及镜站信息!B6</f>
        <v>1.5</v>
      </c>
      <c r="Y25" s="41">
        <f>N6</f>
        <v>1.318</v>
      </c>
      <c r="Z25" s="36"/>
      <c r="AA25" s="41"/>
      <c r="AB25" s="41"/>
    </row>
    <row r="26" ht="14.1" customHeight="1" spans="1:28">
      <c r="A26" s="18" t="s">
        <v>48</v>
      </c>
      <c r="B26" s="19" t="str">
        <f>原记录!B23</f>
        <v>S4</v>
      </c>
      <c r="C26" s="20"/>
      <c r="D26" s="21"/>
      <c r="E26" s="20"/>
      <c r="F26" s="14"/>
      <c r="G26" s="14" t="str">
        <f>原记录!G23</f>
        <v>90.07164</v>
      </c>
      <c r="H26" s="22">
        <f>DEGREES(RADIANS(90)-((INT(ABS(G26))+INT((ABS(G26)-INT(ABS(G26)))*100)/60+((ABS(G26)-INT(ABS(G26)))*100-INT((ABS(G26)-INT(ABS(G26)))*100))/36)*PI()/180)*SIGN(G26))</f>
        <v>-0.121222222222216</v>
      </c>
      <c r="I26" s="22">
        <f>(INT(ABS(H26))+INT((ABS(H26)-INT(ABS(H26)))*60)*0.01+(((ABS(H26)-INT(ABS(H26)))*60-INT((ABS(H26)-INT(ABS(H26)))*60))*60)/10000)*SIGN(H26)</f>
        <v>-0.0716399999999977</v>
      </c>
      <c r="J26" s="27">
        <f>原记录!H23</f>
        <v>90.6104416666667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B1-3</v>
      </c>
      <c r="Q26" s="44" t="str">
        <f>B26</f>
        <v>S4</v>
      </c>
      <c r="R26" s="41">
        <f>J26</f>
        <v>90.6104416666667</v>
      </c>
      <c r="S26" s="42">
        <f>K2</f>
        <v>25.8</v>
      </c>
      <c r="T26" s="43">
        <f>L8</f>
        <v>25.8</v>
      </c>
      <c r="U26" s="43">
        <f>N2</f>
        <v>873</v>
      </c>
      <c r="V26" s="43">
        <f>M8</f>
        <v>871</v>
      </c>
      <c r="W26" s="36">
        <f>I26</f>
        <v>-0.0716399999999977</v>
      </c>
      <c r="X26" s="41">
        <f>K26</f>
        <v>1.5</v>
      </c>
      <c r="Y26" s="41">
        <f>L26</f>
        <v>1.364</v>
      </c>
      <c r="Z26" s="36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42"/>
      <c r="T27" s="43"/>
      <c r="U27" s="43"/>
      <c r="V27" s="43"/>
      <c r="W27" s="36"/>
      <c r="X27" s="41"/>
      <c r="Y27" s="41"/>
      <c r="Z27" s="36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36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B1-3</v>
      </c>
      <c r="Q29" s="36" t="str">
        <f>Q25</f>
        <v>XX08</v>
      </c>
      <c r="R29" s="36">
        <f>R25</f>
        <v>99.6816833333333</v>
      </c>
      <c r="S29" s="36">
        <f>T25</f>
        <v>25.8</v>
      </c>
      <c r="T29" s="36">
        <f>V25</f>
        <v>873</v>
      </c>
      <c r="U29" s="36">
        <f>W25</f>
        <v>9.524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B1-3</v>
      </c>
      <c r="Q30" s="36" t="str">
        <f>Q26</f>
        <v>S4</v>
      </c>
      <c r="R30" s="36">
        <f>R26</f>
        <v>90.6104416666667</v>
      </c>
      <c r="S30" s="36">
        <f>T26</f>
        <v>25.8</v>
      </c>
      <c r="T30" s="36">
        <f>V26</f>
        <v>871</v>
      </c>
      <c r="U30" s="36">
        <f>W26</f>
        <v>-0.0716399999999977</v>
      </c>
      <c r="V30" s="36">
        <f>X26</f>
        <v>1.5</v>
      </c>
      <c r="W30" s="36">
        <f>Y26</f>
        <v>1.364</v>
      </c>
      <c r="X30" s="45"/>
      <c r="Y30" s="45"/>
      <c r="Z30" s="36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