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110" windowHeight="12045" activeTab="1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<sst xmlns="http://schemas.openxmlformats.org/spreadsheetml/2006/main" count="231" uniqueCount="142">
  <si>
    <t>S1_1站外业观测手簿</t>
  </si>
  <si>
    <t>观测日期：2024.06.23</t>
  </si>
  <si>
    <t>天气：晴朗</t>
  </si>
  <si>
    <t>成像：清晰</t>
  </si>
  <si>
    <t>温度：12.0℃</t>
  </si>
  <si>
    <t>气压：1013.25hPa</t>
  </si>
  <si>
    <t>测站点：S1_1</t>
  </si>
  <si>
    <t>后视点：</t>
  </si>
  <si>
    <t>开始时间：02:59:08</t>
  </si>
  <si>
    <t>结束时间：03:00:53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</si>
  <si>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</si>
  <si>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</si>
  <si>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</si>
  <si>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</si>
  <si>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</si>
  <si>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</si>
  <si>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</si>
  <si>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</si>
  <si>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</si>
  <si>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</si>
  <si>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</si>
  <si>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</si>
  <si>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</si>
  <si>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</si>
  <si>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</si>
  <si>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</si>
  <si>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</si>
  <si>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XX17</t>
  </si>
  <si>
    <t>Ⅰ</t>
  </si>
  <si>
    <t>10.39149</t>
  </si>
  <si>
    <t>4.4</t>
  </si>
  <si>
    <t>10.39127</t>
  </si>
  <si>
    <t>0.00000</t>
  </si>
  <si>
    <t>102.45097</t>
  </si>
  <si>
    <t>1.5</t>
  </si>
  <si>
    <t>102.45083</t>
  </si>
  <si>
    <t>Ⅱ</t>
  </si>
  <si>
    <t>190.39105</t>
  </si>
  <si>
    <t>257.145320</t>
  </si>
  <si>
    <t>S2</t>
  </si>
  <si>
    <t>84.29200</t>
  </si>
  <si>
    <t>0.9</t>
  </si>
  <si>
    <t>84.29195</t>
  </si>
  <si>
    <t>73.50068</t>
  </si>
  <si>
    <t>97.49254</t>
  </si>
  <si>
    <t>97.49239</t>
  </si>
  <si>
    <t>264.29191</t>
  </si>
  <si>
    <t>262.103760</t>
  </si>
  <si>
    <t>2</t>
  </si>
  <si>
    <t>10.39123</t>
  </si>
  <si>
    <t>0.1</t>
  </si>
  <si>
    <t>10.39122</t>
  </si>
  <si>
    <t>102.45118</t>
  </si>
  <si>
    <t>0.7</t>
  </si>
  <si>
    <t>102.45111</t>
  </si>
  <si>
    <t>190.39121</t>
  </si>
  <si>
    <t>257.144962</t>
  </si>
  <si>
    <t>84.29220</t>
  </si>
  <si>
    <t>1.9</t>
  </si>
  <si>
    <t>84.29210</t>
  </si>
  <si>
    <t>73.50088</t>
  </si>
  <si>
    <t>97.49241</t>
  </si>
  <si>
    <t>97.49240</t>
  </si>
  <si>
    <t>264.29200</t>
  </si>
  <si>
    <t>262.103608</t>
  </si>
  <si>
    <t>3</t>
  </si>
  <si>
    <t>10.39172</t>
  </si>
  <si>
    <t>1.8</t>
  </si>
  <si>
    <t>10.39164</t>
  </si>
  <si>
    <t>102.45095</t>
  </si>
  <si>
    <t>1.2</t>
  </si>
  <si>
    <t>190.39155</t>
  </si>
  <si>
    <t>257.145295</t>
  </si>
  <si>
    <t>84.29238</t>
  </si>
  <si>
    <t>84.29229</t>
  </si>
  <si>
    <t>73.50065</t>
  </si>
  <si>
    <t>97.49268</t>
  </si>
  <si>
    <t>2.6</t>
  </si>
  <si>
    <t>97.49242</t>
  </si>
  <si>
    <t>264.29220</t>
  </si>
  <si>
    <t>262.103841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</si>
  <si>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</si>
  <si>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</si>
  <si>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</si>
  <si>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</si>
  <si>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</si>
  <si>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</si>
  <si>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</si>
  <si>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102.45092</t>
  </si>
  <si>
    <t>2C互差20.00″</t>
  </si>
  <si>
    <t>73.50074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</si>
  <si>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</si>
  <si>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</si>
  <si>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</si>
  <si>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</si>
  <si>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</si>
  <si>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</si>
  <si>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2024.06.24</t>
  </si>
  <si>
    <t>天气</t>
  </si>
  <si>
    <t>晴朗</t>
  </si>
  <si>
    <t>成像</t>
  </si>
  <si>
    <t>清晰</t>
  </si>
  <si>
    <t>测站点号</t>
  </si>
  <si>
    <t>S1-1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</si>
  <si>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</si>
  <si>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</si>
  <si>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</si>
  <si>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</si>
  <si>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</si>
  <si>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</si>
  <si>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</si>
  <si>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</si>
  <si>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</si>
  <si>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</si>
  <si>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郭永亚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</si>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</sst>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_ "/>
    <numFmt numFmtId="178" formatCode="0.00000_ "/>
    <numFmt numFmtId="179" formatCode="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0" fontId="18" fillId="13" borderId="28" applyNumberFormat="0" applyAlignment="0" applyProtection="0">
      <alignment vertical="center"/>
    </xf>
    <xf numFmtId="0" fontId="19" fillId="14" borderId="3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21" fontId="0" fillId="3" borderId="1" xfId="0" applyNumberForma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3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7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85" zoomScaleNormal="85" workbookViewId="0">
      <selection activeCell="Q16" sqref="Q16"/>
    </sheetView>
  </sheetViews>
  <sheetFormatPr defaultColWidth="9" defaultRowHeight="14.25"/>
  <cols>
    <col min="1" max="1" width="4.625" style="57" customWidth="1"/>
    <col min="2" max="2" width="7.125" style="57" customWidth="1"/>
    <col min="3" max="3" width="4.125" style="57" customWidth="1"/>
    <col min="4" max="4" width="10.625" style="57" customWidth="1"/>
    <col min="5" max="5" width="4.625" style="57" customWidth="1"/>
    <col min="6" max="7" width="13.125" style="57" customWidth="1"/>
    <col min="8" max="8" width="10.625" style="57" customWidth="1"/>
    <col min="9" max="9" width="4.625" style="57" customWidth="1"/>
    <col min="10" max="11" width="10.625" style="57" customWidth="1"/>
    <col min="12" max="12" width="8.125" style="57" customWidth="1"/>
    <col min="13" max="16384" width="9" style="57"/>
  </cols>
  <sheetData>
    <row r="1" s="57" customFormat="1" spans="1:12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</row>
    <row r="2" s="57" customFormat="1" spans="1:12">
      <c r="A2" s="60" t="s">
        <v>1</v>
      </c>
      <c r="B2" s="60"/>
      <c r="C2" s="60"/>
      <c r="D2" s="60"/>
      <c r="E2" s="60" t="s">
        <v>2</v>
      </c>
      <c r="F2" s="60"/>
      <c r="G2" s="60" t="s">
        <v>3</v>
      </c>
      <c r="H2" s="60"/>
      <c r="I2" s="60" t="s">
        <v>4</v>
      </c>
      <c r="J2" s="60"/>
      <c r="K2" s="85" t="s">
        <v>5</v>
      </c>
      <c r="L2" s="85"/>
    </row>
    <row r="3" s="57" customFormat="1" ht="15" spans="1:12">
      <c r="A3" s="61" t="s">
        <v>6</v>
      </c>
      <c r="B3" s="61"/>
      <c r="C3" s="61"/>
      <c r="D3" s="61" t="s">
        <v>7</v>
      </c>
      <c r="E3" s="61"/>
      <c r="F3" s="61" t="s">
        <v>8</v>
      </c>
      <c r="G3" s="61"/>
      <c r="H3" s="61" t="s">
        <v>9</v>
      </c>
      <c r="I3" s="61"/>
      <c r="J3" s="61"/>
      <c r="K3" s="61" t="s">
        <v>10</v>
      </c>
      <c r="L3" s="61"/>
    </row>
    <row r="4" s="57" customFormat="1" spans="1:12">
      <c r="A4" s="62" t="s">
        <v>11</v>
      </c>
      <c r="B4" s="63" t="s">
        <v>12</v>
      </c>
      <c r="C4" s="63" t="s">
        <v>13</v>
      </c>
      <c r="D4" s="63" t="s">
        <v>14</v>
      </c>
      <c r="E4" s="63" t="s">
        <v>15</v>
      </c>
      <c r="F4" s="63" t="s">
        <v>16</v>
      </c>
      <c r="G4" s="63" t="s">
        <v>17</v>
      </c>
      <c r="H4" s="63" t="s">
        <v>18</v>
      </c>
      <c r="I4" s="63" t="s">
        <v>19</v>
      </c>
      <c r="J4" s="63" t="s">
        <v>20</v>
      </c>
      <c r="K4" s="63" t="s">
        <v>21</v>
      </c>
      <c r="L4" s="86" t="s">
        <v>22</v>
      </c>
    </row>
    <row r="5" s="57" customFormat="1" ht="15" spans="1:12">
      <c r="A5" s="64"/>
      <c r="B5" s="65"/>
      <c r="C5" s="65"/>
      <c r="D5" s="65" t="s">
        <v>23</v>
      </c>
      <c r="E5" s="65" t="s">
        <v>24</v>
      </c>
      <c r="F5" s="65" t="s">
        <v>23</v>
      </c>
      <c r="G5" s="65" t="s">
        <v>23</v>
      </c>
      <c r="H5" s="65" t="s">
        <v>23</v>
      </c>
      <c r="I5" s="65" t="s">
        <v>24</v>
      </c>
      <c r="J5" s="65" t="s">
        <v>23</v>
      </c>
      <c r="K5" s="65" t="s">
        <v>25</v>
      </c>
      <c r="L5" s="87"/>
    </row>
    <row r="6" s="57" customFormat="1" spans="1:12">
      <c r="A6" s="66" t="s">
        <v>26</v>
      </c>
      <c r="B6" s="67" t="s">
        <v>27</v>
      </c>
      <c r="C6" s="68" t="s">
        <v>28</v>
      </c>
      <c r="D6" s="68" t="s">
        <v>29</v>
      </c>
      <c r="E6" s="67" t="s">
        <v>30</v>
      </c>
      <c r="F6" s="67" t="s">
        <v>31</v>
      </c>
      <c r="G6" s="67" t="s">
        <v>32</v>
      </c>
      <c r="H6" s="68" t="s">
        <v>33</v>
      </c>
      <c r="I6" s="67" t="s">
        <v>34</v>
      </c>
      <c r="J6" s="67" t="s">
        <v>35</v>
      </c>
      <c r="K6" s="81">
        <v>450.0631</v>
      </c>
      <c r="L6" s="86"/>
    </row>
    <row r="7" s="57" customFormat="1" spans="1:12">
      <c r="A7" s="69"/>
      <c r="B7" s="70"/>
      <c r="C7" s="71" t="s">
        <v>36</v>
      </c>
      <c r="D7" s="71" t="s">
        <v>37</v>
      </c>
      <c r="E7" s="70"/>
      <c r="F7" s="70"/>
      <c r="G7" s="70"/>
      <c r="H7" s="71" t="s">
        <v>38</v>
      </c>
      <c r="I7" s="70"/>
      <c r="J7" s="70"/>
      <c r="K7" s="83">
        <v>450.06335</v>
      </c>
      <c r="L7" s="88"/>
    </row>
    <row r="8" s="57" customFormat="1" spans="1:12">
      <c r="A8" s="69"/>
      <c r="B8" s="72" t="s">
        <v>39</v>
      </c>
      <c r="C8" s="71" t="s">
        <v>28</v>
      </c>
      <c r="D8" s="71" t="s">
        <v>40</v>
      </c>
      <c r="E8" s="72" t="s">
        <v>41</v>
      </c>
      <c r="F8" s="72" t="s">
        <v>42</v>
      </c>
      <c r="G8" s="72" t="s">
        <v>43</v>
      </c>
      <c r="H8" s="71" t="s">
        <v>44</v>
      </c>
      <c r="I8" s="72" t="s">
        <v>34</v>
      </c>
      <c r="J8" s="72" t="s">
        <v>45</v>
      </c>
      <c r="K8" s="83">
        <v>621.92745</v>
      </c>
      <c r="L8" s="88"/>
    </row>
    <row r="9" s="57" customFormat="1" ht="15" spans="1:12">
      <c r="A9" s="73"/>
      <c r="B9" s="74"/>
      <c r="C9" s="75" t="s">
        <v>36</v>
      </c>
      <c r="D9" s="75" t="s">
        <v>46</v>
      </c>
      <c r="E9" s="74"/>
      <c r="F9" s="74"/>
      <c r="G9" s="74"/>
      <c r="H9" s="75" t="s">
        <v>47</v>
      </c>
      <c r="I9" s="74"/>
      <c r="J9" s="74"/>
      <c r="K9" s="89">
        <v>621.9272</v>
      </c>
      <c r="L9" s="87"/>
    </row>
    <row r="10" s="57" customFormat="1" spans="1:12">
      <c r="A10" s="66" t="s">
        <v>48</v>
      </c>
      <c r="B10" s="67" t="s">
        <v>27</v>
      </c>
      <c r="C10" s="68" t="s">
        <v>28</v>
      </c>
      <c r="D10" s="68" t="s">
        <v>49</v>
      </c>
      <c r="E10" s="67" t="s">
        <v>50</v>
      </c>
      <c r="F10" s="67" t="s">
        <v>51</v>
      </c>
      <c r="G10" s="67" t="s">
        <v>32</v>
      </c>
      <c r="H10" s="68" t="s">
        <v>52</v>
      </c>
      <c r="I10" s="67" t="s">
        <v>53</v>
      </c>
      <c r="J10" s="67" t="s">
        <v>54</v>
      </c>
      <c r="K10" s="81">
        <v>450.0625</v>
      </c>
      <c r="L10" s="86"/>
    </row>
    <row r="11" s="57" customFormat="1" spans="1:12">
      <c r="A11" s="69"/>
      <c r="B11" s="70"/>
      <c r="C11" s="71" t="s">
        <v>36</v>
      </c>
      <c r="D11" s="71" t="s">
        <v>55</v>
      </c>
      <c r="E11" s="70"/>
      <c r="F11" s="70"/>
      <c r="G11" s="70"/>
      <c r="H11" s="71" t="s">
        <v>56</v>
      </c>
      <c r="I11" s="70"/>
      <c r="J11" s="70"/>
      <c r="K11" s="83">
        <v>450.063</v>
      </c>
      <c r="L11" s="88"/>
    </row>
    <row r="12" s="57" customFormat="1" spans="1:12">
      <c r="A12" s="69"/>
      <c r="B12" s="72" t="s">
        <v>39</v>
      </c>
      <c r="C12" s="71" t="s">
        <v>28</v>
      </c>
      <c r="D12" s="71" t="s">
        <v>57</v>
      </c>
      <c r="E12" s="72" t="s">
        <v>58</v>
      </c>
      <c r="F12" s="72" t="s">
        <v>59</v>
      </c>
      <c r="G12" s="72" t="s">
        <v>60</v>
      </c>
      <c r="H12" s="71" t="s">
        <v>61</v>
      </c>
      <c r="I12" s="72" t="s">
        <v>50</v>
      </c>
      <c r="J12" s="72" t="s">
        <v>62</v>
      </c>
      <c r="K12" s="83">
        <v>621.92765</v>
      </c>
      <c r="L12" s="88"/>
    </row>
    <row r="13" s="57" customFormat="1" ht="15" spans="1:12">
      <c r="A13" s="73"/>
      <c r="B13" s="74"/>
      <c r="C13" s="75" t="s">
        <v>36</v>
      </c>
      <c r="D13" s="75" t="s">
        <v>63</v>
      </c>
      <c r="E13" s="74"/>
      <c r="F13" s="74"/>
      <c r="G13" s="74"/>
      <c r="H13" s="75" t="s">
        <v>64</v>
      </c>
      <c r="I13" s="74"/>
      <c r="J13" s="74"/>
      <c r="K13" s="89">
        <v>621.9272</v>
      </c>
      <c r="L13" s="87"/>
    </row>
    <row r="14" s="57" customFormat="1" spans="1:12">
      <c r="A14" s="66" t="s">
        <v>65</v>
      </c>
      <c r="B14" s="67" t="s">
        <v>27</v>
      </c>
      <c r="C14" s="68" t="s">
        <v>28</v>
      </c>
      <c r="D14" s="68" t="s">
        <v>66</v>
      </c>
      <c r="E14" s="67" t="s">
        <v>67</v>
      </c>
      <c r="F14" s="67" t="s">
        <v>68</v>
      </c>
      <c r="G14" s="67" t="s">
        <v>32</v>
      </c>
      <c r="H14" s="68" t="s">
        <v>69</v>
      </c>
      <c r="I14" s="67" t="s">
        <v>70</v>
      </c>
      <c r="J14" s="67" t="s">
        <v>35</v>
      </c>
      <c r="K14" s="81">
        <v>450.0633</v>
      </c>
      <c r="L14" s="86"/>
    </row>
    <row r="15" s="57" customFormat="1" spans="1:12">
      <c r="A15" s="69"/>
      <c r="B15" s="70"/>
      <c r="C15" s="71" t="s">
        <v>36</v>
      </c>
      <c r="D15" s="71" t="s">
        <v>71</v>
      </c>
      <c r="E15" s="70"/>
      <c r="F15" s="70"/>
      <c r="G15" s="70"/>
      <c r="H15" s="71" t="s">
        <v>72</v>
      </c>
      <c r="I15" s="70"/>
      <c r="J15" s="70"/>
      <c r="K15" s="83">
        <v>450.0632</v>
      </c>
      <c r="L15" s="88"/>
    </row>
    <row r="16" s="57" customFormat="1" spans="1:12">
      <c r="A16" s="69"/>
      <c r="B16" s="72" t="s">
        <v>39</v>
      </c>
      <c r="C16" s="71" t="s">
        <v>28</v>
      </c>
      <c r="D16" s="71" t="s">
        <v>73</v>
      </c>
      <c r="E16" s="72" t="s">
        <v>67</v>
      </c>
      <c r="F16" s="72" t="s">
        <v>74</v>
      </c>
      <c r="G16" s="72" t="s">
        <v>75</v>
      </c>
      <c r="H16" s="71" t="s">
        <v>76</v>
      </c>
      <c r="I16" s="72" t="s">
        <v>77</v>
      </c>
      <c r="J16" s="72" t="s">
        <v>78</v>
      </c>
      <c r="K16" s="83">
        <v>621.9271</v>
      </c>
      <c r="L16" s="88"/>
    </row>
    <row r="17" s="57" customFormat="1" ht="15" spans="1:12">
      <c r="A17" s="73"/>
      <c r="B17" s="74"/>
      <c r="C17" s="75" t="s">
        <v>36</v>
      </c>
      <c r="D17" s="75" t="s">
        <v>79</v>
      </c>
      <c r="E17" s="74"/>
      <c r="F17" s="74"/>
      <c r="G17" s="74"/>
      <c r="H17" s="75" t="s">
        <v>80</v>
      </c>
      <c r="I17" s="74"/>
      <c r="J17" s="74"/>
      <c r="K17" s="89">
        <v>621.92685</v>
      </c>
      <c r="L17" s="87"/>
    </row>
    <row r="18" s="57" customFormat="1" spans="1:12">
      <c r="A18" s="76" t="s">
        <v>81</v>
      </c>
      <c r="B18" s="77"/>
      <c r="C18" s="58" t="s">
        <v>0</v>
      </c>
      <c r="D18" s="78"/>
      <c r="E18" s="78"/>
      <c r="F18" s="78"/>
      <c r="G18" s="78"/>
      <c r="H18" s="78"/>
      <c r="I18" s="78"/>
      <c r="J18" s="78"/>
      <c r="K18" s="90"/>
      <c r="L18" s="91"/>
    </row>
    <row r="19" s="57" customFormat="1" ht="15" spans="1:12">
      <c r="A19" s="79" t="s">
        <v>82</v>
      </c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92"/>
    </row>
    <row r="20" s="57" customFormat="1" spans="1:12">
      <c r="A20" s="62" t="s">
        <v>83</v>
      </c>
      <c r="B20" s="63" t="s">
        <v>12</v>
      </c>
      <c r="C20" s="63"/>
      <c r="D20" s="63" t="s">
        <v>84</v>
      </c>
      <c r="E20" s="63"/>
      <c r="F20" s="63" t="s">
        <v>85</v>
      </c>
      <c r="G20" s="63" t="s">
        <v>86</v>
      </c>
      <c r="H20" s="63" t="s">
        <v>21</v>
      </c>
      <c r="I20" s="63"/>
      <c r="J20" s="93" t="s">
        <v>87</v>
      </c>
      <c r="K20" s="94"/>
      <c r="L20" s="95"/>
    </row>
    <row r="21" s="57" customFormat="1" ht="15" spans="1:12">
      <c r="A21" s="64"/>
      <c r="B21" s="65"/>
      <c r="C21" s="65"/>
      <c r="D21" s="65" t="s">
        <v>23</v>
      </c>
      <c r="E21" s="65"/>
      <c r="F21" s="65" t="s">
        <v>23</v>
      </c>
      <c r="G21" s="65" t="s">
        <v>23</v>
      </c>
      <c r="H21" s="65" t="s">
        <v>25</v>
      </c>
      <c r="I21" s="65"/>
      <c r="J21" s="96"/>
      <c r="K21" s="97"/>
      <c r="L21" s="98"/>
    </row>
    <row r="22" s="57" customFormat="1" spans="1:12">
      <c r="A22" s="66" t="s">
        <v>26</v>
      </c>
      <c r="B22" s="68" t="s">
        <v>27</v>
      </c>
      <c r="C22" s="63"/>
      <c r="D22" s="63"/>
      <c r="E22" s="63"/>
      <c r="F22" s="68" t="s">
        <v>32</v>
      </c>
      <c r="G22" s="68" t="s">
        <v>88</v>
      </c>
      <c r="H22" s="81">
        <v>450.063075</v>
      </c>
      <c r="I22" s="63"/>
      <c r="J22" s="99" t="s">
        <v>89</v>
      </c>
      <c r="K22" s="100"/>
      <c r="L22" s="101"/>
    </row>
    <row r="23" s="57" customFormat="1" spans="1:12">
      <c r="A23" s="69" t="s">
        <v>48</v>
      </c>
      <c r="B23" s="71" t="s">
        <v>39</v>
      </c>
      <c r="C23" s="82"/>
      <c r="D23" s="82"/>
      <c r="E23" s="82"/>
      <c r="F23" s="71" t="s">
        <v>90</v>
      </c>
      <c r="G23" s="71" t="s">
        <v>62</v>
      </c>
      <c r="H23" s="83">
        <v>621.927241666667</v>
      </c>
      <c r="I23" s="82"/>
      <c r="J23" s="102" t="s">
        <v>91</v>
      </c>
      <c r="K23" s="103"/>
      <c r="L23" s="104"/>
    </row>
    <row r="24" s="57" customFormat="1" spans="1:12">
      <c r="A24" s="84"/>
      <c r="B24" s="82"/>
      <c r="C24" s="82"/>
      <c r="D24" s="82"/>
      <c r="E24" s="82"/>
      <c r="F24" s="82"/>
      <c r="G24" s="82"/>
      <c r="H24" s="82"/>
      <c r="I24" s="82"/>
      <c r="J24" s="102" t="s">
        <v>92</v>
      </c>
      <c r="K24" s="103"/>
      <c r="L24" s="104"/>
    </row>
    <row r="25" s="57" customFormat="1" spans="1:12">
      <c r="A25" s="84"/>
      <c r="B25" s="82"/>
      <c r="C25" s="82"/>
      <c r="D25" s="82"/>
      <c r="E25" s="82"/>
      <c r="F25" s="82"/>
      <c r="G25" s="82"/>
      <c r="H25" s="82"/>
      <c r="I25" s="82"/>
      <c r="J25" s="102" t="s">
        <v>93</v>
      </c>
      <c r="K25" s="103"/>
      <c r="L25" s="104"/>
    </row>
    <row r="26" s="57" customFormat="1" spans="1:12">
      <c r="A26" s="84"/>
      <c r="B26" s="82"/>
      <c r="C26" s="82"/>
      <c r="D26" s="82"/>
      <c r="E26" s="82"/>
      <c r="F26" s="82"/>
      <c r="G26" s="82"/>
      <c r="H26" s="82"/>
      <c r="I26" s="82"/>
      <c r="J26" s="102" t="s">
        <v>94</v>
      </c>
      <c r="K26" s="103"/>
      <c r="L26" s="104"/>
    </row>
    <row r="27" s="57" customFormat="1" ht="15" spans="1:12">
      <c r="A27" s="64"/>
      <c r="B27" s="65"/>
      <c r="C27" s="65"/>
      <c r="D27" s="65"/>
      <c r="E27" s="65"/>
      <c r="F27" s="65"/>
      <c r="G27" s="65"/>
      <c r="H27" s="65"/>
      <c r="I27" s="65"/>
      <c r="J27" s="105" t="s">
        <v>95</v>
      </c>
      <c r="K27" s="106"/>
      <c r="L27" s="107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9"/>
  <sheetViews>
    <sheetView tabSelected="1" workbookViewId="0">
      <selection activeCell="E28" sqref="E28"/>
    </sheetView>
  </sheetViews>
  <sheetFormatPr defaultColWidth="9" defaultRowHeight="14.25" outlineLevelCol="7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96</v>
      </c>
      <c r="B1" s="47" t="s">
        <v>97</v>
      </c>
      <c r="C1" s="46"/>
      <c r="D1" s="46"/>
      <c r="E1" s="46"/>
      <c r="F1" s="46"/>
      <c r="G1" s="46"/>
    </row>
    <row r="2" spans="1:7">
      <c r="A2" s="46" t="s">
        <v>98</v>
      </c>
      <c r="B2" s="48" t="s">
        <v>99</v>
      </c>
      <c r="C2" s="46"/>
      <c r="D2" s="49"/>
      <c r="E2" s="46"/>
      <c r="F2" s="46"/>
      <c r="G2" s="46"/>
    </row>
    <row r="3" spans="1:7">
      <c r="A3" s="46" t="s">
        <v>100</v>
      </c>
      <c r="B3" s="48" t="s">
        <v>101</v>
      </c>
      <c r="C3" s="46"/>
      <c r="D3" s="49"/>
      <c r="E3" s="46"/>
      <c r="F3" s="46"/>
      <c r="G3" s="46"/>
    </row>
    <row r="4" spans="1:7">
      <c r="A4" s="4" t="str">
        <f>原记录!F3</f>
        <v>开始时间：02:59:08</v>
      </c>
      <c r="B4" s="48"/>
      <c r="C4" s="46" t="str">
        <f>原记录!H3</f>
        <v>结束时间：03:00:53</v>
      </c>
      <c r="D4" s="49"/>
      <c r="E4" s="46"/>
      <c r="F4" s="46"/>
      <c r="G4" s="46"/>
    </row>
    <row r="5" spans="1:7">
      <c r="A5" s="46" t="s">
        <v>102</v>
      </c>
      <c r="B5" s="50" t="s">
        <v>103</v>
      </c>
      <c r="C5" s="46"/>
      <c r="D5" s="51"/>
      <c r="E5" s="46"/>
      <c r="F5" s="46"/>
      <c r="G5" s="46"/>
    </row>
    <row r="6" spans="1:7">
      <c r="A6" s="46" t="s">
        <v>104</v>
      </c>
      <c r="B6" s="52">
        <v>1.395</v>
      </c>
      <c r="C6" s="53" t="s">
        <v>105</v>
      </c>
      <c r="D6" s="54">
        <v>853</v>
      </c>
      <c r="E6" s="53" t="s">
        <v>106</v>
      </c>
      <c r="F6" s="55">
        <v>23.4</v>
      </c>
      <c r="G6" s="55"/>
    </row>
    <row r="7" spans="1:8">
      <c r="A7" s="46" t="s">
        <v>107</v>
      </c>
      <c r="B7" s="56">
        <v>1.364</v>
      </c>
      <c r="C7" s="46" t="s">
        <v>108</v>
      </c>
      <c r="D7" s="54">
        <v>863</v>
      </c>
      <c r="E7" s="46" t="s">
        <v>109</v>
      </c>
      <c r="F7" s="55">
        <v>23.4</v>
      </c>
      <c r="G7" s="55"/>
      <c r="H7" t="str">
        <f>原记录!B6</f>
        <v>XX17</v>
      </c>
    </row>
    <row r="8" spans="1:8">
      <c r="A8" s="46" t="s">
        <v>110</v>
      </c>
      <c r="B8" s="56">
        <v>1.318</v>
      </c>
      <c r="C8" s="46" t="s">
        <v>111</v>
      </c>
      <c r="D8" s="54">
        <v>859</v>
      </c>
      <c r="E8" s="46" t="s">
        <v>112</v>
      </c>
      <c r="F8" s="55">
        <v>23.4</v>
      </c>
      <c r="G8" s="46"/>
      <c r="H8" t="str">
        <f>原记录!B8</f>
        <v>S2</v>
      </c>
    </row>
    <row r="9" spans="1:7">
      <c r="A9" s="46" t="s">
        <v>113</v>
      </c>
      <c r="B9" s="50" t="s">
        <v>114</v>
      </c>
      <c r="C9" s="46"/>
      <c r="D9" s="46"/>
      <c r="E9" s="46"/>
      <c r="F9" s="55"/>
      <c r="G9" s="46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view="pageBreakPreview" zoomScaleNormal="100" workbookViewId="0">
      <selection activeCell="H17" sqref="H17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116</v>
      </c>
      <c r="B2" s="2"/>
      <c r="C2" s="3" t="str">
        <f>测站及镜站信息!B1</f>
        <v>2024.06.24</v>
      </c>
      <c r="D2" s="2"/>
      <c r="E2" s="4" t="s">
        <v>117</v>
      </c>
      <c r="F2" s="4" t="str">
        <f>测站及镜站信息!B2</f>
        <v>晴朗</v>
      </c>
      <c r="G2" s="4" t="s">
        <v>118</v>
      </c>
      <c r="H2" s="4" t="str">
        <f>测站及镜站信息!B3</f>
        <v>清晰</v>
      </c>
      <c r="I2" s="2" t="s">
        <v>119</v>
      </c>
      <c r="J2" s="2"/>
      <c r="K2" s="24">
        <f>测站及镜站信息!F6</f>
        <v>23.4</v>
      </c>
      <c r="L2" s="2" t="s">
        <v>120</v>
      </c>
      <c r="M2" s="2"/>
      <c r="N2" s="24">
        <f>测站及镜站信息!D6</f>
        <v>853</v>
      </c>
      <c r="O2" s="25" t="s">
        <v>113</v>
      </c>
    </row>
    <row r="3" ht="11.1" customHeight="1" spans="1:15">
      <c r="A3" s="5" t="str">
        <f>测站及镜站信息!B5</f>
        <v>S1-1</v>
      </c>
      <c r="B3" s="6"/>
      <c r="C3" s="7"/>
      <c r="D3" s="4" t="s">
        <v>121</v>
      </c>
      <c r="E3" s="8">
        <f>测站及镜站信息!B6</f>
        <v>1.395</v>
      </c>
      <c r="F3" s="9" t="str">
        <f>测站及镜站信息!A4</f>
        <v>开始时间：02:59:08</v>
      </c>
      <c r="G3" s="10"/>
      <c r="H3" s="9" t="str">
        <f>测站及镜站信息!C4</f>
        <v>结束时间：03:00:53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郭永亚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122</v>
      </c>
      <c r="M4" s="4" t="s">
        <v>123</v>
      </c>
      <c r="N4" s="4" t="s">
        <v>124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125</v>
      </c>
      <c r="M5" s="11" t="s">
        <v>126</v>
      </c>
      <c r="N5" s="11" t="s">
        <v>127</v>
      </c>
      <c r="O5" s="11"/>
    </row>
    <row r="6" ht="11.1" customHeight="1" spans="1:15">
      <c r="A6" s="12" t="str">
        <f>原记录!A6</f>
        <v>1</v>
      </c>
      <c r="B6" s="13" t="str">
        <f>原记录!B6</f>
        <v>XX17</v>
      </c>
      <c r="C6" s="12" t="str">
        <f>原记录!C6</f>
        <v>Ⅰ</v>
      </c>
      <c r="D6" s="14"/>
      <c r="E6" s="15"/>
      <c r="F6" s="14"/>
      <c r="G6" s="14"/>
      <c r="H6" s="14" t="str">
        <f>原记录!H6</f>
        <v>102.45097</v>
      </c>
      <c r="I6" s="15" t="str">
        <f>原记录!I6</f>
        <v>1.5</v>
      </c>
      <c r="J6" s="14" t="str">
        <f>原记录!J6</f>
        <v>102.45083</v>
      </c>
      <c r="K6" s="27">
        <f>原记录!K6</f>
        <v>450.0631</v>
      </c>
      <c r="L6" s="28">
        <f>测站及镜站信息!F7</f>
        <v>23.4</v>
      </c>
      <c r="M6" s="29">
        <f>测站及镜站信息!D7</f>
        <v>863</v>
      </c>
      <c r="N6" s="30">
        <f>测站及镜站信息!B7</f>
        <v>1.364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257.145320</v>
      </c>
      <c r="I7" s="15"/>
      <c r="J7" s="14"/>
      <c r="K7" s="27">
        <f>原记录!K7</f>
        <v>450.06335</v>
      </c>
      <c r="L7" s="28"/>
      <c r="M7" s="29"/>
      <c r="N7" s="30"/>
      <c r="O7" s="25"/>
    </row>
    <row r="8" ht="11.1" customHeight="1" spans="1:15">
      <c r="A8" s="12"/>
      <c r="B8" s="13" t="str">
        <f>原记录!B8</f>
        <v>S2</v>
      </c>
      <c r="C8" s="12" t="str">
        <f>原记录!C8</f>
        <v>Ⅰ</v>
      </c>
      <c r="D8" s="14"/>
      <c r="E8" s="15"/>
      <c r="F8" s="14"/>
      <c r="G8" s="14"/>
      <c r="H8" s="14" t="str">
        <f>原记录!H8</f>
        <v>97.49254</v>
      </c>
      <c r="I8" s="15" t="str">
        <f>原记录!I8</f>
        <v>1.5</v>
      </c>
      <c r="J8" s="14" t="str">
        <f>原记录!J8</f>
        <v>97.49239</v>
      </c>
      <c r="K8" s="27">
        <f>原记录!K8</f>
        <v>621.92745</v>
      </c>
      <c r="L8" s="28">
        <f>测站及镜站信息!F8</f>
        <v>23.4</v>
      </c>
      <c r="M8" s="29">
        <f>测站及镜站信息!D8</f>
        <v>859</v>
      </c>
      <c r="N8" s="30">
        <f>测站及镜站信息!B8</f>
        <v>1.318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262.103760</v>
      </c>
      <c r="I9" s="15"/>
      <c r="J9" s="14"/>
      <c r="K9" s="27">
        <f>原记录!K9</f>
        <v>621.9272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XX17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102.45118</v>
      </c>
      <c r="I10" s="15" t="str">
        <f>原记录!I10</f>
        <v>0.7</v>
      </c>
      <c r="J10" s="14" t="str">
        <f>原记录!J10</f>
        <v>102.45111</v>
      </c>
      <c r="K10" s="27">
        <f>原记录!K10</f>
        <v>450.0625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257.144962</v>
      </c>
      <c r="I11" s="15"/>
      <c r="J11" s="14"/>
      <c r="K11" s="27">
        <f>原记录!K11</f>
        <v>450.063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S2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97.49241</v>
      </c>
      <c r="I12" s="15" t="str">
        <f>原记录!I12</f>
        <v>0.1</v>
      </c>
      <c r="J12" s="14" t="str">
        <f>原记录!J12</f>
        <v>97.49240</v>
      </c>
      <c r="K12" s="27">
        <f>原记录!K12</f>
        <v>621.92765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262.103608</v>
      </c>
      <c r="I13" s="15"/>
      <c r="J13" s="14"/>
      <c r="K13" s="27">
        <f>原记录!K13</f>
        <v>621.9272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XX17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102.45095</v>
      </c>
      <c r="I14" s="15" t="str">
        <f>原记录!I14</f>
        <v>1.2</v>
      </c>
      <c r="J14" s="14" t="str">
        <f>原记录!J14</f>
        <v>102.45083</v>
      </c>
      <c r="K14" s="27">
        <f>原记录!K14</f>
        <v>450.0633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257.145295</v>
      </c>
      <c r="I15" s="15"/>
      <c r="J15" s="14"/>
      <c r="K15" s="27">
        <f>原记录!K15</f>
        <v>450.0632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S2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97.49268</v>
      </c>
      <c r="I16" s="15" t="str">
        <f>原记录!I16</f>
        <v>2.6</v>
      </c>
      <c r="J16" s="14" t="str">
        <f>原记录!J16</f>
        <v>97.49242</v>
      </c>
      <c r="K16" s="27">
        <f>原记录!K16</f>
        <v>621.9271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262.103841</v>
      </c>
      <c r="I17" s="15"/>
      <c r="J17" s="14"/>
      <c r="K17" s="27">
        <f>原记录!K17</f>
        <v>621.92685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128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83</v>
      </c>
      <c r="B23" s="11" t="s">
        <v>12</v>
      </c>
      <c r="C23" s="11"/>
      <c r="D23" s="11" t="s">
        <v>84</v>
      </c>
      <c r="E23" s="11"/>
      <c r="F23" s="11" t="s">
        <v>85</v>
      </c>
      <c r="G23" s="11" t="s">
        <v>86</v>
      </c>
      <c r="H23" s="11" t="s">
        <v>129</v>
      </c>
      <c r="I23" s="11" t="s">
        <v>129</v>
      </c>
      <c r="J23" s="11" t="s">
        <v>21</v>
      </c>
      <c r="K23" s="32" t="s">
        <v>104</v>
      </c>
      <c r="L23" s="32" t="s">
        <v>130</v>
      </c>
      <c r="M23" s="32" t="s">
        <v>87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131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132</v>
      </c>
      <c r="Q24" s="33" t="s">
        <v>133</v>
      </c>
      <c r="R24" s="33" t="s">
        <v>21</v>
      </c>
      <c r="S24" s="36" t="s">
        <v>134</v>
      </c>
      <c r="T24" s="37"/>
      <c r="U24" s="36" t="s">
        <v>135</v>
      </c>
      <c r="V24" s="37"/>
      <c r="W24" s="38" t="s">
        <v>129</v>
      </c>
      <c r="X24" s="38" t="s">
        <v>136</v>
      </c>
      <c r="Y24" s="38" t="s">
        <v>130</v>
      </c>
    </row>
    <row r="25" ht="14.1" customHeight="1" spans="1:28">
      <c r="A25" s="18" t="s">
        <v>26</v>
      </c>
      <c r="B25" s="19" t="str">
        <f>原记录!B22</f>
        <v>XX17</v>
      </c>
      <c r="C25" s="20"/>
      <c r="D25" s="21"/>
      <c r="E25" s="20"/>
      <c r="F25" s="14"/>
      <c r="G25" s="14" t="str">
        <f>原记录!G22</f>
        <v>102.45092</v>
      </c>
      <c r="H25" s="22">
        <f>DEGREES(RADIANS(90)-((INT(ABS(G25))+INT((ABS(G25)-INT(ABS(G25)))*100)/60+((ABS(G25)-INT(ABS(G25)))*100-INT((ABS(G25)-INT(ABS(G25)))*100))/36)*PI()/180)*SIGN(G25))</f>
        <v>-12.7525555555555</v>
      </c>
      <c r="I25" s="22">
        <f>(INT(ABS(H25))+INT((ABS(H25)-INT(ABS(H25)))*60)*0.01+(((ABS(H25)-INT(ABS(H25)))*60-INT((ABS(H25)-INT(ABS(H25)))*60))*60)/10000)*SIGN(H25)</f>
        <v>-12.45092</v>
      </c>
      <c r="J25" s="27">
        <f>原记录!H22</f>
        <v>450.063075</v>
      </c>
      <c r="K25" s="34">
        <f>E3</f>
        <v>1.395</v>
      </c>
      <c r="L25" s="34">
        <f>N6</f>
        <v>1.364</v>
      </c>
      <c r="M25" s="32" t="s">
        <v>137</v>
      </c>
      <c r="N25" s="32"/>
      <c r="O25" s="32"/>
      <c r="P25" s="35" t="str">
        <f>A3</f>
        <v>S1-1</v>
      </c>
      <c r="Q25" s="39" t="str">
        <f>B25</f>
        <v>XX17</v>
      </c>
      <c r="R25" s="40">
        <f>J25</f>
        <v>450.063075</v>
      </c>
      <c r="S25" s="41">
        <f>K2</f>
        <v>23.4</v>
      </c>
      <c r="T25" s="42">
        <f>L6</f>
        <v>23.4</v>
      </c>
      <c r="U25" s="42">
        <f>N2</f>
        <v>853</v>
      </c>
      <c r="V25" s="42">
        <f>M6</f>
        <v>863</v>
      </c>
      <c r="W25" s="43">
        <f>I25</f>
        <v>-12.45092</v>
      </c>
      <c r="X25" s="40">
        <f>测站及镜站信息!B6</f>
        <v>1.395</v>
      </c>
      <c r="Y25" s="40">
        <f>N6</f>
        <v>1.364</v>
      </c>
      <c r="Z25" s="43"/>
      <c r="AA25" s="40"/>
      <c r="AB25" s="40"/>
    </row>
    <row r="26" ht="14.1" customHeight="1" spans="1:28">
      <c r="A26" s="18" t="s">
        <v>48</v>
      </c>
      <c r="B26" s="19" t="str">
        <f>原记录!B23</f>
        <v>S2</v>
      </c>
      <c r="C26" s="20"/>
      <c r="D26" s="21"/>
      <c r="E26" s="20"/>
      <c r="F26" s="14"/>
      <c r="G26" s="14" t="str">
        <f>原记录!G23</f>
        <v>97.49240</v>
      </c>
      <c r="H26" s="22">
        <f>DEGREES(RADIANS(90)-((INT(ABS(G26))+INT((ABS(G26)-INT(ABS(G26)))*100)/60+((ABS(G26)-INT(ABS(G26)))*100-INT((ABS(G26)-INT(ABS(G26)))*100))/36)*PI()/180)*SIGN(G26))</f>
        <v>-7.82333333333335</v>
      </c>
      <c r="I26" s="22">
        <f>(INT(ABS(H26))+INT((ABS(H26)-INT(ABS(H26)))*60)*0.01+(((ABS(H26)-INT(ABS(H26)))*60-INT((ABS(H26)-INT(ABS(H26)))*60))*60)/10000)*SIGN(H26)</f>
        <v>-7.49240000000001</v>
      </c>
      <c r="J26" s="27">
        <f>原记录!H23</f>
        <v>621.927241666667</v>
      </c>
      <c r="K26" s="34">
        <f>E3</f>
        <v>1.395</v>
      </c>
      <c r="L26" s="34">
        <f>N8</f>
        <v>1.318</v>
      </c>
      <c r="M26" s="32" t="s">
        <v>138</v>
      </c>
      <c r="N26" s="32"/>
      <c r="O26" s="32"/>
      <c r="P26" s="35" t="str">
        <f>A3</f>
        <v>S1-1</v>
      </c>
      <c r="Q26" s="44" t="str">
        <f>B26</f>
        <v>S2</v>
      </c>
      <c r="R26" s="40">
        <f>J26</f>
        <v>621.927241666667</v>
      </c>
      <c r="S26" s="41">
        <f>K2</f>
        <v>23.4</v>
      </c>
      <c r="T26" s="42">
        <f>L8</f>
        <v>23.4</v>
      </c>
      <c r="U26" s="42">
        <f>N2</f>
        <v>853</v>
      </c>
      <c r="V26" s="42">
        <f>M8</f>
        <v>859</v>
      </c>
      <c r="W26" s="43">
        <f>I26</f>
        <v>-7.49240000000001</v>
      </c>
      <c r="X26" s="40">
        <f>K26</f>
        <v>1.395</v>
      </c>
      <c r="Y26" s="40">
        <f>L26</f>
        <v>1.318</v>
      </c>
      <c r="Z26" s="43"/>
      <c r="AA26" s="40"/>
      <c r="AB26" s="40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139</v>
      </c>
      <c r="N27" s="32"/>
      <c r="O27" s="32"/>
      <c r="P27" s="35"/>
      <c r="Q27" s="39"/>
      <c r="R27" s="40"/>
      <c r="S27" s="41"/>
      <c r="T27" s="42"/>
      <c r="U27" s="42"/>
      <c r="V27" s="42"/>
      <c r="W27" s="43"/>
      <c r="X27" s="40"/>
      <c r="Y27" s="40"/>
      <c r="Z27" s="43"/>
      <c r="AA27" s="40"/>
      <c r="AB27" s="40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93</v>
      </c>
      <c r="N28" s="32"/>
      <c r="O28" s="32"/>
      <c r="P28" s="33" t="s">
        <v>132</v>
      </c>
      <c r="Q28" s="33" t="s">
        <v>133</v>
      </c>
      <c r="R28" s="33" t="s">
        <v>21</v>
      </c>
      <c r="S28" s="43" t="s">
        <v>134</v>
      </c>
      <c r="T28" s="40" t="s">
        <v>135</v>
      </c>
      <c r="U28" s="38" t="s">
        <v>129</v>
      </c>
      <c r="V28" s="38" t="s">
        <v>136</v>
      </c>
      <c r="W28" s="38" t="s">
        <v>130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140</v>
      </c>
      <c r="N29" s="32"/>
      <c r="O29" s="32"/>
      <c r="P29" s="35" t="str">
        <f>P25</f>
        <v>S1-1</v>
      </c>
      <c r="Q29" s="35" t="str">
        <f>Q25</f>
        <v>XX17</v>
      </c>
      <c r="R29" s="35">
        <f>R25</f>
        <v>450.063075</v>
      </c>
      <c r="S29" s="43">
        <f>T25</f>
        <v>23.4</v>
      </c>
      <c r="T29" s="40">
        <f>V25</f>
        <v>863</v>
      </c>
      <c r="U29" s="40">
        <f>W25</f>
        <v>-12.45092</v>
      </c>
      <c r="V29" s="40">
        <f>X25</f>
        <v>1.395</v>
      </c>
      <c r="W29" s="40">
        <f>Y25</f>
        <v>1.364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141</v>
      </c>
      <c r="N30" s="32"/>
      <c r="O30" s="32"/>
      <c r="P30" s="35" t="str">
        <f>P26</f>
        <v>S1-1</v>
      </c>
      <c r="Q30" s="35" t="str">
        <f>Q26</f>
        <v>S2</v>
      </c>
      <c r="R30" s="35">
        <f>R26</f>
        <v>621.927241666667</v>
      </c>
      <c r="S30" s="43">
        <f>T26</f>
        <v>23.4</v>
      </c>
      <c r="T30" s="40">
        <f>V26</f>
        <v>859</v>
      </c>
      <c r="U30">
        <f>W26</f>
        <v>-7.49240000000001</v>
      </c>
      <c r="V30">
        <f>X26</f>
        <v>1.395</v>
      </c>
      <c r="W30">
        <f>Y26</f>
        <v>1.318</v>
      </c>
      <c r="X30" s="45"/>
      <c r="Y30" s="45"/>
      <c r="Z30" s="43"/>
      <c r="AA30" s="40"/>
      <c r="AB30" s="40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V26 T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2024-06-25T15:53:58Z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