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1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<sst xmlns="http://schemas.openxmlformats.org/spreadsheetml/2006/main" count="231" uniqueCount="144">
  <si>
    <t>S3_3站外业观测手簿</t>
  </si>
  <si>
    <t>观测日期：2024.06.23</t>
  </si>
  <si>
    <t>天气：晴朗</t>
  </si>
  <si>
    <t>成像：清晰</t>
  </si>
  <si>
    <t>温度：12.0℃</t>
  </si>
  <si>
    <t>气压：1013.25hPa</t>
  </si>
  <si>
    <t>测站点：S3_3</t>
  </si>
  <si>
    <t>后视点：</t>
  </si>
  <si>
    <t>开始时间：05:02:26</t>
  </si>
  <si>
    <t>结束时间：05:04:07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</si>
  <si>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</si>
  <si>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</si>
  <si>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</si>
  <si>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</si>
  <si>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</si>
  <si>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</si>
  <si>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</si>
  <si>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</si>
  <si>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</si>
  <si>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</si>
  <si>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</si>
  <si>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</si>
  <si>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</si>
  <si>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</si>
  <si>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</si>
  <si>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</si>
  <si>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</si>
  <si>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S4</t>
  </si>
  <si>
    <t>Ⅰ</t>
  </si>
  <si>
    <t>159.02355</t>
  </si>
  <si>
    <t>0.3</t>
  </si>
  <si>
    <t>159.02354</t>
  </si>
  <si>
    <t>0.00000</t>
  </si>
  <si>
    <t>95.55344</t>
  </si>
  <si>
    <t>0.8</t>
  </si>
  <si>
    <t>95.55335</t>
  </si>
  <si>
    <t>Ⅱ</t>
  </si>
  <si>
    <t>339.02352</t>
  </si>
  <si>
    <t>264.042729</t>
  </si>
  <si>
    <t>S2</t>
  </si>
  <si>
    <t>97.40521</t>
  </si>
  <si>
    <t>0.1</t>
  </si>
  <si>
    <t>97.40520</t>
  </si>
  <si>
    <t>298.38167</t>
  </si>
  <si>
    <t>82.33035</t>
  </si>
  <si>
    <t>1.4</t>
  </si>
  <si>
    <t>82.33021</t>
  </si>
  <si>
    <t>277.40520</t>
  </si>
  <si>
    <t>277.265931</t>
  </si>
  <si>
    <t>2</t>
  </si>
  <si>
    <t>159.02373</t>
  </si>
  <si>
    <t>1.6</t>
  </si>
  <si>
    <t>159.02366</t>
  </si>
  <si>
    <t>95.55339</t>
  </si>
  <si>
    <t>0.4</t>
  </si>
  <si>
    <t>339.02358</t>
  </si>
  <si>
    <t>264.042686</t>
  </si>
  <si>
    <t>97.40525</t>
  </si>
  <si>
    <t>97.40523</t>
  </si>
  <si>
    <t>298.38158</t>
  </si>
  <si>
    <t>82.33044</t>
  </si>
  <si>
    <t>1.9</t>
  </si>
  <si>
    <t>82.33025</t>
  </si>
  <si>
    <t>277.40521</t>
  </si>
  <si>
    <t>277.265932</t>
  </si>
  <si>
    <t>3</t>
  </si>
  <si>
    <t>159.02419</t>
  </si>
  <si>
    <t>3.0</t>
  </si>
  <si>
    <t>159.02404</t>
  </si>
  <si>
    <t>95.55362</t>
  </si>
  <si>
    <t>2.8</t>
  </si>
  <si>
    <t>95.55334</t>
  </si>
  <si>
    <t>339.02389</t>
  </si>
  <si>
    <t>264.042945</t>
  </si>
  <si>
    <t>97.40544</t>
  </si>
  <si>
    <t>-0.5</t>
  </si>
  <si>
    <t>97.40546</t>
  </si>
  <si>
    <t>298.38142</t>
  </si>
  <si>
    <t>82.33047</t>
  </si>
  <si>
    <t>2.7</t>
  </si>
  <si>
    <t>82.33020</t>
  </si>
  <si>
    <t>277.40549</t>
  </si>
  <si>
    <t>277.270072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</si>
  <si>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</si>
  <si>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</si>
  <si>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</si>
  <si>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</si>
  <si>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</si>
  <si>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</si>
  <si>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</si>
  <si>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2C互差20.00″</t>
  </si>
  <si>
    <t>298.38156</t>
  </si>
  <si>
    <t>82.33022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</si>
  <si>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</si>
  <si>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</si>
  <si>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</si>
  <si>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</si>
  <si>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</si>
  <si>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</si>
  <si>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</si>
  <si>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</si>
  <si>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</si>
  <si>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</si>
  <si>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</si>
  <si>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</si>
  <si>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S3-3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</si>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</sst>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_ "/>
    <numFmt numFmtId="178" formatCode="0.00000_ "/>
    <numFmt numFmtId="179" formatCode="0.0_ "/>
    <numFmt numFmtId="180" formatCode="0_ "/>
    <numFmt numFmtId="181" formatCode="0.0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1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0" fontId="0" fillId="3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0" fontId="0" fillId="3" borderId="1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85" zoomScaleNormal="85" workbookViewId="0">
      <selection activeCell="O9" sqref="O9"/>
    </sheetView>
  </sheetViews>
  <sheetFormatPr defaultColWidth="9" defaultRowHeight="14.25"/>
  <cols>
    <col min="1" max="1" width="4.625" style="56" customWidth="1"/>
    <col min="2" max="2" width="7.125" style="56" customWidth="1"/>
    <col min="3" max="3" width="4.125" style="56" customWidth="1"/>
    <col min="4" max="4" width="10.625" style="56" customWidth="1"/>
    <col min="5" max="5" width="4.625" style="56" customWidth="1"/>
    <col min="6" max="7" width="13.125" style="56" customWidth="1"/>
    <col min="8" max="8" width="10.625" style="56" customWidth="1"/>
    <col min="9" max="9" width="4.625" style="56" customWidth="1"/>
    <col min="10" max="11" width="10.625" style="56" customWidth="1"/>
    <col min="12" max="12" width="8.125" style="56" customWidth="1"/>
    <col min="13" max="16384" width="9" style="56"/>
  </cols>
  <sheetData>
    <row r="1" s="56" customFormat="1" spans="1:12">
      <c r="A1" s="57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s="56" customFormat="1" spans="1:12">
      <c r="A2" s="59" t="s">
        <v>1</v>
      </c>
      <c r="B2" s="59"/>
      <c r="C2" s="59"/>
      <c r="D2" s="59"/>
      <c r="E2" s="60" t="s">
        <v>2</v>
      </c>
      <c r="F2" s="60"/>
      <c r="G2" s="60" t="s">
        <v>3</v>
      </c>
      <c r="H2" s="60"/>
      <c r="I2" s="60" t="s">
        <v>4</v>
      </c>
      <c r="J2" s="60"/>
      <c r="K2" s="86" t="s">
        <v>5</v>
      </c>
      <c r="L2" s="86"/>
    </row>
    <row r="3" s="56" customFormat="1" ht="15" spans="1:12">
      <c r="A3" s="61" t="s">
        <v>6</v>
      </c>
      <c r="B3" s="61"/>
      <c r="C3" s="61"/>
      <c r="D3" s="61" t="s">
        <v>7</v>
      </c>
      <c r="E3" s="61"/>
      <c r="F3" s="61" t="s">
        <v>8</v>
      </c>
      <c r="G3" s="61"/>
      <c r="H3" s="61" t="s">
        <v>9</v>
      </c>
      <c r="I3" s="61"/>
      <c r="J3" s="61"/>
      <c r="K3" s="61" t="s">
        <v>10</v>
      </c>
      <c r="L3" s="61"/>
    </row>
    <row r="4" s="56" customFormat="1" spans="1:12">
      <c r="A4" s="62" t="s">
        <v>11</v>
      </c>
      <c r="B4" s="63" t="s">
        <v>12</v>
      </c>
      <c r="C4" s="63" t="s">
        <v>13</v>
      </c>
      <c r="D4" s="63" t="s">
        <v>14</v>
      </c>
      <c r="E4" s="63" t="s">
        <v>15</v>
      </c>
      <c r="F4" s="63" t="s">
        <v>16</v>
      </c>
      <c r="G4" s="63" t="s">
        <v>17</v>
      </c>
      <c r="H4" s="63" t="s">
        <v>18</v>
      </c>
      <c r="I4" s="63" t="s">
        <v>19</v>
      </c>
      <c r="J4" s="63" t="s">
        <v>20</v>
      </c>
      <c r="K4" s="63" t="s">
        <v>21</v>
      </c>
      <c r="L4" s="87" t="s">
        <v>22</v>
      </c>
    </row>
    <row r="5" s="56" customFormat="1" ht="15" spans="1:12">
      <c r="A5" s="64"/>
      <c r="B5" s="65"/>
      <c r="C5" s="65"/>
      <c r="D5" s="65" t="s">
        <v>23</v>
      </c>
      <c r="E5" s="65" t="s">
        <v>24</v>
      </c>
      <c r="F5" s="65" t="s">
        <v>23</v>
      </c>
      <c r="G5" s="65" t="s">
        <v>23</v>
      </c>
      <c r="H5" s="65" t="s">
        <v>23</v>
      </c>
      <c r="I5" s="65" t="s">
        <v>24</v>
      </c>
      <c r="J5" s="65" t="s">
        <v>23</v>
      </c>
      <c r="K5" s="65" t="s">
        <v>25</v>
      </c>
      <c r="L5" s="88"/>
    </row>
    <row r="6" s="56" customFormat="1" spans="1:12">
      <c r="A6" s="66" t="s">
        <v>26</v>
      </c>
      <c r="B6" s="67" t="s">
        <v>27</v>
      </c>
      <c r="C6" s="68" t="s">
        <v>28</v>
      </c>
      <c r="D6" s="68" t="s">
        <v>29</v>
      </c>
      <c r="E6" s="67" t="s">
        <v>30</v>
      </c>
      <c r="F6" s="67" t="s">
        <v>31</v>
      </c>
      <c r="G6" s="67" t="s">
        <v>32</v>
      </c>
      <c r="H6" s="68" t="s">
        <v>33</v>
      </c>
      <c r="I6" s="67" t="s">
        <v>34</v>
      </c>
      <c r="J6" s="67" t="s">
        <v>35</v>
      </c>
      <c r="K6" s="82">
        <v>1304.21935</v>
      </c>
      <c r="L6" s="87"/>
    </row>
    <row r="7" s="56" customFormat="1" spans="1:12">
      <c r="A7" s="69"/>
      <c r="B7" s="70"/>
      <c r="C7" s="71" t="s">
        <v>36</v>
      </c>
      <c r="D7" s="71" t="s">
        <v>37</v>
      </c>
      <c r="E7" s="70"/>
      <c r="F7" s="70"/>
      <c r="G7" s="70"/>
      <c r="H7" s="71" t="s">
        <v>38</v>
      </c>
      <c r="I7" s="70"/>
      <c r="J7" s="70"/>
      <c r="K7" s="84">
        <v>1304.21905</v>
      </c>
      <c r="L7" s="89"/>
    </row>
    <row r="8" s="56" customFormat="1" spans="1:12">
      <c r="A8" s="69"/>
      <c r="B8" s="72" t="s">
        <v>39</v>
      </c>
      <c r="C8" s="71" t="s">
        <v>28</v>
      </c>
      <c r="D8" s="71" t="s">
        <v>40</v>
      </c>
      <c r="E8" s="72" t="s">
        <v>41</v>
      </c>
      <c r="F8" s="72" t="s">
        <v>42</v>
      </c>
      <c r="G8" s="72" t="s">
        <v>43</v>
      </c>
      <c r="H8" s="71" t="s">
        <v>44</v>
      </c>
      <c r="I8" s="72" t="s">
        <v>45</v>
      </c>
      <c r="J8" s="72" t="s">
        <v>46</v>
      </c>
      <c r="K8" s="84">
        <v>150.14045</v>
      </c>
      <c r="L8" s="89"/>
    </row>
    <row r="9" s="56" customFormat="1" ht="15" spans="1:12">
      <c r="A9" s="73"/>
      <c r="B9" s="74"/>
      <c r="C9" s="75" t="s">
        <v>36</v>
      </c>
      <c r="D9" s="75" t="s">
        <v>47</v>
      </c>
      <c r="E9" s="74"/>
      <c r="F9" s="74"/>
      <c r="G9" s="74"/>
      <c r="H9" s="75" t="s">
        <v>48</v>
      </c>
      <c r="I9" s="74"/>
      <c r="J9" s="74"/>
      <c r="K9" s="90">
        <v>150.14035</v>
      </c>
      <c r="L9" s="88"/>
    </row>
    <row r="10" s="56" customFormat="1" spans="1:12">
      <c r="A10" s="66" t="s">
        <v>49</v>
      </c>
      <c r="B10" s="67" t="s">
        <v>27</v>
      </c>
      <c r="C10" s="68" t="s">
        <v>28</v>
      </c>
      <c r="D10" s="68" t="s">
        <v>50</v>
      </c>
      <c r="E10" s="67" t="s">
        <v>51</v>
      </c>
      <c r="F10" s="67" t="s">
        <v>52</v>
      </c>
      <c r="G10" s="67" t="s">
        <v>32</v>
      </c>
      <c r="H10" s="68" t="s">
        <v>53</v>
      </c>
      <c r="I10" s="67" t="s">
        <v>54</v>
      </c>
      <c r="J10" s="67" t="s">
        <v>35</v>
      </c>
      <c r="K10" s="82">
        <v>1304.21965</v>
      </c>
      <c r="L10" s="87"/>
    </row>
    <row r="11" s="56" customFormat="1" spans="1:12">
      <c r="A11" s="69"/>
      <c r="B11" s="70"/>
      <c r="C11" s="71" t="s">
        <v>36</v>
      </c>
      <c r="D11" s="71" t="s">
        <v>55</v>
      </c>
      <c r="E11" s="70"/>
      <c r="F11" s="70"/>
      <c r="G11" s="70"/>
      <c r="H11" s="71" t="s">
        <v>56</v>
      </c>
      <c r="I11" s="70"/>
      <c r="J11" s="70"/>
      <c r="K11" s="84">
        <v>1304.21915</v>
      </c>
      <c r="L11" s="89"/>
    </row>
    <row r="12" s="56" customFormat="1" spans="1:12">
      <c r="A12" s="69"/>
      <c r="B12" s="72" t="s">
        <v>39</v>
      </c>
      <c r="C12" s="71" t="s">
        <v>28</v>
      </c>
      <c r="D12" s="71" t="s">
        <v>57</v>
      </c>
      <c r="E12" s="72" t="s">
        <v>54</v>
      </c>
      <c r="F12" s="72" t="s">
        <v>58</v>
      </c>
      <c r="G12" s="72" t="s">
        <v>59</v>
      </c>
      <c r="H12" s="71" t="s">
        <v>60</v>
      </c>
      <c r="I12" s="72" t="s">
        <v>61</v>
      </c>
      <c r="J12" s="72" t="s">
        <v>62</v>
      </c>
      <c r="K12" s="84">
        <v>150.1404</v>
      </c>
      <c r="L12" s="89"/>
    </row>
    <row r="13" s="56" customFormat="1" ht="15" spans="1:12">
      <c r="A13" s="73"/>
      <c r="B13" s="74"/>
      <c r="C13" s="75" t="s">
        <v>36</v>
      </c>
      <c r="D13" s="75" t="s">
        <v>63</v>
      </c>
      <c r="E13" s="74"/>
      <c r="F13" s="74"/>
      <c r="G13" s="74"/>
      <c r="H13" s="75" t="s">
        <v>64</v>
      </c>
      <c r="I13" s="74"/>
      <c r="J13" s="74"/>
      <c r="K13" s="90">
        <v>150.1402</v>
      </c>
      <c r="L13" s="88"/>
    </row>
    <row r="14" s="56" customFormat="1" spans="1:12">
      <c r="A14" s="66" t="s">
        <v>65</v>
      </c>
      <c r="B14" s="67" t="s">
        <v>27</v>
      </c>
      <c r="C14" s="68" t="s">
        <v>28</v>
      </c>
      <c r="D14" s="68" t="s">
        <v>66</v>
      </c>
      <c r="E14" s="67" t="s">
        <v>67</v>
      </c>
      <c r="F14" s="67" t="s">
        <v>68</v>
      </c>
      <c r="G14" s="67" t="s">
        <v>32</v>
      </c>
      <c r="H14" s="68" t="s">
        <v>69</v>
      </c>
      <c r="I14" s="67" t="s">
        <v>70</v>
      </c>
      <c r="J14" s="67" t="s">
        <v>71</v>
      </c>
      <c r="K14" s="82">
        <v>1304.2193</v>
      </c>
      <c r="L14" s="87"/>
    </row>
    <row r="15" s="56" customFormat="1" spans="1:12">
      <c r="A15" s="69"/>
      <c r="B15" s="70"/>
      <c r="C15" s="71" t="s">
        <v>36</v>
      </c>
      <c r="D15" s="71" t="s">
        <v>72</v>
      </c>
      <c r="E15" s="70"/>
      <c r="F15" s="70"/>
      <c r="G15" s="70"/>
      <c r="H15" s="71" t="s">
        <v>73</v>
      </c>
      <c r="I15" s="70"/>
      <c r="J15" s="70"/>
      <c r="K15" s="84">
        <v>1304.2191</v>
      </c>
      <c r="L15" s="89"/>
    </row>
    <row r="16" s="56" customFormat="1" spans="1:12">
      <c r="A16" s="69"/>
      <c r="B16" s="72" t="s">
        <v>39</v>
      </c>
      <c r="C16" s="71" t="s">
        <v>28</v>
      </c>
      <c r="D16" s="71" t="s">
        <v>74</v>
      </c>
      <c r="E16" s="72" t="s">
        <v>75</v>
      </c>
      <c r="F16" s="72" t="s">
        <v>76</v>
      </c>
      <c r="G16" s="72" t="s">
        <v>77</v>
      </c>
      <c r="H16" s="71" t="s">
        <v>78</v>
      </c>
      <c r="I16" s="72" t="s">
        <v>79</v>
      </c>
      <c r="J16" s="72" t="s">
        <v>80</v>
      </c>
      <c r="K16" s="84">
        <v>150.14025</v>
      </c>
      <c r="L16" s="89"/>
    </row>
    <row r="17" s="56" customFormat="1" ht="15" spans="1:12">
      <c r="A17" s="73"/>
      <c r="B17" s="74"/>
      <c r="C17" s="75" t="s">
        <v>36</v>
      </c>
      <c r="D17" s="75" t="s">
        <v>81</v>
      </c>
      <c r="E17" s="74"/>
      <c r="F17" s="74"/>
      <c r="G17" s="74"/>
      <c r="H17" s="75" t="s">
        <v>82</v>
      </c>
      <c r="I17" s="74"/>
      <c r="J17" s="74"/>
      <c r="K17" s="90">
        <v>150.1402</v>
      </c>
      <c r="L17" s="88"/>
    </row>
    <row r="18" s="56" customFormat="1" spans="1:12">
      <c r="A18" s="76" t="s">
        <v>83</v>
      </c>
      <c r="B18" s="77"/>
      <c r="C18" s="78" t="s">
        <v>0</v>
      </c>
      <c r="D18" s="79"/>
      <c r="E18" s="79"/>
      <c r="F18" s="79"/>
      <c r="G18" s="79"/>
      <c r="H18" s="79"/>
      <c r="I18" s="79"/>
      <c r="J18" s="79"/>
      <c r="K18" s="91"/>
      <c r="L18" s="92"/>
    </row>
    <row r="19" s="56" customFormat="1" ht="15" spans="1:12">
      <c r="A19" s="80" t="s">
        <v>84</v>
      </c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93"/>
    </row>
    <row r="20" s="56" customFormat="1" spans="1:12">
      <c r="A20" s="62" t="s">
        <v>85</v>
      </c>
      <c r="B20" s="63" t="s">
        <v>12</v>
      </c>
      <c r="C20" s="63"/>
      <c r="D20" s="63" t="s">
        <v>86</v>
      </c>
      <c r="E20" s="63"/>
      <c r="F20" s="63" t="s">
        <v>87</v>
      </c>
      <c r="G20" s="63" t="s">
        <v>88</v>
      </c>
      <c r="H20" s="63" t="s">
        <v>21</v>
      </c>
      <c r="I20" s="63"/>
      <c r="J20" s="94" t="s">
        <v>89</v>
      </c>
      <c r="K20" s="95"/>
      <c r="L20" s="96"/>
    </row>
    <row r="21" s="56" customFormat="1" ht="15" spans="1:12">
      <c r="A21" s="64"/>
      <c r="B21" s="65"/>
      <c r="C21" s="65"/>
      <c r="D21" s="65" t="s">
        <v>23</v>
      </c>
      <c r="E21" s="65"/>
      <c r="F21" s="65" t="s">
        <v>23</v>
      </c>
      <c r="G21" s="65" t="s">
        <v>23</v>
      </c>
      <c r="H21" s="65" t="s">
        <v>25</v>
      </c>
      <c r="I21" s="65"/>
      <c r="J21" s="97"/>
      <c r="K21" s="98"/>
      <c r="L21" s="99"/>
    </row>
    <row r="22" s="56" customFormat="1" spans="1:12">
      <c r="A22" s="66" t="s">
        <v>26</v>
      </c>
      <c r="B22" s="68" t="s">
        <v>27</v>
      </c>
      <c r="C22" s="63"/>
      <c r="D22" s="63"/>
      <c r="E22" s="63"/>
      <c r="F22" s="68" t="s">
        <v>32</v>
      </c>
      <c r="G22" s="68" t="s">
        <v>35</v>
      </c>
      <c r="H22" s="82">
        <v>1304.21926666667</v>
      </c>
      <c r="I22" s="63"/>
      <c r="J22" s="100" t="s">
        <v>90</v>
      </c>
      <c r="K22" s="101"/>
      <c r="L22" s="102"/>
    </row>
    <row r="23" s="56" customFormat="1" spans="1:12">
      <c r="A23" s="69" t="s">
        <v>49</v>
      </c>
      <c r="B23" s="71" t="s">
        <v>39</v>
      </c>
      <c r="C23" s="83"/>
      <c r="D23" s="83"/>
      <c r="E23" s="83"/>
      <c r="F23" s="71" t="s">
        <v>91</v>
      </c>
      <c r="G23" s="71" t="s">
        <v>92</v>
      </c>
      <c r="H23" s="84">
        <v>150.140308333333</v>
      </c>
      <c r="I23" s="83"/>
      <c r="J23" s="103" t="s">
        <v>93</v>
      </c>
      <c r="K23" s="104"/>
      <c r="L23" s="105"/>
    </row>
    <row r="24" s="56" customFormat="1" spans="1:12">
      <c r="A24" s="85"/>
      <c r="B24" s="83"/>
      <c r="C24" s="83"/>
      <c r="D24" s="83"/>
      <c r="E24" s="83"/>
      <c r="F24" s="83"/>
      <c r="G24" s="83"/>
      <c r="H24" s="83"/>
      <c r="I24" s="83"/>
      <c r="J24" s="103" t="s">
        <v>94</v>
      </c>
      <c r="K24" s="104"/>
      <c r="L24" s="105"/>
    </row>
    <row r="25" s="56" customFormat="1" spans="1:12">
      <c r="A25" s="85"/>
      <c r="B25" s="83"/>
      <c r="C25" s="83"/>
      <c r="D25" s="83"/>
      <c r="E25" s="83"/>
      <c r="F25" s="83"/>
      <c r="G25" s="83"/>
      <c r="H25" s="83"/>
      <c r="I25" s="83"/>
      <c r="J25" s="103" t="s">
        <v>95</v>
      </c>
      <c r="K25" s="104"/>
      <c r="L25" s="105"/>
    </row>
    <row r="26" s="56" customFormat="1" spans="1:12">
      <c r="A26" s="85"/>
      <c r="B26" s="83"/>
      <c r="C26" s="83"/>
      <c r="D26" s="83"/>
      <c r="E26" s="83"/>
      <c r="F26" s="83"/>
      <c r="G26" s="83"/>
      <c r="H26" s="83"/>
      <c r="I26" s="83"/>
      <c r="J26" s="103" t="s">
        <v>96</v>
      </c>
      <c r="K26" s="104"/>
      <c r="L26" s="105"/>
    </row>
    <row r="27" s="56" customFormat="1" ht="15" spans="1:12">
      <c r="A27" s="64"/>
      <c r="B27" s="65"/>
      <c r="C27" s="65"/>
      <c r="D27" s="65"/>
      <c r="E27" s="65"/>
      <c r="F27" s="65"/>
      <c r="G27" s="65"/>
      <c r="H27" s="65"/>
      <c r="I27" s="65"/>
      <c r="J27" s="106" t="s">
        <v>97</v>
      </c>
      <c r="K27" s="107"/>
      <c r="L27" s="108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9"/>
  <sheetViews>
    <sheetView tabSelected="1" workbookViewId="0">
      <selection activeCell="C15" sqref="C15"/>
    </sheetView>
  </sheetViews>
  <sheetFormatPr defaultColWidth="9" defaultRowHeight="14.25" outlineLevelCol="7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98</v>
      </c>
      <c r="B1" s="47" t="s">
        <v>99</v>
      </c>
      <c r="C1" s="46"/>
      <c r="D1" s="46"/>
      <c r="E1" s="46"/>
      <c r="F1" s="46"/>
      <c r="G1" s="46"/>
    </row>
    <row r="2" spans="1:7">
      <c r="A2" s="46" t="s">
        <v>100</v>
      </c>
      <c r="B2" s="48" t="s">
        <v>101</v>
      </c>
      <c r="C2" s="46"/>
      <c r="D2" s="49"/>
      <c r="E2" s="46"/>
      <c r="F2" s="46"/>
      <c r="G2" s="46"/>
    </row>
    <row r="3" spans="1:7">
      <c r="A3" s="46" t="s">
        <v>102</v>
      </c>
      <c r="B3" s="48" t="s">
        <v>103</v>
      </c>
      <c r="C3" s="46"/>
      <c r="D3" s="49"/>
      <c r="E3" s="46"/>
      <c r="F3" s="46"/>
      <c r="G3" s="46"/>
    </row>
    <row r="4" spans="1:7">
      <c r="A4" s="4" t="str">
        <f>原记录!F3</f>
        <v>开始时间：05:02:26</v>
      </c>
      <c r="B4" s="48"/>
      <c r="C4" s="46" t="str">
        <f>原记录!H3</f>
        <v>结束时间：05:04:07</v>
      </c>
      <c r="D4" s="49"/>
      <c r="E4" s="46"/>
      <c r="F4" s="46"/>
      <c r="G4" s="46"/>
    </row>
    <row r="5" spans="1:7">
      <c r="A5" s="46" t="s">
        <v>104</v>
      </c>
      <c r="B5" s="50" t="s">
        <v>105</v>
      </c>
      <c r="C5" s="46"/>
      <c r="D5" s="51"/>
      <c r="E5" s="46"/>
      <c r="F5" s="46"/>
      <c r="G5" s="46"/>
    </row>
    <row r="6" spans="1:8">
      <c r="A6" s="46" t="s">
        <v>106</v>
      </c>
      <c r="B6" s="52">
        <v>1.151</v>
      </c>
      <c r="C6" s="53" t="s">
        <v>107</v>
      </c>
      <c r="D6" s="52">
        <v>861</v>
      </c>
      <c r="E6" s="53" t="s">
        <v>108</v>
      </c>
      <c r="F6" s="52">
        <v>24.8</v>
      </c>
      <c r="G6" s="54"/>
      <c r="H6" t="str">
        <f>原记录!B6</f>
        <v>S4</v>
      </c>
    </row>
    <row r="7" spans="1:8">
      <c r="A7" s="46" t="s">
        <v>109</v>
      </c>
      <c r="B7" s="55">
        <v>1.318</v>
      </c>
      <c r="C7" s="46" t="s">
        <v>110</v>
      </c>
      <c r="D7" s="52">
        <v>874</v>
      </c>
      <c r="E7" s="46" t="s">
        <v>111</v>
      </c>
      <c r="F7" s="52">
        <v>24.8</v>
      </c>
      <c r="G7" s="54"/>
      <c r="H7" t="str">
        <f>原记录!B8</f>
        <v>S2</v>
      </c>
    </row>
    <row r="8" spans="1:7">
      <c r="A8" s="46" t="s">
        <v>112</v>
      </c>
      <c r="B8" s="55">
        <v>1.318</v>
      </c>
      <c r="C8" s="46" t="s">
        <v>113</v>
      </c>
      <c r="D8" s="52">
        <v>874</v>
      </c>
      <c r="E8" s="46" t="s">
        <v>114</v>
      </c>
      <c r="F8" s="52">
        <v>24.8</v>
      </c>
      <c r="G8" s="46"/>
    </row>
    <row r="9" spans="1:7">
      <c r="A9" s="46" t="s">
        <v>115</v>
      </c>
      <c r="B9" s="50" t="s">
        <v>116</v>
      </c>
      <c r="C9" s="46"/>
      <c r="D9" s="46"/>
      <c r="E9" s="46"/>
      <c r="F9" s="54"/>
      <c r="G9" s="46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view="pageBreakPreview" zoomScaleNormal="100" topLeftCell="M1" workbookViewId="0">
      <selection activeCell="P25" sqref="P25:Y26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118</v>
      </c>
      <c r="B2" s="2"/>
      <c r="C2" s="3" t="str">
        <f>测站及镜站信息!B1</f>
        <v>2024.06.24</v>
      </c>
      <c r="D2" s="2"/>
      <c r="E2" s="4" t="s">
        <v>119</v>
      </c>
      <c r="F2" s="4" t="str">
        <f>测站及镜站信息!B2</f>
        <v>晴朗</v>
      </c>
      <c r="G2" s="4" t="s">
        <v>120</v>
      </c>
      <c r="H2" s="4" t="str">
        <f>测站及镜站信息!B3</f>
        <v>清晰</v>
      </c>
      <c r="I2" s="2" t="s">
        <v>121</v>
      </c>
      <c r="J2" s="2"/>
      <c r="K2" s="24">
        <f>测站及镜站信息!F6</f>
        <v>24.8</v>
      </c>
      <c r="L2" s="2" t="s">
        <v>122</v>
      </c>
      <c r="M2" s="2"/>
      <c r="N2" s="24">
        <f>测站及镜站信息!D6</f>
        <v>861</v>
      </c>
      <c r="O2" s="25" t="s">
        <v>115</v>
      </c>
    </row>
    <row r="3" ht="11.1" customHeight="1" spans="1:15">
      <c r="A3" s="5" t="str">
        <f>测站及镜站信息!B5</f>
        <v>S3-3</v>
      </c>
      <c r="B3" s="6"/>
      <c r="C3" s="7"/>
      <c r="D3" s="4" t="s">
        <v>123</v>
      </c>
      <c r="E3" s="8">
        <f>测站及镜站信息!B6</f>
        <v>1.151</v>
      </c>
      <c r="F3" s="9" t="str">
        <f>测站及镜站信息!A4</f>
        <v>开始时间：05:02:26</v>
      </c>
      <c r="G3" s="10"/>
      <c r="H3" s="9" t="str">
        <f>测站及镜站信息!C4</f>
        <v>结束时间：05:04:07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124</v>
      </c>
      <c r="M4" s="4" t="s">
        <v>125</v>
      </c>
      <c r="N4" s="4" t="s">
        <v>126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127</v>
      </c>
      <c r="M5" s="11" t="s">
        <v>128</v>
      </c>
      <c r="N5" s="11" t="s">
        <v>129</v>
      </c>
      <c r="O5" s="11"/>
    </row>
    <row r="6" ht="11.1" customHeight="1" spans="1:15">
      <c r="A6" s="12" t="str">
        <f>原记录!A6</f>
        <v>1</v>
      </c>
      <c r="B6" s="13" t="str">
        <f>原记录!B6</f>
        <v>S4</v>
      </c>
      <c r="C6" s="12" t="str">
        <f>原记录!C6</f>
        <v>Ⅰ</v>
      </c>
      <c r="D6" s="14"/>
      <c r="E6" s="15"/>
      <c r="F6" s="14"/>
      <c r="G6" s="14"/>
      <c r="H6" s="14" t="str">
        <f>原记录!H6</f>
        <v>95.55344</v>
      </c>
      <c r="I6" s="15" t="str">
        <f>原记录!I6</f>
        <v>0.8</v>
      </c>
      <c r="J6" s="14" t="str">
        <f>原记录!J6</f>
        <v>95.55335</v>
      </c>
      <c r="K6" s="27">
        <f>原记录!K6</f>
        <v>1304.21935</v>
      </c>
      <c r="L6" s="28">
        <f>测站及镜站信息!F7</f>
        <v>24.8</v>
      </c>
      <c r="M6" s="29">
        <f>测站及镜站信息!D7</f>
        <v>874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264.042729</v>
      </c>
      <c r="I7" s="15"/>
      <c r="J7" s="14"/>
      <c r="K7" s="27">
        <f>原记录!K7</f>
        <v>1304.21905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S2</v>
      </c>
      <c r="C8" s="12" t="str">
        <f>原记录!C8</f>
        <v>Ⅰ</v>
      </c>
      <c r="D8" s="14"/>
      <c r="E8" s="15"/>
      <c r="F8" s="14"/>
      <c r="G8" s="14"/>
      <c r="H8" s="14" t="str">
        <f>原记录!H8</f>
        <v>82.33035</v>
      </c>
      <c r="I8" s="15" t="str">
        <f>原记录!I8</f>
        <v>1.4</v>
      </c>
      <c r="J8" s="14" t="str">
        <f>原记录!J8</f>
        <v>82.33021</v>
      </c>
      <c r="K8" s="27">
        <f>原记录!K8</f>
        <v>150.14045</v>
      </c>
      <c r="L8" s="28">
        <f>测站及镜站信息!F8</f>
        <v>24.8</v>
      </c>
      <c r="M8" s="29">
        <f>测站及镜站信息!D8</f>
        <v>874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277.265931</v>
      </c>
      <c r="I9" s="15"/>
      <c r="J9" s="14"/>
      <c r="K9" s="27">
        <f>原记录!K9</f>
        <v>150.14035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S4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95.55339</v>
      </c>
      <c r="I10" s="15" t="str">
        <f>原记录!I10</f>
        <v>0.4</v>
      </c>
      <c r="J10" s="14" t="str">
        <f>原记录!J10</f>
        <v>95.55335</v>
      </c>
      <c r="K10" s="27">
        <f>原记录!K10</f>
        <v>1304.21965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264.042686</v>
      </c>
      <c r="I11" s="15"/>
      <c r="J11" s="14"/>
      <c r="K11" s="27">
        <f>原记录!K11</f>
        <v>1304.21915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S2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82.33044</v>
      </c>
      <c r="I12" s="15" t="str">
        <f>原记录!I12</f>
        <v>1.9</v>
      </c>
      <c r="J12" s="14" t="str">
        <f>原记录!J12</f>
        <v>82.33025</v>
      </c>
      <c r="K12" s="27">
        <f>原记录!K12</f>
        <v>150.1404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277.265932</v>
      </c>
      <c r="I13" s="15"/>
      <c r="J13" s="14"/>
      <c r="K13" s="27">
        <f>原记录!K13</f>
        <v>150.1402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S4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95.55362</v>
      </c>
      <c r="I14" s="15" t="str">
        <f>原记录!I14</f>
        <v>2.8</v>
      </c>
      <c r="J14" s="14" t="str">
        <f>原记录!J14</f>
        <v>95.55334</v>
      </c>
      <c r="K14" s="27">
        <f>原记录!K14</f>
        <v>1304.2193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264.042945</v>
      </c>
      <c r="I15" s="15"/>
      <c r="J15" s="14"/>
      <c r="K15" s="27">
        <f>原记录!K15</f>
        <v>1304.2191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S2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82.33047</v>
      </c>
      <c r="I16" s="15" t="str">
        <f>原记录!I16</f>
        <v>2.7</v>
      </c>
      <c r="J16" s="14" t="str">
        <f>原记录!J16</f>
        <v>82.33020</v>
      </c>
      <c r="K16" s="27">
        <f>原记录!K16</f>
        <v>150.14025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277.270072</v>
      </c>
      <c r="I17" s="15"/>
      <c r="J17" s="14"/>
      <c r="K17" s="27">
        <f>原记录!K17</f>
        <v>150.1402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85</v>
      </c>
      <c r="B23" s="11" t="s">
        <v>12</v>
      </c>
      <c r="C23" s="11"/>
      <c r="D23" s="11" t="s">
        <v>86</v>
      </c>
      <c r="E23" s="11"/>
      <c r="F23" s="11" t="s">
        <v>87</v>
      </c>
      <c r="G23" s="11" t="s">
        <v>88</v>
      </c>
      <c r="H23" s="11" t="s">
        <v>131</v>
      </c>
      <c r="I23" s="11" t="s">
        <v>131</v>
      </c>
      <c r="J23" s="11" t="s">
        <v>21</v>
      </c>
      <c r="K23" s="32" t="s">
        <v>106</v>
      </c>
      <c r="L23" s="32" t="s">
        <v>132</v>
      </c>
      <c r="M23" s="32" t="s">
        <v>89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133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134</v>
      </c>
      <c r="Q24" s="33" t="s">
        <v>135</v>
      </c>
      <c r="R24" s="33" t="s">
        <v>21</v>
      </c>
      <c r="S24" s="36" t="s">
        <v>136</v>
      </c>
      <c r="T24" s="37"/>
      <c r="U24" s="36" t="s">
        <v>137</v>
      </c>
      <c r="V24" s="37"/>
      <c r="W24" s="38" t="s">
        <v>131</v>
      </c>
      <c r="X24" s="38" t="s">
        <v>138</v>
      </c>
      <c r="Y24" s="38" t="s">
        <v>132</v>
      </c>
    </row>
    <row r="25" ht="14.1" customHeight="1" spans="1:28">
      <c r="A25" s="18" t="s">
        <v>26</v>
      </c>
      <c r="B25" s="19" t="str">
        <f>原记录!B22</f>
        <v>S4</v>
      </c>
      <c r="C25" s="20"/>
      <c r="D25" s="21"/>
      <c r="E25" s="20"/>
      <c r="F25" s="14"/>
      <c r="G25" s="14" t="str">
        <f>原记录!G22</f>
        <v>95.55335</v>
      </c>
      <c r="H25" s="22">
        <f>DEGREES(RADIANS(90)-((INT(ABS(G25))+INT((ABS(G25)-INT(ABS(G25)))*100)/60+((ABS(G25)-INT(ABS(G25)))*100-INT((ABS(G25)-INT(ABS(G25)))*100))/36)*PI()/180)*SIGN(G25))</f>
        <v>-5.92597222222221</v>
      </c>
      <c r="I25" s="22">
        <f>(INT(ABS(H25))+INT((ABS(H25)-INT(ABS(H25)))*60)*0.01+(((ABS(H25)-INT(ABS(H25)))*60-INT((ABS(H25)-INT(ABS(H25)))*60))*60)/10000)*SIGN(H25)</f>
        <v>-5.55335</v>
      </c>
      <c r="J25" s="27">
        <f>原记录!H22</f>
        <v>1304.21926666667</v>
      </c>
      <c r="K25" s="34">
        <f>E3</f>
        <v>1.151</v>
      </c>
      <c r="L25" s="34">
        <f>N6</f>
        <v>1.318</v>
      </c>
      <c r="M25" s="32" t="s">
        <v>139</v>
      </c>
      <c r="N25" s="32"/>
      <c r="O25" s="32"/>
      <c r="P25" s="35" t="str">
        <f>A3</f>
        <v>S3-3</v>
      </c>
      <c r="Q25" s="39" t="str">
        <f>B25</f>
        <v>S4</v>
      </c>
      <c r="R25" s="40">
        <f>J25</f>
        <v>1304.21926666667</v>
      </c>
      <c r="S25" s="41">
        <f>K2</f>
        <v>24.8</v>
      </c>
      <c r="T25" s="42">
        <f>L6</f>
        <v>24.8</v>
      </c>
      <c r="U25" s="42">
        <f>N2</f>
        <v>861</v>
      </c>
      <c r="V25" s="42">
        <f>M6</f>
        <v>874</v>
      </c>
      <c r="W25" s="43">
        <f>I25</f>
        <v>-5.55335</v>
      </c>
      <c r="X25" s="40">
        <f>测站及镜站信息!B6</f>
        <v>1.151</v>
      </c>
      <c r="Y25" s="40">
        <f>N6</f>
        <v>1.318</v>
      </c>
      <c r="Z25" s="43"/>
      <c r="AA25" s="40"/>
      <c r="AB25" s="40"/>
    </row>
    <row r="26" ht="14.1" customHeight="1" spans="1:28">
      <c r="A26" s="18" t="s">
        <v>49</v>
      </c>
      <c r="B26" s="19" t="str">
        <f>原记录!B23</f>
        <v>S2</v>
      </c>
      <c r="C26" s="20"/>
      <c r="D26" s="21"/>
      <c r="E26" s="20"/>
      <c r="F26" s="14"/>
      <c r="G26" s="14" t="str">
        <f>原记录!G23</f>
        <v>82.33022</v>
      </c>
      <c r="H26" s="22">
        <f>DEGREES(RADIANS(90)-((INT(ABS(G26))+INT((ABS(G26)-INT(ABS(G26)))*100)/60+((ABS(G26)-INT(ABS(G26)))*100-INT((ABS(G26)-INT(ABS(G26)))*100))/36)*PI()/180)*SIGN(G26))</f>
        <v>7.4493888888889</v>
      </c>
      <c r="I26" s="22">
        <f>(INT(ABS(H26))+INT((ABS(H26)-INT(ABS(H26)))*60)*0.01+(((ABS(H26)-INT(ABS(H26)))*60-INT((ABS(H26)-INT(ABS(H26)))*60))*60)/10000)*SIGN(H26)</f>
        <v>7.26578</v>
      </c>
      <c r="J26" s="27">
        <f>原记录!H23</f>
        <v>150.140308333333</v>
      </c>
      <c r="K26" s="34">
        <f>E3</f>
        <v>1.151</v>
      </c>
      <c r="L26" s="34">
        <f>N8</f>
        <v>1.318</v>
      </c>
      <c r="M26" s="32" t="s">
        <v>140</v>
      </c>
      <c r="N26" s="32"/>
      <c r="O26" s="32"/>
      <c r="P26" s="35" t="str">
        <f>A3</f>
        <v>S3-3</v>
      </c>
      <c r="Q26" s="44" t="str">
        <f>B26</f>
        <v>S2</v>
      </c>
      <c r="R26" s="40">
        <f>J26</f>
        <v>150.140308333333</v>
      </c>
      <c r="S26" s="41">
        <f>K2</f>
        <v>24.8</v>
      </c>
      <c r="T26" s="42">
        <f>L8</f>
        <v>24.8</v>
      </c>
      <c r="U26" s="42">
        <f>N2</f>
        <v>861</v>
      </c>
      <c r="V26" s="42">
        <f>M8</f>
        <v>874</v>
      </c>
      <c r="W26" s="43">
        <f>I26</f>
        <v>7.26578</v>
      </c>
      <c r="X26" s="40">
        <f>K26</f>
        <v>1.151</v>
      </c>
      <c r="Y26" s="40">
        <f>L26</f>
        <v>1.318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141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95</v>
      </c>
      <c r="N28" s="32"/>
      <c r="O28" s="32"/>
      <c r="P28" s="33" t="s">
        <v>134</v>
      </c>
      <c r="Q28" s="33" t="s">
        <v>135</v>
      </c>
      <c r="R28" s="33" t="s">
        <v>21</v>
      </c>
      <c r="S28" s="43" t="s">
        <v>136</v>
      </c>
      <c r="T28" s="40" t="s">
        <v>137</v>
      </c>
      <c r="U28" s="38" t="s">
        <v>131</v>
      </c>
      <c r="V28" s="38" t="s">
        <v>138</v>
      </c>
      <c r="W28" s="38" t="s">
        <v>132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142</v>
      </c>
      <c r="N29" s="32"/>
      <c r="O29" s="32"/>
      <c r="P29" s="35" t="str">
        <f>P25</f>
        <v>S3-3</v>
      </c>
      <c r="Q29" s="35" t="str">
        <f>Q25</f>
        <v>S4</v>
      </c>
      <c r="R29" s="35">
        <f>R25</f>
        <v>1304.21926666667</v>
      </c>
      <c r="S29" s="43">
        <f>T25</f>
        <v>24.8</v>
      </c>
      <c r="T29" s="40">
        <f>V25</f>
        <v>874</v>
      </c>
      <c r="U29" s="40">
        <f>W25</f>
        <v>-5.55335</v>
      </c>
      <c r="V29" s="40">
        <f>X25</f>
        <v>1.151</v>
      </c>
      <c r="W29" s="40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143</v>
      </c>
      <c r="N30" s="32"/>
      <c r="O30" s="32"/>
      <c r="P30" s="35" t="str">
        <f>P26</f>
        <v>S3-3</v>
      </c>
      <c r="Q30" s="35" t="str">
        <f>Q26</f>
        <v>S2</v>
      </c>
      <c r="R30" s="35">
        <f>R26</f>
        <v>150.140308333333</v>
      </c>
      <c r="S30" s="43">
        <f>T26</f>
        <v>24.8</v>
      </c>
      <c r="T30" s="40">
        <f>V26</f>
        <v>874</v>
      </c>
      <c r="U30">
        <f>W26</f>
        <v>7.26578</v>
      </c>
      <c r="V30">
        <f>X26</f>
        <v>1.151</v>
      </c>
      <c r="W30">
        <f>Y26</f>
        <v>1.318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2024-06-25T16:10:28Z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