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<sst xmlns="http://schemas.openxmlformats.org/spreadsheetml/2006/main" count="231" uniqueCount="144">
  <si>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C11_2站外业观测手簿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</si>
  <si>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</si>
  <si>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</si>
  <si>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</si>
  <si>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</si>
  <si>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</si>
  <si>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测站点：C11_2</t>
  </si>
  <si>
    <t>后视点：</t>
  </si>
  <si>
    <t>开始时间：11:07:42</t>
  </si>
  <si>
    <t>结束时间：11:09:14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</si>
  <si>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</si>
  <si>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</si>
  <si>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</si>
  <si>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</si>
  <si>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</si>
  <si>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</si>
  <si>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</si>
  <si>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</si>
  <si>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</si>
  <si>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</si>
  <si>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</si>
  <si>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</si>
  <si>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</si>
  <si>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</si>
  <si>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</si>
  <si>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</si>
  <si>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</si>
  <si>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XX16</t>
  </si>
  <si>
    <t>Ⅰ</t>
  </si>
  <si>
    <t>156.44315</t>
  </si>
  <si>
    <t>0.1</t>
  </si>
  <si>
    <t>156.44314</t>
  </si>
  <si>
    <t>0.00000</t>
  </si>
  <si>
    <t>85.39451</t>
  </si>
  <si>
    <t>-0.1</t>
  </si>
  <si>
    <t>Ⅱ</t>
  </si>
  <si>
    <t>336.44314</t>
  </si>
  <si>
    <t>274.201484</t>
  </si>
  <si>
    <t>D11</t>
  </si>
  <si>
    <t>343.33043</t>
  </si>
  <si>
    <t>3.9</t>
  </si>
  <si>
    <t>343.33024</t>
  </si>
  <si>
    <t>186.48310</t>
  </si>
  <si>
    <t>100.24438</t>
  </si>
  <si>
    <t>-0.6</t>
  </si>
  <si>
    <t>100.24444</t>
  </si>
  <si>
    <t>163.33004</t>
  </si>
  <si>
    <t>259.351504</t>
  </si>
  <si>
    <t>2</t>
  </si>
  <si>
    <t>156.44316</t>
  </si>
  <si>
    <t>-0.5</t>
  </si>
  <si>
    <t>156.44318</t>
  </si>
  <si>
    <t>85.39454</t>
  </si>
  <si>
    <t>85.39453</t>
  </si>
  <si>
    <t>336.44321</t>
  </si>
  <si>
    <t>274.201480</t>
  </si>
  <si>
    <t>343.33047</t>
  </si>
  <si>
    <t>3.6</t>
  </si>
  <si>
    <t>343.33029</t>
  </si>
  <si>
    <t>186.48311</t>
  </si>
  <si>
    <t>100.24457</t>
  </si>
  <si>
    <t>0.3</t>
  </si>
  <si>
    <t>100.24454</t>
  </si>
  <si>
    <t>163.33011</t>
  </si>
  <si>
    <t>259.351494</t>
  </si>
  <si>
    <t>3</t>
  </si>
  <si>
    <t>156.44322</t>
  </si>
  <si>
    <t>0.5</t>
  </si>
  <si>
    <t>156.44320</t>
  </si>
  <si>
    <t>85.39461</t>
  </si>
  <si>
    <t>1.0</t>
  </si>
  <si>
    <t>336.44318</t>
  </si>
  <si>
    <t>274.201587</t>
  </si>
  <si>
    <t>343.33058</t>
  </si>
  <si>
    <t>4.3</t>
  </si>
  <si>
    <t>343.33036</t>
  </si>
  <si>
    <t>186.48316</t>
  </si>
  <si>
    <t>100.24442</t>
  </si>
  <si>
    <t>-0.4</t>
  </si>
  <si>
    <t>100.24446</t>
  </si>
  <si>
    <t>163.33015</t>
  </si>
  <si>
    <t>259.351491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</si>
  <si>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</si>
  <si>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</si>
  <si>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</si>
  <si>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</si>
  <si>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</si>
  <si>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</si>
  <si>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</si>
  <si>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85.39452</t>
  </si>
  <si>
    <t>2C互差20.00″</t>
  </si>
  <si>
    <t>186.48312</t>
  </si>
  <si>
    <t>100.24448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</si>
  <si>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</si>
  <si>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</si>
  <si>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</si>
  <si>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</si>
  <si>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</si>
  <si>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</si>
  <si>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</si>
  <si>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</si>
  <si>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</si>
  <si>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</si>
  <si>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</si>
  <si>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</si>
  <si>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C11-2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</si>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</sst>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33</v>
      </c>
      <c r="K6" s="85">
        <v>26.1359</v>
      </c>
      <c r="L6" s="90"/>
    </row>
    <row r="7" s="59" customFormat="1" spans="1:12">
      <c r="A7" s="72"/>
      <c r="B7" s="73"/>
      <c r="C7" s="74" t="s">
        <v>35</v>
      </c>
      <c r="D7" s="74" t="s">
        <v>36</v>
      </c>
      <c r="E7" s="73"/>
      <c r="F7" s="73"/>
      <c r="G7" s="73"/>
      <c r="H7" s="74" t="s">
        <v>37</v>
      </c>
      <c r="I7" s="73"/>
      <c r="J7" s="73"/>
      <c r="K7" s="87">
        <v>26.1358</v>
      </c>
      <c r="L7" s="92"/>
    </row>
    <row r="8" s="59" customFormat="1" spans="1:12">
      <c r="A8" s="72"/>
      <c r="B8" s="75" t="s">
        <v>38</v>
      </c>
      <c r="C8" s="74" t="s">
        <v>28</v>
      </c>
      <c r="D8" s="74" t="s">
        <v>39</v>
      </c>
      <c r="E8" s="75" t="s">
        <v>40</v>
      </c>
      <c r="F8" s="75" t="s">
        <v>41</v>
      </c>
      <c r="G8" s="75" t="s">
        <v>42</v>
      </c>
      <c r="H8" s="74" t="s">
        <v>43</v>
      </c>
      <c r="I8" s="75" t="s">
        <v>44</v>
      </c>
      <c r="J8" s="75" t="s">
        <v>45</v>
      </c>
      <c r="K8" s="87">
        <v>25.40195</v>
      </c>
      <c r="L8" s="92"/>
    </row>
    <row r="9" s="59" customFormat="1" ht="15" spans="1:12">
      <c r="A9" s="76"/>
      <c r="B9" s="77"/>
      <c r="C9" s="78" t="s">
        <v>35</v>
      </c>
      <c r="D9" s="78" t="s">
        <v>46</v>
      </c>
      <c r="E9" s="77"/>
      <c r="F9" s="77"/>
      <c r="G9" s="77"/>
      <c r="H9" s="78" t="s">
        <v>47</v>
      </c>
      <c r="I9" s="77"/>
      <c r="J9" s="77"/>
      <c r="K9" s="93">
        <v>25.40185</v>
      </c>
      <c r="L9" s="91"/>
    </row>
    <row r="10" s="59" customFormat="1" spans="1:12">
      <c r="A10" s="69" t="s">
        <v>48</v>
      </c>
      <c r="B10" s="70" t="s">
        <v>27</v>
      </c>
      <c r="C10" s="71" t="s">
        <v>28</v>
      </c>
      <c r="D10" s="71" t="s">
        <v>49</v>
      </c>
      <c r="E10" s="70" t="s">
        <v>50</v>
      </c>
      <c r="F10" s="70" t="s">
        <v>51</v>
      </c>
      <c r="G10" s="70" t="s">
        <v>32</v>
      </c>
      <c r="H10" s="71" t="s">
        <v>52</v>
      </c>
      <c r="I10" s="70" t="s">
        <v>30</v>
      </c>
      <c r="J10" s="70" t="s">
        <v>53</v>
      </c>
      <c r="K10" s="85">
        <v>26.13585</v>
      </c>
      <c r="L10" s="90"/>
    </row>
    <row r="11" s="59" customFormat="1" spans="1:12">
      <c r="A11" s="72"/>
      <c r="B11" s="73"/>
      <c r="C11" s="74" t="s">
        <v>35</v>
      </c>
      <c r="D11" s="74" t="s">
        <v>54</v>
      </c>
      <c r="E11" s="73"/>
      <c r="F11" s="73"/>
      <c r="G11" s="73"/>
      <c r="H11" s="74" t="s">
        <v>55</v>
      </c>
      <c r="I11" s="73"/>
      <c r="J11" s="73"/>
      <c r="K11" s="87">
        <v>26.13585</v>
      </c>
      <c r="L11" s="92"/>
    </row>
    <row r="12" s="59" customFormat="1" spans="1:12">
      <c r="A12" s="72"/>
      <c r="B12" s="75" t="s">
        <v>38</v>
      </c>
      <c r="C12" s="74" t="s">
        <v>28</v>
      </c>
      <c r="D12" s="74" t="s">
        <v>56</v>
      </c>
      <c r="E12" s="75" t="s">
        <v>57</v>
      </c>
      <c r="F12" s="75" t="s">
        <v>58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25.40175</v>
      </c>
      <c r="L12" s="92"/>
    </row>
    <row r="13" s="59" customFormat="1" ht="15" spans="1:12">
      <c r="A13" s="76"/>
      <c r="B13" s="77"/>
      <c r="C13" s="78" t="s">
        <v>35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25.40185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33</v>
      </c>
      <c r="K14" s="85">
        <v>26.13585</v>
      </c>
      <c r="L14" s="90"/>
    </row>
    <row r="15" s="59" customFormat="1" spans="1:12">
      <c r="A15" s="72"/>
      <c r="B15" s="73"/>
      <c r="C15" s="74" t="s">
        <v>35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26.1359</v>
      </c>
      <c r="L15" s="92"/>
    </row>
    <row r="16" s="59" customFormat="1" spans="1:12">
      <c r="A16" s="72"/>
      <c r="B16" s="75" t="s">
        <v>38</v>
      </c>
      <c r="C16" s="74" t="s">
        <v>28</v>
      </c>
      <c r="D16" s="74" t="s">
        <v>73</v>
      </c>
      <c r="E16" s="75" t="s">
        <v>74</v>
      </c>
      <c r="F16" s="75" t="s">
        <v>75</v>
      </c>
      <c r="G16" s="75" t="s">
        <v>76</v>
      </c>
      <c r="H16" s="74" t="s">
        <v>77</v>
      </c>
      <c r="I16" s="75" t="s">
        <v>78</v>
      </c>
      <c r="J16" s="75" t="s">
        <v>79</v>
      </c>
      <c r="K16" s="87">
        <v>25.4018</v>
      </c>
      <c r="L16" s="92"/>
    </row>
    <row r="17" s="59" customFormat="1" ht="15" spans="1:12">
      <c r="A17" s="76"/>
      <c r="B17" s="77"/>
      <c r="C17" s="78" t="s">
        <v>35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25.40175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26.1358583333333</v>
      </c>
      <c r="I22" s="66"/>
      <c r="J22" s="103" t="s">
        <v>90</v>
      </c>
      <c r="K22" s="104"/>
      <c r="L22" s="105"/>
    </row>
    <row r="23" s="59" customFormat="1" spans="1:12">
      <c r="A23" s="72" t="s">
        <v>48</v>
      </c>
      <c r="B23" s="74" t="s">
        <v>38</v>
      </c>
      <c r="C23" s="86"/>
      <c r="D23" s="86"/>
      <c r="E23" s="86"/>
      <c r="F23" s="74" t="s">
        <v>91</v>
      </c>
      <c r="G23" s="74" t="s">
        <v>92</v>
      </c>
      <c r="H23" s="87">
        <v>25.401825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15" sqref="C1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开始时间：11:07:42</v>
      </c>
      <c r="B4" s="46"/>
      <c r="C4" s="46" t="str">
        <f>原记录!H3</f>
        <v>结束时间：11:09:14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936</v>
      </c>
      <c r="E6" s="54" t="s">
        <v>108</v>
      </c>
      <c r="F6" s="56">
        <v>30.6</v>
      </c>
      <c r="G6" s="56"/>
    </row>
    <row r="7" spans="1:7">
      <c r="A7" s="48" t="s">
        <v>109</v>
      </c>
      <c r="B7" s="57">
        <v>1.318</v>
      </c>
      <c r="C7" s="48" t="s">
        <v>110</v>
      </c>
      <c r="D7" s="55">
        <v>936</v>
      </c>
      <c r="E7" s="48" t="s">
        <v>111</v>
      </c>
      <c r="F7" s="56">
        <v>30.6</v>
      </c>
      <c r="G7" s="56"/>
    </row>
    <row r="8" spans="1:7">
      <c r="A8" s="48" t="s">
        <v>112</v>
      </c>
      <c r="B8" s="57">
        <v>1.364</v>
      </c>
      <c r="C8" s="48" t="s">
        <v>113</v>
      </c>
      <c r="D8" s="55">
        <v>936</v>
      </c>
      <c r="E8" s="48" t="s">
        <v>114</v>
      </c>
      <c r="F8" s="56">
        <v>30.6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30.6</v>
      </c>
      <c r="L2" s="2" t="s">
        <v>122</v>
      </c>
      <c r="M2" s="2"/>
      <c r="N2" s="24">
        <f>测站及镜站信息!D6</f>
        <v>936</v>
      </c>
      <c r="O2" s="25" t="s">
        <v>115</v>
      </c>
    </row>
    <row r="3" ht="11.1" customHeight="1" spans="1:15">
      <c r="A3" s="5" t="str">
        <f>测站及镜站信息!B5</f>
        <v>C11-2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开始时间：11:07:42</v>
      </c>
      <c r="G3" s="10"/>
      <c r="H3" s="9" t="str">
        <f>测站及镜站信息!C4</f>
        <v>结束时间：11:09:14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XX16</v>
      </c>
      <c r="C6" s="12" t="str">
        <f>原记录!C6</f>
        <v>Ⅰ</v>
      </c>
      <c r="D6" s="14"/>
      <c r="E6" s="15"/>
      <c r="F6" s="14"/>
      <c r="G6" s="14"/>
      <c r="H6" s="14" t="str">
        <f>原记录!H6</f>
        <v>85.39451</v>
      </c>
      <c r="I6" s="15" t="str">
        <f>原记录!I6</f>
        <v>-0.1</v>
      </c>
      <c r="J6" s="14" t="str">
        <f>原记录!J6</f>
        <v>85.39451</v>
      </c>
      <c r="K6" s="27">
        <f>原记录!K6</f>
        <v>26.1359</v>
      </c>
      <c r="L6" s="28">
        <f>测站及镜站信息!F7</f>
        <v>30.6</v>
      </c>
      <c r="M6" s="29">
        <f>测站及镜站信息!D7</f>
        <v>936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274.201484</v>
      </c>
      <c r="I7" s="15"/>
      <c r="J7" s="14"/>
      <c r="K7" s="27">
        <f>原记录!K7</f>
        <v>26.1358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D11</v>
      </c>
      <c r="C8" s="12" t="str">
        <f>原记录!C8</f>
        <v>Ⅰ</v>
      </c>
      <c r="D8" s="14"/>
      <c r="E8" s="15"/>
      <c r="F8" s="14"/>
      <c r="G8" s="14"/>
      <c r="H8" s="14" t="str">
        <f>原记录!H8</f>
        <v>100.24438</v>
      </c>
      <c r="I8" s="15" t="str">
        <f>原记录!I8</f>
        <v>-0.6</v>
      </c>
      <c r="J8" s="14" t="str">
        <f>原记录!J8</f>
        <v>100.24444</v>
      </c>
      <c r="K8" s="27">
        <f>原记录!K8</f>
        <v>25.40195</v>
      </c>
      <c r="L8" s="28">
        <f>测站及镜站信息!F8</f>
        <v>30.6</v>
      </c>
      <c r="M8" s="29">
        <f>测站及镜站信息!D8</f>
        <v>936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259.351504</v>
      </c>
      <c r="I9" s="15"/>
      <c r="J9" s="14"/>
      <c r="K9" s="27">
        <f>原记录!K9</f>
        <v>25.40185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XX16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85.39454</v>
      </c>
      <c r="I10" s="15" t="str">
        <f>原记录!I10</f>
        <v>0.1</v>
      </c>
      <c r="J10" s="14" t="str">
        <f>原记录!J10</f>
        <v>85.39453</v>
      </c>
      <c r="K10" s="27">
        <f>原记录!K10</f>
        <v>26.13585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274.201480</v>
      </c>
      <c r="I11" s="15"/>
      <c r="J11" s="14"/>
      <c r="K11" s="27">
        <f>原记录!K11</f>
        <v>26.13585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100.24457</v>
      </c>
      <c r="I12" s="15" t="str">
        <f>原记录!I12</f>
        <v>0.3</v>
      </c>
      <c r="J12" s="14" t="str">
        <f>原记录!J12</f>
        <v>100.24454</v>
      </c>
      <c r="K12" s="27">
        <f>原记录!K12</f>
        <v>25.40175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259.351494</v>
      </c>
      <c r="I13" s="15"/>
      <c r="J13" s="14"/>
      <c r="K13" s="27">
        <f>原记录!K13</f>
        <v>25.40185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XX16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85.39461</v>
      </c>
      <c r="I14" s="15" t="str">
        <f>原记录!I14</f>
        <v>1.0</v>
      </c>
      <c r="J14" s="14" t="str">
        <f>原记录!J14</f>
        <v>85.39451</v>
      </c>
      <c r="K14" s="27">
        <f>原记录!K14</f>
        <v>26.13585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274.201587</v>
      </c>
      <c r="I15" s="15"/>
      <c r="J15" s="14"/>
      <c r="K15" s="27">
        <f>原记录!K15</f>
        <v>26.1359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100.24442</v>
      </c>
      <c r="I16" s="15" t="str">
        <f>原记录!I16</f>
        <v>-0.4</v>
      </c>
      <c r="J16" s="14" t="str">
        <f>原记录!J16</f>
        <v>100.24446</v>
      </c>
      <c r="K16" s="27">
        <f>原记录!K16</f>
        <v>25.4018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259.351491</v>
      </c>
      <c r="I17" s="15"/>
      <c r="J17" s="14"/>
      <c r="K17" s="27">
        <f>原记录!K17</f>
        <v>25.40175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XX16</v>
      </c>
      <c r="C25" s="20"/>
      <c r="D25" s="21"/>
      <c r="E25" s="20"/>
      <c r="F25" s="14"/>
      <c r="G25" s="14" t="str">
        <f>原记录!G22</f>
        <v>85.39452</v>
      </c>
      <c r="H25" s="22">
        <f>DEGREES(RADIANS(90)-((INT(ABS(G25))+INT((ABS(G25)-INT(ABS(G25)))*100)/60+((ABS(G25)-INT(ABS(G25)))*100-INT((ABS(G25)-INT(ABS(G25)))*100))/36)*PI()/180)*SIGN(G25))</f>
        <v>4.33744444444444</v>
      </c>
      <c r="I25" s="22">
        <f>(INT(ABS(H25))+INT((ABS(H25)-INT(ABS(H25)))*60)*0.01+(((ABS(H25)-INT(ABS(H25)))*60-INT((ABS(H25)-INT(ABS(H25)))*60))*60)/10000)*SIGN(H25)</f>
        <v>4.20148</v>
      </c>
      <c r="J25" s="27">
        <f>原记录!H22</f>
        <v>26.1358583333333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C11-2</v>
      </c>
      <c r="Q25" s="40" t="str">
        <f>B25</f>
        <v>XX16</v>
      </c>
      <c r="R25" s="41">
        <f>J25</f>
        <v>26.1358583333333</v>
      </c>
      <c r="S25" s="36">
        <f>K2</f>
        <v>30.6</v>
      </c>
      <c r="T25" s="42">
        <f>L6</f>
        <v>30.6</v>
      </c>
      <c r="U25" s="42">
        <f>N2</f>
        <v>936</v>
      </c>
      <c r="V25" s="42">
        <f>M6</f>
        <v>936</v>
      </c>
      <c r="W25" s="43">
        <f>I25</f>
        <v>4.20148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48</v>
      </c>
      <c r="B26" s="19" t="str">
        <f>原记录!B23</f>
        <v>D11</v>
      </c>
      <c r="C26" s="20"/>
      <c r="D26" s="21"/>
      <c r="E26" s="20"/>
      <c r="F26" s="14"/>
      <c r="G26" s="14" t="str">
        <f>原记录!G23</f>
        <v>100.24448</v>
      </c>
      <c r="H26" s="22">
        <f>DEGREES(RADIANS(90)-((INT(ABS(G26))+INT((ABS(G26)-INT(ABS(G26)))*100)/60+((ABS(G26)-INT(ABS(G26)))*100-INT((ABS(G26)-INT(ABS(G26)))*100))/36)*PI()/180)*SIGN(G26))</f>
        <v>-10.4124444444444</v>
      </c>
      <c r="I26" s="22">
        <f>(INT(ABS(H26))+INT((ABS(H26)-INT(ABS(H26)))*60)*0.01+(((ABS(H26)-INT(ABS(H26)))*60-INT((ABS(H26)-INT(ABS(H26)))*60))*60)/10000)*SIGN(H26)</f>
        <v>-10.24448</v>
      </c>
      <c r="J26" s="27">
        <f>原记录!H23</f>
        <v>25.401825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C11-2</v>
      </c>
      <c r="Q26" s="44" t="str">
        <f>B26</f>
        <v>D11</v>
      </c>
      <c r="R26" s="41">
        <f>J26</f>
        <v>25.401825</v>
      </c>
      <c r="S26" s="36">
        <f>K2</f>
        <v>30.6</v>
      </c>
      <c r="T26" s="42">
        <f>L8</f>
        <v>30.6</v>
      </c>
      <c r="U26" s="42">
        <f>N2</f>
        <v>936</v>
      </c>
      <c r="V26" s="42">
        <f>M8</f>
        <v>936</v>
      </c>
      <c r="W26" s="43">
        <f>I26</f>
        <v>-10.24448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C11-2</v>
      </c>
      <c r="Q29" s="36" t="str">
        <f>Q25</f>
        <v>XX16</v>
      </c>
      <c r="R29" s="36">
        <f>R25</f>
        <v>26.1358583333333</v>
      </c>
      <c r="S29" s="36">
        <f>T25</f>
        <v>30.6</v>
      </c>
      <c r="T29" s="36">
        <f>V25</f>
        <v>936</v>
      </c>
      <c r="U29" s="36">
        <f>W25</f>
        <v>4.20148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C11-2</v>
      </c>
      <c r="Q30" s="36" t="str">
        <f>Q26</f>
        <v>D11</v>
      </c>
      <c r="R30" s="36">
        <f>R26</f>
        <v>25.401825</v>
      </c>
      <c r="S30" s="36">
        <f>T26</f>
        <v>30.6</v>
      </c>
      <c r="T30" s="36">
        <f>V26</f>
        <v>936</v>
      </c>
      <c r="U30" s="36">
        <f>W26</f>
        <v>-10.24448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2024-06-24T16:15:07Z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