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<sst xmlns="http://schemas.openxmlformats.org/spreadsheetml/2006/main" count="231" uniqueCount="144">
  <si>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C2_4站外业观测手簿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</si>
  <si>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</si>
  <si>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</si>
  <si>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</si>
  <si>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</si>
  <si>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</si>
  <si>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测站点：C2_4</t>
  </si>
  <si>
    <t>后视点：</t>
  </si>
  <si>
    <t>开始时间：06:22:38</t>
  </si>
  <si>
    <t>结束时间：06:23:59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</si>
  <si>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</si>
  <si>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</si>
  <si>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</si>
  <si>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</si>
  <si>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</si>
  <si>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</si>
  <si>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</si>
  <si>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</si>
  <si>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</si>
  <si>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</si>
  <si>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</si>
  <si>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</si>
  <si>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</si>
  <si>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</si>
  <si>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</si>
  <si>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</si>
  <si>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</si>
  <si>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</t>
  </si>
  <si>
    <t>Ⅰ</t>
  </si>
  <si>
    <t>257.14127</t>
  </si>
  <si>
    <t>-2.7</t>
  </si>
  <si>
    <t>257.14141</t>
  </si>
  <si>
    <t>0.00000</t>
  </si>
  <si>
    <t>76.10295</t>
  </si>
  <si>
    <t>-1.2</t>
  </si>
  <si>
    <t>76.10307</t>
  </si>
  <si>
    <t>Ⅱ</t>
  </si>
  <si>
    <t>77.14155</t>
  </si>
  <si>
    <t>283.492809</t>
  </si>
  <si>
    <t>D3</t>
  </si>
  <si>
    <t>50.24505</t>
  </si>
  <si>
    <t>4.9</t>
  </si>
  <si>
    <t>50.24481</t>
  </si>
  <si>
    <t>153.10340</t>
  </si>
  <si>
    <t>102.41209</t>
  </si>
  <si>
    <t>-1.4</t>
  </si>
  <si>
    <t>102.41223</t>
  </si>
  <si>
    <t>230.24456</t>
  </si>
  <si>
    <t>257.183624</t>
  </si>
  <si>
    <t>2</t>
  </si>
  <si>
    <t>257.14124</t>
  </si>
  <si>
    <t>-2.9</t>
  </si>
  <si>
    <t>257.14138</t>
  </si>
  <si>
    <t>76.10293</t>
  </si>
  <si>
    <t>-1.9</t>
  </si>
  <si>
    <t>76.10312</t>
  </si>
  <si>
    <t>77.14152</t>
  </si>
  <si>
    <t>283.492686</t>
  </si>
  <si>
    <t>50.24508</t>
  </si>
  <si>
    <t>6.2</t>
  </si>
  <si>
    <t>50.24477</t>
  </si>
  <si>
    <t>153.10339</t>
  </si>
  <si>
    <t>102.41220</t>
  </si>
  <si>
    <t>-1.3</t>
  </si>
  <si>
    <t>102.41233</t>
  </si>
  <si>
    <t>230.24447</t>
  </si>
  <si>
    <t>257.183541</t>
  </si>
  <si>
    <t>3</t>
  </si>
  <si>
    <t>257.14128</t>
  </si>
  <si>
    <t>-3.0</t>
  </si>
  <si>
    <t>257.14143</t>
  </si>
  <si>
    <t>76.10305</t>
  </si>
  <si>
    <t>-0.5</t>
  </si>
  <si>
    <t>76.10310</t>
  </si>
  <si>
    <t>77.14158</t>
  </si>
  <si>
    <t>283.492847</t>
  </si>
  <si>
    <t>50.24511</t>
  </si>
  <si>
    <t>6.1</t>
  </si>
  <si>
    <t>153.10338</t>
  </si>
  <si>
    <t>102.41206</t>
  </si>
  <si>
    <t>-1.1</t>
  </si>
  <si>
    <t>102.41217</t>
  </si>
  <si>
    <t>230.24450</t>
  </si>
  <si>
    <t>257.183714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</si>
  <si>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</si>
  <si>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</si>
  <si>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</si>
  <si>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</si>
  <si>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</si>
  <si>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</si>
  <si>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</si>
  <si>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</si>
  <si>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102.41225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</si>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</sst>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22.94065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22.94085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36.48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36.48005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22.9408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22.94095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36.48005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36.4801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22.94085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22.9408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42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36.48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36.48015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73</v>
      </c>
      <c r="H22" s="85">
        <v>22.9408166666667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61</v>
      </c>
      <c r="G23" s="74" t="s">
        <v>92</v>
      </c>
      <c r="H23" s="87">
        <v>36.4800583333333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4" sqref="D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开始时间：06:22:38</v>
      </c>
      <c r="B4" s="46"/>
      <c r="C4" s="46" t="str">
        <f>原记录!H3</f>
        <v>结束时间：06:23:59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928</v>
      </c>
      <c r="E6" s="54" t="s">
        <v>108</v>
      </c>
      <c r="F6" s="56">
        <v>31.2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928</v>
      </c>
      <c r="E7" s="48" t="s">
        <v>111</v>
      </c>
      <c r="F7" s="56">
        <v>31.2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928</v>
      </c>
      <c r="E8" s="48" t="s">
        <v>114</v>
      </c>
      <c r="F8" s="56">
        <v>31.2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31.2</v>
      </c>
      <c r="L2" s="2" t="s">
        <v>122</v>
      </c>
      <c r="M2" s="2"/>
      <c r="N2" s="24">
        <f>测站及镜站信息!D6</f>
        <v>928</v>
      </c>
      <c r="O2" s="25" t="s">
        <v>115</v>
      </c>
    </row>
    <row r="3" ht="11.1" customHeight="1" spans="1:15">
      <c r="A3" s="5" t="str">
        <f>测站及镜站信息!B5</f>
        <v>C2-4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开始时间：06:22:38</v>
      </c>
      <c r="G3" s="10"/>
      <c r="H3" s="9" t="str">
        <f>测站及镜站信息!C4</f>
        <v>结束时间：06:23:59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</v>
      </c>
      <c r="C6" s="12" t="str">
        <f>原记录!C6</f>
        <v>Ⅰ</v>
      </c>
      <c r="D6" s="14"/>
      <c r="E6" s="15"/>
      <c r="F6" s="14"/>
      <c r="G6" s="14"/>
      <c r="H6" s="14" t="str">
        <f>原记录!H6</f>
        <v>76.10295</v>
      </c>
      <c r="I6" s="15" t="str">
        <f>原记录!I6</f>
        <v>-1.2</v>
      </c>
      <c r="J6" s="14" t="str">
        <f>原记录!J6</f>
        <v>76.10307</v>
      </c>
      <c r="K6" s="27">
        <f>原记录!K6</f>
        <v>22.94065</v>
      </c>
      <c r="L6" s="28">
        <f>测站及镜站信息!F7</f>
        <v>31.2</v>
      </c>
      <c r="M6" s="29">
        <f>测站及镜站信息!D7</f>
        <v>928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283.492809</v>
      </c>
      <c r="I7" s="15"/>
      <c r="J7" s="14"/>
      <c r="K7" s="27">
        <f>原记录!K7</f>
        <v>22.94085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</v>
      </c>
      <c r="C8" s="12" t="str">
        <f>原记录!C8</f>
        <v>Ⅰ</v>
      </c>
      <c r="D8" s="14"/>
      <c r="E8" s="15"/>
      <c r="F8" s="14"/>
      <c r="G8" s="14"/>
      <c r="H8" s="14" t="str">
        <f>原记录!H8</f>
        <v>102.41209</v>
      </c>
      <c r="I8" s="15" t="str">
        <f>原记录!I8</f>
        <v>-1.4</v>
      </c>
      <c r="J8" s="14" t="str">
        <f>原记录!J8</f>
        <v>102.41223</v>
      </c>
      <c r="K8" s="27">
        <f>原记录!K8</f>
        <v>36.48</v>
      </c>
      <c r="L8" s="28">
        <f>测站及镜站信息!F8</f>
        <v>31.2</v>
      </c>
      <c r="M8" s="29">
        <f>测站及镜站信息!D8</f>
        <v>928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257.183624</v>
      </c>
      <c r="I9" s="15"/>
      <c r="J9" s="14"/>
      <c r="K9" s="27">
        <f>原记录!K9</f>
        <v>36.48005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76.10293</v>
      </c>
      <c r="I10" s="15" t="str">
        <f>原记录!I10</f>
        <v>-1.9</v>
      </c>
      <c r="J10" s="14" t="str">
        <f>原记录!J10</f>
        <v>76.10312</v>
      </c>
      <c r="K10" s="27">
        <f>原记录!K10</f>
        <v>22.9408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283.492686</v>
      </c>
      <c r="I11" s="15"/>
      <c r="J11" s="14"/>
      <c r="K11" s="27">
        <f>原记录!K11</f>
        <v>22.94095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102.41220</v>
      </c>
      <c r="I12" s="15" t="str">
        <f>原记录!I12</f>
        <v>-1.3</v>
      </c>
      <c r="J12" s="14" t="str">
        <f>原记录!J12</f>
        <v>102.41233</v>
      </c>
      <c r="K12" s="27">
        <f>原记录!K12</f>
        <v>36.48005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257.183541</v>
      </c>
      <c r="I13" s="15"/>
      <c r="J13" s="14"/>
      <c r="K13" s="27">
        <f>原记录!K13</f>
        <v>36.4801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76.10305</v>
      </c>
      <c r="I14" s="15" t="str">
        <f>原记录!I14</f>
        <v>-0.5</v>
      </c>
      <c r="J14" s="14" t="str">
        <f>原记录!J14</f>
        <v>76.10310</v>
      </c>
      <c r="K14" s="27">
        <f>原记录!K14</f>
        <v>22.94085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283.492847</v>
      </c>
      <c r="I15" s="15"/>
      <c r="J15" s="14"/>
      <c r="K15" s="27">
        <f>原记录!K15</f>
        <v>22.9408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102.41206</v>
      </c>
      <c r="I16" s="15" t="str">
        <f>原记录!I16</f>
        <v>-1.1</v>
      </c>
      <c r="J16" s="14" t="str">
        <f>原记录!J16</f>
        <v>102.41217</v>
      </c>
      <c r="K16" s="27">
        <f>原记录!K16</f>
        <v>36.48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257.183714</v>
      </c>
      <c r="I17" s="15"/>
      <c r="J17" s="14"/>
      <c r="K17" s="27">
        <f>原记录!K17</f>
        <v>36.48015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D2</v>
      </c>
      <c r="C25" s="20"/>
      <c r="D25" s="21"/>
      <c r="E25" s="20"/>
      <c r="F25" s="14"/>
      <c r="G25" s="14" t="str">
        <f>原记录!G22</f>
        <v>76.10310</v>
      </c>
      <c r="H25" s="22">
        <f>DEGREES(RADIANS(90)-((INT(ABS(G25))+INT((ABS(G25)-INT(ABS(G25)))*100)/60+((ABS(G25)-INT(ABS(G25)))*100-INT((ABS(G25)-INT(ABS(G25)))*100))/36)*PI()/180)*SIGN(G25))</f>
        <v>13.8247222222222</v>
      </c>
      <c r="I25" s="22">
        <f>(INT(ABS(H25))+INT((ABS(H25)-INT(ABS(H25)))*60)*0.01+(((ABS(H25)-INT(ABS(H25)))*60-INT((ABS(H25)-INT(ABS(H25)))*60))*60)/10000)*SIGN(H25)</f>
        <v>13.4929</v>
      </c>
      <c r="J25" s="27">
        <f>原记录!H22</f>
        <v>22.9408166666667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C2-4</v>
      </c>
      <c r="Q25" s="40" t="str">
        <f>B25</f>
        <v>D2</v>
      </c>
      <c r="R25" s="41">
        <f>J25</f>
        <v>22.9408166666667</v>
      </c>
      <c r="S25" s="36">
        <f>K2</f>
        <v>31.2</v>
      </c>
      <c r="T25" s="42">
        <f>L6</f>
        <v>31.2</v>
      </c>
      <c r="U25" s="42">
        <f>N2</f>
        <v>928</v>
      </c>
      <c r="V25" s="42">
        <f>M6</f>
        <v>928</v>
      </c>
      <c r="W25" s="43">
        <f>I25</f>
        <v>13.4929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D3</v>
      </c>
      <c r="C26" s="20"/>
      <c r="D26" s="21"/>
      <c r="E26" s="20"/>
      <c r="F26" s="14"/>
      <c r="G26" s="14" t="str">
        <f>原记录!G23</f>
        <v>102.41225</v>
      </c>
      <c r="H26" s="22">
        <f>DEGREES(RADIANS(90)-((INT(ABS(G26))+INT((ABS(G26)-INT(ABS(G26)))*100)/60+((ABS(G26)-INT(ABS(G26)))*100-INT((ABS(G26)-INT(ABS(G26)))*100))/36)*PI()/180)*SIGN(G26))</f>
        <v>-12.6895833333333</v>
      </c>
      <c r="I26" s="22">
        <f>(INT(ABS(H26))+INT((ABS(H26)-INT(ABS(H26)))*60)*0.01+(((ABS(H26)-INT(ABS(H26)))*60-INT((ABS(H26)-INT(ABS(H26)))*60))*60)/10000)*SIGN(H26)</f>
        <v>-12.41225</v>
      </c>
      <c r="J26" s="27">
        <f>原记录!H23</f>
        <v>36.4800583333333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C2-4</v>
      </c>
      <c r="Q26" s="44" t="str">
        <f>B26</f>
        <v>D3</v>
      </c>
      <c r="R26" s="41">
        <f>J26</f>
        <v>36.4800583333333</v>
      </c>
      <c r="S26" s="36">
        <f>K2</f>
        <v>31.2</v>
      </c>
      <c r="T26" s="42">
        <f>L8</f>
        <v>31.2</v>
      </c>
      <c r="U26" s="42">
        <f>N2</f>
        <v>928</v>
      </c>
      <c r="V26" s="42">
        <f>M8</f>
        <v>928</v>
      </c>
      <c r="W26" s="43">
        <f>I26</f>
        <v>-12.41225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C2-4</v>
      </c>
      <c r="Q29" s="36" t="str">
        <f>Q25</f>
        <v>D2</v>
      </c>
      <c r="R29" s="36">
        <f>R25</f>
        <v>22.9408166666667</v>
      </c>
      <c r="S29" s="36">
        <f>T25</f>
        <v>31.2</v>
      </c>
      <c r="T29" s="36">
        <f>V25</f>
        <v>928</v>
      </c>
      <c r="U29" s="36">
        <f>W25</f>
        <v>13.4929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C2-4</v>
      </c>
      <c r="Q30" s="36" t="str">
        <f>Q26</f>
        <v>D3</v>
      </c>
      <c r="R30" s="36">
        <f>R26</f>
        <v>36.4800583333333</v>
      </c>
      <c r="S30" s="36">
        <f>T26</f>
        <v>31.2</v>
      </c>
      <c r="T30" s="36">
        <f>V26</f>
        <v>928</v>
      </c>
      <c r="U30" s="36">
        <f>W26</f>
        <v>-12.41225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