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<sst xmlns="http://schemas.openxmlformats.org/spreadsheetml/2006/main" count="231" uniqueCount="143">
  <si>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C24_4站外业观测手簿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</si>
  <si>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</si>
  <si>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</si>
  <si>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</si>
  <si>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</si>
  <si>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</si>
  <si>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测站点：C24_4</t>
  </si>
  <si>
    <t>后视点：</t>
  </si>
  <si>
    <t>开始时间：01:50:11</t>
  </si>
  <si>
    <t>结束时间：01:51:52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</si>
  <si>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</si>
  <si>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</si>
  <si>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</si>
  <si>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</si>
  <si>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</si>
  <si>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</si>
  <si>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</si>
  <si>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</si>
  <si>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</si>
  <si>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</si>
  <si>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</si>
  <si>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</si>
  <si>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</si>
  <si>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</si>
  <si>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</si>
  <si>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</si>
  <si>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</si>
  <si>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D22</t>
  </si>
  <si>
    <t>Ⅰ</t>
  </si>
  <si>
    <t>171.19529</t>
  </si>
  <si>
    <t>-1.1</t>
  </si>
  <si>
    <t>171.19534</t>
  </si>
  <si>
    <t>0.00000</t>
  </si>
  <si>
    <t>88.29238</t>
  </si>
  <si>
    <t>9.1</t>
  </si>
  <si>
    <t>88.29148</t>
  </si>
  <si>
    <t>Ⅱ</t>
  </si>
  <si>
    <t>351.19539</t>
  </si>
  <si>
    <t>271.305426</t>
  </si>
  <si>
    <t>D23</t>
  </si>
  <si>
    <t>17.22108</t>
  </si>
  <si>
    <t>-0.1</t>
  </si>
  <si>
    <t>206.02174</t>
  </si>
  <si>
    <t>91.45427</t>
  </si>
  <si>
    <t>8.5</t>
  </si>
  <si>
    <t>91.45342</t>
  </si>
  <si>
    <t>197.22109</t>
  </si>
  <si>
    <t>268.143425</t>
  </si>
  <si>
    <t>2</t>
  </si>
  <si>
    <t>171.19543</t>
  </si>
  <si>
    <t>1.5</t>
  </si>
  <si>
    <t>171.19536</t>
  </si>
  <si>
    <t>88.29237</t>
  </si>
  <si>
    <t>9.6</t>
  </si>
  <si>
    <t>88.29141</t>
  </si>
  <si>
    <t>351.19528</t>
  </si>
  <si>
    <t>271.305551</t>
  </si>
  <si>
    <t>17.22107</t>
  </si>
  <si>
    <t>2.3</t>
  </si>
  <si>
    <t>17.22096</t>
  </si>
  <si>
    <t>206.02160</t>
  </si>
  <si>
    <t>91.45426</t>
  </si>
  <si>
    <t>91.45335</t>
  </si>
  <si>
    <t>197.22084</t>
  </si>
  <si>
    <t>268.143552</t>
  </si>
  <si>
    <t>3</t>
  </si>
  <si>
    <t>171.19547</t>
  </si>
  <si>
    <t>1.8</t>
  </si>
  <si>
    <t>171.19538</t>
  </si>
  <si>
    <t>88.29240</t>
  </si>
  <si>
    <t>88.29149</t>
  </si>
  <si>
    <t>351.19529</t>
  </si>
  <si>
    <t>271.305419</t>
  </si>
  <si>
    <t>17.22109</t>
  </si>
  <si>
    <t>0.8</t>
  </si>
  <si>
    <t>17.22105</t>
  </si>
  <si>
    <t>206.02167</t>
  </si>
  <si>
    <t>91.45446</t>
  </si>
  <si>
    <t>9.7</t>
  </si>
  <si>
    <t>91.45349</t>
  </si>
  <si>
    <t>197.22101</t>
  </si>
  <si>
    <t>268.143480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</si>
  <si>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</si>
  <si>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</si>
  <si>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</si>
  <si>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</si>
  <si>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</si>
  <si>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</si>
  <si>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</si>
  <si>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88.29146</t>
  </si>
  <si>
    <t>2C互差20.00″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</si>
  <si>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</si>
  <si>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</si>
  <si>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</si>
  <si>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</si>
  <si>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</si>
  <si>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</si>
  <si>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</si>
  <si>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</si>
  <si>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</si>
  <si>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</si>
  <si>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</si>
  <si>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</si>
  <si>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C24_4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</si>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</sst>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52.74625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52.74615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40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51.8516</v>
      </c>
      <c r="L8" s="93"/>
    </row>
    <row r="9" s="60" customFormat="1" ht="15" spans="1:12">
      <c r="A9" s="77"/>
      <c r="B9" s="78"/>
      <c r="C9" s="79" t="s">
        <v>36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51.85155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52.74635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52.746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34</v>
      </c>
      <c r="J12" s="76" t="s">
        <v>62</v>
      </c>
      <c r="K12" s="88">
        <v>51.8517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51.8516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34</v>
      </c>
      <c r="J14" s="71" t="s">
        <v>70</v>
      </c>
      <c r="K14" s="86">
        <v>52.74605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52.746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51.8515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51.8516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52.7461333333333</v>
      </c>
      <c r="I22" s="67"/>
      <c r="J22" s="104" t="s">
        <v>90</v>
      </c>
      <c r="K22" s="105"/>
      <c r="L22" s="106"/>
    </row>
    <row r="23" s="60" customFormat="1" spans="1:12">
      <c r="A23" s="73" t="s">
        <v>48</v>
      </c>
      <c r="B23" s="75" t="s">
        <v>39</v>
      </c>
      <c r="C23" s="87"/>
      <c r="D23" s="87"/>
      <c r="E23" s="87"/>
      <c r="F23" s="75" t="s">
        <v>76</v>
      </c>
      <c r="G23" s="75" t="s">
        <v>45</v>
      </c>
      <c r="H23" s="88">
        <v>51.8515916666667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开始时间：01:50:11</v>
      </c>
      <c r="B4" s="47"/>
      <c r="C4" s="47" t="str">
        <f>原记录!H3</f>
        <v>结束时间：01:51:52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954</v>
      </c>
      <c r="E6" s="55" t="s">
        <v>106</v>
      </c>
      <c r="F6" s="57">
        <v>24.4</v>
      </c>
      <c r="G6" s="57"/>
    </row>
    <row r="7" spans="1:7">
      <c r="A7" s="49" t="s">
        <v>107</v>
      </c>
      <c r="B7" s="58">
        <v>1.318</v>
      </c>
      <c r="C7" s="49" t="s">
        <v>108</v>
      </c>
      <c r="D7" s="56">
        <v>954</v>
      </c>
      <c r="E7" s="49" t="s">
        <v>109</v>
      </c>
      <c r="F7" s="57">
        <v>24.4</v>
      </c>
      <c r="G7" s="57"/>
    </row>
    <row r="8" spans="1:7">
      <c r="A8" s="49" t="s">
        <v>110</v>
      </c>
      <c r="B8" s="58">
        <v>1.364</v>
      </c>
      <c r="C8" s="49" t="s">
        <v>111</v>
      </c>
      <c r="D8" s="56">
        <v>955</v>
      </c>
      <c r="E8" s="49" t="s">
        <v>112</v>
      </c>
      <c r="F8" s="57">
        <v>25.6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24.4</v>
      </c>
      <c r="L2" s="2" t="s">
        <v>120</v>
      </c>
      <c r="M2" s="2"/>
      <c r="N2" s="24">
        <f>测站及镜站信息!D6</f>
        <v>954</v>
      </c>
      <c r="O2" s="25" t="s">
        <v>113</v>
      </c>
    </row>
    <row r="3" ht="11.1" customHeight="1" spans="1:15">
      <c r="A3" s="5" t="str">
        <f>测站及镜站信息!B5</f>
        <v>C24_4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开始时间：01:50:11</v>
      </c>
      <c r="G3" s="10"/>
      <c r="H3" s="9" t="str">
        <f>测站及镜站信息!C4</f>
        <v>结束时间：01:51:52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D22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88.29238</v>
      </c>
      <c r="I6" s="15" t="str">
        <f>原记录!I6</f>
        <v>9.1</v>
      </c>
      <c r="J6" s="14" t="str">
        <f>原记录!J6</f>
        <v>88.29148</v>
      </c>
      <c r="K6" s="27">
        <f>原记录!K6</f>
        <v>52.74625</v>
      </c>
      <c r="L6" s="28">
        <f>测站及镜站信息!F7</f>
        <v>24.4</v>
      </c>
      <c r="M6" s="29">
        <f>测站及镜站信息!D7</f>
        <v>954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271.305426</v>
      </c>
      <c r="I7" s="15"/>
      <c r="J7" s="14"/>
      <c r="K7" s="27">
        <f>原记录!K7</f>
        <v>52.74615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D23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91.45427</v>
      </c>
      <c r="I8" s="15" t="str">
        <f>原记录!I8</f>
        <v>8.5</v>
      </c>
      <c r="J8" s="14" t="str">
        <f>原记录!J8</f>
        <v>91.45342</v>
      </c>
      <c r="K8" s="27">
        <f>原记录!K8</f>
        <v>51.8516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268.143425</v>
      </c>
      <c r="I9" s="15"/>
      <c r="J9" s="14"/>
      <c r="K9" s="27">
        <f>原记录!K9</f>
        <v>51.85155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88.29237</v>
      </c>
      <c r="I10" s="15" t="str">
        <f>原记录!I10</f>
        <v>9.6</v>
      </c>
      <c r="J10" s="14" t="str">
        <f>原记录!J10</f>
        <v>88.29141</v>
      </c>
      <c r="K10" s="27">
        <f>原记录!K10</f>
        <v>52.74635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271.305551</v>
      </c>
      <c r="I11" s="15"/>
      <c r="J11" s="14"/>
      <c r="K11" s="27">
        <f>原记录!K11</f>
        <v>52.746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91.45426</v>
      </c>
      <c r="I12" s="15" t="str">
        <f>原记录!I12</f>
        <v>9.1</v>
      </c>
      <c r="J12" s="14" t="str">
        <f>原记录!J12</f>
        <v>91.45335</v>
      </c>
      <c r="K12" s="27">
        <f>原记录!K12</f>
        <v>51.8517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268.143552</v>
      </c>
      <c r="I13" s="15"/>
      <c r="J13" s="14"/>
      <c r="K13" s="27">
        <f>原记录!K13</f>
        <v>51.8516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88.29240</v>
      </c>
      <c r="I14" s="15" t="str">
        <f>原记录!I14</f>
        <v>9.1</v>
      </c>
      <c r="J14" s="14" t="str">
        <f>原记录!J14</f>
        <v>88.29149</v>
      </c>
      <c r="K14" s="27">
        <f>原记录!K14</f>
        <v>52.74605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271.305419</v>
      </c>
      <c r="I15" s="15"/>
      <c r="J15" s="14"/>
      <c r="K15" s="27">
        <f>原记录!K15</f>
        <v>52.746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91.45446</v>
      </c>
      <c r="I16" s="15" t="str">
        <f>原记录!I16</f>
        <v>9.7</v>
      </c>
      <c r="J16" s="14" t="str">
        <f>原记录!J16</f>
        <v>91.45349</v>
      </c>
      <c r="K16" s="27">
        <f>原记录!K16</f>
        <v>51.8515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268.143480</v>
      </c>
      <c r="I17" s="15"/>
      <c r="J17" s="14"/>
      <c r="K17" s="27">
        <f>原记录!K17</f>
        <v>51.8516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D22</v>
      </c>
      <c r="C25" s="20"/>
      <c r="D25" s="21"/>
      <c r="E25" s="20"/>
      <c r="F25" s="14"/>
      <c r="G25" s="14" t="str">
        <f>原记录!G22</f>
        <v>88.29146</v>
      </c>
      <c r="H25" s="22">
        <f>DEGREES(RADIANS(90)-((INT(ABS(G25))+INT((ABS(G25)-INT(ABS(G25)))*100)/60+((ABS(G25)-INT(ABS(G25)))*100-INT((ABS(G25)-INT(ABS(G25)))*100))/36)*PI()/180)*SIGN(G25))</f>
        <v>1.51261111111111</v>
      </c>
      <c r="I25" s="22">
        <f>(INT(ABS(H25))+INT((ABS(H25)-INT(ABS(H25)))*60)*0.01+(((ABS(H25)-INT(ABS(H25)))*60-INT((ABS(H25)-INT(ABS(H25)))*60))*60)/10000)*SIGN(H25)</f>
        <v>1.30454</v>
      </c>
      <c r="J25" s="27">
        <f>原记录!H22</f>
        <v>52.7461333333333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C24_4</v>
      </c>
      <c r="Q25" s="41" t="str">
        <f>B25</f>
        <v>D22</v>
      </c>
      <c r="R25" s="42">
        <f>J25</f>
        <v>52.7461333333333</v>
      </c>
      <c r="S25" s="37">
        <f>K2</f>
        <v>24.4</v>
      </c>
      <c r="T25" s="43">
        <f>L6</f>
        <v>24.4</v>
      </c>
      <c r="U25" s="43">
        <f>N2</f>
        <v>954</v>
      </c>
      <c r="V25" s="43">
        <f>M6</f>
        <v>954</v>
      </c>
      <c r="W25" s="44">
        <f>I25</f>
        <v>1.30454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D23</v>
      </c>
      <c r="C26" s="20"/>
      <c r="D26" s="21"/>
      <c r="E26" s="20"/>
      <c r="F26" s="14"/>
      <c r="G26" s="14" t="str">
        <f>原记录!G23</f>
        <v>91.45342</v>
      </c>
      <c r="H26" s="22">
        <f>DEGREES(RADIANS(90)-((INT(ABS(G26))+INT((ABS(G26)-INT(ABS(G26)))*100)/60+((ABS(G26)-INT(ABS(G26)))*100-INT((ABS(G26)-INT(ABS(G26)))*100))/36)*PI()/180)*SIGN(G26))</f>
        <v>-1.75949999999997</v>
      </c>
      <c r="I26" s="22">
        <f>(INT(ABS(H26))+INT((ABS(H26)-INT(ABS(H26)))*60)*0.01+(((ABS(H26)-INT(ABS(H26)))*60-INT((ABS(H26)-INT(ABS(H26)))*60))*60)/10000)*SIGN(H26)</f>
        <v>-1.45341999999999</v>
      </c>
      <c r="J26" s="27">
        <f>原记录!H23</f>
        <v>51.8515916666667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6"/>
      <c r="Q26" s="45" t="str">
        <f>B26</f>
        <v>D23</v>
      </c>
      <c r="R26" s="42">
        <f>J26</f>
        <v>51.8515916666667</v>
      </c>
      <c r="S26" s="37">
        <f>K2</f>
        <v>24.4</v>
      </c>
      <c r="T26" s="43">
        <f>L8</f>
        <v>25.6</v>
      </c>
      <c r="U26" s="43">
        <f>N2</f>
        <v>954</v>
      </c>
      <c r="V26" s="43">
        <f>M8</f>
        <v>955</v>
      </c>
      <c r="W26" s="44">
        <f>I26</f>
        <v>-1.45341999999999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C24_4</v>
      </c>
      <c r="Q29" s="37" t="str">
        <f>Q25</f>
        <v>D22</v>
      </c>
      <c r="R29" s="37">
        <f>R25</f>
        <v>52.7461333333333</v>
      </c>
      <c r="S29" s="37">
        <f>T25</f>
        <v>24.4</v>
      </c>
      <c r="T29" s="37">
        <f>V25</f>
        <v>954</v>
      </c>
      <c r="U29" s="37">
        <f>W25</f>
        <v>1.30454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D23</v>
      </c>
      <c r="R30" s="37">
        <f>R26</f>
        <v>51.8515916666667</v>
      </c>
      <c r="S30" s="37">
        <f>T26</f>
        <v>25.6</v>
      </c>
      <c r="T30" s="37">
        <f>V26</f>
        <v>955</v>
      </c>
      <c r="U30" s="37">
        <f>W26</f>
        <v>-1.45341999999999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4E691BAA1ECC40E69CCA0937CB18026C_13</vt:lpwstr>
  </property>
  <property fmtid="{D5CDD505-2E9C-101B-9397-08002B2CF9AE}" pid="3" name="KSOProductBuildVer">
    <vt:lpwstr>2052-12.1.0.17140</vt:lpwstr>
  </property>
</Properties>
</file>