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<sst xmlns="http://schemas.openxmlformats.org/spreadsheetml/2006/main" count="231" uniqueCount="147">
  <si>
    <t>C27_3站外业观测手簿</t>
  </si>
  <si>
    <t>观测日期：2024.06.26</t>
  </si>
  <si>
    <t>天气：晴朗</t>
  </si>
  <si>
    <t>成像：清晰</t>
  </si>
  <si>
    <t>温度：12.0℃</t>
  </si>
  <si>
    <t>气压：1013.25hPa</t>
  </si>
  <si>
    <t>测站点：C27_3</t>
  </si>
  <si>
    <t>后视点：</t>
  </si>
  <si>
    <t>开始时间：03:21:49</t>
  </si>
  <si>
    <t>结束时间：03:23:25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</si>
  <si>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</si>
  <si>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</si>
  <si>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</si>
  <si>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</si>
  <si>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</si>
  <si>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</si>
  <si>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</si>
  <si>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</si>
  <si>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</si>
  <si>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</si>
  <si>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</si>
  <si>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</si>
  <si>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</si>
  <si>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</si>
  <si>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</si>
  <si>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</si>
  <si>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</si>
  <si>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D26</t>
  </si>
  <si>
    <t>Ⅰ</t>
  </si>
  <si>
    <t>291.04063</t>
  </si>
  <si>
    <t>1.9</t>
  </si>
  <si>
    <t>291.04054</t>
  </si>
  <si>
    <t>0.00000</t>
  </si>
  <si>
    <t>90.39277</t>
  </si>
  <si>
    <t>7.3</t>
  </si>
  <si>
    <t>90.39204</t>
  </si>
  <si>
    <t>Ⅱ</t>
  </si>
  <si>
    <t>111.04045</t>
  </si>
  <si>
    <t>269.204697</t>
  </si>
  <si>
    <t>D25</t>
  </si>
  <si>
    <t>121.15344</t>
  </si>
  <si>
    <t>0.3</t>
  </si>
  <si>
    <t>121.15343</t>
  </si>
  <si>
    <t>190.11289</t>
  </si>
  <si>
    <t>89.26471</t>
  </si>
  <si>
    <t>5.8</t>
  </si>
  <si>
    <t>89.26413</t>
  </si>
  <si>
    <t>301.15341</t>
  </si>
  <si>
    <t>270.332449</t>
  </si>
  <si>
    <t>2</t>
  </si>
  <si>
    <t>291.04064</t>
  </si>
  <si>
    <t>0.9</t>
  </si>
  <si>
    <t>291.04060</t>
  </si>
  <si>
    <t>90.39262</t>
  </si>
  <si>
    <t>7.2</t>
  </si>
  <si>
    <t>90.39190</t>
  </si>
  <si>
    <t>111.04056</t>
  </si>
  <si>
    <t>269.204824</t>
  </si>
  <si>
    <t>121.15366</t>
  </si>
  <si>
    <t>1.8</t>
  </si>
  <si>
    <t>121.15357</t>
  </si>
  <si>
    <t>190.11297</t>
  </si>
  <si>
    <t>89.26480</t>
  </si>
  <si>
    <t>6.0</t>
  </si>
  <si>
    <t>89.26420</t>
  </si>
  <si>
    <t>301.15347</t>
  </si>
  <si>
    <t>270.332393</t>
  </si>
  <si>
    <t>3</t>
  </si>
  <si>
    <t>291.04058</t>
  </si>
  <si>
    <t>2.3</t>
  </si>
  <si>
    <t>291.04047</t>
  </si>
  <si>
    <t>90.39270</t>
  </si>
  <si>
    <t>7.6</t>
  </si>
  <si>
    <t>90.39194</t>
  </si>
  <si>
    <t>111.04035</t>
  </si>
  <si>
    <t>269.204819</t>
  </si>
  <si>
    <t>121.15367</t>
  </si>
  <si>
    <t>2.9</t>
  </si>
  <si>
    <t>121.15352</t>
  </si>
  <si>
    <t>190.11306</t>
  </si>
  <si>
    <t>89.26491</t>
  </si>
  <si>
    <t>6.9</t>
  </si>
  <si>
    <t>89.26422</t>
  </si>
  <si>
    <t>301.15338</t>
  </si>
  <si>
    <t>270.332467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</si>
  <si>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</si>
  <si>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</si>
  <si>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</si>
  <si>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</si>
  <si>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</si>
  <si>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</si>
  <si>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</si>
  <si>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90.39196</t>
  </si>
  <si>
    <t>2C互差20.00″</t>
  </si>
  <si>
    <t>89.26419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</si>
  <si>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</si>
  <si>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</si>
  <si>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</si>
  <si>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</si>
  <si>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</si>
  <si>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</si>
  <si>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2024.06.26</t>
  </si>
  <si>
    <t>天气</t>
  </si>
  <si>
    <t>晴朗</t>
  </si>
  <si>
    <t>成像</t>
  </si>
  <si>
    <t>清晰</t>
  </si>
  <si>
    <t>测站点号</t>
  </si>
  <si>
    <t>C27_3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</si>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</sst>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31" applyNumberFormat="0" applyAlignment="0" applyProtection="0">
      <alignment vertical="center"/>
    </xf>
    <xf numFmtId="0" fontId="14" fillId="6" borderId="32" applyNumberFormat="0" applyAlignment="0" applyProtection="0">
      <alignment vertical="center"/>
    </xf>
    <xf numFmtId="0" fontId="15" fillId="6" borderId="31" applyNumberFormat="0" applyAlignment="0" applyProtection="0">
      <alignment vertical="center"/>
    </xf>
    <xf numFmtId="0" fontId="16" fillId="7" borderId="33" applyNumberFormat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30" zoomScaleNormal="130" workbookViewId="0">
      <selection activeCell="A1" sqref="$A1:$XFD1048576"/>
    </sheetView>
  </sheetViews>
  <sheetFormatPr defaultColWidth="9" defaultRowHeight="14.25"/>
  <cols>
    <col min="1" max="1" width="4.625" style="60" customWidth="1"/>
    <col min="2" max="2" width="7.125" style="60" customWidth="1"/>
    <col min="3" max="3" width="4.125" style="60" customWidth="1"/>
    <col min="4" max="4" width="10.625" style="60" customWidth="1"/>
    <col min="5" max="5" width="4.625" style="60" customWidth="1"/>
    <col min="6" max="7" width="13.125" style="60" customWidth="1"/>
    <col min="8" max="8" width="10.625" style="60" customWidth="1"/>
    <col min="9" max="9" width="4.625" style="60" customWidth="1"/>
    <col min="10" max="11" width="10.625" style="60" customWidth="1"/>
    <col min="12" max="12" width="8.125" style="60" customWidth="1"/>
    <col min="13" max="16384" width="9" style="60"/>
  </cols>
  <sheetData>
    <row r="1" s="60" customFormat="1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="60" customFormat="1" spans="1:12">
      <c r="A2" s="63" t="s">
        <v>1</v>
      </c>
      <c r="B2" s="63"/>
      <c r="C2" s="63"/>
      <c r="D2" s="63"/>
      <c r="E2" s="64" t="s">
        <v>2</v>
      </c>
      <c r="F2" s="64"/>
      <c r="G2" s="64" t="s">
        <v>3</v>
      </c>
      <c r="H2" s="64"/>
      <c r="I2" s="64" t="s">
        <v>4</v>
      </c>
      <c r="J2" s="64"/>
      <c r="K2" s="90" t="s">
        <v>5</v>
      </c>
      <c r="L2" s="90"/>
    </row>
    <row r="3" s="60" customFormat="1" ht="15" spans="1:12">
      <c r="A3" s="65" t="s">
        <v>6</v>
      </c>
      <c r="B3" s="65"/>
      <c r="C3" s="65"/>
      <c r="D3" s="65" t="s">
        <v>7</v>
      </c>
      <c r="E3" s="65"/>
      <c r="F3" s="65" t="s">
        <v>8</v>
      </c>
      <c r="G3" s="65"/>
      <c r="H3" s="65" t="s">
        <v>9</v>
      </c>
      <c r="I3" s="65"/>
      <c r="J3" s="65"/>
      <c r="K3" s="65" t="s">
        <v>10</v>
      </c>
      <c r="L3" s="65"/>
    </row>
    <row r="4" s="60" customFormat="1" spans="1:12">
      <c r="A4" s="66" t="s">
        <v>11</v>
      </c>
      <c r="B4" s="67" t="s">
        <v>12</v>
      </c>
      <c r="C4" s="67" t="s">
        <v>13</v>
      </c>
      <c r="D4" s="67" t="s">
        <v>14</v>
      </c>
      <c r="E4" s="67" t="s">
        <v>15</v>
      </c>
      <c r="F4" s="67" t="s">
        <v>16</v>
      </c>
      <c r="G4" s="67" t="s">
        <v>17</v>
      </c>
      <c r="H4" s="67" t="s">
        <v>18</v>
      </c>
      <c r="I4" s="67" t="s">
        <v>19</v>
      </c>
      <c r="J4" s="67" t="s">
        <v>20</v>
      </c>
      <c r="K4" s="67" t="s">
        <v>21</v>
      </c>
      <c r="L4" s="91" t="s">
        <v>22</v>
      </c>
    </row>
    <row r="5" s="60" customFormat="1" ht="15" spans="1:12">
      <c r="A5" s="68"/>
      <c r="B5" s="69"/>
      <c r="C5" s="69"/>
      <c r="D5" s="69" t="s">
        <v>23</v>
      </c>
      <c r="E5" s="69" t="s">
        <v>24</v>
      </c>
      <c r="F5" s="69" t="s">
        <v>23</v>
      </c>
      <c r="G5" s="69" t="s">
        <v>23</v>
      </c>
      <c r="H5" s="69" t="s">
        <v>23</v>
      </c>
      <c r="I5" s="69" t="s">
        <v>24</v>
      </c>
      <c r="J5" s="69" t="s">
        <v>23</v>
      </c>
      <c r="K5" s="69" t="s">
        <v>25</v>
      </c>
      <c r="L5" s="92"/>
    </row>
    <row r="6" s="60" customFormat="1" spans="1:12">
      <c r="A6" s="70" t="s">
        <v>26</v>
      </c>
      <c r="B6" s="71" t="s">
        <v>27</v>
      </c>
      <c r="C6" s="72" t="s">
        <v>28</v>
      </c>
      <c r="D6" s="72" t="s">
        <v>29</v>
      </c>
      <c r="E6" s="71" t="s">
        <v>30</v>
      </c>
      <c r="F6" s="71" t="s">
        <v>31</v>
      </c>
      <c r="G6" s="71" t="s">
        <v>32</v>
      </c>
      <c r="H6" s="72" t="s">
        <v>33</v>
      </c>
      <c r="I6" s="71" t="s">
        <v>34</v>
      </c>
      <c r="J6" s="71" t="s">
        <v>35</v>
      </c>
      <c r="K6" s="86">
        <v>81.57765</v>
      </c>
      <c r="L6" s="91"/>
    </row>
    <row r="7" s="60" customFormat="1" spans="1:12">
      <c r="A7" s="73"/>
      <c r="B7" s="74"/>
      <c r="C7" s="75" t="s">
        <v>36</v>
      </c>
      <c r="D7" s="75" t="s">
        <v>37</v>
      </c>
      <c r="E7" s="74"/>
      <c r="F7" s="74"/>
      <c r="G7" s="74"/>
      <c r="H7" s="75" t="s">
        <v>38</v>
      </c>
      <c r="I7" s="74"/>
      <c r="J7" s="74"/>
      <c r="K7" s="88">
        <v>81.5776</v>
      </c>
      <c r="L7" s="93"/>
    </row>
    <row r="8" s="60" customFormat="1" spans="1:12">
      <c r="A8" s="73"/>
      <c r="B8" s="76" t="s">
        <v>39</v>
      </c>
      <c r="C8" s="75" t="s">
        <v>28</v>
      </c>
      <c r="D8" s="75" t="s">
        <v>40</v>
      </c>
      <c r="E8" s="76" t="s">
        <v>41</v>
      </c>
      <c r="F8" s="76" t="s">
        <v>42</v>
      </c>
      <c r="G8" s="76" t="s">
        <v>43</v>
      </c>
      <c r="H8" s="75" t="s">
        <v>44</v>
      </c>
      <c r="I8" s="76" t="s">
        <v>45</v>
      </c>
      <c r="J8" s="76" t="s">
        <v>46</v>
      </c>
      <c r="K8" s="88">
        <v>90.32895</v>
      </c>
      <c r="L8" s="93"/>
    </row>
    <row r="9" s="60" customFormat="1" ht="15" spans="1:12">
      <c r="A9" s="77"/>
      <c r="B9" s="78"/>
      <c r="C9" s="79" t="s">
        <v>36</v>
      </c>
      <c r="D9" s="79" t="s">
        <v>47</v>
      </c>
      <c r="E9" s="78"/>
      <c r="F9" s="78"/>
      <c r="G9" s="78"/>
      <c r="H9" s="79" t="s">
        <v>48</v>
      </c>
      <c r="I9" s="78"/>
      <c r="J9" s="78"/>
      <c r="K9" s="94">
        <v>90.3288</v>
      </c>
      <c r="L9" s="92"/>
    </row>
    <row r="10" s="60" customFormat="1" spans="1:12">
      <c r="A10" s="70" t="s">
        <v>49</v>
      </c>
      <c r="B10" s="71" t="s">
        <v>27</v>
      </c>
      <c r="C10" s="72" t="s">
        <v>28</v>
      </c>
      <c r="D10" s="72" t="s">
        <v>50</v>
      </c>
      <c r="E10" s="71" t="s">
        <v>51</v>
      </c>
      <c r="F10" s="71" t="s">
        <v>52</v>
      </c>
      <c r="G10" s="71" t="s">
        <v>32</v>
      </c>
      <c r="H10" s="72" t="s">
        <v>53</v>
      </c>
      <c r="I10" s="71" t="s">
        <v>54</v>
      </c>
      <c r="J10" s="71" t="s">
        <v>55</v>
      </c>
      <c r="K10" s="86">
        <v>81.5777</v>
      </c>
      <c r="L10" s="91"/>
    </row>
    <row r="11" s="60" customFormat="1" spans="1:12">
      <c r="A11" s="73"/>
      <c r="B11" s="74"/>
      <c r="C11" s="75" t="s">
        <v>36</v>
      </c>
      <c r="D11" s="75" t="s">
        <v>56</v>
      </c>
      <c r="E11" s="74"/>
      <c r="F11" s="74"/>
      <c r="G11" s="74"/>
      <c r="H11" s="75" t="s">
        <v>57</v>
      </c>
      <c r="I11" s="74"/>
      <c r="J11" s="74"/>
      <c r="K11" s="88">
        <v>81.57775</v>
      </c>
      <c r="L11" s="93"/>
    </row>
    <row r="12" s="60" customFormat="1" spans="1:12">
      <c r="A12" s="73"/>
      <c r="B12" s="76" t="s">
        <v>39</v>
      </c>
      <c r="C12" s="75" t="s">
        <v>28</v>
      </c>
      <c r="D12" s="75" t="s">
        <v>58</v>
      </c>
      <c r="E12" s="76" t="s">
        <v>59</v>
      </c>
      <c r="F12" s="76" t="s">
        <v>60</v>
      </c>
      <c r="G12" s="76" t="s">
        <v>61</v>
      </c>
      <c r="H12" s="75" t="s">
        <v>62</v>
      </c>
      <c r="I12" s="76" t="s">
        <v>63</v>
      </c>
      <c r="J12" s="76" t="s">
        <v>64</v>
      </c>
      <c r="K12" s="88">
        <v>90.32895</v>
      </c>
      <c r="L12" s="93"/>
    </row>
    <row r="13" s="60" customFormat="1" ht="15" spans="1:12">
      <c r="A13" s="77"/>
      <c r="B13" s="78"/>
      <c r="C13" s="79" t="s">
        <v>36</v>
      </c>
      <c r="D13" s="79" t="s">
        <v>65</v>
      </c>
      <c r="E13" s="78"/>
      <c r="F13" s="78"/>
      <c r="G13" s="78"/>
      <c r="H13" s="79" t="s">
        <v>66</v>
      </c>
      <c r="I13" s="78"/>
      <c r="J13" s="78"/>
      <c r="K13" s="94">
        <v>90.32885</v>
      </c>
      <c r="L13" s="92"/>
    </row>
    <row r="14" s="60" customFormat="1" spans="1:12">
      <c r="A14" s="70" t="s">
        <v>67</v>
      </c>
      <c r="B14" s="71" t="s">
        <v>27</v>
      </c>
      <c r="C14" s="72" t="s">
        <v>28</v>
      </c>
      <c r="D14" s="72" t="s">
        <v>68</v>
      </c>
      <c r="E14" s="71" t="s">
        <v>69</v>
      </c>
      <c r="F14" s="71" t="s">
        <v>70</v>
      </c>
      <c r="G14" s="71" t="s">
        <v>32</v>
      </c>
      <c r="H14" s="72" t="s">
        <v>71</v>
      </c>
      <c r="I14" s="71" t="s">
        <v>72</v>
      </c>
      <c r="J14" s="71" t="s">
        <v>73</v>
      </c>
      <c r="K14" s="86">
        <v>81.5777</v>
      </c>
      <c r="L14" s="91"/>
    </row>
    <row r="15" s="60" customFormat="1" spans="1:12">
      <c r="A15" s="73"/>
      <c r="B15" s="74"/>
      <c r="C15" s="75" t="s">
        <v>36</v>
      </c>
      <c r="D15" s="75" t="s">
        <v>74</v>
      </c>
      <c r="E15" s="74"/>
      <c r="F15" s="74"/>
      <c r="G15" s="74"/>
      <c r="H15" s="75" t="s">
        <v>75</v>
      </c>
      <c r="I15" s="74"/>
      <c r="J15" s="74"/>
      <c r="K15" s="88">
        <v>81.5776</v>
      </c>
      <c r="L15" s="93"/>
    </row>
    <row r="16" s="60" customFormat="1" spans="1:12">
      <c r="A16" s="73"/>
      <c r="B16" s="76" t="s">
        <v>39</v>
      </c>
      <c r="C16" s="75" t="s">
        <v>28</v>
      </c>
      <c r="D16" s="75" t="s">
        <v>76</v>
      </c>
      <c r="E16" s="76" t="s">
        <v>77</v>
      </c>
      <c r="F16" s="76" t="s">
        <v>78</v>
      </c>
      <c r="G16" s="76" t="s">
        <v>79</v>
      </c>
      <c r="H16" s="75" t="s">
        <v>80</v>
      </c>
      <c r="I16" s="76" t="s">
        <v>81</v>
      </c>
      <c r="J16" s="76" t="s">
        <v>82</v>
      </c>
      <c r="K16" s="88">
        <v>90.3288</v>
      </c>
      <c r="L16" s="93"/>
    </row>
    <row r="17" s="60" customFormat="1" ht="15" spans="1:12">
      <c r="A17" s="77"/>
      <c r="B17" s="78"/>
      <c r="C17" s="79" t="s">
        <v>36</v>
      </c>
      <c r="D17" s="79" t="s">
        <v>83</v>
      </c>
      <c r="E17" s="78"/>
      <c r="F17" s="78"/>
      <c r="G17" s="78"/>
      <c r="H17" s="79" t="s">
        <v>84</v>
      </c>
      <c r="I17" s="78"/>
      <c r="J17" s="78"/>
      <c r="K17" s="94">
        <v>90.32875</v>
      </c>
      <c r="L17" s="92"/>
    </row>
    <row r="18" s="60" customFormat="1" spans="1:12">
      <c r="A18" s="80" t="s">
        <v>85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5"/>
      <c r="L18" s="96"/>
    </row>
    <row r="19" s="60" customFormat="1" ht="15" spans="1:12">
      <c r="A19" s="84" t="s">
        <v>86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7"/>
    </row>
    <row r="20" s="60" customFormat="1" spans="1:12">
      <c r="A20" s="66" t="s">
        <v>87</v>
      </c>
      <c r="B20" s="67" t="s">
        <v>12</v>
      </c>
      <c r="C20" s="67"/>
      <c r="D20" s="67" t="s">
        <v>88</v>
      </c>
      <c r="E20" s="67"/>
      <c r="F20" s="67" t="s">
        <v>89</v>
      </c>
      <c r="G20" s="67" t="s">
        <v>90</v>
      </c>
      <c r="H20" s="67" t="s">
        <v>21</v>
      </c>
      <c r="I20" s="67"/>
      <c r="J20" s="98" t="s">
        <v>91</v>
      </c>
      <c r="K20" s="99"/>
      <c r="L20" s="100"/>
    </row>
    <row r="21" s="60" customFormat="1" ht="15" spans="1:12">
      <c r="A21" s="68"/>
      <c r="B21" s="69"/>
      <c r="C21" s="69"/>
      <c r="D21" s="69" t="s">
        <v>23</v>
      </c>
      <c r="E21" s="69"/>
      <c r="F21" s="69" t="s">
        <v>23</v>
      </c>
      <c r="G21" s="69" t="s">
        <v>23</v>
      </c>
      <c r="H21" s="69" t="s">
        <v>25</v>
      </c>
      <c r="I21" s="69"/>
      <c r="J21" s="101"/>
      <c r="K21" s="102"/>
      <c r="L21" s="103"/>
    </row>
    <row r="22" s="60" customFormat="1" spans="1:12">
      <c r="A22" s="70" t="s">
        <v>26</v>
      </c>
      <c r="B22" s="72" t="s">
        <v>27</v>
      </c>
      <c r="C22" s="67"/>
      <c r="D22" s="67"/>
      <c r="E22" s="67"/>
      <c r="F22" s="72" t="s">
        <v>32</v>
      </c>
      <c r="G22" s="72" t="s">
        <v>92</v>
      </c>
      <c r="H22" s="86">
        <v>81.5776666666667</v>
      </c>
      <c r="I22" s="67"/>
      <c r="J22" s="104" t="s">
        <v>93</v>
      </c>
      <c r="K22" s="105"/>
      <c r="L22" s="106"/>
    </row>
    <row r="23" s="60" customFormat="1" spans="1:12">
      <c r="A23" s="73" t="s">
        <v>49</v>
      </c>
      <c r="B23" s="75" t="s">
        <v>39</v>
      </c>
      <c r="C23" s="87"/>
      <c r="D23" s="87"/>
      <c r="E23" s="87"/>
      <c r="F23" s="75" t="s">
        <v>61</v>
      </c>
      <c r="G23" s="75" t="s">
        <v>94</v>
      </c>
      <c r="H23" s="88">
        <v>90.32885</v>
      </c>
      <c r="I23" s="87"/>
      <c r="J23" s="107" t="s">
        <v>95</v>
      </c>
      <c r="K23" s="108"/>
      <c r="L23" s="109"/>
    </row>
    <row r="24" s="60" customFormat="1" spans="1:12">
      <c r="A24" s="89"/>
      <c r="B24" s="87"/>
      <c r="C24" s="87"/>
      <c r="D24" s="87"/>
      <c r="E24" s="87"/>
      <c r="F24" s="87"/>
      <c r="G24" s="87"/>
      <c r="H24" s="87"/>
      <c r="I24" s="87"/>
      <c r="J24" s="107" t="s">
        <v>96</v>
      </c>
      <c r="K24" s="108"/>
      <c r="L24" s="109"/>
    </row>
    <row r="25" s="60" customFormat="1" spans="1:12">
      <c r="A25" s="89"/>
      <c r="B25" s="87"/>
      <c r="C25" s="87"/>
      <c r="D25" s="87"/>
      <c r="E25" s="87"/>
      <c r="F25" s="87"/>
      <c r="G25" s="87"/>
      <c r="H25" s="87"/>
      <c r="I25" s="87"/>
      <c r="J25" s="107" t="s">
        <v>97</v>
      </c>
      <c r="K25" s="108"/>
      <c r="L25" s="109"/>
    </row>
    <row r="26" s="60" customFormat="1" spans="1:12">
      <c r="A26" s="89"/>
      <c r="B26" s="87"/>
      <c r="C26" s="87"/>
      <c r="D26" s="87"/>
      <c r="E26" s="87"/>
      <c r="F26" s="87"/>
      <c r="G26" s="87"/>
      <c r="H26" s="87"/>
      <c r="I26" s="87"/>
      <c r="J26" s="107" t="s">
        <v>98</v>
      </c>
      <c r="K26" s="108"/>
      <c r="L26" s="109"/>
    </row>
    <row r="27" s="60" customFormat="1" ht="15" spans="1:12">
      <c r="A27" s="68"/>
      <c r="B27" s="69"/>
      <c r="C27" s="69"/>
      <c r="D27" s="69"/>
      <c r="E27" s="69"/>
      <c r="F27" s="69"/>
      <c r="G27" s="69"/>
      <c r="H27" s="69"/>
      <c r="I27" s="69"/>
      <c r="J27" s="110" t="s">
        <v>99</v>
      </c>
      <c r="K27" s="111"/>
      <c r="L27" s="112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zoomScale="145" zoomScaleNormal="145" workbookViewId="0">
      <selection activeCell="F22" sqref="F2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7" t="s">
        <v>100</v>
      </c>
      <c r="B1" s="48" t="s">
        <v>101</v>
      </c>
      <c r="C1" s="47"/>
      <c r="D1" s="47"/>
      <c r="E1" s="49"/>
      <c r="F1" s="49"/>
      <c r="G1" s="49"/>
    </row>
    <row r="2" spans="1:7">
      <c r="A2" s="47" t="s">
        <v>102</v>
      </c>
      <c r="B2" s="47" t="s">
        <v>103</v>
      </c>
      <c r="C2" s="47"/>
      <c r="D2" s="50"/>
      <c r="E2" s="49"/>
      <c r="F2" s="49"/>
      <c r="G2" s="49"/>
    </row>
    <row r="3" spans="1:7">
      <c r="A3" s="47" t="s">
        <v>104</v>
      </c>
      <c r="B3" s="47" t="s">
        <v>105</v>
      </c>
      <c r="C3" s="47"/>
      <c r="D3" s="50"/>
      <c r="E3" s="49"/>
      <c r="F3" s="49"/>
      <c r="G3" s="49"/>
    </row>
    <row r="4" spans="1:7">
      <c r="A4" s="51" t="str">
        <f>原记录!F3</f>
        <v>开始时间：03:21:49</v>
      </c>
      <c r="B4" s="47"/>
      <c r="C4" s="47" t="str">
        <f>原记录!H3</f>
        <v>结束时间：03:23:25</v>
      </c>
      <c r="D4" s="50"/>
      <c r="E4" s="49"/>
      <c r="F4" s="49"/>
      <c r="G4" s="49"/>
    </row>
    <row r="5" spans="1:7">
      <c r="A5" s="49" t="s">
        <v>106</v>
      </c>
      <c r="B5" s="52" t="s">
        <v>107</v>
      </c>
      <c r="C5" s="49"/>
      <c r="D5" s="53"/>
      <c r="E5" s="49"/>
      <c r="F5" s="49"/>
      <c r="G5" s="49"/>
    </row>
    <row r="6" spans="1:7">
      <c r="A6" s="49" t="s">
        <v>108</v>
      </c>
      <c r="B6" s="54">
        <v>1.5</v>
      </c>
      <c r="C6" s="55" t="s">
        <v>109</v>
      </c>
      <c r="D6" s="56">
        <v>956</v>
      </c>
      <c r="E6" s="55" t="s">
        <v>110</v>
      </c>
      <c r="F6" s="57">
        <v>27</v>
      </c>
      <c r="G6" s="57"/>
    </row>
    <row r="7" spans="1:7">
      <c r="A7" s="49" t="s">
        <v>111</v>
      </c>
      <c r="B7" s="58">
        <v>1.318</v>
      </c>
      <c r="C7" s="49" t="s">
        <v>112</v>
      </c>
      <c r="D7" s="56">
        <v>956</v>
      </c>
      <c r="E7" s="49" t="s">
        <v>113</v>
      </c>
      <c r="F7" s="57">
        <v>27.4</v>
      </c>
      <c r="G7" s="57"/>
    </row>
    <row r="8" spans="1:7">
      <c r="A8" s="49" t="s">
        <v>114</v>
      </c>
      <c r="B8" s="58">
        <v>1.364</v>
      </c>
      <c r="C8" s="49" t="s">
        <v>115</v>
      </c>
      <c r="D8" s="56">
        <v>956</v>
      </c>
      <c r="E8" s="49" t="s">
        <v>116</v>
      </c>
      <c r="F8" s="57">
        <v>27</v>
      </c>
      <c r="G8" s="49"/>
    </row>
    <row r="9" spans="1:7">
      <c r="A9" s="49" t="s">
        <v>117</v>
      </c>
      <c r="B9" s="59" t="s">
        <v>118</v>
      </c>
      <c r="C9" s="49"/>
      <c r="D9" s="49"/>
      <c r="E9" s="49"/>
      <c r="F9" s="57"/>
      <c r="G9" s="4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L43" sqref="L43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2024.06.26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27</v>
      </c>
      <c r="L2" s="2" t="s">
        <v>124</v>
      </c>
      <c r="M2" s="2"/>
      <c r="N2" s="24">
        <f>测站及镜站信息!D6</f>
        <v>956</v>
      </c>
      <c r="O2" s="25" t="s">
        <v>117</v>
      </c>
    </row>
    <row r="3" ht="11.1" customHeight="1" spans="1:15">
      <c r="A3" s="5" t="str">
        <f>测站及镜站信息!B5</f>
        <v>C27_3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开始时间：03:21:49</v>
      </c>
      <c r="G3" s="10"/>
      <c r="H3" s="9" t="str">
        <f>测站及镜站信息!C4</f>
        <v>结束时间：03:23:25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D26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90.39277</v>
      </c>
      <c r="I6" s="15" t="str">
        <f>原记录!I6</f>
        <v>7.3</v>
      </c>
      <c r="J6" s="14" t="str">
        <f>原记录!J6</f>
        <v>90.39204</v>
      </c>
      <c r="K6" s="27">
        <f>原记录!K6</f>
        <v>81.57765</v>
      </c>
      <c r="L6" s="28">
        <f>测站及镜站信息!F7</f>
        <v>27.4</v>
      </c>
      <c r="M6" s="29">
        <f>测站及镜站信息!D7</f>
        <v>956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269.204697</v>
      </c>
      <c r="I7" s="15"/>
      <c r="J7" s="14"/>
      <c r="K7" s="27">
        <f>原记录!K7</f>
        <v>81.5776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D25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89.26471</v>
      </c>
      <c r="I8" s="15" t="str">
        <f>原记录!I8</f>
        <v>5.8</v>
      </c>
      <c r="J8" s="14" t="str">
        <f>原记录!J8</f>
        <v>89.26413</v>
      </c>
      <c r="K8" s="27">
        <f>原记录!K8</f>
        <v>90.32895</v>
      </c>
      <c r="L8" s="28">
        <f>测站及镜站信息!F8</f>
        <v>27</v>
      </c>
      <c r="M8" s="29">
        <f>测站及镜站信息!D8</f>
        <v>956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270.332449</v>
      </c>
      <c r="I9" s="15"/>
      <c r="J9" s="14"/>
      <c r="K9" s="27">
        <f>原记录!K9</f>
        <v>90.3288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D26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90.39262</v>
      </c>
      <c r="I10" s="15" t="str">
        <f>原记录!I10</f>
        <v>7.2</v>
      </c>
      <c r="J10" s="14" t="str">
        <f>原记录!J10</f>
        <v>90.39190</v>
      </c>
      <c r="K10" s="27">
        <f>原记录!K10</f>
        <v>81.5777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269.204824</v>
      </c>
      <c r="I11" s="15"/>
      <c r="J11" s="14"/>
      <c r="K11" s="27">
        <f>原记录!K11</f>
        <v>81.57775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89.26480</v>
      </c>
      <c r="I12" s="15" t="str">
        <f>原记录!I12</f>
        <v>6.0</v>
      </c>
      <c r="J12" s="14" t="str">
        <f>原记录!J12</f>
        <v>89.26420</v>
      </c>
      <c r="K12" s="27">
        <f>原记录!K12</f>
        <v>90.32895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270.332393</v>
      </c>
      <c r="I13" s="15"/>
      <c r="J13" s="14"/>
      <c r="K13" s="27">
        <f>原记录!K13</f>
        <v>90.32885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D26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90.39270</v>
      </c>
      <c r="I14" s="15" t="str">
        <f>原记录!I14</f>
        <v>7.6</v>
      </c>
      <c r="J14" s="14" t="str">
        <f>原记录!J14</f>
        <v>90.39194</v>
      </c>
      <c r="K14" s="27">
        <f>原记录!K14</f>
        <v>81.5777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269.204819</v>
      </c>
      <c r="I15" s="15"/>
      <c r="J15" s="14"/>
      <c r="K15" s="27">
        <f>原记录!K15</f>
        <v>81.5776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89.26491</v>
      </c>
      <c r="I16" s="15" t="str">
        <f>原记录!I16</f>
        <v>6.9</v>
      </c>
      <c r="J16" s="14" t="str">
        <f>原记录!J16</f>
        <v>89.26422</v>
      </c>
      <c r="K16" s="27">
        <f>原记录!K16</f>
        <v>90.3288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270.332467</v>
      </c>
      <c r="I17" s="15"/>
      <c r="J17" s="14"/>
      <c r="K17" s="27">
        <f>原记录!K17</f>
        <v>90.32875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8" t="s">
        <v>138</v>
      </c>
      <c r="T24" s="39"/>
      <c r="U24" s="38" t="s">
        <v>139</v>
      </c>
      <c r="V24" s="39"/>
      <c r="W24" s="40" t="s">
        <v>133</v>
      </c>
      <c r="X24" s="40" t="s">
        <v>140</v>
      </c>
      <c r="Y24" s="40" t="s">
        <v>134</v>
      </c>
    </row>
    <row r="25" ht="14.1" customHeight="1" spans="1:28">
      <c r="A25" s="18" t="s">
        <v>26</v>
      </c>
      <c r="B25" s="19" t="str">
        <f>原记录!B22</f>
        <v>D26</v>
      </c>
      <c r="C25" s="20"/>
      <c r="D25" s="21"/>
      <c r="E25" s="20"/>
      <c r="F25" s="14"/>
      <c r="G25" s="14" t="str">
        <f>原记录!G22</f>
        <v>90.39196</v>
      </c>
      <c r="H25" s="22">
        <f>DEGREES(RADIANS(90)-((INT(ABS(G25))+INT((ABS(G25)-INT(ABS(G25)))*100)/60+((ABS(G25)-INT(ABS(G25)))*100-INT((ABS(G25)-INT(ABS(G25)))*100))/36)*PI()/180)*SIGN(G25))</f>
        <v>-0.655444444444449</v>
      </c>
      <c r="I25" s="22">
        <f>(INT(ABS(H25))+INT((ABS(H25)-INT(ABS(H25)))*60)*0.01+(((ABS(H25)-INT(ABS(H25)))*60-INT((ABS(H25)-INT(ABS(H25)))*60))*60)/10000)*SIGN(H25)</f>
        <v>-0.391960000000002</v>
      </c>
      <c r="J25" s="27">
        <f>原记录!H22</f>
        <v>81.5776666666667</v>
      </c>
      <c r="K25" s="34">
        <f>E3</f>
        <v>1.5</v>
      </c>
      <c r="L25" s="34">
        <f>N6</f>
        <v>1.318</v>
      </c>
      <c r="M25" s="32" t="s">
        <v>141</v>
      </c>
      <c r="N25" s="32"/>
      <c r="O25" s="32"/>
      <c r="P25" s="35" t="str">
        <f>A3</f>
        <v>C27_3</v>
      </c>
      <c r="Q25" s="41" t="str">
        <f>B25</f>
        <v>D26</v>
      </c>
      <c r="R25" s="42">
        <f>J25</f>
        <v>81.5776666666667</v>
      </c>
      <c r="S25" s="37">
        <f>K2</f>
        <v>27</v>
      </c>
      <c r="T25" s="43">
        <f>L6</f>
        <v>27.4</v>
      </c>
      <c r="U25" s="43">
        <f>N2</f>
        <v>956</v>
      </c>
      <c r="V25" s="43">
        <f>M6</f>
        <v>956</v>
      </c>
      <c r="W25" s="44">
        <f>I25</f>
        <v>-0.391960000000002</v>
      </c>
      <c r="X25" s="42">
        <f>测站及镜站信息!B6</f>
        <v>1.5</v>
      </c>
      <c r="Y25" s="42">
        <f>N6</f>
        <v>1.318</v>
      </c>
      <c r="Z25" s="44"/>
      <c r="AA25" s="42"/>
      <c r="AB25" s="42"/>
    </row>
    <row r="26" ht="14.1" customHeight="1" spans="1:28">
      <c r="A26" s="18" t="s">
        <v>49</v>
      </c>
      <c r="B26" s="19" t="str">
        <f>原记录!B23</f>
        <v>D25</v>
      </c>
      <c r="C26" s="20"/>
      <c r="D26" s="21"/>
      <c r="E26" s="20"/>
      <c r="F26" s="14"/>
      <c r="G26" s="14" t="str">
        <f>原记录!G23</f>
        <v>89.26419</v>
      </c>
      <c r="H26" s="22">
        <f>DEGREES(RADIANS(90)-((INT(ABS(G26))+INT((ABS(G26)-INT(ABS(G26)))*100)/60+((ABS(G26)-INT(ABS(G26)))*100-INT((ABS(G26)-INT(ABS(G26)))*100))/36)*PI()/180)*SIGN(G26))</f>
        <v>0.555027777777787</v>
      </c>
      <c r="I26" s="22">
        <f>(INT(ABS(H26))+INT((ABS(H26)-INT(ABS(H26)))*60)*0.01+(((ABS(H26)-INT(ABS(H26)))*60-INT((ABS(H26)-INT(ABS(H26)))*60))*60)/10000)*SIGN(H26)</f>
        <v>0.331810000000003</v>
      </c>
      <c r="J26" s="27">
        <f>原记录!H23</f>
        <v>90.32885</v>
      </c>
      <c r="K26" s="34">
        <f>E3</f>
        <v>1.5</v>
      </c>
      <c r="L26" s="34">
        <f>N8</f>
        <v>1.364</v>
      </c>
      <c r="M26" s="32" t="s">
        <v>142</v>
      </c>
      <c r="N26" s="32"/>
      <c r="O26" s="32"/>
      <c r="P26" s="36"/>
      <c r="Q26" s="45" t="str">
        <f>B26</f>
        <v>D25</v>
      </c>
      <c r="R26" s="42">
        <f>J26</f>
        <v>90.32885</v>
      </c>
      <c r="S26" s="37">
        <f>K2</f>
        <v>27</v>
      </c>
      <c r="T26" s="43">
        <f>L8</f>
        <v>27</v>
      </c>
      <c r="U26" s="43">
        <f>N2</f>
        <v>956</v>
      </c>
      <c r="V26" s="43">
        <f>M8</f>
        <v>956</v>
      </c>
      <c r="W26" s="44">
        <f>I26</f>
        <v>0.331810000000003</v>
      </c>
      <c r="X26" s="42">
        <f>K26</f>
        <v>1.5</v>
      </c>
      <c r="Y26" s="42">
        <f>L26</f>
        <v>1.364</v>
      </c>
      <c r="Z26" s="44"/>
      <c r="AA26" s="42"/>
      <c r="AB26" s="42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6"/>
      <c r="Q27" s="41"/>
      <c r="R27" s="42"/>
      <c r="S27" s="37"/>
      <c r="T27" s="43"/>
      <c r="U27" s="43"/>
      <c r="V27" s="43"/>
      <c r="W27" s="44"/>
      <c r="X27" s="42"/>
      <c r="Y27" s="42"/>
      <c r="Z27" s="44"/>
      <c r="AA27" s="42"/>
      <c r="AB27" s="42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144</v>
      </c>
      <c r="N28" s="32"/>
      <c r="O28" s="32"/>
      <c r="P28" s="33" t="s">
        <v>136</v>
      </c>
      <c r="Q28" s="33" t="s">
        <v>137</v>
      </c>
      <c r="R28" s="33" t="s">
        <v>21</v>
      </c>
      <c r="S28" s="44" t="s">
        <v>138</v>
      </c>
      <c r="T28" s="42" t="s">
        <v>139</v>
      </c>
      <c r="U28" s="40" t="s">
        <v>133</v>
      </c>
      <c r="V28" s="40" t="s">
        <v>140</v>
      </c>
      <c r="W28" s="40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7" t="str">
        <f>P25</f>
        <v>C27_3</v>
      </c>
      <c r="Q29" s="37" t="str">
        <f>Q25</f>
        <v>D26</v>
      </c>
      <c r="R29" s="37">
        <f>R25</f>
        <v>81.5776666666667</v>
      </c>
      <c r="S29" s="37">
        <f>T25</f>
        <v>27.4</v>
      </c>
      <c r="T29" s="37">
        <f>V25</f>
        <v>956</v>
      </c>
      <c r="U29" s="37">
        <f>W25</f>
        <v>-0.391960000000002</v>
      </c>
      <c r="V29" s="37">
        <f>X25</f>
        <v>1.5</v>
      </c>
      <c r="W29" s="37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7"/>
      <c r="Q30" s="37" t="str">
        <f>Q26</f>
        <v>D25</v>
      </c>
      <c r="R30" s="37">
        <f>R26</f>
        <v>90.32885</v>
      </c>
      <c r="S30" s="37">
        <f>T26</f>
        <v>27</v>
      </c>
      <c r="T30" s="37">
        <f>V26</f>
        <v>956</v>
      </c>
      <c r="U30" s="37">
        <f>W26</f>
        <v>0.331810000000003</v>
      </c>
      <c r="V30" s="37">
        <f>X26</f>
        <v>1.5</v>
      </c>
      <c r="W30" s="37">
        <f>Y26</f>
        <v>1.364</v>
      </c>
      <c r="X30" s="46"/>
      <c r="Y30" s="46"/>
      <c r="Z30" s="44"/>
      <c r="AA30" s="42"/>
      <c r="AB30" s="42"/>
    </row>
    <row r="31" spans="6:6">
      <c r="F31" s="23"/>
    </row>
  </sheetData>
  <mergeCells count="117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P25:P26"/>
    <mergeCell ref="P29:P30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WPS_1594379496</cp:lastModifiedBy>
  <dcterms:created xsi:type="dcterms:W3CDTF">2010-11-02T01:37:00Z</dcterms:created>
  <cp:lastPrinted>2020-06-12T13:42:00Z</cp:lastPrinted>
  <dcterms:modified xsi:type="dcterms:W3CDTF">2024-06-28T10:48:07Z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F2EB28CBF13448B78D372ADE31BE3750_13</vt:lpwstr>
  </property>
  <property fmtid="{D5CDD505-2E9C-101B-9397-08002B2CF9AE}" pid="3" name="KSOProductBuildVer">
    <vt:lpwstr>2052-12.1.0.17140</vt:lpwstr>
  </property>
</Properties>
</file>