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<sst xmlns="http://schemas.openxmlformats.org/spreadsheetml/2006/main" count="231" uniqueCount="146">
  <si>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C28_2站外业观测手簿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</si>
  <si>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</si>
  <si>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</si>
  <si>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</si>
  <si>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</si>
  <si>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</si>
  <si>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测站点：C28_2</t>
  </si>
  <si>
    <t>后视点：</t>
  </si>
  <si>
    <t>开始时间：03:45:41</t>
  </si>
  <si>
    <t>结束时间：03:48:30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</si>
  <si>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</si>
  <si>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</si>
  <si>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</si>
  <si>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</si>
  <si>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</si>
  <si>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</si>
  <si>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</si>
  <si>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</si>
  <si>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</si>
  <si>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</si>
  <si>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</si>
  <si>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</si>
  <si>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</si>
  <si>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</si>
  <si>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</si>
  <si>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</si>
  <si>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</si>
  <si>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D27</t>
  </si>
  <si>
    <t>Ⅰ</t>
  </si>
  <si>
    <t>166.12522</t>
  </si>
  <si>
    <t>4.0</t>
  </si>
  <si>
    <t>166.12503</t>
  </si>
  <si>
    <t>0.00000</t>
  </si>
  <si>
    <t>90.39174</t>
  </si>
  <si>
    <t>4.9</t>
  </si>
  <si>
    <t>90.39125</t>
  </si>
  <si>
    <t>Ⅱ</t>
  </si>
  <si>
    <t>346.12483</t>
  </si>
  <si>
    <t>269.205238</t>
  </si>
  <si>
    <t>D26</t>
  </si>
  <si>
    <t>328.03294</t>
  </si>
  <si>
    <t>2.7</t>
  </si>
  <si>
    <t>328.03280</t>
  </si>
  <si>
    <t>161.50377</t>
  </si>
  <si>
    <t>89.45018</t>
  </si>
  <si>
    <t>6.6</t>
  </si>
  <si>
    <t>89.44551</t>
  </si>
  <si>
    <t>148.03266</t>
  </si>
  <si>
    <t>270.151150</t>
  </si>
  <si>
    <t>2</t>
  </si>
  <si>
    <t>166.12501</t>
  </si>
  <si>
    <t>1.6</t>
  </si>
  <si>
    <t>166.12493</t>
  </si>
  <si>
    <t>90.39193</t>
  </si>
  <si>
    <t>6.8</t>
  </si>
  <si>
    <t>346.12485</t>
  </si>
  <si>
    <t>269.205432</t>
  </si>
  <si>
    <t>328.03281</t>
  </si>
  <si>
    <t>0.8</t>
  </si>
  <si>
    <t>328.03277</t>
  </si>
  <si>
    <t>161.50384</t>
  </si>
  <si>
    <t>89.45017</t>
  </si>
  <si>
    <t>6.2</t>
  </si>
  <si>
    <t>89.44555</t>
  </si>
  <si>
    <t>148.03273</t>
  </si>
  <si>
    <t>270.151070</t>
  </si>
  <si>
    <t>3</t>
  </si>
  <si>
    <t>166.12499</t>
  </si>
  <si>
    <t>1.7</t>
  </si>
  <si>
    <t>166.12491</t>
  </si>
  <si>
    <t>90.39210</t>
  </si>
  <si>
    <t>8.2</t>
  </si>
  <si>
    <t>90.39128</t>
  </si>
  <si>
    <t>346.12482</t>
  </si>
  <si>
    <t>269.205544</t>
  </si>
  <si>
    <t>328.03282</t>
  </si>
  <si>
    <t>1.3</t>
  </si>
  <si>
    <t>328.03275</t>
  </si>
  <si>
    <t>89.45023</t>
  </si>
  <si>
    <t>7.9</t>
  </si>
  <si>
    <t>89.44544</t>
  </si>
  <si>
    <t>148.03268</t>
  </si>
  <si>
    <t>270.151355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</si>
  <si>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</si>
  <si>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</si>
  <si>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</si>
  <si>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</si>
  <si>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</si>
  <si>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</si>
  <si>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</si>
  <si>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90.39126</t>
  </si>
  <si>
    <t>2C互差20.00″</t>
  </si>
  <si>
    <t>161.50382</t>
  </si>
  <si>
    <t>89.44550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</si>
  <si>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</si>
  <si>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</si>
  <si>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</si>
  <si>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</si>
  <si>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</si>
  <si>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</si>
  <si>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</si>
  <si>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</si>
  <si>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</si>
  <si>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</si>
  <si>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</si>
  <si>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</si>
  <si>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C28_2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</si>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</sst>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86.4251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86.4251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105.38305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105.38285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35</v>
      </c>
      <c r="K10" s="86">
        <v>86.42515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86.4249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105.383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105.38295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86.4251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86.4251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60</v>
      </c>
      <c r="H16" s="75" t="s">
        <v>78</v>
      </c>
      <c r="I16" s="76" t="s">
        <v>79</v>
      </c>
      <c r="J16" s="76" t="s">
        <v>80</v>
      </c>
      <c r="K16" s="88">
        <v>105.383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105.383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86.425075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105.382975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D8" sqref="D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开始时间：03:45:41</v>
      </c>
      <c r="B4" s="47"/>
      <c r="C4" s="47" t="str">
        <f>原记录!H3</f>
        <v>结束时间：03:48:30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955</v>
      </c>
      <c r="E6" s="55" t="s">
        <v>109</v>
      </c>
      <c r="F6" s="57">
        <v>28</v>
      </c>
      <c r="G6" s="57"/>
    </row>
    <row r="7" spans="1:7">
      <c r="A7" s="49" t="s">
        <v>110</v>
      </c>
      <c r="B7" s="58">
        <v>1.364</v>
      </c>
      <c r="C7" s="49" t="s">
        <v>111</v>
      </c>
      <c r="D7" s="56">
        <v>959</v>
      </c>
      <c r="E7" s="49" t="s">
        <v>112</v>
      </c>
      <c r="F7" s="57">
        <v>27.2</v>
      </c>
      <c r="G7" s="57"/>
    </row>
    <row r="8" spans="1:7">
      <c r="A8" s="49" t="s">
        <v>113</v>
      </c>
      <c r="B8" s="58">
        <v>1.318</v>
      </c>
      <c r="C8" s="49" t="s">
        <v>114</v>
      </c>
      <c r="D8" s="56">
        <v>955</v>
      </c>
      <c r="E8" s="49" t="s">
        <v>115</v>
      </c>
      <c r="F8" s="57">
        <v>28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</v>
      </c>
      <c r="L2" s="2" t="s">
        <v>123</v>
      </c>
      <c r="M2" s="2"/>
      <c r="N2" s="24">
        <f>测站及镜站信息!D6</f>
        <v>955</v>
      </c>
      <c r="O2" s="25" t="s">
        <v>116</v>
      </c>
    </row>
    <row r="3" ht="11.1" customHeight="1" spans="1:15">
      <c r="A3" s="5" t="str">
        <f>测站及镜站信息!B5</f>
        <v>C28_2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开始时间：03:45:41</v>
      </c>
      <c r="G3" s="10"/>
      <c r="H3" s="9" t="str">
        <f>测站及镜站信息!C4</f>
        <v>结束时间：03:48:30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D27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90.39174</v>
      </c>
      <c r="I6" s="15" t="str">
        <f>原记录!I6</f>
        <v>4.9</v>
      </c>
      <c r="J6" s="14" t="str">
        <f>原记录!J6</f>
        <v>90.39125</v>
      </c>
      <c r="K6" s="27">
        <f>原记录!K6</f>
        <v>86.4251</v>
      </c>
      <c r="L6" s="28">
        <f>测站及镜站信息!F7</f>
        <v>27.2</v>
      </c>
      <c r="M6" s="29">
        <f>测站及镜站信息!D7</f>
        <v>959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269.205238</v>
      </c>
      <c r="I7" s="15"/>
      <c r="J7" s="14"/>
      <c r="K7" s="27">
        <f>原记录!K7</f>
        <v>86.4251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D26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89.45018</v>
      </c>
      <c r="I8" s="15" t="str">
        <f>原记录!I8</f>
        <v>6.6</v>
      </c>
      <c r="J8" s="14" t="str">
        <f>原记录!J8</f>
        <v>89.44551</v>
      </c>
      <c r="K8" s="27">
        <f>原记录!K8</f>
        <v>105.38305</v>
      </c>
      <c r="L8" s="28">
        <f>测站及镜站信息!F8</f>
        <v>28</v>
      </c>
      <c r="M8" s="29">
        <f>测站及镜站信息!D8</f>
        <v>955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270.151150</v>
      </c>
      <c r="I9" s="15"/>
      <c r="J9" s="14"/>
      <c r="K9" s="27">
        <f>原记录!K9</f>
        <v>105.38285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90.39193</v>
      </c>
      <c r="I10" s="15" t="str">
        <f>原记录!I10</f>
        <v>6.8</v>
      </c>
      <c r="J10" s="14" t="str">
        <f>原记录!J10</f>
        <v>90.39125</v>
      </c>
      <c r="K10" s="27">
        <f>原记录!K10</f>
        <v>86.42515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269.205432</v>
      </c>
      <c r="I11" s="15"/>
      <c r="J11" s="14"/>
      <c r="K11" s="27">
        <f>原记录!K11</f>
        <v>86.4249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89.45017</v>
      </c>
      <c r="I12" s="15" t="str">
        <f>原记录!I12</f>
        <v>6.2</v>
      </c>
      <c r="J12" s="14" t="str">
        <f>原记录!J12</f>
        <v>89.44555</v>
      </c>
      <c r="K12" s="27">
        <f>原记录!K12</f>
        <v>105.383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270.151070</v>
      </c>
      <c r="I13" s="15"/>
      <c r="J13" s="14"/>
      <c r="K13" s="27">
        <f>原记录!K13</f>
        <v>105.38295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90.39210</v>
      </c>
      <c r="I14" s="15" t="str">
        <f>原记录!I14</f>
        <v>8.2</v>
      </c>
      <c r="J14" s="14" t="str">
        <f>原记录!J14</f>
        <v>90.39128</v>
      </c>
      <c r="K14" s="27">
        <f>原记录!K14</f>
        <v>86.4251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269.205544</v>
      </c>
      <c r="I15" s="15"/>
      <c r="J15" s="14"/>
      <c r="K15" s="27">
        <f>原记录!K15</f>
        <v>86.4251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89.45023</v>
      </c>
      <c r="I16" s="15" t="str">
        <f>原记录!I16</f>
        <v>7.9</v>
      </c>
      <c r="J16" s="14" t="str">
        <f>原记录!J16</f>
        <v>89.44544</v>
      </c>
      <c r="K16" s="27">
        <f>原记录!K16</f>
        <v>105.383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270.151355</v>
      </c>
      <c r="I17" s="15"/>
      <c r="J17" s="14"/>
      <c r="K17" s="27">
        <f>原记录!K17</f>
        <v>105.383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D27</v>
      </c>
      <c r="C25" s="20"/>
      <c r="D25" s="21"/>
      <c r="E25" s="20"/>
      <c r="F25" s="14"/>
      <c r="G25" s="14" t="str">
        <f>原记录!G22</f>
        <v>90.39126</v>
      </c>
      <c r="H25" s="22">
        <f>DEGREES(RADIANS(90)-((INT(ABS(G25))+INT((ABS(G25)-INT(ABS(G25)))*100)/60+((ABS(G25)-INT(ABS(G25)))*100-INT((ABS(G25)-INT(ABS(G25)))*100))/36)*PI()/180)*SIGN(G25))</f>
        <v>-0.653500000000008</v>
      </c>
      <c r="I25" s="22">
        <f>(INT(ABS(H25))+INT((ABS(H25)-INT(ABS(H25)))*60)*0.01+(((ABS(H25)-INT(ABS(H25)))*60-INT((ABS(H25)-INT(ABS(H25)))*60))*60)/10000)*SIGN(H25)</f>
        <v>-0.391260000000003</v>
      </c>
      <c r="J25" s="27">
        <f>原记录!H22</f>
        <v>86.425075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C28_2</v>
      </c>
      <c r="Q25" s="41" t="str">
        <f>B25</f>
        <v>D27</v>
      </c>
      <c r="R25" s="42">
        <f>J25</f>
        <v>86.425075</v>
      </c>
      <c r="S25" s="37">
        <f>K2</f>
        <v>28</v>
      </c>
      <c r="T25" s="43">
        <f>L6</f>
        <v>27.2</v>
      </c>
      <c r="U25" s="43">
        <f>N2</f>
        <v>955</v>
      </c>
      <c r="V25" s="43">
        <f>M6</f>
        <v>959</v>
      </c>
      <c r="W25" s="44">
        <f>I25</f>
        <v>-0.391260000000003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D26</v>
      </c>
      <c r="C26" s="20"/>
      <c r="D26" s="21"/>
      <c r="E26" s="20"/>
      <c r="F26" s="14"/>
      <c r="G26" s="14" t="str">
        <f>原记录!G23</f>
        <v>89.44550</v>
      </c>
      <c r="H26" s="22">
        <f>DEGREES(RADIANS(90)-((INT(ABS(G26))+INT((ABS(G26)-INT(ABS(G26)))*100)/60+((ABS(G26)-INT(ABS(G26)))*100-INT((ABS(G26)-INT(ABS(G26)))*100))/36)*PI()/180)*SIGN(G26))</f>
        <v>0.251388888888906</v>
      </c>
      <c r="I26" s="22">
        <f>(INT(ABS(H26))+INT((ABS(H26)-INT(ABS(H26)))*60)*0.01+(((ABS(H26)-INT(ABS(H26)))*60-INT((ABS(H26)-INT(ABS(H26)))*60))*60)/10000)*SIGN(H26)</f>
        <v>0.150500000000006</v>
      </c>
      <c r="J26" s="27">
        <f>原记录!H23</f>
        <v>105.382975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6"/>
      <c r="Q26" s="45" t="str">
        <f>B26</f>
        <v>D26</v>
      </c>
      <c r="R26" s="42">
        <f>J26</f>
        <v>105.382975</v>
      </c>
      <c r="S26" s="37">
        <f>K2</f>
        <v>28</v>
      </c>
      <c r="T26" s="43">
        <f>L8</f>
        <v>28</v>
      </c>
      <c r="U26" s="43">
        <f>N2</f>
        <v>955</v>
      </c>
      <c r="V26" s="43">
        <f>M8</f>
        <v>955</v>
      </c>
      <c r="W26" s="44">
        <f>I26</f>
        <v>0.150500000000006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C28_2</v>
      </c>
      <c r="Q29" s="37" t="str">
        <f>Q25</f>
        <v>D27</v>
      </c>
      <c r="R29" s="37">
        <f>R25</f>
        <v>86.425075</v>
      </c>
      <c r="S29" s="37">
        <f>T25</f>
        <v>27.2</v>
      </c>
      <c r="T29" s="37">
        <f>V25</f>
        <v>959</v>
      </c>
      <c r="U29" s="37">
        <f>W25</f>
        <v>-0.391260000000003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D26</v>
      </c>
      <c r="R30" s="37">
        <f>R26</f>
        <v>105.382975</v>
      </c>
      <c r="S30" s="37">
        <f>T26</f>
        <v>28</v>
      </c>
      <c r="T30" s="37">
        <f>V26</f>
        <v>955</v>
      </c>
      <c r="U30" s="37">
        <f>W26</f>
        <v>0.150500000000006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36FBAE480EC3458D80B8C93BB21DB811_13</vt:lpwstr>
  </property>
  <property fmtid="{D5CDD505-2E9C-101B-9397-08002B2CF9AE}" pid="3" name="KSOProductBuildVer">
    <vt:lpwstr>2052-12.1.0.17140</vt:lpwstr>
  </property>
</Properties>
</file>