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<sst xmlns="http://schemas.openxmlformats.org/spreadsheetml/2006/main" count="231" uniqueCount="145">
  <si>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C30_3站外业观测手簿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</si>
  <si>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</si>
  <si>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</si>
  <si>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</si>
  <si>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</si>
  <si>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</si>
  <si>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测站点：C30_3</t>
  </si>
  <si>
    <t>后视点：</t>
  </si>
  <si>
    <t>开始时间：05:23:01</t>
  </si>
  <si>
    <t>结束时间：05:24:43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</si>
  <si>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</si>
  <si>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</si>
  <si>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</si>
  <si>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</si>
  <si>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</si>
  <si>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</si>
  <si>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</si>
  <si>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</si>
  <si>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</si>
  <si>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</si>
  <si>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</si>
  <si>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</si>
  <si>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</si>
  <si>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</si>
  <si>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</si>
  <si>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</si>
  <si>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</si>
  <si>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D29</t>
  </si>
  <si>
    <t>Ⅰ</t>
  </si>
  <si>
    <t>248.40285</t>
  </si>
  <si>
    <t>1.1</t>
  </si>
  <si>
    <t>248.40279</t>
  </si>
  <si>
    <t>0.00000</t>
  </si>
  <si>
    <t>90.53408</t>
  </si>
  <si>
    <t>7.0</t>
  </si>
  <si>
    <t>90.53337</t>
  </si>
  <si>
    <t>Ⅱ</t>
  </si>
  <si>
    <t>68.40274</t>
  </si>
  <si>
    <t>269.063329</t>
  </si>
  <si>
    <t>D28</t>
  </si>
  <si>
    <t>115.18170</t>
  </si>
  <si>
    <t>0.2</t>
  </si>
  <si>
    <t>115.18169</t>
  </si>
  <si>
    <t>226.37490</t>
  </si>
  <si>
    <t>89.06385</t>
  </si>
  <si>
    <t>9.3</t>
  </si>
  <si>
    <t>89.06292</t>
  </si>
  <si>
    <t>295.18168</t>
  </si>
  <si>
    <t>270.534009</t>
  </si>
  <si>
    <t>2</t>
  </si>
  <si>
    <t>248.40296</t>
  </si>
  <si>
    <t>2.0</t>
  </si>
  <si>
    <t>248.40286</t>
  </si>
  <si>
    <t>90.53410</t>
  </si>
  <si>
    <t>8.5</t>
  </si>
  <si>
    <t>90.53325</t>
  </si>
  <si>
    <t>68.40275</t>
  </si>
  <si>
    <t>269.063599</t>
  </si>
  <si>
    <t>115.18180</t>
  </si>
  <si>
    <t>1.2</t>
  </si>
  <si>
    <t>115.18174</t>
  </si>
  <si>
    <t>226.37489</t>
  </si>
  <si>
    <t>89.06386</t>
  </si>
  <si>
    <t>9.1</t>
  </si>
  <si>
    <t>89.06295</t>
  </si>
  <si>
    <t>270.533958</t>
  </si>
  <si>
    <t>3</t>
  </si>
  <si>
    <t>248.40292</t>
  </si>
  <si>
    <t>2.6</t>
  </si>
  <si>
    <t>248.40280</t>
  </si>
  <si>
    <t>90.53420</t>
  </si>
  <si>
    <t>8.1</t>
  </si>
  <si>
    <t>90.53339</t>
  </si>
  <si>
    <t>68.40267</t>
  </si>
  <si>
    <t>269.063419</t>
  </si>
  <si>
    <t>115.18183</t>
  </si>
  <si>
    <t>0.6</t>
  </si>
  <si>
    <t>226.37501</t>
  </si>
  <si>
    <t>89.06392</t>
  </si>
  <si>
    <t>10.0</t>
  </si>
  <si>
    <t>295.18177</t>
  </si>
  <si>
    <t>270.534083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</si>
  <si>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</si>
  <si>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</si>
  <si>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</si>
  <si>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</si>
  <si>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</si>
  <si>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</si>
  <si>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</si>
  <si>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90.53334</t>
  </si>
  <si>
    <t>2C互差20.00″</t>
  </si>
  <si>
    <t>226.37493</t>
  </si>
  <si>
    <t>89.06293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</si>
  <si>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</si>
  <si>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</si>
  <si>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</si>
  <si>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</si>
  <si>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</si>
  <si>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</si>
  <si>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</si>
  <si>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</si>
  <si>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</si>
  <si>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</si>
  <si>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</si>
  <si>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</si>
  <si>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C30_3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</si>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</sst>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116.05185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116.05175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174.951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174.95095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116.05185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116.05155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174.95105</v>
      </c>
      <c r="L12" s="93"/>
    </row>
    <row r="13" s="60" customFormat="1" ht="15" spans="1:12">
      <c r="A13" s="77"/>
      <c r="B13" s="78"/>
      <c r="C13" s="79" t="s">
        <v>36</v>
      </c>
      <c r="D13" s="79" t="s">
        <v>47</v>
      </c>
      <c r="E13" s="78"/>
      <c r="F13" s="78"/>
      <c r="G13" s="78"/>
      <c r="H13" s="79" t="s">
        <v>65</v>
      </c>
      <c r="I13" s="78"/>
      <c r="J13" s="78"/>
      <c r="K13" s="94">
        <v>174.95105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116.05195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116.0516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58</v>
      </c>
      <c r="G16" s="76" t="s">
        <v>77</v>
      </c>
      <c r="H16" s="75" t="s">
        <v>78</v>
      </c>
      <c r="I16" s="76" t="s">
        <v>79</v>
      </c>
      <c r="J16" s="76" t="s">
        <v>46</v>
      </c>
      <c r="K16" s="88">
        <v>174.9511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174.95105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116.051758333333</v>
      </c>
      <c r="I22" s="67"/>
      <c r="J22" s="104" t="s">
        <v>90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91</v>
      </c>
      <c r="G23" s="75" t="s">
        <v>92</v>
      </c>
      <c r="H23" s="88">
        <v>174.951033333333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E16" sqref="E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开始时间：05:23:01</v>
      </c>
      <c r="B4" s="47"/>
      <c r="C4" s="47" t="str">
        <f>原记录!H3</f>
        <v>结束时间：05:24:43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955</v>
      </c>
      <c r="E6" s="55" t="s">
        <v>108</v>
      </c>
      <c r="F6" s="57">
        <v>26.4</v>
      </c>
      <c r="G6" s="57"/>
    </row>
    <row r="7" spans="1:7">
      <c r="A7" s="49" t="s">
        <v>109</v>
      </c>
      <c r="B7" s="58">
        <v>1.364</v>
      </c>
      <c r="C7" s="49" t="s">
        <v>110</v>
      </c>
      <c r="D7" s="56">
        <v>959</v>
      </c>
      <c r="E7" s="49" t="s">
        <v>111</v>
      </c>
      <c r="F7" s="57">
        <v>25.4</v>
      </c>
      <c r="G7" s="57"/>
    </row>
    <row r="8" spans="1:7">
      <c r="A8" s="49" t="s">
        <v>112</v>
      </c>
      <c r="B8" s="58">
        <v>1.318</v>
      </c>
      <c r="C8" s="49" t="s">
        <v>113</v>
      </c>
      <c r="D8" s="56">
        <v>955</v>
      </c>
      <c r="E8" s="49" t="s">
        <v>114</v>
      </c>
      <c r="F8" s="57">
        <v>26.4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26.4</v>
      </c>
      <c r="L2" s="2" t="s">
        <v>122</v>
      </c>
      <c r="M2" s="2"/>
      <c r="N2" s="24">
        <f>测站及镜站信息!D6</f>
        <v>955</v>
      </c>
      <c r="O2" s="25" t="s">
        <v>115</v>
      </c>
    </row>
    <row r="3" ht="11.1" customHeight="1" spans="1:15">
      <c r="A3" s="5" t="str">
        <f>测站及镜站信息!B5</f>
        <v>C30_3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开始时间：05:23:01</v>
      </c>
      <c r="G3" s="10"/>
      <c r="H3" s="9" t="str">
        <f>测站及镜站信息!C4</f>
        <v>结束时间：05:24:43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D29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90.53408</v>
      </c>
      <c r="I6" s="15" t="str">
        <f>原记录!I6</f>
        <v>7.0</v>
      </c>
      <c r="J6" s="14" t="str">
        <f>原记录!J6</f>
        <v>90.53337</v>
      </c>
      <c r="K6" s="27">
        <f>原记录!K6</f>
        <v>116.05185</v>
      </c>
      <c r="L6" s="28">
        <f>测站及镜站信息!F7</f>
        <v>25.4</v>
      </c>
      <c r="M6" s="29">
        <f>测站及镜站信息!D7</f>
        <v>959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269.063329</v>
      </c>
      <c r="I7" s="15"/>
      <c r="J7" s="14"/>
      <c r="K7" s="27">
        <f>原记录!K7</f>
        <v>116.05175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D28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89.06385</v>
      </c>
      <c r="I8" s="15" t="str">
        <f>原记录!I8</f>
        <v>9.3</v>
      </c>
      <c r="J8" s="14" t="str">
        <f>原记录!J8</f>
        <v>89.06292</v>
      </c>
      <c r="K8" s="27">
        <f>原记录!K8</f>
        <v>174.951</v>
      </c>
      <c r="L8" s="28">
        <f>测站及镜站信息!F8</f>
        <v>26.4</v>
      </c>
      <c r="M8" s="29">
        <f>测站及镜站信息!D8</f>
        <v>955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270.534009</v>
      </c>
      <c r="I9" s="15"/>
      <c r="J9" s="14"/>
      <c r="K9" s="27">
        <f>原记录!K9</f>
        <v>174.95095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90.53410</v>
      </c>
      <c r="I10" s="15" t="str">
        <f>原记录!I10</f>
        <v>8.5</v>
      </c>
      <c r="J10" s="14" t="str">
        <f>原记录!J10</f>
        <v>90.53325</v>
      </c>
      <c r="K10" s="27">
        <f>原记录!K10</f>
        <v>116.05185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269.063599</v>
      </c>
      <c r="I11" s="15"/>
      <c r="J11" s="14"/>
      <c r="K11" s="27">
        <f>原记录!K11</f>
        <v>116.05155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89.06386</v>
      </c>
      <c r="I12" s="15" t="str">
        <f>原记录!I12</f>
        <v>9.1</v>
      </c>
      <c r="J12" s="14" t="str">
        <f>原记录!J12</f>
        <v>89.06295</v>
      </c>
      <c r="K12" s="27">
        <f>原记录!K12</f>
        <v>174.95105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270.533958</v>
      </c>
      <c r="I13" s="15"/>
      <c r="J13" s="14"/>
      <c r="K13" s="27">
        <f>原记录!K13</f>
        <v>174.95105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90.53420</v>
      </c>
      <c r="I14" s="15" t="str">
        <f>原记录!I14</f>
        <v>8.1</v>
      </c>
      <c r="J14" s="14" t="str">
        <f>原记录!J14</f>
        <v>90.53339</v>
      </c>
      <c r="K14" s="27">
        <f>原记录!K14</f>
        <v>116.05195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269.063419</v>
      </c>
      <c r="I15" s="15"/>
      <c r="J15" s="14"/>
      <c r="K15" s="27">
        <f>原记录!K15</f>
        <v>116.0516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89.06392</v>
      </c>
      <c r="I16" s="15" t="str">
        <f>原记录!I16</f>
        <v>10.0</v>
      </c>
      <c r="J16" s="14" t="str">
        <f>原记录!J16</f>
        <v>89.06292</v>
      </c>
      <c r="K16" s="27">
        <f>原记录!K16</f>
        <v>174.9511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270.534083</v>
      </c>
      <c r="I17" s="15"/>
      <c r="J17" s="14"/>
      <c r="K17" s="27">
        <f>原记录!K17</f>
        <v>174.95105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D29</v>
      </c>
      <c r="C25" s="20"/>
      <c r="D25" s="21"/>
      <c r="E25" s="20"/>
      <c r="F25" s="14"/>
      <c r="G25" s="14" t="str">
        <f>原记录!G22</f>
        <v>90.53334</v>
      </c>
      <c r="H25" s="22">
        <f>DEGREES(RADIANS(90)-((INT(ABS(G25))+INT((ABS(G25)-INT(ABS(G25)))*100)/60+((ABS(G25)-INT(ABS(G25)))*100-INT((ABS(G25)-INT(ABS(G25)))*100))/36)*PI()/180)*SIGN(G25))</f>
        <v>-0.892611111111115</v>
      </c>
      <c r="I25" s="22">
        <f>(INT(ABS(H25))+INT((ABS(H25)-INT(ABS(H25)))*60)*0.01+(((ABS(H25)-INT(ABS(H25)))*60-INT((ABS(H25)-INT(ABS(H25)))*60))*60)/10000)*SIGN(H25)</f>
        <v>-0.533340000000001</v>
      </c>
      <c r="J25" s="27">
        <f>原记录!H22</f>
        <v>116.051758333333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C30_3</v>
      </c>
      <c r="Q25" s="41" t="str">
        <f>B25</f>
        <v>D29</v>
      </c>
      <c r="R25" s="42">
        <f>J25</f>
        <v>116.051758333333</v>
      </c>
      <c r="S25" s="37">
        <f>K2</f>
        <v>26.4</v>
      </c>
      <c r="T25" s="43">
        <f>L6</f>
        <v>25.4</v>
      </c>
      <c r="U25" s="43">
        <f>N2</f>
        <v>955</v>
      </c>
      <c r="V25" s="43">
        <f>M6</f>
        <v>959</v>
      </c>
      <c r="W25" s="44">
        <f>I25</f>
        <v>-0.533340000000001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D28</v>
      </c>
      <c r="C26" s="20"/>
      <c r="D26" s="21"/>
      <c r="E26" s="20"/>
      <c r="F26" s="14"/>
      <c r="G26" s="14" t="str">
        <f>原记录!G23</f>
        <v>89.06293</v>
      </c>
      <c r="H26" s="22">
        <f>DEGREES(RADIANS(90)-((INT(ABS(G26))+INT((ABS(G26)-INT(ABS(G26)))*100)/60+((ABS(G26)-INT(ABS(G26)))*100-INT((ABS(G26)-INT(ABS(G26)))*100))/36)*PI()/180)*SIGN(G26))</f>
        <v>0.891861111111126</v>
      </c>
      <c r="I26" s="22">
        <f>(INT(ABS(H26))+INT((ABS(H26)-INT(ABS(H26)))*60)*0.01+(((ABS(H26)-INT(ABS(H26)))*60-INT((ABS(H26)-INT(ABS(H26)))*60))*60)/10000)*SIGN(H26)</f>
        <v>0.533070000000005</v>
      </c>
      <c r="J26" s="27">
        <f>原记录!H23</f>
        <v>174.951033333333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6"/>
      <c r="Q26" s="45" t="str">
        <f>B26</f>
        <v>D28</v>
      </c>
      <c r="R26" s="42">
        <f>J26</f>
        <v>174.951033333333</v>
      </c>
      <c r="S26" s="37">
        <f>K2</f>
        <v>26.4</v>
      </c>
      <c r="T26" s="43">
        <f>L8</f>
        <v>26.4</v>
      </c>
      <c r="U26" s="43">
        <f>N2</f>
        <v>955</v>
      </c>
      <c r="V26" s="43">
        <f>M8</f>
        <v>955</v>
      </c>
      <c r="W26" s="44">
        <f>I26</f>
        <v>0.533070000000005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C30_3</v>
      </c>
      <c r="Q29" s="37" t="str">
        <f>Q25</f>
        <v>D29</v>
      </c>
      <c r="R29" s="37">
        <f>R25</f>
        <v>116.051758333333</v>
      </c>
      <c r="S29" s="37">
        <f>T25</f>
        <v>25.4</v>
      </c>
      <c r="T29" s="37">
        <f>V25</f>
        <v>959</v>
      </c>
      <c r="U29" s="37">
        <f>W25</f>
        <v>-0.533340000000001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D28</v>
      </c>
      <c r="R30" s="37">
        <f>R26</f>
        <v>174.951033333333</v>
      </c>
      <c r="S30" s="37">
        <f>T26</f>
        <v>26.4</v>
      </c>
      <c r="T30" s="37">
        <f>V26</f>
        <v>955</v>
      </c>
      <c r="U30" s="37">
        <f>W26</f>
        <v>0.533070000000005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6FAB1DACDDEF413394523910BCA61CD6_13</vt:lpwstr>
  </property>
  <property fmtid="{D5CDD505-2E9C-101B-9397-08002B2CF9AE}" pid="3" name="KSOProductBuildVer">
    <vt:lpwstr>2052-12.1.0.17140</vt:lpwstr>
  </property>
</Properties>
</file>