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<sst xmlns="http://schemas.openxmlformats.org/spreadsheetml/2006/main" count="231" uniqueCount="145">
  <si>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P2_1站外业观测手簿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</si>
  <si>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</si>
  <si>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</si>
  <si>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</si>
  <si>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</si>
  <si>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</si>
  <si>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测站点：P2_1</t>
  </si>
  <si>
    <t>后视点：</t>
  </si>
  <si>
    <t>开始时间：08:08:51</t>
  </si>
  <si>
    <t>结束时间：08:10:26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</si>
  <si>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</si>
  <si>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</si>
  <si>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</si>
  <si>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</si>
  <si>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</si>
  <si>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</si>
  <si>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</si>
  <si>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</si>
  <si>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</si>
  <si>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</si>
  <si>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</si>
  <si>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</si>
  <si>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</si>
  <si>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</si>
  <si>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</si>
  <si>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</si>
  <si>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</si>
  <si>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T16</t>
  </si>
  <si>
    <t>Ⅰ</t>
  </si>
  <si>
    <t>173.53076</t>
  </si>
  <si>
    <t>1.2</t>
  </si>
  <si>
    <t>173.53071</t>
  </si>
  <si>
    <t>0.00000</t>
  </si>
  <si>
    <t>90.34108</t>
  </si>
  <si>
    <t>5.4</t>
  </si>
  <si>
    <t>90.34053</t>
  </si>
  <si>
    <t>Ⅱ</t>
  </si>
  <si>
    <t>353.53065</t>
  </si>
  <si>
    <t>269.260010</t>
  </si>
  <si>
    <t>T17</t>
  </si>
  <si>
    <t>6.16438</t>
  </si>
  <si>
    <t>1.0</t>
  </si>
  <si>
    <t>6.16433</t>
  </si>
  <si>
    <t>192.23363</t>
  </si>
  <si>
    <t>88.15533</t>
  </si>
  <si>
    <t>6.6</t>
  </si>
  <si>
    <t>88.15466</t>
  </si>
  <si>
    <t>186.16428</t>
  </si>
  <si>
    <t>271.442000</t>
  </si>
  <si>
    <t>2</t>
  </si>
  <si>
    <t>173.53089</t>
  </si>
  <si>
    <t>2.2</t>
  </si>
  <si>
    <t>173.53078</t>
  </si>
  <si>
    <t>90.34123</t>
  </si>
  <si>
    <t>5.8</t>
  </si>
  <si>
    <t>90.34065</t>
  </si>
  <si>
    <t>353.53067</t>
  </si>
  <si>
    <t>269.255926</t>
  </si>
  <si>
    <t>6.16436</t>
  </si>
  <si>
    <t>6.16430</t>
  </si>
  <si>
    <t>192.23352</t>
  </si>
  <si>
    <t>88.15554</t>
  </si>
  <si>
    <t>6.9</t>
  </si>
  <si>
    <t>88.15485</t>
  </si>
  <si>
    <t>186.16424</t>
  </si>
  <si>
    <t>271.441831</t>
  </si>
  <si>
    <t>3</t>
  </si>
  <si>
    <t>173.53084</t>
  </si>
  <si>
    <t>3.0</t>
  </si>
  <si>
    <t>173.53069</t>
  </si>
  <si>
    <t>90.34127</t>
  </si>
  <si>
    <t>6.2</t>
  </si>
  <si>
    <t>90.34064</t>
  </si>
  <si>
    <t>353.53054</t>
  </si>
  <si>
    <t>269.255983</t>
  </si>
  <si>
    <t>6.16445</t>
  </si>
  <si>
    <t>192.23369</t>
  </si>
  <si>
    <t>88.15543</t>
  </si>
  <si>
    <t>6.0</t>
  </si>
  <si>
    <t>88.15483</t>
  </si>
  <si>
    <t>186.16432</t>
  </si>
  <si>
    <t>271.441777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</si>
  <si>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</si>
  <si>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</si>
  <si>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</si>
  <si>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</si>
  <si>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</si>
  <si>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</si>
  <si>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</si>
  <si>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90.34061</t>
  </si>
  <si>
    <t>2C互差20.00″</t>
  </si>
  <si>
    <t>192.23361</t>
  </si>
  <si>
    <t>88.15478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</si>
  <si>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</si>
  <si>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</si>
  <si>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</si>
  <si>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</si>
  <si>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</si>
  <si>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</si>
  <si>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</si>
  <si>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</si>
  <si>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</si>
  <si>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</si>
  <si>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</si>
  <si>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</si>
  <si>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P2_1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</si>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</sst>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203.27205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203.27195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211.7165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211.71635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203.2721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203.2719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30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211.71645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211.71625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203.2721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203.27185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30</v>
      </c>
      <c r="F16" s="76" t="s">
        <v>40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211.71635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211.71625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203.271991666667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211.716358333333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18" sqref="F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开始时间：08:08:51</v>
      </c>
      <c r="B4" s="47"/>
      <c r="C4" s="47" t="str">
        <f>原记录!H3</f>
        <v>结束时间：08:10:26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951</v>
      </c>
      <c r="E6" s="55" t="s">
        <v>108</v>
      </c>
      <c r="F6" s="57">
        <v>27.2</v>
      </c>
      <c r="G6" s="57"/>
    </row>
    <row r="7" spans="1:7">
      <c r="A7" s="49" t="s">
        <v>109</v>
      </c>
      <c r="B7" s="58">
        <v>1.364</v>
      </c>
      <c r="C7" s="49" t="s">
        <v>110</v>
      </c>
      <c r="D7" s="56">
        <v>951</v>
      </c>
      <c r="E7" s="49" t="s">
        <v>111</v>
      </c>
      <c r="F7" s="57">
        <v>27.2</v>
      </c>
      <c r="G7" s="57"/>
    </row>
    <row r="8" spans="1:7">
      <c r="A8" s="49" t="s">
        <v>112</v>
      </c>
      <c r="B8" s="58">
        <v>1.318</v>
      </c>
      <c r="C8" s="49" t="s">
        <v>113</v>
      </c>
      <c r="D8" s="56">
        <v>949</v>
      </c>
      <c r="E8" s="49" t="s">
        <v>114</v>
      </c>
      <c r="F8" s="57">
        <v>27.2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27.2</v>
      </c>
      <c r="L2" s="2" t="s">
        <v>122</v>
      </c>
      <c r="M2" s="2"/>
      <c r="N2" s="24">
        <f>测站及镜站信息!D6</f>
        <v>951</v>
      </c>
      <c r="O2" s="25" t="s">
        <v>115</v>
      </c>
    </row>
    <row r="3" ht="11.1" customHeight="1" spans="1:15">
      <c r="A3" s="5" t="str">
        <f>测站及镜站信息!B5</f>
        <v>P2_1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开始时间：08:08:51</v>
      </c>
      <c r="G3" s="10"/>
      <c r="H3" s="9" t="str">
        <f>测站及镜站信息!C4</f>
        <v>结束时间：08:10:26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90.34108</v>
      </c>
      <c r="I6" s="15" t="str">
        <f>原记录!I6</f>
        <v>5.4</v>
      </c>
      <c r="J6" s="14" t="str">
        <f>原记录!J6</f>
        <v>90.34053</v>
      </c>
      <c r="K6" s="27">
        <f>原记录!K6</f>
        <v>203.27205</v>
      </c>
      <c r="L6" s="28">
        <f>测站及镜站信息!F7</f>
        <v>27.2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269.260010</v>
      </c>
      <c r="I7" s="15"/>
      <c r="J7" s="14"/>
      <c r="K7" s="27">
        <f>原记录!K7</f>
        <v>203.27195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88.15533</v>
      </c>
      <c r="I8" s="15" t="str">
        <f>原记录!I8</f>
        <v>6.6</v>
      </c>
      <c r="J8" s="14" t="str">
        <f>原记录!J8</f>
        <v>88.15466</v>
      </c>
      <c r="K8" s="27">
        <f>原记录!K8</f>
        <v>211.7165</v>
      </c>
      <c r="L8" s="28">
        <f>测站及镜站信息!F8</f>
        <v>27.2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271.442000</v>
      </c>
      <c r="I9" s="15"/>
      <c r="J9" s="14"/>
      <c r="K9" s="27">
        <f>原记录!K9</f>
        <v>211.71635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90.34123</v>
      </c>
      <c r="I10" s="15" t="str">
        <f>原记录!I10</f>
        <v>5.8</v>
      </c>
      <c r="J10" s="14" t="str">
        <f>原记录!J10</f>
        <v>90.34065</v>
      </c>
      <c r="K10" s="27">
        <f>原记录!K10</f>
        <v>203.2721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269.255926</v>
      </c>
      <c r="I11" s="15"/>
      <c r="J11" s="14"/>
      <c r="K11" s="27">
        <f>原记录!K11</f>
        <v>203.2719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88.15554</v>
      </c>
      <c r="I12" s="15" t="str">
        <f>原记录!I12</f>
        <v>6.9</v>
      </c>
      <c r="J12" s="14" t="str">
        <f>原记录!J12</f>
        <v>88.15485</v>
      </c>
      <c r="K12" s="27">
        <f>原记录!K12</f>
        <v>211.71645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271.441831</v>
      </c>
      <c r="I13" s="15"/>
      <c r="J13" s="14"/>
      <c r="K13" s="27">
        <f>原记录!K13</f>
        <v>211.71625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90.34127</v>
      </c>
      <c r="I14" s="15" t="str">
        <f>原记录!I14</f>
        <v>6.2</v>
      </c>
      <c r="J14" s="14" t="str">
        <f>原记录!J14</f>
        <v>90.34064</v>
      </c>
      <c r="K14" s="27">
        <f>原记录!K14</f>
        <v>203.2721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269.255983</v>
      </c>
      <c r="I15" s="15"/>
      <c r="J15" s="14"/>
      <c r="K15" s="27">
        <f>原记录!K15</f>
        <v>203.27185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88.15543</v>
      </c>
      <c r="I16" s="15" t="str">
        <f>原记录!I16</f>
        <v>6.0</v>
      </c>
      <c r="J16" s="14" t="str">
        <f>原记录!J16</f>
        <v>88.15483</v>
      </c>
      <c r="K16" s="27">
        <f>原记录!K16</f>
        <v>211.71635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271.441777</v>
      </c>
      <c r="I17" s="15"/>
      <c r="J17" s="14"/>
      <c r="K17" s="27">
        <f>原记录!K17</f>
        <v>211.71625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T16</v>
      </c>
      <c r="C25" s="20"/>
      <c r="D25" s="21"/>
      <c r="E25" s="20"/>
      <c r="F25" s="14"/>
      <c r="G25" s="14" t="str">
        <f>原记录!G22</f>
        <v>90.34061</v>
      </c>
      <c r="H25" s="22">
        <f>DEGREES(RADIANS(90)-((INT(ABS(G25))+INT((ABS(G25)-INT(ABS(G25)))*100)/60+((ABS(G25)-INT(ABS(G25)))*100-INT((ABS(G25)-INT(ABS(G25)))*100))/36)*PI()/180)*SIGN(G25))</f>
        <v>-0.568361111111098</v>
      </c>
      <c r="I25" s="22">
        <f>(INT(ABS(H25))+INT((ABS(H25)-INT(ABS(H25)))*60)*0.01+(((ABS(H25)-INT(ABS(H25)))*60-INT((ABS(H25)-INT(ABS(H25)))*60))*60)/10000)*SIGN(H25)</f>
        <v>-0.340609999999995</v>
      </c>
      <c r="J25" s="27">
        <f>原记录!H22</f>
        <v>203.271991666667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P2_1</v>
      </c>
      <c r="Q25" s="41" t="str">
        <f>B25</f>
        <v>T16</v>
      </c>
      <c r="R25" s="42">
        <f>J25</f>
        <v>203.271991666667</v>
      </c>
      <c r="S25" s="37">
        <f>K2</f>
        <v>27.2</v>
      </c>
      <c r="T25" s="43">
        <f>L6</f>
        <v>27.2</v>
      </c>
      <c r="U25" s="43">
        <f>N2</f>
        <v>951</v>
      </c>
      <c r="V25" s="43">
        <f>M6</f>
        <v>951</v>
      </c>
      <c r="W25" s="44">
        <f>I25</f>
        <v>-0.340609999999995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T17</v>
      </c>
      <c r="C26" s="20"/>
      <c r="D26" s="21"/>
      <c r="E26" s="20"/>
      <c r="F26" s="14"/>
      <c r="G26" s="14" t="str">
        <f>原记录!G23</f>
        <v>88.15478</v>
      </c>
      <c r="H26" s="22">
        <f>DEGREES(RADIANS(90)-((INT(ABS(G26))+INT((ABS(G26)-INT(ABS(G26)))*100)/60+((ABS(G26)-INT(ABS(G26)))*100-INT((ABS(G26)-INT(ABS(G26)))*100))/36)*PI()/180)*SIGN(G26))</f>
        <v>1.73672222222221</v>
      </c>
      <c r="I26" s="22">
        <f>(INT(ABS(H26))+INT((ABS(H26)-INT(ABS(H26)))*60)*0.01+(((ABS(H26)-INT(ABS(H26)))*60-INT((ABS(H26)-INT(ABS(H26)))*60))*60)/10000)*SIGN(H26)</f>
        <v>1.44122</v>
      </c>
      <c r="J26" s="27">
        <f>原记录!H23</f>
        <v>211.716358333333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6"/>
      <c r="Q26" s="45" t="str">
        <f>B26</f>
        <v>T17</v>
      </c>
      <c r="R26" s="42">
        <f>J26</f>
        <v>211.716358333333</v>
      </c>
      <c r="S26" s="37">
        <f>K2</f>
        <v>27.2</v>
      </c>
      <c r="T26" s="43">
        <f>L8</f>
        <v>27.2</v>
      </c>
      <c r="U26" s="43">
        <f>N2</f>
        <v>951</v>
      </c>
      <c r="V26" s="43">
        <f>M8</f>
        <v>949</v>
      </c>
      <c r="W26" s="44">
        <f>I26</f>
        <v>1.44122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P2_1</v>
      </c>
      <c r="Q29" s="37" t="str">
        <f>Q25</f>
        <v>T16</v>
      </c>
      <c r="R29" s="37">
        <f>R25</f>
        <v>203.271991666667</v>
      </c>
      <c r="S29" s="37">
        <f>T25</f>
        <v>27.2</v>
      </c>
      <c r="T29" s="37">
        <f>V25</f>
        <v>951</v>
      </c>
      <c r="U29" s="37">
        <f>W25</f>
        <v>-0.340609999999995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T17</v>
      </c>
      <c r="R30" s="37">
        <f>R26</f>
        <v>211.716358333333</v>
      </c>
      <c r="S30" s="37">
        <f>T26</f>
        <v>27.2</v>
      </c>
      <c r="T30" s="37">
        <f>V26</f>
        <v>949</v>
      </c>
      <c r="U30" s="37">
        <f>W26</f>
        <v>1.44122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3436DB845169487D852AF179DE5EEAF2_13</vt:lpwstr>
  </property>
  <property fmtid="{D5CDD505-2E9C-101B-9397-08002B2CF9AE}" pid="3" name="KSOProductBuildVer">
    <vt:lpwstr>2052-12.1.0.17140</vt:lpwstr>
  </property>
</Properties>
</file>