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<sst xmlns="http://schemas.openxmlformats.org/spreadsheetml/2006/main" count="231" uniqueCount="144">
  <si>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P2_4站外业观测手簿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</si>
  <si>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</si>
  <si>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</si>
  <si>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</si>
  <si>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</si>
  <si>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</si>
  <si>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测站点：P2_4</t>
  </si>
  <si>
    <t>后视点：</t>
  </si>
  <si>
    <t>开始时间：08:22:21</t>
  </si>
  <si>
    <t>结束时间：08:23:52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</si>
  <si>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</si>
  <si>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</si>
  <si>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</si>
  <si>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</si>
  <si>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</si>
  <si>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</si>
  <si>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</si>
  <si>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</si>
  <si>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</si>
  <si>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</si>
  <si>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</si>
  <si>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</si>
  <si>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</si>
  <si>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</si>
  <si>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</si>
  <si>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</si>
  <si>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</si>
  <si>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T17</t>
  </si>
  <si>
    <t>Ⅰ</t>
  </si>
  <si>
    <t>13.27022</t>
  </si>
  <si>
    <t>1.5</t>
  </si>
  <si>
    <t>13.27014</t>
  </si>
  <si>
    <t>0.00000</t>
  </si>
  <si>
    <t>88.15166</t>
  </si>
  <si>
    <t>7.8</t>
  </si>
  <si>
    <t>88.15088</t>
  </si>
  <si>
    <t>Ⅱ</t>
  </si>
  <si>
    <t>193.27007</t>
  </si>
  <si>
    <t>271.445900</t>
  </si>
  <si>
    <t>T16</t>
  </si>
  <si>
    <t>181.03019</t>
  </si>
  <si>
    <t>0.8</t>
  </si>
  <si>
    <t>181.03015</t>
  </si>
  <si>
    <t>167.36001</t>
  </si>
  <si>
    <t>90.33351</t>
  </si>
  <si>
    <t>8.2</t>
  </si>
  <si>
    <t>90.33268</t>
  </si>
  <si>
    <t>1.03011</t>
  </si>
  <si>
    <t>269.264140</t>
  </si>
  <si>
    <t>2</t>
  </si>
  <si>
    <t>13.27013</t>
  </si>
  <si>
    <t>13.27009</t>
  </si>
  <si>
    <t>88.15165</t>
  </si>
  <si>
    <t>7.7</t>
  </si>
  <si>
    <t>193.27005</t>
  </si>
  <si>
    <t>271.445886</t>
  </si>
  <si>
    <t>181.03025</t>
  </si>
  <si>
    <t>2.2</t>
  </si>
  <si>
    <t>181.03014</t>
  </si>
  <si>
    <t>167.36005</t>
  </si>
  <si>
    <t>90.33340</t>
  </si>
  <si>
    <t>7.5</t>
  </si>
  <si>
    <t>90.33265</t>
  </si>
  <si>
    <t>1.03003</t>
  </si>
  <si>
    <t>269.264104</t>
  </si>
  <si>
    <t>3</t>
  </si>
  <si>
    <t>13.27034</t>
  </si>
  <si>
    <t>2.9</t>
  </si>
  <si>
    <t>13.27020</t>
  </si>
  <si>
    <t>88.15174</t>
  </si>
  <si>
    <t>8.9</t>
  </si>
  <si>
    <t>88.15086</t>
  </si>
  <si>
    <t>271.450028</t>
  </si>
  <si>
    <t>181.03033</t>
  </si>
  <si>
    <t>5.3</t>
  </si>
  <si>
    <t>181.03006</t>
  </si>
  <si>
    <t>167.35587</t>
  </si>
  <si>
    <t>90.33337</t>
  </si>
  <si>
    <t>90.33259</t>
  </si>
  <si>
    <t>1.02580</t>
  </si>
  <si>
    <t>269.264181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</si>
  <si>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</si>
  <si>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</si>
  <si>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</si>
  <si>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</si>
  <si>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</si>
  <si>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</si>
  <si>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</si>
  <si>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88.15087</t>
  </si>
  <si>
    <t>2C互差20.00″</t>
  </si>
  <si>
    <t>167.35598</t>
  </si>
  <si>
    <t>90.33264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</si>
  <si>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</si>
  <si>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</si>
  <si>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</si>
  <si>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</si>
  <si>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</si>
  <si>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</si>
  <si>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</si>
  <si>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</si>
  <si>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</si>
  <si>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</si>
  <si>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</si>
  <si>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</si>
  <si>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P2_4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</si>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</sst>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211.7049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211.70485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203.2871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203.2867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41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35</v>
      </c>
      <c r="K10" s="86">
        <v>211.705</v>
      </c>
      <c r="L10" s="91"/>
    </row>
    <row r="11" s="60" customFormat="1" spans="1:12">
      <c r="A11" s="73"/>
      <c r="B11" s="74"/>
      <c r="C11" s="75" t="s">
        <v>36</v>
      </c>
      <c r="D11" s="75" t="s">
        <v>54</v>
      </c>
      <c r="E11" s="74"/>
      <c r="F11" s="74"/>
      <c r="G11" s="74"/>
      <c r="H11" s="75" t="s">
        <v>55</v>
      </c>
      <c r="I11" s="74"/>
      <c r="J11" s="74"/>
      <c r="K11" s="88">
        <v>211.70495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56</v>
      </c>
      <c r="E12" s="76" t="s">
        <v>57</v>
      </c>
      <c r="F12" s="76" t="s">
        <v>58</v>
      </c>
      <c r="G12" s="76" t="s">
        <v>59</v>
      </c>
      <c r="H12" s="75" t="s">
        <v>60</v>
      </c>
      <c r="I12" s="76" t="s">
        <v>61</v>
      </c>
      <c r="J12" s="76" t="s">
        <v>62</v>
      </c>
      <c r="K12" s="88">
        <v>203.28705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203.287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211.7051</v>
      </c>
      <c r="L14" s="91"/>
    </row>
    <row r="15" s="60" customFormat="1" spans="1:12">
      <c r="A15" s="73"/>
      <c r="B15" s="74"/>
      <c r="C15" s="75" t="s">
        <v>36</v>
      </c>
      <c r="D15" s="75" t="s">
        <v>54</v>
      </c>
      <c r="E15" s="74"/>
      <c r="F15" s="74"/>
      <c r="G15" s="74"/>
      <c r="H15" s="75" t="s">
        <v>72</v>
      </c>
      <c r="I15" s="74"/>
      <c r="J15" s="74"/>
      <c r="K15" s="88">
        <v>211.7048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53</v>
      </c>
      <c r="J16" s="76" t="s">
        <v>78</v>
      </c>
      <c r="K16" s="88">
        <v>203.2871</v>
      </c>
      <c r="L16" s="93"/>
    </row>
    <row r="17" s="60" customFormat="1" ht="15" spans="1:12">
      <c r="A17" s="77"/>
      <c r="B17" s="78"/>
      <c r="C17" s="79" t="s">
        <v>36</v>
      </c>
      <c r="D17" s="79" t="s">
        <v>79</v>
      </c>
      <c r="E17" s="78"/>
      <c r="F17" s="78"/>
      <c r="G17" s="78"/>
      <c r="H17" s="79" t="s">
        <v>80</v>
      </c>
      <c r="I17" s="78"/>
      <c r="J17" s="78"/>
      <c r="K17" s="94">
        <v>203.2869</v>
      </c>
      <c r="L17" s="92"/>
    </row>
    <row r="18" s="60" customFormat="1" spans="1:12">
      <c r="A18" s="80" t="s">
        <v>81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83</v>
      </c>
      <c r="B20" s="67" t="s">
        <v>12</v>
      </c>
      <c r="C20" s="67"/>
      <c r="D20" s="67" t="s">
        <v>84</v>
      </c>
      <c r="E20" s="67"/>
      <c r="F20" s="67" t="s">
        <v>85</v>
      </c>
      <c r="G20" s="67" t="s">
        <v>86</v>
      </c>
      <c r="H20" s="67" t="s">
        <v>21</v>
      </c>
      <c r="I20" s="67"/>
      <c r="J20" s="98" t="s">
        <v>87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88</v>
      </c>
      <c r="H22" s="86">
        <v>211.704933333333</v>
      </c>
      <c r="I22" s="67"/>
      <c r="J22" s="104" t="s">
        <v>89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90</v>
      </c>
      <c r="G23" s="75" t="s">
        <v>91</v>
      </c>
      <c r="H23" s="88">
        <v>203.286975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B17" sqref="B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开始时间：08:22:21</v>
      </c>
      <c r="B4" s="47"/>
      <c r="C4" s="47" t="str">
        <f>原记录!H3</f>
        <v>结束时间：08:23:52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951</v>
      </c>
      <c r="E6" s="55" t="s">
        <v>107</v>
      </c>
      <c r="F6" s="57">
        <v>27.2</v>
      </c>
      <c r="G6" s="57"/>
    </row>
    <row r="7" spans="1:7">
      <c r="A7" s="49" t="s">
        <v>108</v>
      </c>
      <c r="B7" s="58">
        <v>1.318</v>
      </c>
      <c r="C7" s="49" t="s">
        <v>109</v>
      </c>
      <c r="D7" s="56">
        <v>949</v>
      </c>
      <c r="E7" s="49" t="s">
        <v>110</v>
      </c>
      <c r="F7" s="57">
        <v>27.2</v>
      </c>
      <c r="G7" s="57"/>
    </row>
    <row r="8" spans="1:7">
      <c r="A8" s="49" t="s">
        <v>111</v>
      </c>
      <c r="B8" s="58">
        <v>1.364</v>
      </c>
      <c r="C8" s="49" t="s">
        <v>112</v>
      </c>
      <c r="D8" s="56">
        <v>951</v>
      </c>
      <c r="E8" s="49" t="s">
        <v>113</v>
      </c>
      <c r="F8" s="57">
        <v>27.2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27.2</v>
      </c>
      <c r="L2" s="2" t="s">
        <v>121</v>
      </c>
      <c r="M2" s="2"/>
      <c r="N2" s="24">
        <f>测站及镜站信息!D6</f>
        <v>951</v>
      </c>
      <c r="O2" s="25" t="s">
        <v>114</v>
      </c>
    </row>
    <row r="3" ht="11.1" customHeight="1" spans="1:15">
      <c r="A3" s="5" t="str">
        <f>测站及镜站信息!B5</f>
        <v>P2_4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开始时间：08:22:21</v>
      </c>
      <c r="G3" s="10"/>
      <c r="H3" s="9" t="str">
        <f>测站及镜站信息!C4</f>
        <v>结束时间：08:23:52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88.15166</v>
      </c>
      <c r="I6" s="15" t="str">
        <f>原记录!I6</f>
        <v>7.8</v>
      </c>
      <c r="J6" s="14" t="str">
        <f>原记录!J6</f>
        <v>88.15088</v>
      </c>
      <c r="K6" s="27">
        <f>原记录!K6</f>
        <v>211.7049</v>
      </c>
      <c r="L6" s="28">
        <f>测站及镜站信息!F7</f>
        <v>27.2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271.445900</v>
      </c>
      <c r="I7" s="15"/>
      <c r="J7" s="14"/>
      <c r="K7" s="27">
        <f>原记录!K7</f>
        <v>211.70485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90.33351</v>
      </c>
      <c r="I8" s="15" t="str">
        <f>原记录!I8</f>
        <v>8.2</v>
      </c>
      <c r="J8" s="14" t="str">
        <f>原记录!J8</f>
        <v>90.33268</v>
      </c>
      <c r="K8" s="27">
        <f>原记录!K8</f>
        <v>203.2871</v>
      </c>
      <c r="L8" s="28">
        <f>测站及镜站信息!F8</f>
        <v>27.2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269.264140</v>
      </c>
      <c r="I9" s="15"/>
      <c r="J9" s="14"/>
      <c r="K9" s="27">
        <f>原记录!K9</f>
        <v>203.2867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88.15165</v>
      </c>
      <c r="I10" s="15" t="str">
        <f>原记录!I10</f>
        <v>7.7</v>
      </c>
      <c r="J10" s="14" t="str">
        <f>原记录!J10</f>
        <v>88.15088</v>
      </c>
      <c r="K10" s="27">
        <f>原记录!K10</f>
        <v>211.705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271.445886</v>
      </c>
      <c r="I11" s="15"/>
      <c r="J11" s="14"/>
      <c r="K11" s="27">
        <f>原记录!K11</f>
        <v>211.70495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90.33340</v>
      </c>
      <c r="I12" s="15" t="str">
        <f>原记录!I12</f>
        <v>7.5</v>
      </c>
      <c r="J12" s="14" t="str">
        <f>原记录!J12</f>
        <v>90.33265</v>
      </c>
      <c r="K12" s="27">
        <f>原记录!K12</f>
        <v>203.28705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269.264104</v>
      </c>
      <c r="I13" s="15"/>
      <c r="J13" s="14"/>
      <c r="K13" s="27">
        <f>原记录!K13</f>
        <v>203.287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88.15174</v>
      </c>
      <c r="I14" s="15" t="str">
        <f>原记录!I14</f>
        <v>8.9</v>
      </c>
      <c r="J14" s="14" t="str">
        <f>原记录!J14</f>
        <v>88.15086</v>
      </c>
      <c r="K14" s="27">
        <f>原记录!K14</f>
        <v>211.7051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271.450028</v>
      </c>
      <c r="I15" s="15"/>
      <c r="J15" s="14"/>
      <c r="K15" s="27">
        <f>原记录!K15</f>
        <v>211.7048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90.33337</v>
      </c>
      <c r="I16" s="15" t="str">
        <f>原记录!I16</f>
        <v>7.7</v>
      </c>
      <c r="J16" s="14" t="str">
        <f>原记录!J16</f>
        <v>90.33259</v>
      </c>
      <c r="K16" s="27">
        <f>原记录!K16</f>
        <v>203.2871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269.264181</v>
      </c>
      <c r="I17" s="15"/>
      <c r="J17" s="14"/>
      <c r="K17" s="27">
        <f>原记录!K17</f>
        <v>203.2869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T17</v>
      </c>
      <c r="C25" s="20"/>
      <c r="D25" s="21"/>
      <c r="E25" s="20"/>
      <c r="F25" s="14"/>
      <c r="G25" s="14" t="str">
        <f>原记录!G22</f>
        <v>88.15087</v>
      </c>
      <c r="H25" s="22">
        <f>DEGREES(RADIANS(90)-((INT(ABS(G25))+INT((ABS(G25)-INT(ABS(G25)))*100)/60+((ABS(G25)-INT(ABS(G25)))*100-INT((ABS(G25)-INT(ABS(G25)))*100))/36)*PI()/180)*SIGN(G25))</f>
        <v>1.74758333333333</v>
      </c>
      <c r="I25" s="22">
        <f>(INT(ABS(H25))+INT((ABS(H25)-INT(ABS(H25)))*60)*0.01+(((ABS(H25)-INT(ABS(H25)))*60-INT((ABS(H25)-INT(ABS(H25)))*60))*60)/10000)*SIGN(H25)</f>
        <v>1.44513</v>
      </c>
      <c r="J25" s="27">
        <f>原记录!H22</f>
        <v>211.704933333333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P2_4</v>
      </c>
      <c r="Q25" s="41" t="str">
        <f>B25</f>
        <v>T17</v>
      </c>
      <c r="R25" s="42">
        <f>J25</f>
        <v>211.704933333333</v>
      </c>
      <c r="S25" s="37">
        <f>K2</f>
        <v>27.2</v>
      </c>
      <c r="T25" s="43">
        <f>L6</f>
        <v>27.2</v>
      </c>
      <c r="U25" s="43">
        <f>N2</f>
        <v>951</v>
      </c>
      <c r="V25" s="43">
        <f>M6</f>
        <v>949</v>
      </c>
      <c r="W25" s="44">
        <f>I25</f>
        <v>1.44513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T16</v>
      </c>
      <c r="C26" s="20"/>
      <c r="D26" s="21"/>
      <c r="E26" s="20"/>
      <c r="F26" s="14"/>
      <c r="G26" s="14" t="str">
        <f>原记录!G23</f>
        <v>90.33264</v>
      </c>
      <c r="H26" s="22">
        <f>DEGREES(RADIANS(90)-((INT(ABS(G26))+INT((ABS(G26)-INT(ABS(G26)))*100)/60+((ABS(G26)-INT(ABS(G26)))*100-INT((ABS(G26)-INT(ABS(G26)))*100))/36)*PI()/180)*SIGN(G26))</f>
        <v>-0.557333333333318</v>
      </c>
      <c r="I26" s="22">
        <f>(INT(ABS(H26))+INT((ABS(H26)-INT(ABS(H26)))*60)*0.01+(((ABS(H26)-INT(ABS(H26)))*60-INT((ABS(H26)-INT(ABS(H26)))*60))*60)/10000)*SIGN(H26)</f>
        <v>-0.332639999999995</v>
      </c>
      <c r="J26" s="27">
        <f>原记录!H23</f>
        <v>203.286975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6"/>
      <c r="Q26" s="45" t="str">
        <f>B26</f>
        <v>T16</v>
      </c>
      <c r="R26" s="42">
        <f>J26</f>
        <v>203.286975</v>
      </c>
      <c r="S26" s="37">
        <f>K2</f>
        <v>27.2</v>
      </c>
      <c r="T26" s="43">
        <f>L8</f>
        <v>27.2</v>
      </c>
      <c r="U26" s="43">
        <f>N2</f>
        <v>951</v>
      </c>
      <c r="V26" s="43">
        <f>M8</f>
        <v>951</v>
      </c>
      <c r="W26" s="44">
        <f>I26</f>
        <v>-0.332639999999995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P2_4</v>
      </c>
      <c r="Q29" s="37" t="str">
        <f>Q25</f>
        <v>T17</v>
      </c>
      <c r="R29" s="37">
        <f>R25</f>
        <v>211.704933333333</v>
      </c>
      <c r="S29" s="37">
        <f>T25</f>
        <v>27.2</v>
      </c>
      <c r="T29" s="37">
        <f>V25</f>
        <v>949</v>
      </c>
      <c r="U29" s="37">
        <f>W25</f>
        <v>1.44513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T16</v>
      </c>
      <c r="R30" s="37">
        <f>R26</f>
        <v>203.286975</v>
      </c>
      <c r="S30" s="37">
        <f>T26</f>
        <v>27.2</v>
      </c>
      <c r="T30" s="37">
        <f>V26</f>
        <v>951</v>
      </c>
      <c r="U30" s="37">
        <f>W26</f>
        <v>-0.332639999999995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D7C4A4AAFCAC49959450A61A031D0226_13</vt:lpwstr>
  </property>
  <property fmtid="{D5CDD505-2E9C-101B-9397-08002B2CF9AE}" pid="3" name="KSOProductBuildVer">
    <vt:lpwstr>2052-12.1.0.17140</vt:lpwstr>
  </property>
</Properties>
</file>