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<sst xmlns="http://schemas.openxmlformats.org/spreadsheetml/2006/main" count="231" uniqueCount="145">
  <si>
    <t>P4_2站外业观测手簿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</si>
  <si>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</si>
  <si>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</si>
  <si>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</si>
  <si>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</si>
  <si>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</si>
  <si>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测站点：P4_2</t>
  </si>
  <si>
    <t>后视点：</t>
  </si>
  <si>
    <t>开始时间：09:15:18</t>
  </si>
  <si>
    <t>结束时间：09:16:47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</si>
  <si>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</si>
  <si>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</si>
  <si>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</si>
  <si>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</si>
  <si>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</si>
  <si>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</si>
  <si>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</si>
  <si>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</si>
  <si>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</si>
  <si>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</si>
  <si>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</si>
  <si>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</si>
  <si>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</si>
  <si>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</si>
  <si>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</si>
  <si>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</si>
  <si>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</si>
  <si>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T19</t>
  </si>
  <si>
    <t>Ⅰ</t>
  </si>
  <si>
    <t>119.20588</t>
  </si>
  <si>
    <t>3.1</t>
  </si>
  <si>
    <t>119.20572</t>
  </si>
  <si>
    <t>0.00000</t>
  </si>
  <si>
    <t>89.44555</t>
  </si>
  <si>
    <t>6.3</t>
  </si>
  <si>
    <t>89.44491</t>
  </si>
  <si>
    <t>Ⅱ</t>
  </si>
  <si>
    <t>299.20557</t>
  </si>
  <si>
    <t>270.151722</t>
  </si>
  <si>
    <t>T18</t>
  </si>
  <si>
    <t>271.11482</t>
  </si>
  <si>
    <t>4.7</t>
  </si>
  <si>
    <t>271.11458</t>
  </si>
  <si>
    <t>151.50486</t>
  </si>
  <si>
    <t>90.36594</t>
  </si>
  <si>
    <t>6.1</t>
  </si>
  <si>
    <t>90.36533</t>
  </si>
  <si>
    <t>91.11434</t>
  </si>
  <si>
    <t>269.231287</t>
  </si>
  <si>
    <t>2</t>
  </si>
  <si>
    <t>119.20592</t>
  </si>
  <si>
    <t>4.1</t>
  </si>
  <si>
    <t>89.44563</t>
  </si>
  <si>
    <t>6.5</t>
  </si>
  <si>
    <t>89.44498</t>
  </si>
  <si>
    <t>299.20551</t>
  </si>
  <si>
    <t>270.151673</t>
  </si>
  <si>
    <t>271.11476</t>
  </si>
  <si>
    <t>4.4</t>
  </si>
  <si>
    <t>271.11454</t>
  </si>
  <si>
    <t>151.50483</t>
  </si>
  <si>
    <t>90.36596</t>
  </si>
  <si>
    <t>90.36532</t>
  </si>
  <si>
    <t>91.11432</t>
  </si>
  <si>
    <t>269.231307</t>
  </si>
  <si>
    <t>3</t>
  </si>
  <si>
    <t>119.20591</t>
  </si>
  <si>
    <t>3.9</t>
  </si>
  <si>
    <t>119.20571</t>
  </si>
  <si>
    <t>89.44566</t>
  </si>
  <si>
    <t>7.1</t>
  </si>
  <si>
    <t>89.44495</t>
  </si>
  <si>
    <t>299.20552</t>
  </si>
  <si>
    <t>270.151759</t>
  </si>
  <si>
    <t>271.11497</t>
  </si>
  <si>
    <t>6.7</t>
  </si>
  <si>
    <t>271.11463</t>
  </si>
  <si>
    <t>151.50492</t>
  </si>
  <si>
    <t>90.37005</t>
  </si>
  <si>
    <t>6.9</t>
  </si>
  <si>
    <t>90.36536</t>
  </si>
  <si>
    <t>91.11430</t>
  </si>
  <si>
    <t>269.231330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</si>
  <si>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</si>
  <si>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</si>
  <si>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</si>
  <si>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</si>
  <si>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</si>
  <si>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</si>
  <si>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</si>
  <si>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</si>
  <si>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151.50487</t>
  </si>
  <si>
    <t>90.36534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</si>
  <si>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</si>
  <si>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</si>
  <si>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</si>
  <si>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</si>
  <si>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</si>
  <si>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</si>
  <si>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</si>
  <si>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</si>
  <si>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</si>
  <si>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</si>
  <si>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</si>
  <si>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</si>
  <si>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P4_2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</si>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</sst>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1" sqref="$A1:$XFD1048576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121.49575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121.4954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96.2394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96.2393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31</v>
      </c>
      <c r="G10" s="71" t="s">
        <v>32</v>
      </c>
      <c r="H10" s="72" t="s">
        <v>52</v>
      </c>
      <c r="I10" s="71" t="s">
        <v>53</v>
      </c>
      <c r="J10" s="71" t="s">
        <v>54</v>
      </c>
      <c r="K10" s="86">
        <v>121.49575</v>
      </c>
      <c r="L10" s="91"/>
    </row>
    <row r="11" s="60" customFormat="1" spans="1:12">
      <c r="A11" s="73"/>
      <c r="B11" s="74"/>
      <c r="C11" s="75" t="s">
        <v>36</v>
      </c>
      <c r="D11" s="75" t="s">
        <v>55</v>
      </c>
      <c r="E11" s="74"/>
      <c r="F11" s="74"/>
      <c r="G11" s="74"/>
      <c r="H11" s="75" t="s">
        <v>56</v>
      </c>
      <c r="I11" s="74"/>
      <c r="J11" s="74"/>
      <c r="K11" s="88">
        <v>121.49555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57</v>
      </c>
      <c r="E12" s="76" t="s">
        <v>58</v>
      </c>
      <c r="F12" s="76" t="s">
        <v>59</v>
      </c>
      <c r="G12" s="76" t="s">
        <v>60</v>
      </c>
      <c r="H12" s="75" t="s">
        <v>61</v>
      </c>
      <c r="I12" s="76" t="s">
        <v>34</v>
      </c>
      <c r="J12" s="76" t="s">
        <v>62</v>
      </c>
      <c r="K12" s="88">
        <v>96.2395</v>
      </c>
      <c r="L12" s="93"/>
    </row>
    <row r="13" s="60" customFormat="1" ht="15" spans="1:12">
      <c r="A13" s="77"/>
      <c r="B13" s="78"/>
      <c r="C13" s="79" t="s">
        <v>36</v>
      </c>
      <c r="D13" s="79" t="s">
        <v>63</v>
      </c>
      <c r="E13" s="78"/>
      <c r="F13" s="78"/>
      <c r="G13" s="78"/>
      <c r="H13" s="79" t="s">
        <v>64</v>
      </c>
      <c r="I13" s="78"/>
      <c r="J13" s="78"/>
      <c r="K13" s="94">
        <v>96.23945</v>
      </c>
      <c r="L13" s="92"/>
    </row>
    <row r="14" s="60" customFormat="1" spans="1:12">
      <c r="A14" s="70" t="s">
        <v>65</v>
      </c>
      <c r="B14" s="71" t="s">
        <v>27</v>
      </c>
      <c r="C14" s="72" t="s">
        <v>28</v>
      </c>
      <c r="D14" s="72" t="s">
        <v>66</v>
      </c>
      <c r="E14" s="71" t="s">
        <v>67</v>
      </c>
      <c r="F14" s="71" t="s">
        <v>68</v>
      </c>
      <c r="G14" s="71" t="s">
        <v>32</v>
      </c>
      <c r="H14" s="72" t="s">
        <v>69</v>
      </c>
      <c r="I14" s="71" t="s">
        <v>70</v>
      </c>
      <c r="J14" s="71" t="s">
        <v>71</v>
      </c>
      <c r="K14" s="86">
        <v>121.49575</v>
      </c>
      <c r="L14" s="91"/>
    </row>
    <row r="15" s="60" customFormat="1" spans="1:12">
      <c r="A15" s="73"/>
      <c r="B15" s="74"/>
      <c r="C15" s="75" t="s">
        <v>36</v>
      </c>
      <c r="D15" s="75" t="s">
        <v>72</v>
      </c>
      <c r="E15" s="74"/>
      <c r="F15" s="74"/>
      <c r="G15" s="74"/>
      <c r="H15" s="75" t="s">
        <v>73</v>
      </c>
      <c r="I15" s="74"/>
      <c r="J15" s="74"/>
      <c r="K15" s="88">
        <v>121.4955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74</v>
      </c>
      <c r="E16" s="76" t="s">
        <v>75</v>
      </c>
      <c r="F16" s="76" t="s">
        <v>76</v>
      </c>
      <c r="G16" s="76" t="s">
        <v>77</v>
      </c>
      <c r="H16" s="75" t="s">
        <v>78</v>
      </c>
      <c r="I16" s="76" t="s">
        <v>79</v>
      </c>
      <c r="J16" s="76" t="s">
        <v>80</v>
      </c>
      <c r="K16" s="88">
        <v>96.2396</v>
      </c>
      <c r="L16" s="93"/>
    </row>
    <row r="17" s="60" customFormat="1" ht="15" spans="1:12">
      <c r="A17" s="77"/>
      <c r="B17" s="78"/>
      <c r="C17" s="79" t="s">
        <v>36</v>
      </c>
      <c r="D17" s="79" t="s">
        <v>81</v>
      </c>
      <c r="E17" s="78"/>
      <c r="F17" s="78"/>
      <c r="G17" s="78"/>
      <c r="H17" s="79" t="s">
        <v>82</v>
      </c>
      <c r="I17" s="78"/>
      <c r="J17" s="78"/>
      <c r="K17" s="94">
        <v>96.23955</v>
      </c>
      <c r="L17" s="92"/>
    </row>
    <row r="18" s="60" customFormat="1" spans="1:12">
      <c r="A18" s="80" t="s">
        <v>83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84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85</v>
      </c>
      <c r="B20" s="67" t="s">
        <v>12</v>
      </c>
      <c r="C20" s="67"/>
      <c r="D20" s="67" t="s">
        <v>86</v>
      </c>
      <c r="E20" s="67"/>
      <c r="F20" s="67" t="s">
        <v>87</v>
      </c>
      <c r="G20" s="67" t="s">
        <v>88</v>
      </c>
      <c r="H20" s="67" t="s">
        <v>21</v>
      </c>
      <c r="I20" s="67"/>
      <c r="J20" s="98" t="s">
        <v>89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71</v>
      </c>
      <c r="H22" s="86">
        <v>121.495616666667</v>
      </c>
      <c r="I22" s="67"/>
      <c r="J22" s="104" t="s">
        <v>90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91</v>
      </c>
      <c r="G23" s="75" t="s">
        <v>92</v>
      </c>
      <c r="H23" s="88">
        <v>96.2394666666667</v>
      </c>
      <c r="I23" s="87"/>
      <c r="J23" s="107" t="s">
        <v>93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94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95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96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97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zoomScale="145" zoomScaleNormal="145" workbookViewId="0">
      <selection activeCell="E19" sqref="E19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98</v>
      </c>
      <c r="B1" s="48" t="s">
        <v>99</v>
      </c>
      <c r="C1" s="47"/>
      <c r="D1" s="47"/>
      <c r="E1" s="49"/>
      <c r="F1" s="49"/>
      <c r="G1" s="49"/>
    </row>
    <row r="2" spans="1:7">
      <c r="A2" s="47" t="s">
        <v>100</v>
      </c>
      <c r="B2" s="47" t="s">
        <v>101</v>
      </c>
      <c r="C2" s="47"/>
      <c r="D2" s="50"/>
      <c r="E2" s="49"/>
      <c r="F2" s="49"/>
      <c r="G2" s="49"/>
    </row>
    <row r="3" spans="1:7">
      <c r="A3" s="47" t="s">
        <v>102</v>
      </c>
      <c r="B3" s="47" t="s">
        <v>103</v>
      </c>
      <c r="C3" s="47"/>
      <c r="D3" s="50"/>
      <c r="E3" s="49"/>
      <c r="F3" s="49"/>
      <c r="G3" s="49"/>
    </row>
    <row r="4" spans="1:7">
      <c r="A4" s="51" t="str">
        <f>原记录!F3</f>
        <v>开始时间：09:15:18</v>
      </c>
      <c r="B4" s="47"/>
      <c r="C4" s="47" t="str">
        <f>原记录!H3</f>
        <v>结束时间：09:16:47</v>
      </c>
      <c r="D4" s="50"/>
      <c r="E4" s="49"/>
      <c r="F4" s="49"/>
      <c r="G4" s="49"/>
    </row>
    <row r="5" spans="1:7">
      <c r="A5" s="49" t="s">
        <v>104</v>
      </c>
      <c r="B5" s="52" t="s">
        <v>105</v>
      </c>
      <c r="C5" s="49"/>
      <c r="D5" s="53"/>
      <c r="E5" s="49"/>
      <c r="F5" s="49"/>
      <c r="G5" s="49"/>
    </row>
    <row r="6" spans="1:7">
      <c r="A6" s="49" t="s">
        <v>106</v>
      </c>
      <c r="B6" s="54">
        <v>1.5</v>
      </c>
      <c r="C6" s="55" t="s">
        <v>107</v>
      </c>
      <c r="D6" s="56">
        <v>949</v>
      </c>
      <c r="E6" s="55" t="s">
        <v>108</v>
      </c>
      <c r="F6" s="57">
        <v>26.4</v>
      </c>
      <c r="G6" s="57"/>
    </row>
    <row r="7" spans="1:7">
      <c r="A7" s="49" t="s">
        <v>109</v>
      </c>
      <c r="B7" s="58">
        <v>1.318</v>
      </c>
      <c r="C7" s="49" t="s">
        <v>110</v>
      </c>
      <c r="D7" s="56">
        <v>947</v>
      </c>
      <c r="E7" s="49" t="s">
        <v>111</v>
      </c>
      <c r="F7" s="57">
        <v>26.6</v>
      </c>
      <c r="G7" s="57"/>
    </row>
    <row r="8" spans="1:7">
      <c r="A8" s="49" t="s">
        <v>112</v>
      </c>
      <c r="B8" s="58">
        <v>1.364</v>
      </c>
      <c r="C8" s="49" t="s">
        <v>113</v>
      </c>
      <c r="D8" s="56">
        <v>949</v>
      </c>
      <c r="E8" s="49" t="s">
        <v>114</v>
      </c>
      <c r="F8" s="57">
        <v>26.4</v>
      </c>
      <c r="G8" s="49"/>
    </row>
    <row r="9" spans="1:7">
      <c r="A9" s="49" t="s">
        <v>115</v>
      </c>
      <c r="B9" s="59" t="s">
        <v>116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Q39" sqref="Q39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2024.06.26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26.4</v>
      </c>
      <c r="L2" s="2" t="s">
        <v>122</v>
      </c>
      <c r="M2" s="2"/>
      <c r="N2" s="24">
        <f>测站及镜站信息!D6</f>
        <v>949</v>
      </c>
      <c r="O2" s="25" t="s">
        <v>115</v>
      </c>
    </row>
    <row r="3" ht="11.1" customHeight="1" spans="1:15">
      <c r="A3" s="5" t="str">
        <f>测站及镜站信息!B5</f>
        <v>P4_2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开始时间：09:15:18</v>
      </c>
      <c r="G3" s="10"/>
      <c r="H3" s="9" t="str">
        <f>测站及镜站信息!C4</f>
        <v>结束时间：09:16:47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T19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89.44555</v>
      </c>
      <c r="I6" s="15" t="str">
        <f>原记录!I6</f>
        <v>6.3</v>
      </c>
      <c r="J6" s="14" t="str">
        <f>原记录!J6</f>
        <v>89.44491</v>
      </c>
      <c r="K6" s="27">
        <f>原记录!K6</f>
        <v>121.49575</v>
      </c>
      <c r="L6" s="28">
        <f>测站及镜站信息!F7</f>
        <v>26.6</v>
      </c>
      <c r="M6" s="29">
        <f>测站及镜站信息!D7</f>
        <v>947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270.151722</v>
      </c>
      <c r="I7" s="15"/>
      <c r="J7" s="14"/>
      <c r="K7" s="27">
        <f>原记录!K7</f>
        <v>121.4954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T18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90.36594</v>
      </c>
      <c r="I8" s="15" t="str">
        <f>原记录!I8</f>
        <v>6.1</v>
      </c>
      <c r="J8" s="14" t="str">
        <f>原记录!J8</f>
        <v>90.36533</v>
      </c>
      <c r="K8" s="27">
        <f>原记录!K8</f>
        <v>96.2394</v>
      </c>
      <c r="L8" s="28">
        <f>测站及镜站信息!F8</f>
        <v>26.4</v>
      </c>
      <c r="M8" s="29">
        <f>测站及镜站信息!D8</f>
        <v>949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269.231287</v>
      </c>
      <c r="I9" s="15"/>
      <c r="J9" s="14"/>
      <c r="K9" s="27">
        <f>原记录!K9</f>
        <v>96.2393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T19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89.44563</v>
      </c>
      <c r="I10" s="15" t="str">
        <f>原记录!I10</f>
        <v>6.5</v>
      </c>
      <c r="J10" s="14" t="str">
        <f>原记录!J10</f>
        <v>89.44498</v>
      </c>
      <c r="K10" s="27">
        <f>原记录!K10</f>
        <v>121.49575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270.151673</v>
      </c>
      <c r="I11" s="15"/>
      <c r="J11" s="14"/>
      <c r="K11" s="27">
        <f>原记录!K11</f>
        <v>121.49555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T18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90.36596</v>
      </c>
      <c r="I12" s="15" t="str">
        <f>原记录!I12</f>
        <v>6.3</v>
      </c>
      <c r="J12" s="14" t="str">
        <f>原记录!J12</f>
        <v>90.36532</v>
      </c>
      <c r="K12" s="27">
        <f>原记录!K12</f>
        <v>96.2395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269.231307</v>
      </c>
      <c r="I13" s="15"/>
      <c r="J13" s="14"/>
      <c r="K13" s="27">
        <f>原记录!K13</f>
        <v>96.23945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T19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89.44566</v>
      </c>
      <c r="I14" s="15" t="str">
        <f>原记录!I14</f>
        <v>7.1</v>
      </c>
      <c r="J14" s="14" t="str">
        <f>原记录!J14</f>
        <v>89.44495</v>
      </c>
      <c r="K14" s="27">
        <f>原记录!K14</f>
        <v>121.49575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270.151759</v>
      </c>
      <c r="I15" s="15"/>
      <c r="J15" s="14"/>
      <c r="K15" s="27">
        <f>原记录!K15</f>
        <v>121.4955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T18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90.37005</v>
      </c>
      <c r="I16" s="15" t="str">
        <f>原记录!I16</f>
        <v>6.9</v>
      </c>
      <c r="J16" s="14" t="str">
        <f>原记录!J16</f>
        <v>90.36536</v>
      </c>
      <c r="K16" s="27">
        <f>原记录!K16</f>
        <v>96.2396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269.231330</v>
      </c>
      <c r="I17" s="15"/>
      <c r="J17" s="14"/>
      <c r="K17" s="27">
        <f>原记录!K17</f>
        <v>96.23955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8" t="s">
        <v>136</v>
      </c>
      <c r="T24" s="39"/>
      <c r="U24" s="38" t="s">
        <v>137</v>
      </c>
      <c r="V24" s="39"/>
      <c r="W24" s="40" t="s">
        <v>131</v>
      </c>
      <c r="X24" s="40" t="s">
        <v>138</v>
      </c>
      <c r="Y24" s="40" t="s">
        <v>132</v>
      </c>
    </row>
    <row r="25" ht="14.1" customHeight="1" spans="1:28">
      <c r="A25" s="18" t="s">
        <v>26</v>
      </c>
      <c r="B25" s="19" t="str">
        <f>原记录!B22</f>
        <v>T19</v>
      </c>
      <c r="C25" s="20"/>
      <c r="D25" s="21"/>
      <c r="E25" s="20"/>
      <c r="F25" s="14"/>
      <c r="G25" s="14" t="str">
        <f>原记录!G22</f>
        <v>89.44495</v>
      </c>
      <c r="H25" s="22">
        <f>DEGREES(RADIANS(90)-((INT(ABS(G25))+INT((ABS(G25)-INT(ABS(G25)))*100)/60+((ABS(G25)-INT(ABS(G25)))*100-INT((ABS(G25)-INT(ABS(G25)))*100))/36)*PI()/180)*SIGN(G25))</f>
        <v>0.25291666666664</v>
      </c>
      <c r="I25" s="22">
        <f>(INT(ABS(H25))+INT((ABS(H25)-INT(ABS(H25)))*60)*0.01+(((ABS(H25)-INT(ABS(H25)))*60-INT((ABS(H25)-INT(ABS(H25)))*60))*60)/10000)*SIGN(H25)</f>
        <v>0.15104999999999</v>
      </c>
      <c r="J25" s="27">
        <f>原记录!H22</f>
        <v>121.495616666667</v>
      </c>
      <c r="K25" s="34">
        <f>E3</f>
        <v>1.5</v>
      </c>
      <c r="L25" s="34">
        <f>N6</f>
        <v>1.318</v>
      </c>
      <c r="M25" s="32" t="s">
        <v>139</v>
      </c>
      <c r="N25" s="32"/>
      <c r="O25" s="32"/>
      <c r="P25" s="35" t="str">
        <f>A3</f>
        <v>P4_2</v>
      </c>
      <c r="Q25" s="41" t="str">
        <f>B25</f>
        <v>T19</v>
      </c>
      <c r="R25" s="42">
        <f>J25</f>
        <v>121.495616666667</v>
      </c>
      <c r="S25" s="37">
        <f>K2</f>
        <v>26.4</v>
      </c>
      <c r="T25" s="43">
        <f>L6</f>
        <v>26.6</v>
      </c>
      <c r="U25" s="43">
        <f>N2</f>
        <v>949</v>
      </c>
      <c r="V25" s="43">
        <f>M6</f>
        <v>947</v>
      </c>
      <c r="W25" s="44">
        <f>I25</f>
        <v>0.15104999999999</v>
      </c>
      <c r="X25" s="42">
        <f>测站及镜站信息!B6</f>
        <v>1.5</v>
      </c>
      <c r="Y25" s="42">
        <f>N6</f>
        <v>1.318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T18</v>
      </c>
      <c r="C26" s="20"/>
      <c r="D26" s="21"/>
      <c r="E26" s="20"/>
      <c r="F26" s="14"/>
      <c r="G26" s="14" t="str">
        <f>原记录!G23</f>
        <v>90.36534</v>
      </c>
      <c r="H26" s="22">
        <f>DEGREES(RADIANS(90)-((INT(ABS(G26))+INT((ABS(G26)-INT(ABS(G26)))*100)/60+((ABS(G26)-INT(ABS(G26)))*100-INT((ABS(G26)-INT(ABS(G26)))*100))/36)*PI()/180)*SIGN(G26))</f>
        <v>-0.614833333333327</v>
      </c>
      <c r="I26" s="22">
        <f>(INT(ABS(H26))+INT((ABS(H26)-INT(ABS(H26)))*60)*0.01+(((ABS(H26)-INT(ABS(H26)))*60-INT((ABS(H26)-INT(ABS(H26)))*60))*60)/10000)*SIGN(H26)</f>
        <v>-0.365339999999998</v>
      </c>
      <c r="J26" s="27">
        <f>原记录!H23</f>
        <v>96.2394666666667</v>
      </c>
      <c r="K26" s="34">
        <f>E3</f>
        <v>1.5</v>
      </c>
      <c r="L26" s="34">
        <f>N8</f>
        <v>1.364</v>
      </c>
      <c r="M26" s="32" t="s">
        <v>140</v>
      </c>
      <c r="N26" s="32"/>
      <c r="O26" s="32"/>
      <c r="P26" s="36"/>
      <c r="Q26" s="45" t="str">
        <f>B26</f>
        <v>T18</v>
      </c>
      <c r="R26" s="42">
        <f>J26</f>
        <v>96.2394666666667</v>
      </c>
      <c r="S26" s="37">
        <f>K2</f>
        <v>26.4</v>
      </c>
      <c r="T26" s="43">
        <f>L8</f>
        <v>26.4</v>
      </c>
      <c r="U26" s="43">
        <f>N2</f>
        <v>949</v>
      </c>
      <c r="V26" s="43">
        <f>M8</f>
        <v>949</v>
      </c>
      <c r="W26" s="44">
        <f>I26</f>
        <v>-0.365339999999998</v>
      </c>
      <c r="X26" s="42">
        <f>K26</f>
        <v>1.5</v>
      </c>
      <c r="Y26" s="42">
        <f>L26</f>
        <v>1.364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142</v>
      </c>
      <c r="N28" s="32"/>
      <c r="O28" s="32"/>
      <c r="P28" s="33" t="s">
        <v>134</v>
      </c>
      <c r="Q28" s="33" t="s">
        <v>135</v>
      </c>
      <c r="R28" s="33" t="s">
        <v>21</v>
      </c>
      <c r="S28" s="44" t="s">
        <v>136</v>
      </c>
      <c r="T28" s="42" t="s">
        <v>137</v>
      </c>
      <c r="U28" s="40" t="s">
        <v>131</v>
      </c>
      <c r="V28" s="40" t="s">
        <v>138</v>
      </c>
      <c r="W28" s="40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7" t="str">
        <f>P25</f>
        <v>P4_2</v>
      </c>
      <c r="Q29" s="37" t="str">
        <f>Q25</f>
        <v>T19</v>
      </c>
      <c r="R29" s="37">
        <f>R25</f>
        <v>121.495616666667</v>
      </c>
      <c r="S29" s="37">
        <f>T25</f>
        <v>26.6</v>
      </c>
      <c r="T29" s="37">
        <f>V25</f>
        <v>947</v>
      </c>
      <c r="U29" s="37">
        <f>W25</f>
        <v>0.15104999999999</v>
      </c>
      <c r="V29" s="37">
        <f>X25</f>
        <v>1.5</v>
      </c>
      <c r="W29" s="37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7"/>
      <c r="Q30" s="37" t="str">
        <f>Q26</f>
        <v>T18</v>
      </c>
      <c r="R30" s="37">
        <f>R26</f>
        <v>96.2394666666667</v>
      </c>
      <c r="S30" s="37">
        <f>T26</f>
        <v>26.4</v>
      </c>
      <c r="T30" s="37">
        <f>V26</f>
        <v>949</v>
      </c>
      <c r="U30" s="37">
        <f>W26</f>
        <v>-0.365339999999998</v>
      </c>
      <c r="V30" s="37">
        <f>X26</f>
        <v>1.5</v>
      </c>
      <c r="W30" s="37">
        <f>Y26</f>
        <v>1.364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2024-06-28T11:23:28Z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253E1EF2DD8949D5B433F129C3C09BA7_13</vt:lpwstr>
  </property>
  <property fmtid="{D5CDD505-2E9C-101B-9397-08002B2CF9AE}" pid="3" name="KSOProductBuildVer">
    <vt:lpwstr>2052-12.1.0.17140</vt:lpwstr>
  </property>
</Properties>
</file>