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<sst xmlns="http://schemas.openxmlformats.org/spreadsheetml/2006/main" count="231" uniqueCount="146">
  <si>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P4_3站外业观测手簿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</si>
  <si>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</si>
  <si>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</si>
  <si>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</si>
  <si>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</si>
  <si>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</si>
  <si>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测站点：P4_3</t>
  </si>
  <si>
    <t>后视点：</t>
  </si>
  <si>
    <t>开始时间：09:19:54</t>
  </si>
  <si>
    <t>结束时间：09:21:25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</si>
  <si>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</si>
  <si>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</si>
  <si>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</si>
  <si>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</si>
  <si>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</si>
  <si>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</si>
  <si>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</si>
  <si>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</si>
  <si>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</si>
  <si>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</si>
  <si>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</si>
  <si>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</si>
  <si>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</si>
  <si>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</si>
  <si>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</si>
  <si>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</si>
  <si>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</si>
  <si>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T19</t>
  </si>
  <si>
    <t>Ⅰ</t>
  </si>
  <si>
    <t>129.48391</t>
  </si>
  <si>
    <t>3.2</t>
  </si>
  <si>
    <t>129.48375</t>
  </si>
  <si>
    <t>0.00000</t>
  </si>
  <si>
    <t>89.44350</t>
  </si>
  <si>
    <t>6.4</t>
  </si>
  <si>
    <t>89.44287</t>
  </si>
  <si>
    <t>Ⅱ</t>
  </si>
  <si>
    <t>309.48359</t>
  </si>
  <si>
    <t>270.153770</t>
  </si>
  <si>
    <t>T18</t>
  </si>
  <si>
    <t>281.51334</t>
  </si>
  <si>
    <t>3.6</t>
  </si>
  <si>
    <t>281.51316</t>
  </si>
  <si>
    <t>152.02541</t>
  </si>
  <si>
    <t>90.36264</t>
  </si>
  <si>
    <t>6.7</t>
  </si>
  <si>
    <t>90.36197</t>
  </si>
  <si>
    <t>101.51299</t>
  </si>
  <si>
    <t>269.234702</t>
  </si>
  <si>
    <t>2</t>
  </si>
  <si>
    <t>129.48392</t>
  </si>
  <si>
    <t>129.48376</t>
  </si>
  <si>
    <t>89.44365</t>
  </si>
  <si>
    <t>7.1</t>
  </si>
  <si>
    <t>89.44294</t>
  </si>
  <si>
    <t>309.48360</t>
  </si>
  <si>
    <t>270.153774</t>
  </si>
  <si>
    <t>281.51358</t>
  </si>
  <si>
    <t>4.8</t>
  </si>
  <si>
    <t>281.51333</t>
  </si>
  <si>
    <t>152.02557</t>
  </si>
  <si>
    <t>90.36272</t>
  </si>
  <si>
    <t>90.36205</t>
  </si>
  <si>
    <t>101.51309</t>
  </si>
  <si>
    <t>269.234611</t>
  </si>
  <si>
    <t>3</t>
  </si>
  <si>
    <t>129.48379</t>
  </si>
  <si>
    <t>2.5</t>
  </si>
  <si>
    <t>129.48366</t>
  </si>
  <si>
    <t>89.44367</t>
  </si>
  <si>
    <t>7.8</t>
  </si>
  <si>
    <t>89.44289</t>
  </si>
  <si>
    <t>309.48354</t>
  </si>
  <si>
    <t>270.153885</t>
  </si>
  <si>
    <t>281.51345</t>
  </si>
  <si>
    <t>4.1</t>
  </si>
  <si>
    <t>281.51324</t>
  </si>
  <si>
    <t>152.02558</t>
  </si>
  <si>
    <t>90.36259</t>
  </si>
  <si>
    <t>6.8</t>
  </si>
  <si>
    <t>90.36191</t>
  </si>
  <si>
    <t>101.51304</t>
  </si>
  <si>
    <t>269.234772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</si>
  <si>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</si>
  <si>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</si>
  <si>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</si>
  <si>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</si>
  <si>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</si>
  <si>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</si>
  <si>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</si>
  <si>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89.44290</t>
  </si>
  <si>
    <t>2C互差20.00″</t>
  </si>
  <si>
    <t>152.02552</t>
  </si>
  <si>
    <t>90.36198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</si>
  <si>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</si>
  <si>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</si>
  <si>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</si>
  <si>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</si>
  <si>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</si>
  <si>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</si>
  <si>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</si>
  <si>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</si>
  <si>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</si>
  <si>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</si>
  <si>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</si>
  <si>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</si>
  <si>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P4_3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</si>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</sst>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120.7232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120.7222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96.92755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96.9275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30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120.7217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120.72135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45</v>
      </c>
      <c r="J12" s="76" t="s">
        <v>62</v>
      </c>
      <c r="K12" s="88">
        <v>96.9276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96.9276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120.7217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120.72145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96.9276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96.92755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120.721933333333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96.9275666666667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E20" sqref="E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开始时间：09:19:54</v>
      </c>
      <c r="B4" s="47"/>
      <c r="C4" s="47" t="str">
        <f>原记录!H3</f>
        <v>结束时间：09:21:25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949</v>
      </c>
      <c r="E6" s="55" t="s">
        <v>109</v>
      </c>
      <c r="F6" s="57">
        <v>26.4</v>
      </c>
      <c r="G6" s="57"/>
    </row>
    <row r="7" spans="1:7">
      <c r="A7" s="49" t="s">
        <v>110</v>
      </c>
      <c r="B7" s="58">
        <v>1.318</v>
      </c>
      <c r="C7" s="49" t="s">
        <v>111</v>
      </c>
      <c r="D7" s="56">
        <v>947</v>
      </c>
      <c r="E7" s="49" t="s">
        <v>112</v>
      </c>
      <c r="F7" s="57">
        <v>26.6</v>
      </c>
      <c r="G7" s="57"/>
    </row>
    <row r="8" spans="1:7">
      <c r="A8" s="49" t="s">
        <v>113</v>
      </c>
      <c r="B8" s="58">
        <v>1.364</v>
      </c>
      <c r="C8" s="49" t="s">
        <v>114</v>
      </c>
      <c r="D8" s="56">
        <v>949</v>
      </c>
      <c r="E8" s="49" t="s">
        <v>115</v>
      </c>
      <c r="F8" s="57">
        <v>26.4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26.4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P4_3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开始时间：09:19:54</v>
      </c>
      <c r="G3" s="10"/>
      <c r="H3" s="9" t="str">
        <f>测站及镜站信息!C4</f>
        <v>结束时间：09:21:25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89.44350</v>
      </c>
      <c r="I6" s="15" t="str">
        <f>原记录!I6</f>
        <v>6.4</v>
      </c>
      <c r="J6" s="14" t="str">
        <f>原记录!J6</f>
        <v>89.44287</v>
      </c>
      <c r="K6" s="27">
        <f>原记录!K6</f>
        <v>120.7232</v>
      </c>
      <c r="L6" s="28">
        <f>测站及镜站信息!F7</f>
        <v>26.6</v>
      </c>
      <c r="M6" s="29">
        <f>测站及镜站信息!D7</f>
        <v>947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270.153770</v>
      </c>
      <c r="I7" s="15"/>
      <c r="J7" s="14"/>
      <c r="K7" s="27">
        <f>原记录!K7</f>
        <v>120.7222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90.36264</v>
      </c>
      <c r="I8" s="15" t="str">
        <f>原记录!I8</f>
        <v>6.7</v>
      </c>
      <c r="J8" s="14" t="str">
        <f>原记录!J8</f>
        <v>90.36197</v>
      </c>
      <c r="K8" s="27">
        <f>原记录!K8</f>
        <v>96.92755</v>
      </c>
      <c r="L8" s="28">
        <f>测站及镜站信息!F8</f>
        <v>26.4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269.234702</v>
      </c>
      <c r="I9" s="15"/>
      <c r="J9" s="14"/>
      <c r="K9" s="27">
        <f>原记录!K9</f>
        <v>96.9275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89.44365</v>
      </c>
      <c r="I10" s="15" t="str">
        <f>原记录!I10</f>
        <v>7.1</v>
      </c>
      <c r="J10" s="14" t="str">
        <f>原记录!J10</f>
        <v>89.44294</v>
      </c>
      <c r="K10" s="27">
        <f>原记录!K10</f>
        <v>120.7217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270.153774</v>
      </c>
      <c r="I11" s="15"/>
      <c r="J11" s="14"/>
      <c r="K11" s="27">
        <f>原记录!K11</f>
        <v>120.72135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90.36272</v>
      </c>
      <c r="I12" s="15" t="str">
        <f>原记录!I12</f>
        <v>6.7</v>
      </c>
      <c r="J12" s="14" t="str">
        <f>原记录!J12</f>
        <v>90.36205</v>
      </c>
      <c r="K12" s="27">
        <f>原记录!K12</f>
        <v>96.9276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269.234611</v>
      </c>
      <c r="I13" s="15"/>
      <c r="J13" s="14"/>
      <c r="K13" s="27">
        <f>原记录!K13</f>
        <v>96.9276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89.44367</v>
      </c>
      <c r="I14" s="15" t="str">
        <f>原记录!I14</f>
        <v>7.8</v>
      </c>
      <c r="J14" s="14" t="str">
        <f>原记录!J14</f>
        <v>89.44289</v>
      </c>
      <c r="K14" s="27">
        <f>原记录!K14</f>
        <v>120.7217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270.153885</v>
      </c>
      <c r="I15" s="15"/>
      <c r="J15" s="14"/>
      <c r="K15" s="27">
        <f>原记录!K15</f>
        <v>120.72145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90.36259</v>
      </c>
      <c r="I16" s="15" t="str">
        <f>原记录!I16</f>
        <v>6.8</v>
      </c>
      <c r="J16" s="14" t="str">
        <f>原记录!J16</f>
        <v>90.36191</v>
      </c>
      <c r="K16" s="27">
        <f>原记录!K16</f>
        <v>96.9276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269.234772</v>
      </c>
      <c r="I17" s="15"/>
      <c r="J17" s="14"/>
      <c r="K17" s="27">
        <f>原记录!K17</f>
        <v>96.92755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T19</v>
      </c>
      <c r="C25" s="20"/>
      <c r="D25" s="21"/>
      <c r="E25" s="20"/>
      <c r="F25" s="14"/>
      <c r="G25" s="14" t="str">
        <f>原记录!G22</f>
        <v>89.44290</v>
      </c>
      <c r="H25" s="22">
        <f>DEGREES(RADIANS(90)-((INT(ABS(G25))+INT((ABS(G25)-INT(ABS(G25)))*100)/60+((ABS(G25)-INT(ABS(G25)))*100-INT((ABS(G25)-INT(ABS(G25)))*100))/36)*PI()/180)*SIGN(G25))</f>
        <v>0.258611111111126</v>
      </c>
      <c r="I25" s="22">
        <f>(INT(ABS(H25))+INT((ABS(H25)-INT(ABS(H25)))*60)*0.01+(((ABS(H25)-INT(ABS(H25)))*60-INT((ABS(H25)-INT(ABS(H25)))*60))*60)/10000)*SIGN(H25)</f>
        <v>0.153100000000005</v>
      </c>
      <c r="J25" s="27">
        <f>原记录!H22</f>
        <v>120.721933333333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P4_3</v>
      </c>
      <c r="Q25" s="41" t="str">
        <f>B25</f>
        <v>T19</v>
      </c>
      <c r="R25" s="42">
        <f>J25</f>
        <v>120.721933333333</v>
      </c>
      <c r="S25" s="37">
        <f>K2</f>
        <v>26.4</v>
      </c>
      <c r="T25" s="43">
        <f>L6</f>
        <v>26.6</v>
      </c>
      <c r="U25" s="43">
        <f>N2</f>
        <v>949</v>
      </c>
      <c r="V25" s="43">
        <f>M6</f>
        <v>947</v>
      </c>
      <c r="W25" s="44">
        <f>I25</f>
        <v>0.153100000000005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T18</v>
      </c>
      <c r="C26" s="20"/>
      <c r="D26" s="21"/>
      <c r="E26" s="20"/>
      <c r="F26" s="14"/>
      <c r="G26" s="14" t="str">
        <f>原记录!G23</f>
        <v>90.36198</v>
      </c>
      <c r="H26" s="22">
        <f>DEGREES(RADIANS(90)-((INT(ABS(G26))+INT((ABS(G26)-INT(ABS(G26)))*100)/60+((ABS(G26)-INT(ABS(G26)))*100-INT((ABS(G26)-INT(ABS(G26)))*100))/36)*PI()/180)*SIGN(G26))</f>
        <v>-0.605500000000006</v>
      </c>
      <c r="I26" s="22">
        <f>(INT(ABS(H26))+INT((ABS(H26)-INT(ABS(H26)))*60)*0.01+(((ABS(H26)-INT(ABS(H26)))*60-INT((ABS(H26)-INT(ABS(H26)))*60))*60)/10000)*SIGN(H26)</f>
        <v>-0.361980000000002</v>
      </c>
      <c r="J26" s="27">
        <f>原记录!H23</f>
        <v>96.9275666666667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6"/>
      <c r="Q26" s="45" t="str">
        <f>B26</f>
        <v>T18</v>
      </c>
      <c r="R26" s="42">
        <f>J26</f>
        <v>96.9275666666667</v>
      </c>
      <c r="S26" s="37">
        <f>K2</f>
        <v>26.4</v>
      </c>
      <c r="T26" s="43">
        <f>L8</f>
        <v>26.4</v>
      </c>
      <c r="U26" s="43">
        <f>N2</f>
        <v>949</v>
      </c>
      <c r="V26" s="43">
        <f>M8</f>
        <v>949</v>
      </c>
      <c r="W26" s="44">
        <f>I26</f>
        <v>-0.361980000000002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P4_3</v>
      </c>
      <c r="Q29" s="37" t="str">
        <f>Q25</f>
        <v>T19</v>
      </c>
      <c r="R29" s="37">
        <f>R25</f>
        <v>120.721933333333</v>
      </c>
      <c r="S29" s="37">
        <f>T25</f>
        <v>26.6</v>
      </c>
      <c r="T29" s="37">
        <f>V25</f>
        <v>947</v>
      </c>
      <c r="U29" s="37">
        <f>W25</f>
        <v>0.153100000000005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T18</v>
      </c>
      <c r="R30" s="37">
        <f>R26</f>
        <v>96.9275666666667</v>
      </c>
      <c r="S30" s="37">
        <f>T26</f>
        <v>26.4</v>
      </c>
      <c r="T30" s="37">
        <f>V26</f>
        <v>949</v>
      </c>
      <c r="U30" s="37">
        <f>W26</f>
        <v>-0.361980000000002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C0585455ED104014834934C3D590907A_13</vt:lpwstr>
  </property>
  <property fmtid="{D5CDD505-2E9C-101B-9397-08002B2CF9AE}" pid="3" name="KSOProductBuildVer">
    <vt:lpwstr>2052-12.1.0.17140</vt:lpwstr>
  </property>
</Properties>
</file>