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<sst xmlns="http://schemas.openxmlformats.org/spreadsheetml/2006/main" count="231" uniqueCount="144">
  <si>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P4_4站外业观测手簿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</si>
  <si>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</si>
  <si>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</si>
  <si>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</si>
  <si>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</si>
  <si>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</si>
  <si>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测站点：P4_4</t>
  </si>
  <si>
    <t>后视点：</t>
  </si>
  <si>
    <t>开始时间：09:24:03</t>
  </si>
  <si>
    <t>结束时间：09:25:41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</si>
  <si>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</si>
  <si>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</si>
  <si>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</si>
  <si>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</si>
  <si>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</si>
  <si>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</si>
  <si>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</si>
  <si>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</si>
  <si>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</si>
  <si>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</si>
  <si>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</si>
  <si>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</si>
  <si>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</si>
  <si>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</si>
  <si>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</si>
  <si>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</si>
  <si>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</si>
  <si>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T18</t>
  </si>
  <si>
    <t>Ⅰ</t>
  </si>
  <si>
    <t>281.51338</t>
  </si>
  <si>
    <t>3.5</t>
  </si>
  <si>
    <t>281.51320</t>
  </si>
  <si>
    <t>0.00000</t>
  </si>
  <si>
    <t>90.36262</t>
  </si>
  <si>
    <t>7.0</t>
  </si>
  <si>
    <t>90.36192</t>
  </si>
  <si>
    <t>Ⅱ</t>
  </si>
  <si>
    <t>101.51302</t>
  </si>
  <si>
    <t>269.234777</t>
  </si>
  <si>
    <t>T19</t>
  </si>
  <si>
    <t>129.48373</t>
  </si>
  <si>
    <t>0.6</t>
  </si>
  <si>
    <t>129.48370</t>
  </si>
  <si>
    <t>207.57050</t>
  </si>
  <si>
    <t>89.44360</t>
  </si>
  <si>
    <t>89.44290</t>
  </si>
  <si>
    <t>309.48367</t>
  </si>
  <si>
    <t>270.153794</t>
  </si>
  <si>
    <t>2</t>
  </si>
  <si>
    <t>281.51346</t>
  </si>
  <si>
    <t>5.1</t>
  </si>
  <si>
    <t>281.51321</t>
  </si>
  <si>
    <t>90.36270</t>
  </si>
  <si>
    <t>6.9</t>
  </si>
  <si>
    <t>90.36200</t>
  </si>
  <si>
    <t>101.51296</t>
  </si>
  <si>
    <t>269.234688</t>
  </si>
  <si>
    <t>129.48388</t>
  </si>
  <si>
    <t>2.0</t>
  </si>
  <si>
    <t>129.48378</t>
  </si>
  <si>
    <t>207.57057</t>
  </si>
  <si>
    <t>89.44369</t>
  </si>
  <si>
    <t>7.6</t>
  </si>
  <si>
    <t>89.44293</t>
  </si>
  <si>
    <t>309.48368</t>
  </si>
  <si>
    <t>270.153829</t>
  </si>
  <si>
    <t>3</t>
  </si>
  <si>
    <t>281.51342</t>
  </si>
  <si>
    <t>4.2</t>
  </si>
  <si>
    <t>90.36253</t>
  </si>
  <si>
    <t>5.8</t>
  </si>
  <si>
    <t>90.36195</t>
  </si>
  <si>
    <t>101.51301</t>
  </si>
  <si>
    <t>269.234632</t>
  </si>
  <si>
    <t>129.48385</t>
  </si>
  <si>
    <t>1.9</t>
  </si>
  <si>
    <t>129.48375</t>
  </si>
  <si>
    <t>207.57054</t>
  </si>
  <si>
    <t>89.44348</t>
  </si>
  <si>
    <t>89.44278</t>
  </si>
  <si>
    <t>309.48366</t>
  </si>
  <si>
    <t>270.153913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</si>
  <si>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</si>
  <si>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</si>
  <si>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</si>
  <si>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</si>
  <si>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</si>
  <si>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</si>
  <si>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</si>
  <si>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90.36196</t>
  </si>
  <si>
    <t>2C互差20.00″</t>
  </si>
  <si>
    <t>89.44287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</si>
  <si>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</si>
  <si>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</si>
  <si>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</si>
  <si>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</si>
  <si>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</si>
  <si>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</si>
  <si>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</si>
  <si>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</si>
  <si>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</si>
  <si>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</si>
  <si>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</si>
  <si>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</si>
  <si>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P4_4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</si>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</sst>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96.9274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96.9277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34</v>
      </c>
      <c r="J8" s="76" t="s">
        <v>45</v>
      </c>
      <c r="K8" s="88">
        <v>120.72155</v>
      </c>
      <c r="L8" s="93"/>
    </row>
    <row r="9" s="60" customFormat="1" ht="15" spans="1:12">
      <c r="A9" s="77"/>
      <c r="B9" s="78"/>
      <c r="C9" s="79" t="s">
        <v>36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120.72155</v>
      </c>
      <c r="L9" s="92"/>
    </row>
    <row r="10" s="60" customFormat="1" spans="1:12">
      <c r="A10" s="70" t="s">
        <v>48</v>
      </c>
      <c r="B10" s="71" t="s">
        <v>27</v>
      </c>
      <c r="C10" s="72" t="s">
        <v>28</v>
      </c>
      <c r="D10" s="72" t="s">
        <v>49</v>
      </c>
      <c r="E10" s="71" t="s">
        <v>50</v>
      </c>
      <c r="F10" s="71" t="s">
        <v>51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96.92765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96.92755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120.72155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120.7216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51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96.9276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96.92765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76</v>
      </c>
      <c r="G16" s="76" t="s">
        <v>77</v>
      </c>
      <c r="H16" s="75" t="s">
        <v>78</v>
      </c>
      <c r="I16" s="76" t="s">
        <v>34</v>
      </c>
      <c r="J16" s="76" t="s">
        <v>79</v>
      </c>
      <c r="K16" s="88">
        <v>120.7216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120.72145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96.9275916666667</v>
      </c>
      <c r="I22" s="67"/>
      <c r="J22" s="104" t="s">
        <v>90</v>
      </c>
      <c r="K22" s="105"/>
      <c r="L22" s="106"/>
    </row>
    <row r="23" s="60" customFormat="1" spans="1:12">
      <c r="A23" s="73" t="s">
        <v>48</v>
      </c>
      <c r="B23" s="75" t="s">
        <v>39</v>
      </c>
      <c r="C23" s="87"/>
      <c r="D23" s="87"/>
      <c r="E23" s="87"/>
      <c r="F23" s="75" t="s">
        <v>77</v>
      </c>
      <c r="G23" s="75" t="s">
        <v>91</v>
      </c>
      <c r="H23" s="88">
        <v>120.72155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C17" sqref="C16:C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开始时间：09:24:03</v>
      </c>
      <c r="B4" s="47"/>
      <c r="C4" s="47" t="str">
        <f>原记录!H3</f>
        <v>结束时间：09:25:41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949</v>
      </c>
      <c r="E6" s="55" t="s">
        <v>107</v>
      </c>
      <c r="F6" s="57">
        <v>26.4</v>
      </c>
      <c r="G6" s="57"/>
    </row>
    <row r="7" spans="1:7">
      <c r="A7" s="49" t="s">
        <v>108</v>
      </c>
      <c r="B7" s="58">
        <v>1.364</v>
      </c>
      <c r="C7" s="49" t="s">
        <v>109</v>
      </c>
      <c r="D7" s="56">
        <v>949</v>
      </c>
      <c r="E7" s="49" t="s">
        <v>110</v>
      </c>
      <c r="F7" s="57">
        <v>26.4</v>
      </c>
      <c r="G7" s="57"/>
    </row>
    <row r="8" spans="1:7">
      <c r="A8" s="49" t="s">
        <v>111</v>
      </c>
      <c r="B8" s="58">
        <v>1.318</v>
      </c>
      <c r="C8" s="49" t="s">
        <v>112</v>
      </c>
      <c r="D8" s="56">
        <v>947</v>
      </c>
      <c r="E8" s="49" t="s">
        <v>113</v>
      </c>
      <c r="F8" s="57">
        <v>26.6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26.4</v>
      </c>
      <c r="L2" s="2" t="s">
        <v>121</v>
      </c>
      <c r="M2" s="2"/>
      <c r="N2" s="24">
        <f>测站及镜站信息!D6</f>
        <v>949</v>
      </c>
      <c r="O2" s="25" t="s">
        <v>114</v>
      </c>
    </row>
    <row r="3" ht="11.1" customHeight="1" spans="1:15">
      <c r="A3" s="5" t="str">
        <f>测站及镜站信息!B5</f>
        <v>P4_4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开始时间：09:24:03</v>
      </c>
      <c r="G3" s="10"/>
      <c r="H3" s="9" t="str">
        <f>测站及镜站信息!C4</f>
        <v>结束时间：09:25:41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T18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90.36262</v>
      </c>
      <c r="I6" s="15" t="str">
        <f>原记录!I6</f>
        <v>7.0</v>
      </c>
      <c r="J6" s="14" t="str">
        <f>原记录!J6</f>
        <v>90.36192</v>
      </c>
      <c r="K6" s="27">
        <f>原记录!K6</f>
        <v>96.9274</v>
      </c>
      <c r="L6" s="28">
        <f>测站及镜站信息!F7</f>
        <v>26.4</v>
      </c>
      <c r="M6" s="29">
        <f>测站及镜站信息!D7</f>
        <v>949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269.234777</v>
      </c>
      <c r="I7" s="15"/>
      <c r="J7" s="14"/>
      <c r="K7" s="27">
        <f>原记录!K7</f>
        <v>96.9277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89.44360</v>
      </c>
      <c r="I8" s="15" t="str">
        <f>原记录!I8</f>
        <v>7.0</v>
      </c>
      <c r="J8" s="14" t="str">
        <f>原记录!J8</f>
        <v>89.44290</v>
      </c>
      <c r="K8" s="27">
        <f>原记录!K8</f>
        <v>120.72155</v>
      </c>
      <c r="L8" s="28">
        <f>测站及镜站信息!F8</f>
        <v>26.6</v>
      </c>
      <c r="M8" s="29">
        <f>测站及镜站信息!D8</f>
        <v>947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270.153794</v>
      </c>
      <c r="I9" s="15"/>
      <c r="J9" s="14"/>
      <c r="K9" s="27">
        <f>原记录!K9</f>
        <v>120.72155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90.36270</v>
      </c>
      <c r="I10" s="15" t="str">
        <f>原记录!I10</f>
        <v>6.9</v>
      </c>
      <c r="J10" s="14" t="str">
        <f>原记录!J10</f>
        <v>90.36200</v>
      </c>
      <c r="K10" s="27">
        <f>原记录!K10</f>
        <v>96.92765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269.234688</v>
      </c>
      <c r="I11" s="15"/>
      <c r="J11" s="14"/>
      <c r="K11" s="27">
        <f>原记录!K11</f>
        <v>96.92755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89.44369</v>
      </c>
      <c r="I12" s="15" t="str">
        <f>原记录!I12</f>
        <v>7.6</v>
      </c>
      <c r="J12" s="14" t="str">
        <f>原记录!J12</f>
        <v>89.44293</v>
      </c>
      <c r="K12" s="27">
        <f>原记录!K12</f>
        <v>120.72155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270.153829</v>
      </c>
      <c r="I13" s="15"/>
      <c r="J13" s="14"/>
      <c r="K13" s="27">
        <f>原记录!K13</f>
        <v>120.7216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90.36253</v>
      </c>
      <c r="I14" s="15" t="str">
        <f>原记录!I14</f>
        <v>5.8</v>
      </c>
      <c r="J14" s="14" t="str">
        <f>原记录!J14</f>
        <v>90.36195</v>
      </c>
      <c r="K14" s="27">
        <f>原记录!K14</f>
        <v>96.9276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269.234632</v>
      </c>
      <c r="I15" s="15"/>
      <c r="J15" s="14"/>
      <c r="K15" s="27">
        <f>原记录!K15</f>
        <v>96.92765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89.44348</v>
      </c>
      <c r="I16" s="15" t="str">
        <f>原记录!I16</f>
        <v>7.0</v>
      </c>
      <c r="J16" s="14" t="str">
        <f>原记录!J16</f>
        <v>89.44278</v>
      </c>
      <c r="K16" s="27">
        <f>原记录!K16</f>
        <v>120.7216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270.153913</v>
      </c>
      <c r="I17" s="15"/>
      <c r="J17" s="14"/>
      <c r="K17" s="27">
        <f>原记录!K17</f>
        <v>120.72145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T18</v>
      </c>
      <c r="C25" s="20"/>
      <c r="D25" s="21"/>
      <c r="E25" s="20"/>
      <c r="F25" s="14"/>
      <c r="G25" s="14" t="str">
        <f>原记录!G22</f>
        <v>90.36196</v>
      </c>
      <c r="H25" s="22">
        <f>DEGREES(RADIANS(90)-((INT(ABS(G25))+INT((ABS(G25)-INT(ABS(G25)))*100)/60+((ABS(G25)-INT(ABS(G25)))*100-INT((ABS(G25)-INT(ABS(G25)))*100))/36)*PI()/180)*SIGN(G25))</f>
        <v>-0.605444444444427</v>
      </c>
      <c r="I25" s="22">
        <f>(INT(ABS(H25))+INT((ABS(H25)-INT(ABS(H25)))*60)*0.01+(((ABS(H25)-INT(ABS(H25)))*60-INT((ABS(H25)-INT(ABS(H25)))*60))*60)/10000)*SIGN(H25)</f>
        <v>-0.361959999999994</v>
      </c>
      <c r="J25" s="27">
        <f>原记录!H22</f>
        <v>96.9275916666667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P4_4</v>
      </c>
      <c r="Q25" s="41" t="str">
        <f>B25</f>
        <v>T18</v>
      </c>
      <c r="R25" s="42">
        <f>J25</f>
        <v>96.9275916666667</v>
      </c>
      <c r="S25" s="37">
        <f>K2</f>
        <v>26.4</v>
      </c>
      <c r="T25" s="43">
        <f>L6</f>
        <v>26.4</v>
      </c>
      <c r="U25" s="43">
        <f>N2</f>
        <v>949</v>
      </c>
      <c r="V25" s="43">
        <f>M6</f>
        <v>949</v>
      </c>
      <c r="W25" s="44">
        <f>I25</f>
        <v>-0.361959999999994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48</v>
      </c>
      <c r="B26" s="19" t="str">
        <f>原记录!B23</f>
        <v>T19</v>
      </c>
      <c r="C26" s="20"/>
      <c r="D26" s="21"/>
      <c r="E26" s="20"/>
      <c r="F26" s="14"/>
      <c r="G26" s="14" t="str">
        <f>原记录!G23</f>
        <v>89.44287</v>
      </c>
      <c r="H26" s="22">
        <f>DEGREES(RADIANS(90)-((INT(ABS(G26))+INT((ABS(G26)-INT(ABS(G26)))*100)/60+((ABS(G26)-INT(ABS(G26)))*100-INT((ABS(G26)-INT(ABS(G26)))*100))/36)*PI()/180)*SIGN(G26))</f>
        <v>0.25869444444445</v>
      </c>
      <c r="I26" s="22">
        <f>(INT(ABS(H26))+INT((ABS(H26)-INT(ABS(H26)))*60)*0.01+(((ABS(H26)-INT(ABS(H26)))*60-INT((ABS(H26)-INT(ABS(H26)))*60))*60)/10000)*SIGN(H26)</f>
        <v>0.153130000000002</v>
      </c>
      <c r="J26" s="27">
        <f>原记录!H23</f>
        <v>120.72155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6"/>
      <c r="Q26" s="45" t="str">
        <f>B26</f>
        <v>T19</v>
      </c>
      <c r="R26" s="42">
        <f>J26</f>
        <v>120.72155</v>
      </c>
      <c r="S26" s="37">
        <f>K2</f>
        <v>26.4</v>
      </c>
      <c r="T26" s="43">
        <f>L8</f>
        <v>26.6</v>
      </c>
      <c r="U26" s="43">
        <f>N2</f>
        <v>949</v>
      </c>
      <c r="V26" s="43">
        <f>M8</f>
        <v>947</v>
      </c>
      <c r="W26" s="44">
        <f>I26</f>
        <v>0.153130000000002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P4_4</v>
      </c>
      <c r="Q29" s="37" t="str">
        <f>Q25</f>
        <v>T18</v>
      </c>
      <c r="R29" s="37">
        <f>R25</f>
        <v>96.9275916666667</v>
      </c>
      <c r="S29" s="37">
        <f>T25</f>
        <v>26.4</v>
      </c>
      <c r="T29" s="37">
        <f>V25</f>
        <v>949</v>
      </c>
      <c r="U29" s="37">
        <f>W25</f>
        <v>-0.361959999999994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T19</v>
      </c>
      <c r="R30" s="37">
        <f>R26</f>
        <v>120.72155</v>
      </c>
      <c r="S30" s="37">
        <f>T26</f>
        <v>26.6</v>
      </c>
      <c r="T30" s="37">
        <f>V26</f>
        <v>947</v>
      </c>
      <c r="U30" s="37">
        <f>W26</f>
        <v>0.153130000000002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28FDCAEB6DE6447DB96D68C43A24E2F0_13</vt:lpwstr>
  </property>
  <property fmtid="{D5CDD505-2E9C-101B-9397-08002B2CF9AE}" pid="3" name="KSOProductBuildVer">
    <vt:lpwstr>2052-12.1.0.17140</vt:lpwstr>
  </property>
</Properties>
</file>