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<sst xmlns="http://schemas.openxmlformats.org/spreadsheetml/2006/main" count="231" uniqueCount="146">
  <si>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P5_4站外业观测手簿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</si>
  <si>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</si>
  <si>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</si>
  <si>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</si>
  <si>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</si>
  <si>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</si>
  <si>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测站点：P5_4</t>
  </si>
  <si>
    <t>后视点：</t>
  </si>
  <si>
    <t>开始时间：09:55:55</t>
  </si>
  <si>
    <t>结束时间：09:57:27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</si>
  <si>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</si>
  <si>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</si>
  <si>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</si>
  <si>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</si>
  <si>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</si>
  <si>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</si>
  <si>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</si>
  <si>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</si>
  <si>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</si>
  <si>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</si>
  <si>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</si>
  <si>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</si>
  <si>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</si>
  <si>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</si>
  <si>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</si>
  <si>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</si>
  <si>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</si>
  <si>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T19</t>
  </si>
  <si>
    <t>Ⅰ</t>
  </si>
  <si>
    <t>232.53141</t>
  </si>
  <si>
    <t>5.4</t>
  </si>
  <si>
    <t>232.53114</t>
  </si>
  <si>
    <t>0.00000</t>
  </si>
  <si>
    <t>91.29226</t>
  </si>
  <si>
    <t>6.3</t>
  </si>
  <si>
    <t>91.29163</t>
  </si>
  <si>
    <t>Ⅱ</t>
  </si>
  <si>
    <t>52.53087</t>
  </si>
  <si>
    <t>268.305004</t>
  </si>
  <si>
    <t>T20</t>
  </si>
  <si>
    <t>48.22453</t>
  </si>
  <si>
    <t>2.2</t>
  </si>
  <si>
    <t>48.22442</t>
  </si>
  <si>
    <t>175.29328</t>
  </si>
  <si>
    <t>88.16545</t>
  </si>
  <si>
    <t>8.1</t>
  </si>
  <si>
    <t>88.16464</t>
  </si>
  <si>
    <t>228.22431</t>
  </si>
  <si>
    <t>271.432166</t>
  </si>
  <si>
    <t>2</t>
  </si>
  <si>
    <t>232.53145</t>
  </si>
  <si>
    <t>4.9</t>
  </si>
  <si>
    <t>232.53121</t>
  </si>
  <si>
    <t>91.29239</t>
  </si>
  <si>
    <t>7.4</t>
  </si>
  <si>
    <t>91.29165</t>
  </si>
  <si>
    <t>52.53096</t>
  </si>
  <si>
    <t>268.305083</t>
  </si>
  <si>
    <t>48.22456</t>
  </si>
  <si>
    <t>48.22445</t>
  </si>
  <si>
    <t>175.29324</t>
  </si>
  <si>
    <t>88.16521</t>
  </si>
  <si>
    <t>7.5</t>
  </si>
  <si>
    <t>88.16447</t>
  </si>
  <si>
    <t>228.22434</t>
  </si>
  <si>
    <t>271.432279</t>
  </si>
  <si>
    <t>3</t>
  </si>
  <si>
    <t>232.53143</t>
  </si>
  <si>
    <t>4.2</t>
  </si>
  <si>
    <t>232.53122</t>
  </si>
  <si>
    <t>91.29237</t>
  </si>
  <si>
    <t>7.3</t>
  </si>
  <si>
    <t>91.29164</t>
  </si>
  <si>
    <t>52.53101</t>
  </si>
  <si>
    <t>268.305089</t>
  </si>
  <si>
    <t>48.22454</t>
  </si>
  <si>
    <t>1.8</t>
  </si>
  <si>
    <t>48.22444</t>
  </si>
  <si>
    <t>175.29323</t>
  </si>
  <si>
    <t>88.16516</t>
  </si>
  <si>
    <t>7.7</t>
  </si>
  <si>
    <t>88.16439</t>
  </si>
  <si>
    <t>228.22435</t>
  </si>
  <si>
    <t>271.432377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</si>
  <si>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</si>
  <si>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</si>
  <si>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</si>
  <si>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</si>
  <si>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</si>
  <si>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</si>
  <si>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</si>
  <si>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</si>
  <si>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175.29325</t>
  </si>
  <si>
    <t>88.16450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</si>
  <si>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</si>
  <si>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</si>
  <si>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</si>
  <si>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</si>
  <si>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</si>
  <si>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</si>
  <si>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</si>
  <si>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</si>
  <si>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</si>
  <si>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</si>
  <si>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</si>
  <si>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</si>
  <si>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P5_4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</si>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</sst>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163.30675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163.30625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183.12505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183.1249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163.30655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163.3064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41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183.12505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183.12485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163.30655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163.30635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78</v>
      </c>
      <c r="H16" s="75" t="s">
        <v>79</v>
      </c>
      <c r="I16" s="76" t="s">
        <v>80</v>
      </c>
      <c r="J16" s="76" t="s">
        <v>81</v>
      </c>
      <c r="K16" s="88">
        <v>183.125</v>
      </c>
      <c r="L16" s="93"/>
    </row>
    <row r="17" s="60" customFormat="1" ht="15" spans="1:12">
      <c r="A17" s="77"/>
      <c r="B17" s="78"/>
      <c r="C17" s="79" t="s">
        <v>36</v>
      </c>
      <c r="D17" s="79" t="s">
        <v>82</v>
      </c>
      <c r="E17" s="78"/>
      <c r="F17" s="78"/>
      <c r="G17" s="78"/>
      <c r="H17" s="79" t="s">
        <v>83</v>
      </c>
      <c r="I17" s="78"/>
      <c r="J17" s="78"/>
      <c r="K17" s="94">
        <v>183.12485</v>
      </c>
      <c r="L17" s="92"/>
    </row>
    <row r="18" s="60" customFormat="1" spans="1:12">
      <c r="A18" s="80" t="s">
        <v>84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86</v>
      </c>
      <c r="B20" s="67" t="s">
        <v>12</v>
      </c>
      <c r="C20" s="67"/>
      <c r="D20" s="67" t="s">
        <v>87</v>
      </c>
      <c r="E20" s="67"/>
      <c r="F20" s="67" t="s">
        <v>88</v>
      </c>
      <c r="G20" s="67" t="s">
        <v>89</v>
      </c>
      <c r="H20" s="67" t="s">
        <v>21</v>
      </c>
      <c r="I20" s="67"/>
      <c r="J20" s="98" t="s">
        <v>90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72</v>
      </c>
      <c r="H22" s="86">
        <v>163.306475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183.12495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E15" sqref="E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开始时间：09:55:55</v>
      </c>
      <c r="B4" s="47"/>
      <c r="C4" s="47" t="str">
        <f>原记录!H3</f>
        <v>结束时间：09:57:27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948</v>
      </c>
      <c r="E6" s="55" t="s">
        <v>109</v>
      </c>
      <c r="F6" s="57">
        <v>26.6</v>
      </c>
      <c r="G6" s="57"/>
    </row>
    <row r="7" spans="1:7">
      <c r="A7" s="49" t="s">
        <v>110</v>
      </c>
      <c r="B7" s="58">
        <v>1.318</v>
      </c>
      <c r="C7" s="49" t="s">
        <v>111</v>
      </c>
      <c r="D7" s="56">
        <v>948</v>
      </c>
      <c r="E7" s="49" t="s">
        <v>112</v>
      </c>
      <c r="F7" s="57">
        <v>26.6</v>
      </c>
      <c r="G7" s="57"/>
    </row>
    <row r="8" spans="1:7">
      <c r="A8" s="49" t="s">
        <v>113</v>
      </c>
      <c r="B8" s="58">
        <v>1.364</v>
      </c>
      <c r="C8" s="49" t="s">
        <v>114</v>
      </c>
      <c r="D8" s="56">
        <v>948</v>
      </c>
      <c r="E8" s="49" t="s">
        <v>115</v>
      </c>
      <c r="F8" s="57">
        <v>26.8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26.6</v>
      </c>
      <c r="L2" s="2" t="s">
        <v>123</v>
      </c>
      <c r="M2" s="2"/>
      <c r="N2" s="24">
        <f>测站及镜站信息!D6</f>
        <v>948</v>
      </c>
      <c r="O2" s="25" t="s">
        <v>116</v>
      </c>
    </row>
    <row r="3" ht="11.1" customHeight="1" spans="1:15">
      <c r="A3" s="5" t="str">
        <f>测站及镜站信息!B5</f>
        <v>P5_4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开始时间：09:55:55</v>
      </c>
      <c r="G3" s="10"/>
      <c r="H3" s="9" t="str">
        <f>测站及镜站信息!C4</f>
        <v>结束时间：09:57:27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T19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91.29226</v>
      </c>
      <c r="I6" s="15" t="str">
        <f>原记录!I6</f>
        <v>6.3</v>
      </c>
      <c r="J6" s="14" t="str">
        <f>原记录!J6</f>
        <v>91.29163</v>
      </c>
      <c r="K6" s="27">
        <f>原记录!K6</f>
        <v>163.30675</v>
      </c>
      <c r="L6" s="28">
        <f>测站及镜站信息!F7</f>
        <v>26.6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268.305004</v>
      </c>
      <c r="I7" s="15"/>
      <c r="J7" s="14"/>
      <c r="K7" s="27">
        <f>原记录!K7</f>
        <v>163.30625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T20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88.16545</v>
      </c>
      <c r="I8" s="15" t="str">
        <f>原记录!I8</f>
        <v>8.1</v>
      </c>
      <c r="J8" s="14" t="str">
        <f>原记录!J8</f>
        <v>88.16464</v>
      </c>
      <c r="K8" s="27">
        <f>原记录!K8</f>
        <v>183.12505</v>
      </c>
      <c r="L8" s="28">
        <f>测站及镜站信息!F8</f>
        <v>26.8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271.432166</v>
      </c>
      <c r="I9" s="15"/>
      <c r="J9" s="14"/>
      <c r="K9" s="27">
        <f>原记录!K9</f>
        <v>183.1249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91.29239</v>
      </c>
      <c r="I10" s="15" t="str">
        <f>原记录!I10</f>
        <v>7.4</v>
      </c>
      <c r="J10" s="14" t="str">
        <f>原记录!J10</f>
        <v>91.29165</v>
      </c>
      <c r="K10" s="27">
        <f>原记录!K10</f>
        <v>163.30655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268.305083</v>
      </c>
      <c r="I11" s="15"/>
      <c r="J11" s="14"/>
      <c r="K11" s="27">
        <f>原记录!K11</f>
        <v>163.3064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88.16521</v>
      </c>
      <c r="I12" s="15" t="str">
        <f>原记录!I12</f>
        <v>7.5</v>
      </c>
      <c r="J12" s="14" t="str">
        <f>原记录!J12</f>
        <v>88.16447</v>
      </c>
      <c r="K12" s="27">
        <f>原记录!K12</f>
        <v>183.12505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271.432279</v>
      </c>
      <c r="I13" s="15"/>
      <c r="J13" s="14"/>
      <c r="K13" s="27">
        <f>原记录!K13</f>
        <v>183.12485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91.29237</v>
      </c>
      <c r="I14" s="15" t="str">
        <f>原记录!I14</f>
        <v>7.3</v>
      </c>
      <c r="J14" s="14" t="str">
        <f>原记录!J14</f>
        <v>91.29164</v>
      </c>
      <c r="K14" s="27">
        <f>原记录!K14</f>
        <v>163.30655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268.305089</v>
      </c>
      <c r="I15" s="15"/>
      <c r="J15" s="14"/>
      <c r="K15" s="27">
        <f>原记录!K15</f>
        <v>163.30635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88.16516</v>
      </c>
      <c r="I16" s="15" t="str">
        <f>原记录!I16</f>
        <v>7.7</v>
      </c>
      <c r="J16" s="14" t="str">
        <f>原记录!J16</f>
        <v>88.16439</v>
      </c>
      <c r="K16" s="27">
        <f>原记录!K16</f>
        <v>183.125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271.432377</v>
      </c>
      <c r="I17" s="15"/>
      <c r="J17" s="14"/>
      <c r="K17" s="27">
        <f>原记录!K17</f>
        <v>183.12485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T19</v>
      </c>
      <c r="C25" s="20"/>
      <c r="D25" s="21"/>
      <c r="E25" s="20"/>
      <c r="F25" s="14"/>
      <c r="G25" s="14" t="str">
        <f>原记录!G22</f>
        <v>91.29164</v>
      </c>
      <c r="H25" s="22">
        <f>DEGREES(RADIANS(90)-((INT(ABS(G25))+INT((ABS(G25)-INT(ABS(G25)))*100)/60+((ABS(G25)-INT(ABS(G25)))*100-INT((ABS(G25)-INT(ABS(G25)))*100))/36)*PI()/180)*SIGN(G25))</f>
        <v>-1.4878888888889</v>
      </c>
      <c r="I25" s="22">
        <f>(INT(ABS(H25))+INT((ABS(H25)-INT(ABS(H25)))*60)*0.01+(((ABS(H25)-INT(ABS(H25)))*60-INT((ABS(H25)-INT(ABS(H25)))*60))*60)/10000)*SIGN(H25)</f>
        <v>-1.29164</v>
      </c>
      <c r="J25" s="27">
        <f>原记录!H22</f>
        <v>163.306475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P5_4</v>
      </c>
      <c r="Q25" s="41" t="str">
        <f>B25</f>
        <v>T19</v>
      </c>
      <c r="R25" s="42">
        <f>J25</f>
        <v>163.306475</v>
      </c>
      <c r="S25" s="37">
        <f>K2</f>
        <v>26.6</v>
      </c>
      <c r="T25" s="43">
        <f>L6</f>
        <v>26.6</v>
      </c>
      <c r="U25" s="43">
        <f>N2</f>
        <v>948</v>
      </c>
      <c r="V25" s="43">
        <f>M6</f>
        <v>948</v>
      </c>
      <c r="W25" s="44">
        <f>I25</f>
        <v>-1.29164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T20</v>
      </c>
      <c r="C26" s="20"/>
      <c r="D26" s="21"/>
      <c r="E26" s="20"/>
      <c r="F26" s="14"/>
      <c r="G26" s="14" t="str">
        <f>原记录!G23</f>
        <v>88.16450</v>
      </c>
      <c r="H26" s="22">
        <f>DEGREES(RADIANS(90)-((INT(ABS(G26))+INT((ABS(G26)-INT(ABS(G26)))*100)/60+((ABS(G26)-INT(ABS(G26)))*100-INT((ABS(G26)-INT(ABS(G26)))*100))/36)*PI()/180)*SIGN(G26))</f>
        <v>1.72083333333332</v>
      </c>
      <c r="I26" s="22">
        <f>(INT(ABS(H26))+INT((ABS(H26)-INT(ABS(H26)))*60)*0.01+(((ABS(H26)-INT(ABS(H26)))*60-INT((ABS(H26)-INT(ABS(H26)))*60))*60)/10000)*SIGN(H26)</f>
        <v>1.4315</v>
      </c>
      <c r="J26" s="27">
        <f>原记录!H23</f>
        <v>183.12495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6"/>
      <c r="Q26" s="45" t="str">
        <f>B26</f>
        <v>T20</v>
      </c>
      <c r="R26" s="42">
        <f>J26</f>
        <v>183.12495</v>
      </c>
      <c r="S26" s="37">
        <f>K2</f>
        <v>26.6</v>
      </c>
      <c r="T26" s="43">
        <f>L8</f>
        <v>26.8</v>
      </c>
      <c r="U26" s="43">
        <f>N2</f>
        <v>948</v>
      </c>
      <c r="V26" s="43">
        <f>M8</f>
        <v>948</v>
      </c>
      <c r="W26" s="44">
        <f>I26</f>
        <v>1.4315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P5_4</v>
      </c>
      <c r="Q29" s="37" t="str">
        <f>Q25</f>
        <v>T19</v>
      </c>
      <c r="R29" s="37">
        <f>R25</f>
        <v>163.306475</v>
      </c>
      <c r="S29" s="37">
        <f>T25</f>
        <v>26.6</v>
      </c>
      <c r="T29" s="37">
        <f>V25</f>
        <v>948</v>
      </c>
      <c r="U29" s="37">
        <f>W25</f>
        <v>-1.29164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T20</v>
      </c>
      <c r="R30" s="37">
        <f>R26</f>
        <v>183.12495</v>
      </c>
      <c r="S30" s="37">
        <f>T26</f>
        <v>26.8</v>
      </c>
      <c r="T30" s="37">
        <f>V26</f>
        <v>948</v>
      </c>
      <c r="U30" s="37">
        <f>W26</f>
        <v>1.4315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8A89F329594142929CF4294017881787_13</vt:lpwstr>
  </property>
  <property fmtid="{D5CDD505-2E9C-101B-9397-08002B2CF9AE}" pid="3" name="KSOProductBuildVer">
    <vt:lpwstr>2052-12.1.0.17140</vt:lpwstr>
  </property>
</Properties>
</file>