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<sst xmlns="http://schemas.openxmlformats.org/spreadsheetml/2006/main" count="231" uniqueCount="147">
  <si>
    <t>P6_2站外业观测手簿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</si>
  <si>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</si>
  <si>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</si>
  <si>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</si>
  <si>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</si>
  <si>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</si>
  <si>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测站点：P6_2</t>
  </si>
  <si>
    <t>后视点：</t>
  </si>
  <si>
    <t>开始时间：10:32:18</t>
  </si>
  <si>
    <t>结束时间：10:33:48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</si>
  <si>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</si>
  <si>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</si>
  <si>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</si>
  <si>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</si>
  <si>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</si>
  <si>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</si>
  <si>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</si>
  <si>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</si>
  <si>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</si>
  <si>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</si>
  <si>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</si>
  <si>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</si>
  <si>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</si>
  <si>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</si>
  <si>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</si>
  <si>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</si>
  <si>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</si>
  <si>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T21</t>
  </si>
  <si>
    <t>Ⅰ</t>
  </si>
  <si>
    <t>13.11153</t>
  </si>
  <si>
    <t>2.3</t>
  </si>
  <si>
    <t>13.11141</t>
  </si>
  <si>
    <t>0.00000</t>
  </si>
  <si>
    <t>93.15341</t>
  </si>
  <si>
    <t>8.8</t>
  </si>
  <si>
    <t>93.15253</t>
  </si>
  <si>
    <t>Ⅱ</t>
  </si>
  <si>
    <t>193.11130</t>
  </si>
  <si>
    <t>266.444343</t>
  </si>
  <si>
    <t>T20</t>
  </si>
  <si>
    <t>180.17382</t>
  </si>
  <si>
    <t>2.0</t>
  </si>
  <si>
    <t>180.17372</t>
  </si>
  <si>
    <t>167.06231</t>
  </si>
  <si>
    <t>91.29577</t>
  </si>
  <si>
    <t>7.9</t>
  </si>
  <si>
    <t>91.29497</t>
  </si>
  <si>
    <t>0.17362</t>
  </si>
  <si>
    <t>268.301822</t>
  </si>
  <si>
    <t>2</t>
  </si>
  <si>
    <t>13.11173</t>
  </si>
  <si>
    <t>2.6</t>
  </si>
  <si>
    <t>13.11160</t>
  </si>
  <si>
    <t>93.15316</t>
  </si>
  <si>
    <t>7.2</t>
  </si>
  <si>
    <t>93.15243</t>
  </si>
  <si>
    <t>193.11147</t>
  </si>
  <si>
    <t>266.444288</t>
  </si>
  <si>
    <t>180.17398</t>
  </si>
  <si>
    <t>3.0</t>
  </si>
  <si>
    <t>180.17383</t>
  </si>
  <si>
    <t>167.06223</t>
  </si>
  <si>
    <t>91.29565</t>
  </si>
  <si>
    <t>8.1</t>
  </si>
  <si>
    <t>91.29483</t>
  </si>
  <si>
    <t>0.17367</t>
  </si>
  <si>
    <t>268.301977</t>
  </si>
  <si>
    <t>3</t>
  </si>
  <si>
    <t>13.11176</t>
  </si>
  <si>
    <t>5.4</t>
  </si>
  <si>
    <t>13.11150</t>
  </si>
  <si>
    <t>93.15329</t>
  </si>
  <si>
    <t>7.0</t>
  </si>
  <si>
    <t>93.15259</t>
  </si>
  <si>
    <t>193.11123</t>
  </si>
  <si>
    <t>266.444114</t>
  </si>
  <si>
    <t>180.17385</t>
  </si>
  <si>
    <t>1.5</t>
  </si>
  <si>
    <t>180.17377</t>
  </si>
  <si>
    <t>167.06228</t>
  </si>
  <si>
    <t>91.29566</t>
  </si>
  <si>
    <t>7.6</t>
  </si>
  <si>
    <t>91.29490</t>
  </si>
  <si>
    <t>0.17370</t>
  </si>
  <si>
    <t>268.301862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</si>
  <si>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</si>
  <si>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</si>
  <si>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</si>
  <si>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</si>
  <si>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</si>
  <si>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</si>
  <si>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</si>
  <si>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93.15252</t>
  </si>
  <si>
    <t>2C互差20.00″</t>
  </si>
  <si>
    <t>167.06227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</si>
  <si>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</si>
  <si>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</si>
  <si>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</si>
  <si>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</si>
  <si>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</si>
  <si>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</si>
  <si>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</si>
  <si>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</si>
  <si>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</si>
  <si>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</si>
  <si>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</si>
  <si>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</si>
  <si>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P6_2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</si>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</sst>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108.4692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108.46905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185.4131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185.41285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108.4691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108.4691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185.4132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185.4128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108.4692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108.46915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76</v>
      </c>
      <c r="E16" s="76" t="s">
        <v>77</v>
      </c>
      <c r="F16" s="76" t="s">
        <v>78</v>
      </c>
      <c r="G16" s="76" t="s">
        <v>79</v>
      </c>
      <c r="H16" s="75" t="s">
        <v>80</v>
      </c>
      <c r="I16" s="76" t="s">
        <v>81</v>
      </c>
      <c r="J16" s="76" t="s">
        <v>82</v>
      </c>
      <c r="K16" s="88">
        <v>185.4134</v>
      </c>
      <c r="L16" s="93"/>
    </row>
    <row r="17" s="60" customFormat="1" ht="15" spans="1:12">
      <c r="A17" s="77"/>
      <c r="B17" s="78"/>
      <c r="C17" s="79" t="s">
        <v>36</v>
      </c>
      <c r="D17" s="79" t="s">
        <v>83</v>
      </c>
      <c r="E17" s="78"/>
      <c r="F17" s="78"/>
      <c r="G17" s="78"/>
      <c r="H17" s="79" t="s">
        <v>84</v>
      </c>
      <c r="I17" s="78"/>
      <c r="J17" s="78"/>
      <c r="K17" s="94">
        <v>185.413</v>
      </c>
      <c r="L17" s="92"/>
    </row>
    <row r="18" s="60" customFormat="1" spans="1:12">
      <c r="A18" s="80" t="s">
        <v>85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87</v>
      </c>
      <c r="B20" s="67" t="s">
        <v>12</v>
      </c>
      <c r="C20" s="67"/>
      <c r="D20" s="67" t="s">
        <v>88</v>
      </c>
      <c r="E20" s="67"/>
      <c r="F20" s="67" t="s">
        <v>89</v>
      </c>
      <c r="G20" s="67" t="s">
        <v>90</v>
      </c>
      <c r="H20" s="67" t="s">
        <v>21</v>
      </c>
      <c r="I20" s="67"/>
      <c r="J20" s="98" t="s">
        <v>91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92</v>
      </c>
      <c r="H22" s="86">
        <v>108.469133333333</v>
      </c>
      <c r="I22" s="67"/>
      <c r="J22" s="104" t="s">
        <v>93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94</v>
      </c>
      <c r="G23" s="75" t="s">
        <v>82</v>
      </c>
      <c r="H23" s="88">
        <v>185.413058333333</v>
      </c>
      <c r="I23" s="87"/>
      <c r="J23" s="107" t="s">
        <v>95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96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97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98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99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100</v>
      </c>
      <c r="B1" s="48" t="s">
        <v>101</v>
      </c>
      <c r="C1" s="47"/>
      <c r="D1" s="47"/>
      <c r="E1" s="49"/>
      <c r="F1" s="49"/>
      <c r="G1" s="49"/>
    </row>
    <row r="2" spans="1:7">
      <c r="A2" s="47" t="s">
        <v>102</v>
      </c>
      <c r="B2" s="47" t="s">
        <v>103</v>
      </c>
      <c r="C2" s="47"/>
      <c r="D2" s="50"/>
      <c r="E2" s="49"/>
      <c r="F2" s="49"/>
      <c r="G2" s="49"/>
    </row>
    <row r="3" spans="1:7">
      <c r="A3" s="47" t="s">
        <v>104</v>
      </c>
      <c r="B3" s="47" t="s">
        <v>105</v>
      </c>
      <c r="C3" s="47"/>
      <c r="D3" s="50"/>
      <c r="E3" s="49"/>
      <c r="F3" s="49"/>
      <c r="G3" s="49"/>
    </row>
    <row r="4" spans="1:7">
      <c r="A4" s="51" t="str">
        <f>原记录!F3</f>
        <v>开始时间：10:32:18</v>
      </c>
      <c r="B4" s="47"/>
      <c r="C4" s="47" t="str">
        <f>原记录!H3</f>
        <v>结束时间：10:33:48</v>
      </c>
      <c r="D4" s="50"/>
      <c r="E4" s="49"/>
      <c r="F4" s="49"/>
      <c r="G4" s="49"/>
    </row>
    <row r="5" spans="1:7">
      <c r="A5" s="49" t="s">
        <v>106</v>
      </c>
      <c r="B5" s="52" t="s">
        <v>107</v>
      </c>
      <c r="C5" s="49"/>
      <c r="D5" s="53"/>
      <c r="E5" s="49"/>
      <c r="F5" s="49"/>
      <c r="G5" s="49"/>
    </row>
    <row r="6" spans="1:7">
      <c r="A6" s="49" t="s">
        <v>108</v>
      </c>
      <c r="B6" s="54">
        <v>1.5</v>
      </c>
      <c r="C6" s="55" t="s">
        <v>109</v>
      </c>
      <c r="D6" s="56">
        <v>948</v>
      </c>
      <c r="E6" s="55" t="s">
        <v>110</v>
      </c>
      <c r="F6" s="57">
        <v>26.8</v>
      </c>
      <c r="G6" s="57"/>
    </row>
    <row r="7" spans="1:7">
      <c r="A7" s="49" t="s">
        <v>111</v>
      </c>
      <c r="B7" s="58">
        <v>1.318</v>
      </c>
      <c r="C7" s="49" t="s">
        <v>112</v>
      </c>
      <c r="D7" s="56">
        <v>946</v>
      </c>
      <c r="E7" s="49" t="s">
        <v>113</v>
      </c>
      <c r="F7" s="57">
        <v>26.4</v>
      </c>
      <c r="G7" s="57"/>
    </row>
    <row r="8" spans="1:7">
      <c r="A8" s="49" t="s">
        <v>114</v>
      </c>
      <c r="B8" s="58">
        <v>1.364</v>
      </c>
      <c r="C8" s="49" t="s">
        <v>115</v>
      </c>
      <c r="D8" s="56">
        <v>948</v>
      </c>
      <c r="E8" s="49" t="s">
        <v>116</v>
      </c>
      <c r="F8" s="57">
        <v>26.8</v>
      </c>
      <c r="G8" s="49"/>
    </row>
    <row r="9" spans="1:7">
      <c r="A9" s="49" t="s">
        <v>117</v>
      </c>
      <c r="B9" s="59" t="s">
        <v>118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2024.06.26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26.8</v>
      </c>
      <c r="L2" s="2" t="s">
        <v>124</v>
      </c>
      <c r="M2" s="2"/>
      <c r="N2" s="24">
        <f>测站及镜站信息!D6</f>
        <v>948</v>
      </c>
      <c r="O2" s="25" t="s">
        <v>117</v>
      </c>
    </row>
    <row r="3" ht="11.1" customHeight="1" spans="1:15">
      <c r="A3" s="5" t="str">
        <f>测站及镜站信息!B5</f>
        <v>P6_2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开始时间：10:32:18</v>
      </c>
      <c r="G3" s="10"/>
      <c r="H3" s="9" t="str">
        <f>测站及镜站信息!C4</f>
        <v>结束时间：10:33:48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T21</v>
      </c>
      <c r="C6" s="12" t="str">
        <f>原记录!C6</f>
        <v>Ⅰ</v>
      </c>
      <c r="D6" s="14"/>
      <c r="E6" s="15"/>
      <c r="F6" s="14"/>
      <c r="G6" s="14"/>
      <c r="H6" s="14" t="str">
        <f>原记录!H6</f>
        <v>93.15341</v>
      </c>
      <c r="I6" s="15" t="str">
        <f>原记录!I6</f>
        <v>8.8</v>
      </c>
      <c r="J6" s="14" t="str">
        <f>原记录!J6</f>
        <v>93.15253</v>
      </c>
      <c r="K6" s="27">
        <f>原记录!K6</f>
        <v>108.4692</v>
      </c>
      <c r="L6" s="28">
        <f>测站及镜站信息!F7</f>
        <v>26.4</v>
      </c>
      <c r="M6" s="29">
        <f>测站及镜站信息!D7</f>
        <v>946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266.444343</v>
      </c>
      <c r="I7" s="15"/>
      <c r="J7" s="14"/>
      <c r="K7" s="27">
        <f>原记录!K7</f>
        <v>108.46905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T20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91.29577</v>
      </c>
      <c r="I8" s="15" t="str">
        <f>原记录!I8</f>
        <v>7.9</v>
      </c>
      <c r="J8" s="14" t="str">
        <f>原记录!J8</f>
        <v>91.29497</v>
      </c>
      <c r="K8" s="27">
        <f>原记录!K8</f>
        <v>185.4131</v>
      </c>
      <c r="L8" s="28">
        <f>测站及镜站信息!F8</f>
        <v>26.8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268.301822</v>
      </c>
      <c r="I9" s="15"/>
      <c r="J9" s="14"/>
      <c r="K9" s="27">
        <f>原记录!K9</f>
        <v>185.41285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93.15316</v>
      </c>
      <c r="I10" s="15" t="str">
        <f>原记录!I10</f>
        <v>7.2</v>
      </c>
      <c r="J10" s="14" t="str">
        <f>原记录!J10</f>
        <v>93.15243</v>
      </c>
      <c r="K10" s="27">
        <f>原记录!K10</f>
        <v>108.4691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266.444288</v>
      </c>
      <c r="I11" s="15"/>
      <c r="J11" s="14"/>
      <c r="K11" s="27">
        <f>原记录!K11</f>
        <v>108.4691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91.29565</v>
      </c>
      <c r="I12" s="15" t="str">
        <f>原记录!I12</f>
        <v>8.1</v>
      </c>
      <c r="J12" s="14" t="str">
        <f>原记录!J12</f>
        <v>91.29483</v>
      </c>
      <c r="K12" s="27">
        <f>原记录!K12</f>
        <v>185.4132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268.301977</v>
      </c>
      <c r="I13" s="15"/>
      <c r="J13" s="14"/>
      <c r="K13" s="27">
        <f>原记录!K13</f>
        <v>185.4128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93.15329</v>
      </c>
      <c r="I14" s="15" t="str">
        <f>原记录!I14</f>
        <v>7.0</v>
      </c>
      <c r="J14" s="14" t="str">
        <f>原记录!J14</f>
        <v>93.15259</v>
      </c>
      <c r="K14" s="27">
        <f>原记录!K14</f>
        <v>108.4692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266.444114</v>
      </c>
      <c r="I15" s="15"/>
      <c r="J15" s="14"/>
      <c r="K15" s="27">
        <f>原记录!K15</f>
        <v>108.46915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91.29566</v>
      </c>
      <c r="I16" s="15" t="str">
        <f>原记录!I16</f>
        <v>7.6</v>
      </c>
      <c r="J16" s="14" t="str">
        <f>原记录!J16</f>
        <v>91.29490</v>
      </c>
      <c r="K16" s="27">
        <f>原记录!K16</f>
        <v>185.4134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268.301862</v>
      </c>
      <c r="I17" s="15"/>
      <c r="J17" s="14"/>
      <c r="K17" s="27">
        <f>原记录!K17</f>
        <v>185.413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8" t="s">
        <v>138</v>
      </c>
      <c r="T24" s="39"/>
      <c r="U24" s="38" t="s">
        <v>139</v>
      </c>
      <c r="V24" s="39"/>
      <c r="W24" s="40" t="s">
        <v>133</v>
      </c>
      <c r="X24" s="40" t="s">
        <v>140</v>
      </c>
      <c r="Y24" s="40" t="s">
        <v>134</v>
      </c>
    </row>
    <row r="25" ht="14.1" customHeight="1" spans="1:28">
      <c r="A25" s="18" t="s">
        <v>26</v>
      </c>
      <c r="B25" s="19" t="str">
        <f>原记录!B22</f>
        <v>T21</v>
      </c>
      <c r="C25" s="20"/>
      <c r="D25" s="21"/>
      <c r="E25" s="20"/>
      <c r="F25" s="14"/>
      <c r="G25" s="14" t="str">
        <f>原记录!G22</f>
        <v>93.15252</v>
      </c>
      <c r="H25" s="22">
        <f>DEGREES(RADIANS(90)-((INT(ABS(G25))+INT((ABS(G25)-INT(ABS(G25)))*100)/60+((ABS(G25)-INT(ABS(G25)))*100-INT((ABS(G25)-INT(ABS(G25)))*100))/36)*PI()/180)*SIGN(G25))</f>
        <v>-3.257</v>
      </c>
      <c r="I25" s="22">
        <f>(INT(ABS(H25))+INT((ABS(H25)-INT(ABS(H25)))*60)*0.01+(((ABS(H25)-INT(ABS(H25)))*60-INT((ABS(H25)-INT(ABS(H25)))*60))*60)/10000)*SIGN(H25)</f>
        <v>-3.15252</v>
      </c>
      <c r="J25" s="27">
        <f>原记录!H22</f>
        <v>108.469133333333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P6_2</v>
      </c>
      <c r="Q25" s="41" t="str">
        <f>B25</f>
        <v>T21</v>
      </c>
      <c r="R25" s="42">
        <f>J25</f>
        <v>108.469133333333</v>
      </c>
      <c r="S25" s="37">
        <f>K2</f>
        <v>26.8</v>
      </c>
      <c r="T25" s="43">
        <f>L6</f>
        <v>26.4</v>
      </c>
      <c r="U25" s="43">
        <f>N2</f>
        <v>948</v>
      </c>
      <c r="V25" s="43">
        <f>M6</f>
        <v>946</v>
      </c>
      <c r="W25" s="44">
        <f>I25</f>
        <v>-3.15252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T20</v>
      </c>
      <c r="C26" s="20"/>
      <c r="D26" s="21"/>
      <c r="E26" s="20"/>
      <c r="F26" s="14"/>
      <c r="G26" s="14" t="str">
        <f>原记录!G23</f>
        <v>91.29490</v>
      </c>
      <c r="H26" s="22">
        <f>DEGREES(RADIANS(90)-((INT(ABS(G26))+INT((ABS(G26)-INT(ABS(G26)))*100)/60+((ABS(G26)-INT(ABS(G26)))*100-INT((ABS(G26)-INT(ABS(G26)))*100))/36)*PI()/180)*SIGN(G26))</f>
        <v>-1.49694444444445</v>
      </c>
      <c r="I26" s="22">
        <f>(INT(ABS(H26))+INT((ABS(H26)-INT(ABS(H26)))*60)*0.01+(((ABS(H26)-INT(ABS(H26)))*60-INT((ABS(H26)-INT(ABS(H26)))*60))*60)/10000)*SIGN(H26)</f>
        <v>-1.2949</v>
      </c>
      <c r="J26" s="27">
        <f>原记录!H23</f>
        <v>185.413058333333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6"/>
      <c r="Q26" s="45" t="str">
        <f>B26</f>
        <v>T20</v>
      </c>
      <c r="R26" s="42">
        <f>J26</f>
        <v>185.413058333333</v>
      </c>
      <c r="S26" s="37">
        <f>K2</f>
        <v>26.8</v>
      </c>
      <c r="T26" s="43">
        <f>L8</f>
        <v>26.8</v>
      </c>
      <c r="U26" s="43">
        <f>N2</f>
        <v>948</v>
      </c>
      <c r="V26" s="43">
        <f>M8</f>
        <v>948</v>
      </c>
      <c r="W26" s="44">
        <f>I26</f>
        <v>-1.2949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144</v>
      </c>
      <c r="N28" s="32"/>
      <c r="O28" s="32"/>
      <c r="P28" s="33" t="s">
        <v>136</v>
      </c>
      <c r="Q28" s="33" t="s">
        <v>137</v>
      </c>
      <c r="R28" s="33" t="s">
        <v>21</v>
      </c>
      <c r="S28" s="44" t="s">
        <v>138</v>
      </c>
      <c r="T28" s="42" t="s">
        <v>139</v>
      </c>
      <c r="U28" s="40" t="s">
        <v>133</v>
      </c>
      <c r="V28" s="40" t="s">
        <v>140</v>
      </c>
      <c r="W28" s="40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7" t="str">
        <f>P25</f>
        <v>P6_2</v>
      </c>
      <c r="Q29" s="37" t="str">
        <f>Q25</f>
        <v>T21</v>
      </c>
      <c r="R29" s="37">
        <f>R25</f>
        <v>108.469133333333</v>
      </c>
      <c r="S29" s="37">
        <f>T25</f>
        <v>26.4</v>
      </c>
      <c r="T29" s="37">
        <f>V25</f>
        <v>946</v>
      </c>
      <c r="U29" s="37">
        <f>W25</f>
        <v>-3.15252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7"/>
      <c r="Q30" s="37" t="str">
        <f>Q26</f>
        <v>T20</v>
      </c>
      <c r="R30" s="37">
        <f>R26</f>
        <v>185.413058333333</v>
      </c>
      <c r="S30" s="37">
        <f>T26</f>
        <v>26.8</v>
      </c>
      <c r="T30" s="37">
        <f>V26</f>
        <v>948</v>
      </c>
      <c r="U30" s="37">
        <f>W26</f>
        <v>-1.2949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5D03D6F987FD4E39AA5930B2608BEAC8_13</vt:lpwstr>
  </property>
  <property fmtid="{D5CDD505-2E9C-101B-9397-08002B2CF9AE}" pid="3" name="KSOProductBuildVer">
    <vt:lpwstr>2052-12.1.0.17140</vt:lpwstr>
  </property>
</Properties>
</file>