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<sst xmlns="http://schemas.openxmlformats.org/spreadsheetml/2006/main" count="231" uniqueCount="145">
  <si>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P6_3站外业观测手簿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</si>
  <si>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</si>
  <si>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</si>
  <si>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</si>
  <si>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</si>
  <si>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</si>
  <si>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测站点：P6_3</t>
  </si>
  <si>
    <t>后视点：</t>
  </si>
  <si>
    <t>开始时间：10:36:22</t>
  </si>
  <si>
    <t>结束时间：10:38:25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</si>
  <si>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</si>
  <si>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</si>
  <si>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</si>
  <si>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</si>
  <si>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</si>
  <si>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</si>
  <si>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</si>
  <si>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</si>
  <si>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</si>
  <si>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</si>
  <si>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</si>
  <si>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</si>
  <si>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</si>
  <si>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</si>
  <si>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</si>
  <si>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</si>
  <si>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</si>
  <si>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T21</t>
  </si>
  <si>
    <t>Ⅰ</t>
  </si>
  <si>
    <t>7.35077</t>
  </si>
  <si>
    <t>1.0</t>
  </si>
  <si>
    <t>7.35072</t>
  </si>
  <si>
    <t>0.00000</t>
  </si>
  <si>
    <t>93.14172</t>
  </si>
  <si>
    <t>7.3</t>
  </si>
  <si>
    <t>93.14099</t>
  </si>
  <si>
    <t>Ⅱ</t>
  </si>
  <si>
    <t>187.35067</t>
  </si>
  <si>
    <t>266.455736</t>
  </si>
  <si>
    <t>T20</t>
  </si>
  <si>
    <t>174.48271</t>
  </si>
  <si>
    <t>2.3</t>
  </si>
  <si>
    <t>174.48259</t>
  </si>
  <si>
    <t>167.13187</t>
  </si>
  <si>
    <t>91.31305</t>
  </si>
  <si>
    <t>7.9</t>
  </si>
  <si>
    <t>91.31226</t>
  </si>
  <si>
    <t>354.48248</t>
  </si>
  <si>
    <t>268.284528</t>
  </si>
  <si>
    <t>2</t>
  </si>
  <si>
    <t>7.35086</t>
  </si>
  <si>
    <t>0.1</t>
  </si>
  <si>
    <t>7.35085</t>
  </si>
  <si>
    <t>93.14167</t>
  </si>
  <si>
    <t>7.2</t>
  </si>
  <si>
    <t>93.14096</t>
  </si>
  <si>
    <t>187.35085</t>
  </si>
  <si>
    <t>266.455760</t>
  </si>
  <si>
    <t>174.48280</t>
  </si>
  <si>
    <t>1.9</t>
  </si>
  <si>
    <t>167.13185</t>
  </si>
  <si>
    <t>91.31302</t>
  </si>
  <si>
    <t>6.6</t>
  </si>
  <si>
    <t>91.31236</t>
  </si>
  <si>
    <t>354.48261</t>
  </si>
  <si>
    <t>268.284304</t>
  </si>
  <si>
    <t>3</t>
  </si>
  <si>
    <t>7.35098</t>
  </si>
  <si>
    <t>2.4</t>
  </si>
  <si>
    <t>93.14165</t>
  </si>
  <si>
    <t>7.7</t>
  </si>
  <si>
    <t>93.14087</t>
  </si>
  <si>
    <t>187.35074</t>
  </si>
  <si>
    <t>266.455901</t>
  </si>
  <si>
    <t>174.48288</t>
  </si>
  <si>
    <t>174.48279</t>
  </si>
  <si>
    <t>167.13193</t>
  </si>
  <si>
    <t>91.31316</t>
  </si>
  <si>
    <t>7.4</t>
  </si>
  <si>
    <t>91.31242</t>
  </si>
  <si>
    <t>354.48270</t>
  </si>
  <si>
    <t>268.284324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</si>
  <si>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</si>
  <si>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</si>
  <si>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</si>
  <si>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</si>
  <si>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</si>
  <si>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</si>
  <si>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</si>
  <si>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93.14094</t>
  </si>
  <si>
    <t>2C互差20.00″</t>
  </si>
  <si>
    <t>167.13189</t>
  </si>
  <si>
    <t>91.31235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</si>
  <si>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</si>
  <si>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</si>
  <si>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</si>
  <si>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</si>
  <si>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</si>
  <si>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</si>
  <si>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</si>
  <si>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</si>
  <si>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</si>
  <si>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</si>
  <si>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</si>
  <si>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</si>
  <si>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P6_3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</si>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</sst>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109.96235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109.96225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183.9003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183.8999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109.96255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109.9623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40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183.9002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183.89975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50</v>
      </c>
      <c r="G14" s="71" t="s">
        <v>32</v>
      </c>
      <c r="H14" s="72" t="s">
        <v>69</v>
      </c>
      <c r="I14" s="71" t="s">
        <v>70</v>
      </c>
      <c r="J14" s="71" t="s">
        <v>71</v>
      </c>
      <c r="K14" s="86">
        <v>109.96245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109.9623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59</v>
      </c>
      <c r="F16" s="76" t="s">
        <v>75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183.90025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183.8998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109.962366666667</v>
      </c>
      <c r="I22" s="67"/>
      <c r="J22" s="104" t="s">
        <v>90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91</v>
      </c>
      <c r="G23" s="75" t="s">
        <v>92</v>
      </c>
      <c r="H23" s="88">
        <v>183.900033333333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B16" sqref="B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开始时间：10:36:22</v>
      </c>
      <c r="B4" s="47"/>
      <c r="C4" s="47" t="str">
        <f>原记录!H3</f>
        <v>结束时间：10:38:25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948</v>
      </c>
      <c r="E6" s="55" t="s">
        <v>108</v>
      </c>
      <c r="F6" s="57">
        <v>26.8</v>
      </c>
      <c r="G6" s="57"/>
    </row>
    <row r="7" spans="1:7">
      <c r="A7" s="49" t="s">
        <v>109</v>
      </c>
      <c r="B7" s="58">
        <v>1.318</v>
      </c>
      <c r="C7" s="49" t="s">
        <v>110</v>
      </c>
      <c r="D7" s="56">
        <v>946</v>
      </c>
      <c r="E7" s="49" t="s">
        <v>111</v>
      </c>
      <c r="F7" s="57">
        <v>26.4</v>
      </c>
      <c r="G7" s="57"/>
    </row>
    <row r="8" spans="1:7">
      <c r="A8" s="49" t="s">
        <v>112</v>
      </c>
      <c r="B8" s="58">
        <v>1.364</v>
      </c>
      <c r="C8" s="49" t="s">
        <v>113</v>
      </c>
      <c r="D8" s="56">
        <v>948</v>
      </c>
      <c r="E8" s="49" t="s">
        <v>114</v>
      </c>
      <c r="F8" s="57">
        <v>26.8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26.8</v>
      </c>
      <c r="L2" s="2" t="s">
        <v>122</v>
      </c>
      <c r="M2" s="2"/>
      <c r="N2" s="24">
        <f>测站及镜站信息!D6</f>
        <v>948</v>
      </c>
      <c r="O2" s="25" t="s">
        <v>115</v>
      </c>
    </row>
    <row r="3" ht="11.1" customHeight="1" spans="1:15">
      <c r="A3" s="5" t="str">
        <f>测站及镜站信息!B5</f>
        <v>P6_3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开始时间：10:36:22</v>
      </c>
      <c r="G3" s="10"/>
      <c r="H3" s="9" t="str">
        <f>测站及镜站信息!C4</f>
        <v>结束时间：10:38:25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T21</v>
      </c>
      <c r="C6" s="12" t="str">
        <f>原记录!C6</f>
        <v>Ⅰ</v>
      </c>
      <c r="D6" s="14"/>
      <c r="E6" s="15"/>
      <c r="F6" s="14"/>
      <c r="G6" s="14"/>
      <c r="H6" s="14" t="str">
        <f>原记录!H6</f>
        <v>93.14172</v>
      </c>
      <c r="I6" s="15" t="str">
        <f>原记录!I6</f>
        <v>7.3</v>
      </c>
      <c r="J6" s="14" t="str">
        <f>原记录!J6</f>
        <v>93.14099</v>
      </c>
      <c r="K6" s="27">
        <f>原记录!K6</f>
        <v>109.96235</v>
      </c>
      <c r="L6" s="28">
        <f>测站及镜站信息!F7</f>
        <v>26.4</v>
      </c>
      <c r="M6" s="29">
        <f>测站及镜站信息!D7</f>
        <v>946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266.455736</v>
      </c>
      <c r="I7" s="15"/>
      <c r="J7" s="14"/>
      <c r="K7" s="27">
        <f>原记录!K7</f>
        <v>109.96225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T20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91.31305</v>
      </c>
      <c r="I8" s="15" t="str">
        <f>原记录!I8</f>
        <v>7.9</v>
      </c>
      <c r="J8" s="14" t="str">
        <f>原记录!J8</f>
        <v>91.31226</v>
      </c>
      <c r="K8" s="27">
        <f>原记录!K8</f>
        <v>183.9003</v>
      </c>
      <c r="L8" s="28">
        <f>测站及镜站信息!F8</f>
        <v>26.8</v>
      </c>
      <c r="M8" s="29">
        <f>测站及镜站信息!D8</f>
        <v>948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268.284528</v>
      </c>
      <c r="I9" s="15"/>
      <c r="J9" s="14"/>
      <c r="K9" s="27">
        <f>原记录!K9</f>
        <v>183.8999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93.14167</v>
      </c>
      <c r="I10" s="15" t="str">
        <f>原记录!I10</f>
        <v>7.2</v>
      </c>
      <c r="J10" s="14" t="str">
        <f>原记录!J10</f>
        <v>93.14096</v>
      </c>
      <c r="K10" s="27">
        <f>原记录!K10</f>
        <v>109.96255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266.455760</v>
      </c>
      <c r="I11" s="15"/>
      <c r="J11" s="14"/>
      <c r="K11" s="27">
        <f>原记录!K11</f>
        <v>109.9623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91.31302</v>
      </c>
      <c r="I12" s="15" t="str">
        <f>原记录!I12</f>
        <v>6.6</v>
      </c>
      <c r="J12" s="14" t="str">
        <f>原记录!J12</f>
        <v>91.31236</v>
      </c>
      <c r="K12" s="27">
        <f>原记录!K12</f>
        <v>183.9002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268.284304</v>
      </c>
      <c r="I13" s="15"/>
      <c r="J13" s="14"/>
      <c r="K13" s="27">
        <f>原记录!K13</f>
        <v>183.89975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93.14165</v>
      </c>
      <c r="I14" s="15" t="str">
        <f>原记录!I14</f>
        <v>7.7</v>
      </c>
      <c r="J14" s="14" t="str">
        <f>原记录!J14</f>
        <v>93.14087</v>
      </c>
      <c r="K14" s="27">
        <f>原记录!K14</f>
        <v>109.96245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266.455901</v>
      </c>
      <c r="I15" s="15"/>
      <c r="J15" s="14"/>
      <c r="K15" s="27">
        <f>原记录!K15</f>
        <v>109.9623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91.31316</v>
      </c>
      <c r="I16" s="15" t="str">
        <f>原记录!I16</f>
        <v>7.4</v>
      </c>
      <c r="J16" s="14" t="str">
        <f>原记录!J16</f>
        <v>91.31242</v>
      </c>
      <c r="K16" s="27">
        <f>原记录!K16</f>
        <v>183.90025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268.284324</v>
      </c>
      <c r="I17" s="15"/>
      <c r="J17" s="14"/>
      <c r="K17" s="27">
        <f>原记录!K17</f>
        <v>183.8998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T21</v>
      </c>
      <c r="C25" s="20"/>
      <c r="D25" s="21"/>
      <c r="E25" s="20"/>
      <c r="F25" s="14"/>
      <c r="G25" s="14" t="str">
        <f>原记录!G22</f>
        <v>93.14094</v>
      </c>
      <c r="H25" s="22">
        <f>DEGREES(RADIANS(90)-((INT(ABS(G25))+INT((ABS(G25)-INT(ABS(G25)))*100)/60+((ABS(G25)-INT(ABS(G25)))*100-INT((ABS(G25)-INT(ABS(G25)))*100))/36)*PI()/180)*SIGN(G25))</f>
        <v>-3.23594444444445</v>
      </c>
      <c r="I25" s="22">
        <f>(INT(ABS(H25))+INT((ABS(H25)-INT(ABS(H25)))*60)*0.01+(((ABS(H25)-INT(ABS(H25)))*60-INT((ABS(H25)-INT(ABS(H25)))*60))*60)/10000)*SIGN(H25)</f>
        <v>-3.14094</v>
      </c>
      <c r="J25" s="27">
        <f>原记录!H22</f>
        <v>109.962366666667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P6_3</v>
      </c>
      <c r="Q25" s="41" t="str">
        <f>B25</f>
        <v>T21</v>
      </c>
      <c r="R25" s="42">
        <f>J25</f>
        <v>109.962366666667</v>
      </c>
      <c r="S25" s="37">
        <f>K2</f>
        <v>26.8</v>
      </c>
      <c r="T25" s="43">
        <f>L6</f>
        <v>26.4</v>
      </c>
      <c r="U25" s="43">
        <f>N2</f>
        <v>948</v>
      </c>
      <c r="V25" s="43">
        <f>M6</f>
        <v>946</v>
      </c>
      <c r="W25" s="44">
        <f>I25</f>
        <v>-3.14094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T20</v>
      </c>
      <c r="C26" s="20"/>
      <c r="D26" s="21"/>
      <c r="E26" s="20"/>
      <c r="F26" s="14"/>
      <c r="G26" s="14" t="str">
        <f>原记录!G23</f>
        <v>91.31235</v>
      </c>
      <c r="H26" s="22">
        <f>DEGREES(RADIANS(90)-((INT(ABS(G26))+INT((ABS(G26)-INT(ABS(G26)))*100)/60+((ABS(G26)-INT(ABS(G26)))*100-INT((ABS(G26)-INT(ABS(G26)))*100))/36)*PI()/180)*SIGN(G26))</f>
        <v>-1.52319444444442</v>
      </c>
      <c r="I26" s="22">
        <f>(INT(ABS(H26))+INT((ABS(H26)-INT(ABS(H26)))*60)*0.01+(((ABS(H26)-INT(ABS(H26)))*60-INT((ABS(H26)-INT(ABS(H26)))*60))*60)/10000)*SIGN(H26)</f>
        <v>-1.31234999999999</v>
      </c>
      <c r="J26" s="27">
        <f>原记录!H23</f>
        <v>183.900033333333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6"/>
      <c r="Q26" s="45" t="str">
        <f>B26</f>
        <v>T20</v>
      </c>
      <c r="R26" s="42">
        <f>J26</f>
        <v>183.900033333333</v>
      </c>
      <c r="S26" s="37">
        <f>K2</f>
        <v>26.8</v>
      </c>
      <c r="T26" s="43">
        <f>L8</f>
        <v>26.8</v>
      </c>
      <c r="U26" s="43">
        <f>N2</f>
        <v>948</v>
      </c>
      <c r="V26" s="43">
        <f>M8</f>
        <v>948</v>
      </c>
      <c r="W26" s="44">
        <f>I26</f>
        <v>-1.31234999999999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P6_3</v>
      </c>
      <c r="Q29" s="37" t="str">
        <f>Q25</f>
        <v>T21</v>
      </c>
      <c r="R29" s="37">
        <f>R25</f>
        <v>109.962366666667</v>
      </c>
      <c r="S29" s="37">
        <f>T25</f>
        <v>26.4</v>
      </c>
      <c r="T29" s="37">
        <f>V25</f>
        <v>946</v>
      </c>
      <c r="U29" s="37">
        <f>W25</f>
        <v>-3.14094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T20</v>
      </c>
      <c r="R30" s="37">
        <f>R26</f>
        <v>183.900033333333</v>
      </c>
      <c r="S30" s="37">
        <f>T26</f>
        <v>26.8</v>
      </c>
      <c r="T30" s="37">
        <f>V26</f>
        <v>948</v>
      </c>
      <c r="U30" s="37">
        <f>W26</f>
        <v>-1.31234999999999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CB22017B3EED4BCF81E674413A85B08A_13</vt:lpwstr>
  </property>
  <property fmtid="{D5CDD505-2E9C-101B-9397-08002B2CF9AE}" pid="3" name="KSOProductBuildVer">
    <vt:lpwstr>2052-12.1.0.17140</vt:lpwstr>
  </property>
</Properties>
</file>