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<sst xmlns="http://schemas.openxmlformats.org/spreadsheetml/2006/main" count="231" uniqueCount="145">
  <si>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P12_3站外业观测手簿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</si>
  <si>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</si>
  <si>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</si>
  <si>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</si>
  <si>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</si>
  <si>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</si>
  <si>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测站点：P12_3</t>
  </si>
  <si>
    <t>后视点：</t>
  </si>
  <si>
    <t>开始时间：05:18:17</t>
  </si>
  <si>
    <t>结束时间：05:21:04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</si>
  <si>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</si>
  <si>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</si>
  <si>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</si>
  <si>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</si>
  <si>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</si>
  <si>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</si>
  <si>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</si>
  <si>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</si>
  <si>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</si>
  <si>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</si>
  <si>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</si>
  <si>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</si>
  <si>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</si>
  <si>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</si>
  <si>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</si>
  <si>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</si>
  <si>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</si>
  <si>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T27</t>
  </si>
  <si>
    <t>Ⅰ</t>
  </si>
  <si>
    <t>137.07255</t>
  </si>
  <si>
    <t>4.4</t>
  </si>
  <si>
    <t>137.07233</t>
  </si>
  <si>
    <t>0.00000</t>
  </si>
  <si>
    <t>90.26140</t>
  </si>
  <si>
    <t>5.9</t>
  </si>
  <si>
    <t>90.26081</t>
  </si>
  <si>
    <t>Ⅱ</t>
  </si>
  <si>
    <t>317.07211</t>
  </si>
  <si>
    <t>269.335778</t>
  </si>
  <si>
    <t>T26</t>
  </si>
  <si>
    <t>322.51135</t>
  </si>
  <si>
    <t>4.2</t>
  </si>
  <si>
    <t>322.51114</t>
  </si>
  <si>
    <t>185.43481</t>
  </si>
  <si>
    <t>90.13179</t>
  </si>
  <si>
    <t>5.1</t>
  </si>
  <si>
    <t>90.13128</t>
  </si>
  <si>
    <t>142.51093</t>
  </si>
  <si>
    <t>269.465228</t>
  </si>
  <si>
    <t>2</t>
  </si>
  <si>
    <t>137.07236</t>
  </si>
  <si>
    <t>2.9</t>
  </si>
  <si>
    <t>137.07221</t>
  </si>
  <si>
    <t>90.26152</t>
  </si>
  <si>
    <t>6.1</t>
  </si>
  <si>
    <t>90.26090</t>
  </si>
  <si>
    <t>317.07207</t>
  </si>
  <si>
    <t>269.335710</t>
  </si>
  <si>
    <t>322.51109</t>
  </si>
  <si>
    <t>-0.1</t>
  </si>
  <si>
    <t>185.43488</t>
  </si>
  <si>
    <t>90.13170</t>
  </si>
  <si>
    <t>4.1</t>
  </si>
  <si>
    <t>90.13130</t>
  </si>
  <si>
    <t>142.51110</t>
  </si>
  <si>
    <t>269.465112</t>
  </si>
  <si>
    <t>3</t>
  </si>
  <si>
    <t>137.07252</t>
  </si>
  <si>
    <t>2.4</t>
  </si>
  <si>
    <t>137.07240</t>
  </si>
  <si>
    <t>90.26153</t>
  </si>
  <si>
    <t>5.2</t>
  </si>
  <si>
    <t>90.26101</t>
  </si>
  <si>
    <t>317.07228</t>
  </si>
  <si>
    <t>269.335509</t>
  </si>
  <si>
    <t>322.51117</t>
  </si>
  <si>
    <t>0.9</t>
  </si>
  <si>
    <t>322.51112</t>
  </si>
  <si>
    <t>185.43473</t>
  </si>
  <si>
    <t>90.13180</t>
  </si>
  <si>
    <t>5.3</t>
  </si>
  <si>
    <t>142.51108</t>
  </si>
  <si>
    <t>269.465248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</si>
  <si>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</si>
  <si>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</si>
  <si>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</si>
  <si>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</si>
  <si>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</si>
  <si>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</si>
  <si>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</si>
  <si>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90.26091</t>
  </si>
  <si>
    <t>2C互差20.00″</t>
  </si>
  <si>
    <t>90.13129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</si>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</sst>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63.8508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63.85085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51.18725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51.1872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63.85075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63.85085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58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51.18715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51.18715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63.85075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63.85085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46</v>
      </c>
      <c r="K16" s="87">
        <v>51.18725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51.18715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63.8508083333333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92</v>
      </c>
      <c r="H23" s="87">
        <v>51.1871916666667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40" sqref="D40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开始时间：05:18:17</v>
      </c>
      <c r="B4" s="46"/>
      <c r="C4" s="46" t="str">
        <f>原记录!H3</f>
        <v>结束时间：05:21:04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30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950</v>
      </c>
      <c r="E7" s="48" t="s">
        <v>111</v>
      </c>
      <c r="F7" s="56">
        <v>30</v>
      </c>
      <c r="G7" s="56"/>
      <c r="H7" t="str">
        <f>原记录!B6</f>
        <v>T27</v>
      </c>
    </row>
    <row r="8" spans="1:8">
      <c r="A8" s="48" t="s">
        <v>112</v>
      </c>
      <c r="B8" s="57">
        <v>1.364</v>
      </c>
      <c r="C8" s="48" t="s">
        <v>113</v>
      </c>
      <c r="D8" s="55">
        <v>950</v>
      </c>
      <c r="E8" s="48" t="s">
        <v>114</v>
      </c>
      <c r="F8" s="56">
        <v>30</v>
      </c>
      <c r="G8" s="48"/>
      <c r="H8" t="str">
        <f>原记录!B8</f>
        <v>T26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P12-3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开始时间：05:18:17</v>
      </c>
      <c r="G3" s="10"/>
      <c r="H3" s="9" t="str">
        <f>测站及镜站信息!C4</f>
        <v>结束时间：05:21:04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90.26140</v>
      </c>
      <c r="I6" s="15" t="str">
        <f>原记录!I6</f>
        <v>5.9</v>
      </c>
      <c r="J6" s="14" t="str">
        <f>原记录!J6</f>
        <v>90.26081</v>
      </c>
      <c r="K6" s="27">
        <f>原记录!K6</f>
        <v>63.8508</v>
      </c>
      <c r="L6" s="28">
        <f>测站及镜站信息!F7</f>
        <v>30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269.335778</v>
      </c>
      <c r="I7" s="15"/>
      <c r="J7" s="14"/>
      <c r="K7" s="27">
        <f>原记录!K7</f>
        <v>63.85085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90.13179</v>
      </c>
      <c r="I8" s="15" t="str">
        <f>原记录!I8</f>
        <v>5.1</v>
      </c>
      <c r="J8" s="14" t="str">
        <f>原记录!J8</f>
        <v>90.13128</v>
      </c>
      <c r="K8" s="27">
        <f>原记录!K8</f>
        <v>51.18725</v>
      </c>
      <c r="L8" s="28">
        <f>测站及镜站信息!F8</f>
        <v>30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269.465228</v>
      </c>
      <c r="I9" s="15"/>
      <c r="J9" s="14"/>
      <c r="K9" s="27">
        <f>原记录!K9</f>
        <v>51.1872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90.26152</v>
      </c>
      <c r="I10" s="15" t="str">
        <f>原记录!I10</f>
        <v>6.1</v>
      </c>
      <c r="J10" s="14" t="str">
        <f>原记录!J10</f>
        <v>90.26090</v>
      </c>
      <c r="K10" s="27">
        <f>原记录!K10</f>
        <v>63.85075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269.335710</v>
      </c>
      <c r="I11" s="15"/>
      <c r="J11" s="14"/>
      <c r="K11" s="27">
        <f>原记录!K11</f>
        <v>63.85085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90.13170</v>
      </c>
      <c r="I12" s="15" t="str">
        <f>原记录!I12</f>
        <v>4.1</v>
      </c>
      <c r="J12" s="14" t="str">
        <f>原记录!J12</f>
        <v>90.13130</v>
      </c>
      <c r="K12" s="27">
        <f>原记录!K12</f>
        <v>51.18715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269.465112</v>
      </c>
      <c r="I13" s="15"/>
      <c r="J13" s="14"/>
      <c r="K13" s="27">
        <f>原记录!K13</f>
        <v>51.18715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90.26153</v>
      </c>
      <c r="I14" s="15" t="str">
        <f>原记录!I14</f>
        <v>5.2</v>
      </c>
      <c r="J14" s="14" t="str">
        <f>原记录!J14</f>
        <v>90.26101</v>
      </c>
      <c r="K14" s="27">
        <f>原记录!K14</f>
        <v>63.85075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269.335509</v>
      </c>
      <c r="I15" s="15"/>
      <c r="J15" s="14"/>
      <c r="K15" s="27">
        <f>原记录!K15</f>
        <v>63.85085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90.13180</v>
      </c>
      <c r="I16" s="15" t="str">
        <f>原记录!I16</f>
        <v>5.3</v>
      </c>
      <c r="J16" s="14" t="str">
        <f>原记录!J16</f>
        <v>90.13128</v>
      </c>
      <c r="K16" s="27">
        <f>原记录!K16</f>
        <v>51.18725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269.465248</v>
      </c>
      <c r="I17" s="15"/>
      <c r="J17" s="14"/>
      <c r="K17" s="27">
        <f>原记录!K17</f>
        <v>51.18715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T27</v>
      </c>
      <c r="C25" s="20"/>
      <c r="D25" s="21"/>
      <c r="E25" s="20"/>
      <c r="F25" s="14"/>
      <c r="G25" s="14" t="str">
        <f>原记录!G22</f>
        <v>90.26091</v>
      </c>
      <c r="H25" s="22">
        <f>DEGREES(RADIANS(90)-((INT(ABS(G25))+INT((ABS(G25)-INT(ABS(G25)))*100)/60+((ABS(G25)-INT(ABS(G25)))*100-INT((ABS(G25)-INT(ABS(G25)))*100))/36)*PI()/180)*SIGN(G25))</f>
        <v>-0.435861111111106</v>
      </c>
      <c r="I25" s="22">
        <f>(INT(ABS(H25))+INT((ABS(H25)-INT(ABS(H25)))*60)*0.01+(((ABS(H25)-INT(ABS(H25)))*60-INT((ABS(H25)-INT(ABS(H25)))*60))*60)/10000)*SIGN(H25)</f>
        <v>-0.260909999999998</v>
      </c>
      <c r="J25" s="27">
        <f>原记录!H22</f>
        <v>63.8508083333333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P12-3</v>
      </c>
      <c r="Q25" s="40" t="str">
        <f>B25</f>
        <v>T27</v>
      </c>
      <c r="R25" s="41">
        <f>J25</f>
        <v>63.8508083333333</v>
      </c>
      <c r="S25" s="36">
        <f>K2</f>
        <v>30</v>
      </c>
      <c r="T25" s="42">
        <f>L6</f>
        <v>30</v>
      </c>
      <c r="U25" s="42">
        <f>N2</f>
        <v>950</v>
      </c>
      <c r="V25" s="42">
        <f>M6</f>
        <v>950</v>
      </c>
      <c r="W25" s="43">
        <f>I25</f>
        <v>-0.260909999999998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T26</v>
      </c>
      <c r="C26" s="20"/>
      <c r="D26" s="21"/>
      <c r="E26" s="20"/>
      <c r="F26" s="14"/>
      <c r="G26" s="14" t="str">
        <f>原记录!G23</f>
        <v>90.13129</v>
      </c>
      <c r="H26" s="22">
        <f>DEGREES(RADIANS(90)-((INT(ABS(G26))+INT((ABS(G26)-INT(ABS(G26)))*100)/60+((ABS(G26)-INT(ABS(G26)))*100-INT((ABS(G26)-INT(ABS(G26)))*100))/36)*PI()/180)*SIGN(G26))</f>
        <v>-0.220250000000021</v>
      </c>
      <c r="I26" s="22">
        <f>(INT(ABS(H26))+INT((ABS(H26)-INT(ABS(H26)))*60)*0.01+(((ABS(H26)-INT(ABS(H26)))*60-INT((ABS(H26)-INT(ABS(H26)))*60))*60)/10000)*SIGN(H26)</f>
        <v>-0.131290000000007</v>
      </c>
      <c r="J26" s="27">
        <f>原记录!H23</f>
        <v>51.1871916666667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P12-3</v>
      </c>
      <c r="Q26" s="44" t="str">
        <f>B26</f>
        <v>T26</v>
      </c>
      <c r="R26" s="41">
        <f>J26</f>
        <v>51.1871916666667</v>
      </c>
      <c r="S26" s="36">
        <f>K2</f>
        <v>30</v>
      </c>
      <c r="T26" s="42">
        <f>L8</f>
        <v>30</v>
      </c>
      <c r="U26" s="42">
        <f>N2</f>
        <v>950</v>
      </c>
      <c r="V26" s="42">
        <f>M8</f>
        <v>950</v>
      </c>
      <c r="W26" s="43">
        <f>I26</f>
        <v>-0.131290000000007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P12-3</v>
      </c>
      <c r="Q29" s="36" t="str">
        <f>Q25</f>
        <v>T27</v>
      </c>
      <c r="R29" s="36">
        <f>R25</f>
        <v>63.8508083333333</v>
      </c>
      <c r="S29" s="36">
        <f>T25</f>
        <v>30</v>
      </c>
      <c r="T29" s="36">
        <f>V25</f>
        <v>950</v>
      </c>
      <c r="U29" s="36">
        <f>W25</f>
        <v>-0.260909999999998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P12-3</v>
      </c>
      <c r="Q30" s="36" t="str">
        <f>Q26</f>
        <v>T26</v>
      </c>
      <c r="R30" s="36">
        <f>R26</f>
        <v>51.1871916666667</v>
      </c>
      <c r="S30" s="36">
        <f>T26</f>
        <v>30</v>
      </c>
      <c r="T30" s="36">
        <f>V26</f>
        <v>950</v>
      </c>
      <c r="U30" s="36">
        <f>W26</f>
        <v>-0.131290000000007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