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<sst xmlns="http://schemas.openxmlformats.org/spreadsheetml/2006/main" count="231" uniqueCount="146">
  <si>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P7_3站外业观测手簿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</si>
  <si>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</si>
  <si>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</si>
  <si>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</si>
  <si>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</si>
  <si>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</si>
  <si>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测站点：P7_3</t>
  </si>
  <si>
    <t>后视点：</t>
  </si>
  <si>
    <t>开始时间：01:50:14</t>
  </si>
  <si>
    <t>结束时间：01:52:01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</si>
  <si>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</si>
  <si>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</si>
  <si>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</si>
  <si>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</si>
  <si>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</si>
  <si>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</si>
  <si>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</si>
  <si>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</si>
  <si>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</si>
  <si>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</si>
  <si>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</si>
  <si>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</si>
  <si>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</si>
  <si>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</si>
  <si>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</si>
  <si>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</si>
  <si>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</si>
  <si>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T22</t>
  </si>
  <si>
    <t>Ⅰ</t>
  </si>
  <si>
    <t>311.15366</t>
  </si>
  <si>
    <t>0.7</t>
  </si>
  <si>
    <t>311.15362</t>
  </si>
  <si>
    <t>0.00000</t>
  </si>
  <si>
    <t>92.56556</t>
  </si>
  <si>
    <t>10.0</t>
  </si>
  <si>
    <t>92.56455</t>
  </si>
  <si>
    <t>Ⅱ</t>
  </si>
  <si>
    <t>131.15358</t>
  </si>
  <si>
    <t>267.032446</t>
  </si>
  <si>
    <t>T21</t>
  </si>
  <si>
    <t>165.16504</t>
  </si>
  <si>
    <t>165.16500</t>
  </si>
  <si>
    <t>214.01138</t>
  </si>
  <si>
    <t>86.31063</t>
  </si>
  <si>
    <t>9.1</t>
  </si>
  <si>
    <t>86.30572</t>
  </si>
  <si>
    <t>345.16497</t>
  </si>
  <si>
    <t>273.291192</t>
  </si>
  <si>
    <t>2</t>
  </si>
  <si>
    <t>311.15380</t>
  </si>
  <si>
    <t>0.8</t>
  </si>
  <si>
    <t>311.15376</t>
  </si>
  <si>
    <t>92.56566</t>
  </si>
  <si>
    <t>10.3</t>
  </si>
  <si>
    <t>92.56463</t>
  </si>
  <si>
    <t>131.15372</t>
  </si>
  <si>
    <t>267.032394</t>
  </si>
  <si>
    <t>165.16517</t>
  </si>
  <si>
    <t>-2.3</t>
  </si>
  <si>
    <t>165.16528</t>
  </si>
  <si>
    <t>214.01152</t>
  </si>
  <si>
    <t>86.31067</t>
  </si>
  <si>
    <t>86.30567</t>
  </si>
  <si>
    <t>345.16540</t>
  </si>
  <si>
    <t>273.291330</t>
  </si>
  <si>
    <t>3</t>
  </si>
  <si>
    <t>311.15394</t>
  </si>
  <si>
    <t>1.9</t>
  </si>
  <si>
    <t>311.15384</t>
  </si>
  <si>
    <t>92.56565</t>
  </si>
  <si>
    <t>9.8</t>
  </si>
  <si>
    <t>92.56466</t>
  </si>
  <si>
    <t>131.15375</t>
  </si>
  <si>
    <t>267.032321</t>
  </si>
  <si>
    <t>165.16536</t>
  </si>
  <si>
    <t>1.1</t>
  </si>
  <si>
    <t>165.16531</t>
  </si>
  <si>
    <t>214.01147</t>
  </si>
  <si>
    <t>86.31070</t>
  </si>
  <si>
    <t>9.5</t>
  </si>
  <si>
    <t>86.30575</t>
  </si>
  <si>
    <t>345.16525</t>
  </si>
  <si>
    <t>273.291195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</si>
  <si>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</si>
  <si>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</si>
  <si>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</si>
  <si>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</si>
  <si>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</si>
  <si>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</si>
  <si>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</si>
  <si>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92.56462</t>
  </si>
  <si>
    <t>2C互差20.00″</t>
  </si>
  <si>
    <t>214.01146</t>
  </si>
  <si>
    <t>86.30571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</si>
  <si>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</si>
  <si>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</si>
  <si>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</si>
  <si>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</si>
  <si>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</si>
  <si>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</si>
  <si>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</si>
  <si>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</si>
  <si>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</si>
  <si>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</si>
  <si>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</si>
  <si>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</si>
  <si>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P7-3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</si>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</sst>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32.7756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32.77545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30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30.95035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30.95005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32.7755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32.7756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34</v>
      </c>
      <c r="J12" s="75" t="s">
        <v>62</v>
      </c>
      <c r="K12" s="87">
        <v>30.9502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30.9501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32.77545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32.7754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30.9501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30.95015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32.7755</v>
      </c>
      <c r="I22" s="66"/>
      <c r="J22" s="103" t="s">
        <v>91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30.9501583333333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6" sqref="D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开始时间：01:50:14</v>
      </c>
      <c r="B4" s="46"/>
      <c r="C4" s="46" t="str">
        <f>原记录!H3</f>
        <v>结束时间：01:52:01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945</v>
      </c>
      <c r="E6" s="54" t="s">
        <v>109</v>
      </c>
      <c r="F6" s="56">
        <v>22.8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945</v>
      </c>
      <c r="E7" s="48" t="s">
        <v>112</v>
      </c>
      <c r="F7" s="56">
        <v>22.8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945</v>
      </c>
      <c r="E8" s="48" t="s">
        <v>115</v>
      </c>
      <c r="F8" s="56">
        <v>22.8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22.8</v>
      </c>
      <c r="L2" s="2" t="s">
        <v>123</v>
      </c>
      <c r="M2" s="2"/>
      <c r="N2" s="24">
        <f>测站及镜站信息!D6</f>
        <v>945</v>
      </c>
      <c r="O2" s="25" t="s">
        <v>116</v>
      </c>
    </row>
    <row r="3" ht="11.1" customHeight="1" spans="1:15">
      <c r="A3" s="5" t="str">
        <f>测站及镜站信息!B5</f>
        <v>P7-3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开始时间：01:50:14</v>
      </c>
      <c r="G3" s="10"/>
      <c r="H3" s="9" t="str">
        <f>测站及镜站信息!C4</f>
        <v>结束时间：01:52:01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T22</v>
      </c>
      <c r="C6" s="12" t="str">
        <f>原记录!C6</f>
        <v>Ⅰ</v>
      </c>
      <c r="D6" s="14"/>
      <c r="E6" s="15"/>
      <c r="F6" s="14"/>
      <c r="G6" s="14"/>
      <c r="H6" s="14" t="str">
        <f>原记录!H6</f>
        <v>92.56556</v>
      </c>
      <c r="I6" s="15" t="str">
        <f>原记录!I6</f>
        <v>10.0</v>
      </c>
      <c r="J6" s="14" t="str">
        <f>原记录!J6</f>
        <v>92.56455</v>
      </c>
      <c r="K6" s="27">
        <f>原记录!K6</f>
        <v>32.7756</v>
      </c>
      <c r="L6" s="28">
        <f>测站及镜站信息!F7</f>
        <v>22.8</v>
      </c>
      <c r="M6" s="29">
        <f>测站及镜站信息!D7</f>
        <v>945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267.032446</v>
      </c>
      <c r="I7" s="15"/>
      <c r="J7" s="14"/>
      <c r="K7" s="27">
        <f>原记录!K7</f>
        <v>32.77545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T21</v>
      </c>
      <c r="C8" s="12" t="str">
        <f>原记录!C8</f>
        <v>Ⅰ</v>
      </c>
      <c r="D8" s="14"/>
      <c r="E8" s="15"/>
      <c r="F8" s="14"/>
      <c r="G8" s="14"/>
      <c r="H8" s="14" t="str">
        <f>原记录!H8</f>
        <v>86.31063</v>
      </c>
      <c r="I8" s="15" t="str">
        <f>原记录!I8</f>
        <v>9.1</v>
      </c>
      <c r="J8" s="14" t="str">
        <f>原记录!J8</f>
        <v>86.30572</v>
      </c>
      <c r="K8" s="27">
        <f>原记录!K8</f>
        <v>30.95035</v>
      </c>
      <c r="L8" s="28">
        <f>测站及镜站信息!F8</f>
        <v>22.8</v>
      </c>
      <c r="M8" s="29">
        <f>测站及镜站信息!D8</f>
        <v>945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273.291192</v>
      </c>
      <c r="I9" s="15"/>
      <c r="J9" s="14"/>
      <c r="K9" s="27">
        <f>原记录!K9</f>
        <v>30.95005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92.56566</v>
      </c>
      <c r="I10" s="15" t="str">
        <f>原记录!I10</f>
        <v>10.3</v>
      </c>
      <c r="J10" s="14" t="str">
        <f>原记录!J10</f>
        <v>92.56463</v>
      </c>
      <c r="K10" s="27">
        <f>原记录!K10</f>
        <v>32.7755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267.032394</v>
      </c>
      <c r="I11" s="15"/>
      <c r="J11" s="14"/>
      <c r="K11" s="27">
        <f>原记录!K11</f>
        <v>32.7756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86.31067</v>
      </c>
      <c r="I12" s="15" t="str">
        <f>原记录!I12</f>
        <v>10.0</v>
      </c>
      <c r="J12" s="14" t="str">
        <f>原记录!J12</f>
        <v>86.30567</v>
      </c>
      <c r="K12" s="27">
        <f>原记录!K12</f>
        <v>30.9502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273.291330</v>
      </c>
      <c r="I13" s="15"/>
      <c r="J13" s="14"/>
      <c r="K13" s="27">
        <f>原记录!K13</f>
        <v>30.9501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92.56565</v>
      </c>
      <c r="I14" s="15" t="str">
        <f>原记录!I14</f>
        <v>9.8</v>
      </c>
      <c r="J14" s="14" t="str">
        <f>原记录!J14</f>
        <v>92.56466</v>
      </c>
      <c r="K14" s="27">
        <f>原记录!K14</f>
        <v>32.77545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267.032321</v>
      </c>
      <c r="I15" s="15"/>
      <c r="J15" s="14"/>
      <c r="K15" s="27">
        <f>原记录!K15</f>
        <v>32.7754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86.31070</v>
      </c>
      <c r="I16" s="15" t="str">
        <f>原记录!I16</f>
        <v>9.5</v>
      </c>
      <c r="J16" s="14" t="str">
        <f>原记录!J16</f>
        <v>86.30575</v>
      </c>
      <c r="K16" s="27">
        <f>原记录!K16</f>
        <v>30.9501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273.291195</v>
      </c>
      <c r="I17" s="15"/>
      <c r="J17" s="14"/>
      <c r="K17" s="27">
        <f>原记录!K17</f>
        <v>30.95015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T22</v>
      </c>
      <c r="C25" s="20"/>
      <c r="D25" s="21"/>
      <c r="E25" s="20"/>
      <c r="F25" s="14"/>
      <c r="G25" s="14" t="str">
        <f>原记录!G22</f>
        <v>92.56462</v>
      </c>
      <c r="H25" s="22">
        <f>DEGREES(RADIANS(90)-((INT(ABS(G25))+INT((ABS(G25)-INT(ABS(G25)))*100)/60+((ABS(G25)-INT(ABS(G25)))*100-INT((ABS(G25)-INT(ABS(G25)))*100))/36)*PI()/180)*SIGN(G25))</f>
        <v>-2.94616666666668</v>
      </c>
      <c r="I25" s="22">
        <f>(INT(ABS(H25))+INT((ABS(H25)-INT(ABS(H25)))*60)*0.01+(((ABS(H25)-INT(ABS(H25)))*60-INT((ABS(H25)-INT(ABS(H25)))*60))*60)/10000)*SIGN(H25)</f>
        <v>-2.56462</v>
      </c>
      <c r="J25" s="27">
        <f>原记录!H22</f>
        <v>32.7755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P7-3</v>
      </c>
      <c r="Q25" s="40" t="str">
        <f>B25</f>
        <v>T22</v>
      </c>
      <c r="R25" s="41">
        <f>J25</f>
        <v>32.7755</v>
      </c>
      <c r="S25" s="36">
        <f>K2</f>
        <v>22.8</v>
      </c>
      <c r="T25" s="42">
        <f>L6</f>
        <v>22.8</v>
      </c>
      <c r="U25" s="42">
        <f>N2</f>
        <v>945</v>
      </c>
      <c r="V25" s="42">
        <f>M6</f>
        <v>945</v>
      </c>
      <c r="W25" s="43">
        <f>I25</f>
        <v>-2.56462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48</v>
      </c>
      <c r="B26" s="19" t="str">
        <f>原记录!B23</f>
        <v>T21</v>
      </c>
      <c r="C26" s="20"/>
      <c r="D26" s="21"/>
      <c r="E26" s="20"/>
      <c r="F26" s="14"/>
      <c r="G26" s="14" t="str">
        <f>原记录!G23</f>
        <v>86.30571</v>
      </c>
      <c r="H26" s="22">
        <f>DEGREES(RADIANS(90)-((INT(ABS(G26))+INT((ABS(G26)-INT(ABS(G26)))*100)/60+((ABS(G26)-INT(ABS(G26)))*100-INT((ABS(G26)-INT(ABS(G26)))*100))/36)*PI()/180)*SIGN(G26))</f>
        <v>3.48413888888888</v>
      </c>
      <c r="I26" s="22">
        <f>(INT(ABS(H26))+INT((ABS(H26)-INT(ABS(H26)))*60)*0.01+(((ABS(H26)-INT(ABS(H26)))*60-INT((ABS(H26)-INT(ABS(H26)))*60))*60)/10000)*SIGN(H26)</f>
        <v>3.29029</v>
      </c>
      <c r="J26" s="27">
        <f>原记录!H23</f>
        <v>30.9501583333333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P7-3</v>
      </c>
      <c r="Q26" s="44" t="str">
        <f>B26</f>
        <v>T21</v>
      </c>
      <c r="R26" s="41">
        <f>J26</f>
        <v>30.9501583333333</v>
      </c>
      <c r="S26" s="36">
        <f>K2</f>
        <v>22.8</v>
      </c>
      <c r="T26" s="42">
        <f>L8</f>
        <v>22.8</v>
      </c>
      <c r="U26" s="42">
        <f>N2</f>
        <v>945</v>
      </c>
      <c r="V26" s="42">
        <f>M8</f>
        <v>945</v>
      </c>
      <c r="W26" s="43">
        <f>I26</f>
        <v>3.29029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P7-3</v>
      </c>
      <c r="Q29" s="36" t="str">
        <f>Q25</f>
        <v>T22</v>
      </c>
      <c r="R29" s="36">
        <f>R25</f>
        <v>32.7755</v>
      </c>
      <c r="S29" s="36">
        <f>T25</f>
        <v>22.8</v>
      </c>
      <c r="T29" s="36">
        <f>V25</f>
        <v>945</v>
      </c>
      <c r="U29" s="36">
        <f>W25</f>
        <v>-2.56462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P7-3</v>
      </c>
      <c r="Q30" s="36" t="str">
        <f>Q26</f>
        <v>T21</v>
      </c>
      <c r="R30" s="36">
        <f>R26</f>
        <v>30.9501583333333</v>
      </c>
      <c r="S30" s="36">
        <f>T26</f>
        <v>22.8</v>
      </c>
      <c r="T30" s="36">
        <f>V26</f>
        <v>945</v>
      </c>
      <c r="U30" s="36">
        <f>W26</f>
        <v>3.29029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