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<sst xmlns="http://schemas.openxmlformats.org/spreadsheetml/2006/main" count="231" uniqueCount="145">
  <si>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P9_2站外业观测手簿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</si>
  <si>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</si>
  <si>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</si>
  <si>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</si>
  <si>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</si>
  <si>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</si>
  <si>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测站点：P9_2</t>
  </si>
  <si>
    <t>后视点：</t>
  </si>
  <si>
    <t>开始时间：03:01:03</t>
  </si>
  <si>
    <t>结束时间：03:02:33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</si>
  <si>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</si>
  <si>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</si>
  <si>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</si>
  <si>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</si>
  <si>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</si>
  <si>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</si>
  <si>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</si>
  <si>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</si>
  <si>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</si>
  <si>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</si>
  <si>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</si>
  <si>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</si>
  <si>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</si>
  <si>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</si>
  <si>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</si>
  <si>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</si>
  <si>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</si>
  <si>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T24</t>
  </si>
  <si>
    <t>Ⅰ</t>
  </si>
  <si>
    <t>324.38285</t>
  </si>
  <si>
    <t>3.3</t>
  </si>
  <si>
    <t>324.38268</t>
  </si>
  <si>
    <t>0.00000</t>
  </si>
  <si>
    <t>91.35296</t>
  </si>
  <si>
    <t>7.7</t>
  </si>
  <si>
    <t>91.35219</t>
  </si>
  <si>
    <t>Ⅱ</t>
  </si>
  <si>
    <t>144.38252</t>
  </si>
  <si>
    <t>268.244576</t>
  </si>
  <si>
    <t>T23</t>
  </si>
  <si>
    <t>127.45247</t>
  </si>
  <si>
    <t>2.4</t>
  </si>
  <si>
    <t>127.45236</t>
  </si>
  <si>
    <t>163.06567</t>
  </si>
  <si>
    <t>88.41138</t>
  </si>
  <si>
    <t>9.5</t>
  </si>
  <si>
    <t>88.41043</t>
  </si>
  <si>
    <t>307.45224</t>
  </si>
  <si>
    <t>271.190524</t>
  </si>
  <si>
    <t>2</t>
  </si>
  <si>
    <t>324.38278</t>
  </si>
  <si>
    <t>1.5</t>
  </si>
  <si>
    <t>324.38271</t>
  </si>
  <si>
    <t>91.35284</t>
  </si>
  <si>
    <t>7.1</t>
  </si>
  <si>
    <t>91.35214</t>
  </si>
  <si>
    <t>144.38263</t>
  </si>
  <si>
    <t>268.244570</t>
  </si>
  <si>
    <t>127.45240</t>
  </si>
  <si>
    <t>1.4</t>
  </si>
  <si>
    <t>127.45233</t>
  </si>
  <si>
    <t>163.06563</t>
  </si>
  <si>
    <t>88.41122</t>
  </si>
  <si>
    <t>9.1</t>
  </si>
  <si>
    <t>88.41031</t>
  </si>
  <si>
    <t>307.45226</t>
  </si>
  <si>
    <t>271.190602</t>
  </si>
  <si>
    <t>3</t>
  </si>
  <si>
    <t>324.38266</t>
  </si>
  <si>
    <t>0.2</t>
  </si>
  <si>
    <t>324.38265</t>
  </si>
  <si>
    <t>91.35312</t>
  </si>
  <si>
    <t>10.2</t>
  </si>
  <si>
    <t>91.35210</t>
  </si>
  <si>
    <t>144.38264</t>
  </si>
  <si>
    <t>268.244916</t>
  </si>
  <si>
    <t>127.45228</t>
  </si>
  <si>
    <t>127.45227</t>
  </si>
  <si>
    <t>163.06562</t>
  </si>
  <si>
    <t>88.41111</t>
  </si>
  <si>
    <t>8.6</t>
  </si>
  <si>
    <t>88.41025</t>
  </si>
  <si>
    <t>271.190607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</si>
  <si>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</si>
  <si>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</si>
  <si>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</si>
  <si>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</si>
  <si>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</si>
  <si>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</si>
  <si>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</si>
  <si>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</si>
  <si>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163.06564</t>
  </si>
  <si>
    <t>88.41033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</si>
  <si>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</si>
  <si>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</si>
  <si>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</si>
  <si>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</si>
  <si>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</si>
  <si>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</si>
  <si>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</si>
  <si>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</si>
  <si>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</si>
  <si>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</si>
  <si>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</si>
  <si>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</si>
  <si>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P9-2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</si>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</sst>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0_ "/>
    <numFmt numFmtId="180" formatCode="0.0_ "/>
    <numFmt numFmtId="181" formatCode="0.0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160.99425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160.9938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174.02785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174.02785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160.99395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160.99385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174.02775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174.0276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160.9941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160.99365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69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174.0278</v>
      </c>
      <c r="L16" s="92"/>
    </row>
    <row r="17" s="59" customFormat="1" ht="15" spans="1:12">
      <c r="A17" s="76"/>
      <c r="B17" s="77"/>
      <c r="C17" s="78" t="s">
        <v>36</v>
      </c>
      <c r="D17" s="78" t="s">
        <v>65</v>
      </c>
      <c r="E17" s="77"/>
      <c r="F17" s="77"/>
      <c r="G17" s="77"/>
      <c r="H17" s="78" t="s">
        <v>82</v>
      </c>
      <c r="I17" s="77"/>
      <c r="J17" s="77"/>
      <c r="K17" s="93">
        <v>174.0276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55</v>
      </c>
      <c r="H22" s="85">
        <v>160.993933333333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174.027741666667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B20" sqref="B20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开始时间：03:01:03</v>
      </c>
      <c r="B4" s="46"/>
      <c r="C4" s="46" t="str">
        <f>原记录!H3</f>
        <v>结束时间：03:02:33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949</v>
      </c>
      <c r="E6" s="54" t="s">
        <v>108</v>
      </c>
      <c r="F6" s="56">
        <v>26.2</v>
      </c>
      <c r="G6" s="56"/>
    </row>
    <row r="7" spans="1:8">
      <c r="A7" s="48" t="s">
        <v>109</v>
      </c>
      <c r="B7" s="57">
        <v>1.364</v>
      </c>
      <c r="C7" s="48" t="s">
        <v>110</v>
      </c>
      <c r="D7" s="55">
        <v>949</v>
      </c>
      <c r="E7" s="48" t="s">
        <v>111</v>
      </c>
      <c r="F7" s="56">
        <v>26.2</v>
      </c>
      <c r="G7" s="56"/>
      <c r="H7" t="str">
        <f>原记录!B6</f>
        <v>T24</v>
      </c>
    </row>
    <row r="8" spans="1:8">
      <c r="A8" s="48" t="s">
        <v>112</v>
      </c>
      <c r="B8" s="57">
        <v>1.318</v>
      </c>
      <c r="C8" s="48" t="s">
        <v>113</v>
      </c>
      <c r="D8" s="55">
        <v>949</v>
      </c>
      <c r="E8" s="48" t="s">
        <v>114</v>
      </c>
      <c r="F8" s="56">
        <v>26.2</v>
      </c>
      <c r="G8" s="48"/>
      <c r="H8" t="str">
        <f>原记录!B8</f>
        <v>T23</v>
      </c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26.2</v>
      </c>
      <c r="L2" s="2" t="s">
        <v>122</v>
      </c>
      <c r="M2" s="2"/>
      <c r="N2" s="24">
        <f>测站及镜站信息!D6</f>
        <v>949</v>
      </c>
      <c r="O2" s="25" t="s">
        <v>115</v>
      </c>
    </row>
    <row r="3" ht="11.1" customHeight="1" spans="1:15">
      <c r="A3" s="5" t="str">
        <f>测站及镜站信息!B5</f>
        <v>P9-2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开始时间：03:01:03</v>
      </c>
      <c r="G3" s="10"/>
      <c r="H3" s="9" t="str">
        <f>测站及镜站信息!C4</f>
        <v>结束时间：03:02:33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T24</v>
      </c>
      <c r="C6" s="12" t="str">
        <f>原记录!C6</f>
        <v>Ⅰ</v>
      </c>
      <c r="D6" s="14"/>
      <c r="E6" s="15"/>
      <c r="F6" s="14"/>
      <c r="G6" s="14"/>
      <c r="H6" s="14" t="str">
        <f>原记录!H6</f>
        <v>91.35296</v>
      </c>
      <c r="I6" s="15" t="str">
        <f>原记录!I6</f>
        <v>7.7</v>
      </c>
      <c r="J6" s="14" t="str">
        <f>原记录!J6</f>
        <v>91.35219</v>
      </c>
      <c r="K6" s="27">
        <f>原记录!K6</f>
        <v>160.99425</v>
      </c>
      <c r="L6" s="28">
        <f>测站及镜站信息!F7</f>
        <v>26.2</v>
      </c>
      <c r="M6" s="29">
        <f>测站及镜站信息!D7</f>
        <v>949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268.244576</v>
      </c>
      <c r="I7" s="15"/>
      <c r="J7" s="14"/>
      <c r="K7" s="27">
        <f>原记录!K7</f>
        <v>160.9938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T23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88.41138</v>
      </c>
      <c r="I8" s="15" t="str">
        <f>原记录!I8</f>
        <v>9.5</v>
      </c>
      <c r="J8" s="14" t="str">
        <f>原记录!J8</f>
        <v>88.41043</v>
      </c>
      <c r="K8" s="27">
        <f>原记录!K8</f>
        <v>174.02785</v>
      </c>
      <c r="L8" s="28">
        <f>测站及镜站信息!F8</f>
        <v>26.2</v>
      </c>
      <c r="M8" s="29">
        <f>测站及镜站信息!D8</f>
        <v>949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271.190524</v>
      </c>
      <c r="I9" s="15"/>
      <c r="J9" s="14"/>
      <c r="K9" s="27">
        <f>原记录!K9</f>
        <v>174.02785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91.35284</v>
      </c>
      <c r="I10" s="15" t="str">
        <f>原记录!I10</f>
        <v>7.1</v>
      </c>
      <c r="J10" s="14" t="str">
        <f>原记录!J10</f>
        <v>91.35214</v>
      </c>
      <c r="K10" s="27">
        <f>原记录!K10</f>
        <v>160.99395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268.244570</v>
      </c>
      <c r="I11" s="15"/>
      <c r="J11" s="14"/>
      <c r="K11" s="27">
        <f>原记录!K11</f>
        <v>160.99385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88.41122</v>
      </c>
      <c r="I12" s="15" t="str">
        <f>原记录!I12</f>
        <v>9.1</v>
      </c>
      <c r="J12" s="14" t="str">
        <f>原记录!J12</f>
        <v>88.41031</v>
      </c>
      <c r="K12" s="27">
        <f>原记录!K12</f>
        <v>174.02775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271.190602</v>
      </c>
      <c r="I13" s="15"/>
      <c r="J13" s="14"/>
      <c r="K13" s="27">
        <f>原记录!K13</f>
        <v>174.0276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91.35312</v>
      </c>
      <c r="I14" s="15" t="str">
        <f>原记录!I14</f>
        <v>10.2</v>
      </c>
      <c r="J14" s="14" t="str">
        <f>原记录!J14</f>
        <v>91.35210</v>
      </c>
      <c r="K14" s="27">
        <f>原记录!K14</f>
        <v>160.9941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268.244916</v>
      </c>
      <c r="I15" s="15"/>
      <c r="J15" s="14"/>
      <c r="K15" s="27">
        <f>原记录!K15</f>
        <v>160.99365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88.41111</v>
      </c>
      <c r="I16" s="15" t="str">
        <f>原记录!I16</f>
        <v>8.6</v>
      </c>
      <c r="J16" s="14" t="str">
        <f>原记录!J16</f>
        <v>88.41025</v>
      </c>
      <c r="K16" s="27">
        <f>原记录!K16</f>
        <v>174.0278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271.190607</v>
      </c>
      <c r="I17" s="15"/>
      <c r="J17" s="14"/>
      <c r="K17" s="27">
        <f>原记录!K17</f>
        <v>174.0276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7" t="s">
        <v>136</v>
      </c>
      <c r="T24" s="38"/>
      <c r="U24" s="37" t="s">
        <v>137</v>
      </c>
      <c r="V24" s="38"/>
      <c r="W24" s="39" t="s">
        <v>131</v>
      </c>
      <c r="X24" s="39" t="s">
        <v>138</v>
      </c>
      <c r="Y24" s="39" t="s">
        <v>132</v>
      </c>
    </row>
    <row r="25" ht="14.1" customHeight="1" spans="1:28">
      <c r="A25" s="18" t="s">
        <v>26</v>
      </c>
      <c r="B25" s="19" t="str">
        <f>原记录!B22</f>
        <v>T24</v>
      </c>
      <c r="C25" s="20"/>
      <c r="D25" s="21"/>
      <c r="E25" s="20"/>
      <c r="F25" s="14"/>
      <c r="G25" s="14" t="str">
        <f>原记录!G22</f>
        <v>91.35214</v>
      </c>
      <c r="H25" s="22">
        <f>DEGREES(RADIANS(90)-((INT(ABS(G25))+INT((ABS(G25)-INT(ABS(G25)))*100)/60+((ABS(G25)-INT(ABS(G25)))*100-INT((ABS(G25)-INT(ABS(G25)))*100))/36)*PI()/180)*SIGN(G25))</f>
        <v>-1.58927777777778</v>
      </c>
      <c r="I25" s="22">
        <f>(INT(ABS(H25))+INT((ABS(H25)-INT(ABS(H25)))*60)*0.01+(((ABS(H25)-INT(ABS(H25)))*60-INT((ABS(H25)-INT(ABS(H25)))*60))*60)/10000)*SIGN(H25)</f>
        <v>-1.35214</v>
      </c>
      <c r="J25" s="27">
        <f>原记录!H22</f>
        <v>160.993933333333</v>
      </c>
      <c r="K25" s="34">
        <f>E3</f>
        <v>1.5</v>
      </c>
      <c r="L25" s="34">
        <f>N6</f>
        <v>1.364</v>
      </c>
      <c r="M25" s="32" t="s">
        <v>139</v>
      </c>
      <c r="N25" s="32"/>
      <c r="O25" s="32"/>
      <c r="P25" s="35" t="str">
        <f>A3</f>
        <v>P9-2</v>
      </c>
      <c r="Q25" s="40" t="str">
        <f>B25</f>
        <v>T24</v>
      </c>
      <c r="R25" s="41">
        <f>J25</f>
        <v>160.993933333333</v>
      </c>
      <c r="S25" s="36">
        <f>K2</f>
        <v>26.2</v>
      </c>
      <c r="T25" s="42">
        <f>L6</f>
        <v>26.2</v>
      </c>
      <c r="U25" s="42">
        <f>N2</f>
        <v>949</v>
      </c>
      <c r="V25" s="42">
        <f>M6</f>
        <v>949</v>
      </c>
      <c r="W25" s="43">
        <f>I25</f>
        <v>-1.35214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T23</v>
      </c>
      <c r="C26" s="20"/>
      <c r="D26" s="21"/>
      <c r="E26" s="20"/>
      <c r="F26" s="14"/>
      <c r="G26" s="14" t="str">
        <f>原记录!G23</f>
        <v>88.41033</v>
      </c>
      <c r="H26" s="22">
        <f>DEGREES(RADIANS(90)-((INT(ABS(G26))+INT((ABS(G26)-INT(ABS(G26)))*100)/60+((ABS(G26)-INT(ABS(G26)))*100-INT((ABS(G26)-INT(ABS(G26)))*100))/36)*PI()/180)*SIGN(G26))</f>
        <v>1.31575</v>
      </c>
      <c r="I26" s="22">
        <f>(INT(ABS(H26))+INT((ABS(H26)-INT(ABS(H26)))*60)*0.01+(((ABS(H26)-INT(ABS(H26)))*60-INT((ABS(H26)-INT(ABS(H26)))*60))*60)/10000)*SIGN(H26)</f>
        <v>1.18567</v>
      </c>
      <c r="J26" s="27">
        <f>原记录!H23</f>
        <v>174.027741666667</v>
      </c>
      <c r="K26" s="34">
        <f>E3</f>
        <v>1.5</v>
      </c>
      <c r="L26" s="34">
        <f>N8</f>
        <v>1.318</v>
      </c>
      <c r="M26" s="32" t="s">
        <v>140</v>
      </c>
      <c r="N26" s="32"/>
      <c r="O26" s="32"/>
      <c r="P26" s="35" t="str">
        <f>A3</f>
        <v>P9-2</v>
      </c>
      <c r="Q26" s="44" t="str">
        <f>B26</f>
        <v>T23</v>
      </c>
      <c r="R26" s="41">
        <f>J26</f>
        <v>174.027741666667</v>
      </c>
      <c r="S26" s="36">
        <f>K2</f>
        <v>26.2</v>
      </c>
      <c r="T26" s="42">
        <f>L8</f>
        <v>26.2</v>
      </c>
      <c r="U26" s="42">
        <f>N2</f>
        <v>949</v>
      </c>
      <c r="V26" s="42">
        <f>M8</f>
        <v>949</v>
      </c>
      <c r="W26" s="43">
        <f>I26</f>
        <v>1.18567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142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1" t="s">
        <v>137</v>
      </c>
      <c r="U28" s="39" t="s">
        <v>131</v>
      </c>
      <c r="V28" s="39" t="s">
        <v>138</v>
      </c>
      <c r="W28" s="39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6" t="str">
        <f>P25</f>
        <v>P9-2</v>
      </c>
      <c r="Q29" s="36" t="str">
        <f>Q25</f>
        <v>T24</v>
      </c>
      <c r="R29" s="36">
        <f>R25</f>
        <v>160.993933333333</v>
      </c>
      <c r="S29" s="36">
        <f>T25</f>
        <v>26.2</v>
      </c>
      <c r="T29" s="36">
        <f>V25</f>
        <v>949</v>
      </c>
      <c r="U29" s="36">
        <f>W25</f>
        <v>-1.35214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6" t="str">
        <f>P26</f>
        <v>P9-2</v>
      </c>
      <c r="Q30" s="36" t="str">
        <f>Q26</f>
        <v>T23</v>
      </c>
      <c r="R30" s="36">
        <f>R26</f>
        <v>174.027741666667</v>
      </c>
      <c r="S30" s="36">
        <f>T26</f>
        <v>26.2</v>
      </c>
      <c r="T30" s="36">
        <f>V26</f>
        <v>949</v>
      </c>
      <c r="U30" s="36">
        <f>W26</f>
        <v>1.18567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