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nrico/Downloads/"/>
    </mc:Choice>
  </mc:AlternateContent>
  <xr:revisionPtr revIDLastSave="0" documentId="13_ncr:1_{69EC3D45-C241-3B44-BC8F-085A1F303501}" xr6:coauthVersionLast="36" xr6:coauthVersionMax="36" xr10:uidLastSave="{00000000-0000-0000-0000-000000000000}"/>
  <bookViews>
    <workbookView xWindow="0" yWindow="460" windowWidth="25600" windowHeight="14400" xr2:uid="{149B05D5-23ED-3D43-89A5-AEAF475C9284}"/>
  </bookViews>
  <sheets>
    <sheet name="Sheet1" sheetId="1" r:id="rId1"/>
  </sheets>
  <calcPr calcId="18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5" i="1" l="1"/>
  <c r="R14" i="1"/>
  <c r="R15" i="1" s="1"/>
  <c r="T15" i="1" s="1"/>
  <c r="Q14" i="1"/>
  <c r="P14" i="1"/>
  <c r="P15" i="1" s="1"/>
  <c r="O14" i="1"/>
  <c r="S14" i="1" s="1"/>
  <c r="T13" i="1"/>
  <c r="S13" i="1"/>
  <c r="T12" i="1"/>
  <c r="S12" i="1"/>
  <c r="T11" i="1"/>
  <c r="S11" i="1"/>
  <c r="T10" i="1"/>
  <c r="S10" i="1"/>
  <c r="T9" i="1"/>
  <c r="S9" i="1"/>
  <c r="T8" i="1"/>
  <c r="S8" i="1"/>
  <c r="T7" i="1"/>
  <c r="S7" i="1"/>
  <c r="T6" i="1"/>
  <c r="S6" i="1"/>
  <c r="T5" i="1"/>
  <c r="S5" i="1"/>
  <c r="T4" i="1"/>
  <c r="S4" i="1"/>
  <c r="T14" i="1" l="1"/>
  <c r="O15" i="1"/>
  <c r="S15" i="1" s="1"/>
  <c r="C12" i="1"/>
  <c r="F11" i="1"/>
  <c r="F12" i="1" s="1"/>
  <c r="E11" i="1"/>
  <c r="E12" i="1" s="1"/>
  <c r="D11" i="1"/>
  <c r="I11" i="1" s="1"/>
  <c r="C11" i="1"/>
  <c r="G11" i="1" s="1"/>
  <c r="J10" i="1"/>
  <c r="I10" i="1"/>
  <c r="H10" i="1"/>
  <c r="G10" i="1"/>
  <c r="J9" i="1"/>
  <c r="I9" i="1"/>
  <c r="H9" i="1"/>
  <c r="G9" i="1"/>
  <c r="J8" i="1"/>
  <c r="I8" i="1"/>
  <c r="H8" i="1"/>
  <c r="G8" i="1"/>
  <c r="J7" i="1"/>
  <c r="I7" i="1"/>
  <c r="H7" i="1"/>
  <c r="G7" i="1"/>
  <c r="J6" i="1"/>
  <c r="I6" i="1"/>
  <c r="H6" i="1"/>
  <c r="G6" i="1"/>
  <c r="J5" i="1"/>
  <c r="I5" i="1"/>
  <c r="H5" i="1"/>
  <c r="G5" i="1"/>
  <c r="J4" i="1"/>
  <c r="I4" i="1"/>
  <c r="H4" i="1"/>
  <c r="G4" i="1"/>
  <c r="J3" i="1"/>
  <c r="I3" i="1"/>
  <c r="H3" i="1"/>
  <c r="G3" i="1"/>
  <c r="J2" i="1"/>
  <c r="I2" i="1"/>
  <c r="H2" i="1"/>
  <c r="G2" i="1"/>
  <c r="J1" i="1"/>
  <c r="I1" i="1"/>
  <c r="H1" i="1"/>
  <c r="G1" i="1"/>
  <c r="J12" i="1" l="1"/>
  <c r="H12" i="1"/>
  <c r="H11" i="1"/>
  <c r="D12" i="1"/>
  <c r="J11" i="1"/>
  <c r="I12" i="1" l="1"/>
  <c r="G12" i="1"/>
</calcChain>
</file>

<file path=xl/sharedStrings.xml><?xml version="1.0" encoding="utf-8"?>
<sst xmlns="http://schemas.openxmlformats.org/spreadsheetml/2006/main" count="28" uniqueCount="14">
  <si>
    <t>Kendaraan dan Bagiannya</t>
  </si>
  <si>
    <t>Daging dan Ikan Olahan</t>
  </si>
  <si>
    <t>Mesin/peralatan listrik</t>
  </si>
  <si>
    <t>Kertas/Karton</t>
  </si>
  <si>
    <t>Bahan kimia organik</t>
  </si>
  <si>
    <t>Ikan dan Udang</t>
  </si>
  <si>
    <t>Tembaga</t>
  </si>
  <si>
    <t>Lemak &amp; minyak hewan/nabati</t>
  </si>
  <si>
    <t>Kayu, Barang dari Kayu</t>
  </si>
  <si>
    <t>Perhiasan/Permata</t>
  </si>
  <si>
    <t>03</t>
  </si>
  <si>
    <t>Jumlah 10 Golongan Barang</t>
  </si>
  <si>
    <t>Lainnya</t>
  </si>
  <si>
    <t>Jumlah Ekspor nonmigas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</si>
</sst>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,,"/>
    <numFmt numFmtId="165" formatCode="#,##0.00,,"/>
  </numFmts>
  <fonts count="2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49" fontId="0" fillId="0" borderId="1" xfId="0" applyNumberFormat="1" applyBorder="1"/>
    <xf numFmtId="0" fontId="0" fillId="0" borderId="1" xfId="0" applyBorder="1"/>
    <xf numFmtId="164" fontId="0" fillId="0" borderId="1" xfId="0" applyNumberFormat="1" applyBorder="1"/>
    <xf numFmtId="4" fontId="0" fillId="0" borderId="1" xfId="0" applyNumberFormat="1" applyBorder="1"/>
    <xf numFmtId="165" fontId="0" fillId="0" borderId="1" xfId="0" applyNumberFormat="1" applyBorder="1"/>
    <xf numFmtId="164" fontId="1" fillId="0" borderId="1" xfId="0" applyNumberFormat="1" applyFont="1" applyBorder="1"/>
    <xf numFmtId="4" fontId="1" fillId="0" borderId="1" xfId="0" applyNumberFormat="1" applyFont="1" applyBorder="1"/>
    <xf numFmtId="0" fontId="1" fillId="0" borderId="1" xfId="0" applyFont="1" applyBorder="1"/>
    <xf numFmtId="3" fontId="1" fillId="0" borderId="1" xfId="0" applyNumberFormat="1" applyFont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2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28ADA-8ABA-3C42-A990-D7C82E2EFE1D}">
  <dimension ref="A1:T16"/>
  <sheetViews>
    <sheetView tabSelected="1" workbookViewId="0">
      <selection activeCell="B16" sqref="B16:C16"/>
    </sheetView>
  </sheetViews>
  <sheetFormatPr baseColWidth="10" defaultRowHeight="16" x14ac:dyDescent="0.2"/>
  <cols>
    <col min="1" max="1" width="3.1640625" bestFit="1" customWidth="1"/>
    <col min="4" max="4" width="12" bestFit="1" customWidth="1"/>
  </cols>
  <sheetData>
    <row r="1" spans="1:20" x14ac:dyDescent="0.2">
      <c r="A1" s="1">
        <v>71</v>
      </c>
      <c r="B1" s="2" t="s">
        <v>9</v>
      </c>
      <c r="C1" s="3">
        <v>428767.66</v>
      </c>
      <c r="D1" s="3">
        <v>252313.29</v>
      </c>
      <c r="E1" s="3">
        <v>2164429.9700000002</v>
      </c>
      <c r="F1" s="3">
        <v>2594644.69</v>
      </c>
      <c r="G1" s="4">
        <f t="shared" ref="G1:G12" si="0">((D1-C1)/C1)*100</f>
        <v>-41.153843086020053</v>
      </c>
      <c r="H1" s="4">
        <f t="shared" ref="H1:H12" si="1">((F1-E1)/E1)*100</f>
        <v>19.876583024767474</v>
      </c>
      <c r="I1" s="4" t="e">
        <f t="shared" ref="I1:I12" si="2">(D1/$D$16)*100</f>
        <v>#DIV/0!</v>
      </c>
      <c r="J1" s="4" t="e">
        <f t="shared" ref="J1:J12" si="3">(F1/$F$16)*100</f>
        <v>#DIV/0!</v>
      </c>
    </row>
    <row r="2" spans="1:20" x14ac:dyDescent="0.2">
      <c r="A2" s="1">
        <v>44</v>
      </c>
      <c r="B2" s="2" t="s">
        <v>8</v>
      </c>
      <c r="C2" s="3">
        <v>115974.74</v>
      </c>
      <c r="D2" s="3">
        <v>111996.4</v>
      </c>
      <c r="E2" s="3">
        <v>1083075.77</v>
      </c>
      <c r="F2" s="3">
        <v>977858.87</v>
      </c>
      <c r="G2" s="4">
        <f t="shared" si="0"/>
        <v>-3.4303504366554396</v>
      </c>
      <c r="H2" s="4">
        <f t="shared" si="1"/>
        <v>-9.7146388936389947</v>
      </c>
      <c r="I2" s="4" t="e">
        <f t="shared" si="2"/>
        <v>#DIV/0!</v>
      </c>
      <c r="J2" s="4" t="e">
        <f t="shared" si="3"/>
        <v>#DIV/0!</v>
      </c>
    </row>
    <row r="3" spans="1:20" x14ac:dyDescent="0.2">
      <c r="A3" s="1">
        <v>15</v>
      </c>
      <c r="B3" s="2" t="s">
        <v>7</v>
      </c>
      <c r="C3" s="3">
        <v>109965.3</v>
      </c>
      <c r="D3" s="3">
        <v>100129.24</v>
      </c>
      <c r="E3" s="3">
        <v>991063.63</v>
      </c>
      <c r="F3" s="3">
        <v>927899.48</v>
      </c>
      <c r="G3" s="4">
        <f t="shared" si="0"/>
        <v>-8.9446943717700016</v>
      </c>
      <c r="H3" s="4">
        <f t="shared" si="1"/>
        <v>-6.3733697905955875</v>
      </c>
      <c r="I3" s="4" t="e">
        <f t="shared" si="2"/>
        <v>#DIV/0!</v>
      </c>
      <c r="J3" s="4" t="e">
        <f t="shared" si="3"/>
        <v>#DIV/0!</v>
      </c>
    </row>
    <row r="4" spans="1:20" x14ac:dyDescent="0.2">
      <c r="A4" s="1">
        <v>74</v>
      </c>
      <c r="B4" s="2" t="s">
        <v>6</v>
      </c>
      <c r="C4" s="3">
        <v>81552.28</v>
      </c>
      <c r="D4" s="3">
        <v>105976.48</v>
      </c>
      <c r="E4" s="3">
        <v>1029372.09</v>
      </c>
      <c r="F4" s="3">
        <v>850143.08</v>
      </c>
      <c r="G4" s="4">
        <f t="shared" si="0"/>
        <v>29.949132016909886</v>
      </c>
      <c r="H4" s="4">
        <f t="shared" si="1"/>
        <v>-17.411489172977287</v>
      </c>
      <c r="I4" s="4" t="e">
        <f t="shared" si="2"/>
        <v>#DIV/0!</v>
      </c>
      <c r="J4" s="4" t="e">
        <f t="shared" si="3"/>
        <v>#DIV/0!</v>
      </c>
      <c r="M4" s="1">
        <v>71</v>
      </c>
      <c r="N4" s="2" t="s">
        <v>9</v>
      </c>
      <c r="O4" s="3">
        <v>428767.66</v>
      </c>
      <c r="P4" s="3">
        <v>252313.29</v>
      </c>
      <c r="Q4" s="3">
        <v>2164429.9700000002</v>
      </c>
      <c r="R4" s="3">
        <v>2594644.69</v>
      </c>
      <c r="S4" s="4">
        <f t="shared" ref="S4:S15" si="4">((P4-O4)/O4)*100</f>
        <v>-41.153843086020053</v>
      </c>
      <c r="T4" s="4">
        <f t="shared" ref="T4:T15" si="5">((R4-Q4)/Q4)*100</f>
        <v>19.876583024767474</v>
      </c>
    </row>
    <row r="5" spans="1:20" x14ac:dyDescent="0.2">
      <c r="A5" s="1" t="s">
        <v>10</v>
      </c>
      <c r="B5" s="2" t="s">
        <v>5</v>
      </c>
      <c r="C5" s="3">
        <v>84681.06</v>
      </c>
      <c r="D5" s="3">
        <v>87692.39</v>
      </c>
      <c r="E5" s="3">
        <v>864016.56</v>
      </c>
      <c r="F5" s="3">
        <v>788700.69</v>
      </c>
      <c r="G5" s="4">
        <f t="shared" si="0"/>
        <v>3.556084442022811</v>
      </c>
      <c r="H5" s="4">
        <f t="shared" si="1"/>
        <v>-8.7169475085060988</v>
      </c>
      <c r="I5" s="4" t="e">
        <f t="shared" si="2"/>
        <v>#DIV/0!</v>
      </c>
      <c r="J5" s="4" t="e">
        <f t="shared" si="3"/>
        <v>#DIV/0!</v>
      </c>
      <c r="M5" s="1">
        <v>44</v>
      </c>
      <c r="N5" s="2" t="s">
        <v>8</v>
      </c>
      <c r="O5" s="3">
        <v>115974.74</v>
      </c>
      <c r="P5" s="3">
        <v>111996.4</v>
      </c>
      <c r="Q5" s="3">
        <v>1083075.77</v>
      </c>
      <c r="R5" s="3">
        <v>977858.87</v>
      </c>
      <c r="S5" s="4">
        <f t="shared" si="4"/>
        <v>-3.4303504366554396</v>
      </c>
      <c r="T5" s="4">
        <f t="shared" si="5"/>
        <v>-9.7146388936389947</v>
      </c>
    </row>
    <row r="6" spans="1:20" x14ac:dyDescent="0.2">
      <c r="A6" s="1">
        <v>29</v>
      </c>
      <c r="B6" s="2" t="s">
        <v>4</v>
      </c>
      <c r="C6" s="3">
        <v>56013.66</v>
      </c>
      <c r="D6" s="3">
        <v>61129.26</v>
      </c>
      <c r="E6" s="3">
        <v>642155.71</v>
      </c>
      <c r="F6" s="3">
        <v>773283.58</v>
      </c>
      <c r="G6" s="4">
        <f t="shared" si="0"/>
        <v>9.1327722559104298</v>
      </c>
      <c r="H6" s="4">
        <f t="shared" si="1"/>
        <v>20.419949236299715</v>
      </c>
      <c r="I6" s="4" t="e">
        <f t="shared" si="2"/>
        <v>#DIV/0!</v>
      </c>
      <c r="J6" s="4" t="e">
        <f t="shared" si="3"/>
        <v>#DIV/0!</v>
      </c>
      <c r="M6" s="1">
        <v>15</v>
      </c>
      <c r="N6" s="2" t="s">
        <v>7</v>
      </c>
      <c r="O6" s="3">
        <v>109965.3</v>
      </c>
      <c r="P6" s="3">
        <v>100129.24</v>
      </c>
      <c r="Q6" s="3">
        <v>991063.63</v>
      </c>
      <c r="R6" s="3">
        <v>927899.48</v>
      </c>
      <c r="S6" s="4">
        <f t="shared" si="4"/>
        <v>-8.9446943717700016</v>
      </c>
      <c r="T6" s="4">
        <f t="shared" si="5"/>
        <v>-6.3733697905955875</v>
      </c>
    </row>
    <row r="7" spans="1:20" x14ac:dyDescent="0.2">
      <c r="A7" s="1">
        <v>48</v>
      </c>
      <c r="B7" s="2" t="s">
        <v>3</v>
      </c>
      <c r="C7" s="3">
        <v>76437.42</v>
      </c>
      <c r="D7" s="3">
        <v>69766.759999999995</v>
      </c>
      <c r="E7" s="3">
        <v>700282.98</v>
      </c>
      <c r="F7" s="3">
        <v>711333.92</v>
      </c>
      <c r="G7" s="4">
        <f t="shared" si="0"/>
        <v>-8.7269559856939232</v>
      </c>
      <c r="H7" s="4">
        <f t="shared" si="1"/>
        <v>1.5780677691181442</v>
      </c>
      <c r="I7" s="4" t="e">
        <f t="shared" si="2"/>
        <v>#DIV/0!</v>
      </c>
      <c r="J7" s="4" t="e">
        <f t="shared" si="3"/>
        <v>#DIV/0!</v>
      </c>
      <c r="M7" s="1">
        <v>74</v>
      </c>
      <c r="N7" s="2" t="s">
        <v>6</v>
      </c>
      <c r="O7" s="3">
        <v>81552.28</v>
      </c>
      <c r="P7" s="3">
        <v>105976.48</v>
      </c>
      <c r="Q7" s="3">
        <v>1029372.09</v>
      </c>
      <c r="R7" s="3">
        <v>850143.08</v>
      </c>
      <c r="S7" s="4">
        <f t="shared" si="4"/>
        <v>29.949132016909886</v>
      </c>
      <c r="T7" s="4">
        <f t="shared" si="5"/>
        <v>-17.411489172977287</v>
      </c>
    </row>
    <row r="8" spans="1:20" x14ac:dyDescent="0.2">
      <c r="A8" s="1">
        <v>85</v>
      </c>
      <c r="B8" s="2" t="s">
        <v>2</v>
      </c>
      <c r="C8" s="3">
        <v>56778.06</v>
      </c>
      <c r="D8" s="3">
        <v>50903.07</v>
      </c>
      <c r="E8" s="3">
        <v>435153.89</v>
      </c>
      <c r="F8" s="3">
        <v>496296.79</v>
      </c>
      <c r="G8" s="4">
        <f t="shared" si="0"/>
        <v>-10.347289076097349</v>
      </c>
      <c r="H8" s="4">
        <f t="shared" si="1"/>
        <v>14.05086830316511</v>
      </c>
      <c r="I8" s="4" t="e">
        <f t="shared" si="2"/>
        <v>#DIV/0!</v>
      </c>
      <c r="J8" s="4" t="e">
        <f t="shared" si="3"/>
        <v>#DIV/0!</v>
      </c>
      <c r="M8" s="1" t="s">
        <v>10</v>
      </c>
      <c r="N8" s="2" t="s">
        <v>5</v>
      </c>
      <c r="O8" s="3">
        <v>84681.06</v>
      </c>
      <c r="P8" s="3">
        <v>87692.39</v>
      </c>
      <c r="Q8" s="3">
        <v>864016.56</v>
      </c>
      <c r="R8" s="3">
        <v>788700.69</v>
      </c>
      <c r="S8" s="4">
        <f t="shared" si="4"/>
        <v>3.556084442022811</v>
      </c>
      <c r="T8" s="4">
        <f t="shared" si="5"/>
        <v>-8.7169475085060988</v>
      </c>
    </row>
    <row r="9" spans="1:20" x14ac:dyDescent="0.2">
      <c r="A9" s="1">
        <v>16</v>
      </c>
      <c r="B9" s="2" t="s">
        <v>1</v>
      </c>
      <c r="C9" s="3">
        <v>61942.99</v>
      </c>
      <c r="D9" s="3">
        <v>55212.17</v>
      </c>
      <c r="E9" s="3">
        <v>454354.99</v>
      </c>
      <c r="F9" s="3">
        <v>484459.02</v>
      </c>
      <c r="G9" s="4">
        <f t="shared" si="0"/>
        <v>-10.86615289316838</v>
      </c>
      <c r="H9" s="4">
        <f t="shared" si="1"/>
        <v>6.6256628985190691</v>
      </c>
      <c r="I9" s="4" t="e">
        <f t="shared" si="2"/>
        <v>#DIV/0!</v>
      </c>
      <c r="J9" s="4" t="e">
        <f t="shared" si="3"/>
        <v>#DIV/0!</v>
      </c>
      <c r="M9" s="1">
        <v>29</v>
      </c>
      <c r="N9" s="2" t="s">
        <v>4</v>
      </c>
      <c r="O9" s="3">
        <v>56013.66</v>
      </c>
      <c r="P9" s="3">
        <v>61129.26</v>
      </c>
      <c r="Q9" s="3">
        <v>642155.71</v>
      </c>
      <c r="R9" s="3">
        <v>773283.58</v>
      </c>
      <c r="S9" s="4">
        <f t="shared" si="4"/>
        <v>9.1327722559104298</v>
      </c>
      <c r="T9" s="4">
        <f t="shared" si="5"/>
        <v>20.419949236299715</v>
      </c>
    </row>
    <row r="10" spans="1:20" x14ac:dyDescent="0.2">
      <c r="A10" s="1">
        <v>87</v>
      </c>
      <c r="B10" s="2" t="s">
        <v>0</v>
      </c>
      <c r="C10" s="3">
        <v>51009.919999999998</v>
      </c>
      <c r="D10" s="3">
        <v>48542.17</v>
      </c>
      <c r="E10" s="3">
        <v>345766.47</v>
      </c>
      <c r="F10" s="3">
        <v>379179.07</v>
      </c>
      <c r="G10" s="4">
        <f t="shared" si="0"/>
        <v>-4.8377844936827969</v>
      </c>
      <c r="H10" s="4">
        <f t="shared" si="1"/>
        <v>9.6633430072036877</v>
      </c>
      <c r="I10" s="4" t="e">
        <f t="shared" si="2"/>
        <v>#DIV/0!</v>
      </c>
      <c r="J10" s="4" t="e">
        <f t="shared" si="3"/>
        <v>#DIV/0!</v>
      </c>
      <c r="M10" s="1">
        <v>48</v>
      </c>
      <c r="N10" s="2" t="s">
        <v>3</v>
      </c>
      <c r="O10" s="3">
        <v>76437.42</v>
      </c>
      <c r="P10" s="3">
        <v>69766.759999999995</v>
      </c>
      <c r="Q10" s="3">
        <v>700282.98</v>
      </c>
      <c r="R10" s="3">
        <v>711333.92</v>
      </c>
      <c r="S10" s="4">
        <f t="shared" si="4"/>
        <v>-8.7269559856939232</v>
      </c>
      <c r="T10" s="4">
        <f t="shared" si="5"/>
        <v>1.5780677691181442</v>
      </c>
    </row>
    <row r="11" spans="1:20" x14ac:dyDescent="0.2">
      <c r="B11" s="12" t="s">
        <v>11</v>
      </c>
      <c r="C11" s="3">
        <f>SUM(C1:C10)</f>
        <v>1123123.0900000001</v>
      </c>
      <c r="D11" s="3">
        <f t="shared" ref="D11:F11" si="6">SUM(D1:D10)</f>
        <v>943661.2300000001</v>
      </c>
      <c r="E11" s="3">
        <f t="shared" si="6"/>
        <v>8709672.0599999987</v>
      </c>
      <c r="F11" s="3">
        <f t="shared" si="6"/>
        <v>8983799.1900000013</v>
      </c>
      <c r="G11" s="4">
        <f t="shared" si="0"/>
        <v>-15.978823834883492</v>
      </c>
      <c r="H11" s="4">
        <f t="shared" si="1"/>
        <v>3.1473875033591421</v>
      </c>
      <c r="I11" s="4" t="e">
        <f t="shared" si="2"/>
        <v>#DIV/0!</v>
      </c>
      <c r="J11" s="4" t="e">
        <f t="shared" si="3"/>
        <v>#DIV/0!</v>
      </c>
      <c r="M11" s="1">
        <v>85</v>
      </c>
      <c r="N11" s="2" t="s">
        <v>2</v>
      </c>
      <c r="O11" s="3">
        <v>56778.06</v>
      </c>
      <c r="P11" s="3">
        <v>50903.07</v>
      </c>
      <c r="Q11" s="3">
        <v>435153.89</v>
      </c>
      <c r="R11" s="3">
        <v>496296.79</v>
      </c>
      <c r="S11" s="4">
        <f t="shared" si="4"/>
        <v>-10.347289076097349</v>
      </c>
      <c r="T11" s="4">
        <f t="shared" si="5"/>
        <v>14.05086830316511</v>
      </c>
    </row>
    <row r="12" spans="1:20" x14ac:dyDescent="0.2">
      <c r="B12" s="12" t="s">
        <v>12</v>
      </c>
      <c r="C12" s="5">
        <f>C13-C11</f>
        <v>-1003123.0900000001</v>
      </c>
      <c r="D12" s="5">
        <f t="shared" ref="D12:F12" si="7">D13-D11</f>
        <v>256338.7699999999</v>
      </c>
      <c r="E12" s="5">
        <f t="shared" si="7"/>
        <v>3290327.9400000013</v>
      </c>
      <c r="F12" s="5">
        <f t="shared" si="7"/>
        <v>-8863799.1900000013</v>
      </c>
      <c r="G12" s="4">
        <f t="shared" si="0"/>
        <v>-125.55406934157998</v>
      </c>
      <c r="H12" s="4">
        <f t="shared" si="1"/>
        <v>-369.38953659433713</v>
      </c>
      <c r="I12" s="4" t="e">
        <f t="shared" si="2"/>
        <v>#DIV/0!</v>
      </c>
      <c r="J12" s="4" t="e">
        <f t="shared" si="3"/>
        <v>#DIV/0!</v>
      </c>
      <c r="M12" s="1">
        <v>16</v>
      </c>
      <c r="N12" s="2" t="s">
        <v>1</v>
      </c>
      <c r="O12" s="3">
        <v>61942.99</v>
      </c>
      <c r="P12" s="3">
        <v>55212.17</v>
      </c>
      <c r="Q12" s="3">
        <v>454354.99</v>
      </c>
      <c r="R12" s="3">
        <v>484459.02</v>
      </c>
      <c r="S12" s="4">
        <f t="shared" si="4"/>
        <v>-10.86615289316838</v>
      </c>
      <c r="T12" s="4">
        <f t="shared" si="5"/>
        <v>6.6256628985190691</v>
      </c>
    </row>
    <row r="13" spans="1:20" x14ac:dyDescent="0.2">
      <c r="B13" s="12" t="s">
        <v>13</v>
      </c>
      <c r="C13" s="6">
        <v>120000</v>
      </c>
      <c r="D13" s="6">
        <v>1200000</v>
      </c>
      <c r="E13" s="6">
        <v>12000000</v>
      </c>
      <c r="F13" s="6">
        <v>120000</v>
      </c>
      <c r="G13" s="7">
        <v>10000</v>
      </c>
      <c r="H13" s="7">
        <v>12000</v>
      </c>
      <c r="I13" s="8">
        <v>120000</v>
      </c>
      <c r="J13" s="9">
        <v>120000</v>
      </c>
      <c r="M13" s="1">
        <v>87</v>
      </c>
      <c r="N13" s="2" t="s">
        <v>0</v>
      </c>
      <c r="O13" s="3">
        <v>51009.919999999998</v>
      </c>
      <c r="P13" s="3">
        <v>48542.17</v>
      </c>
      <c r="Q13" s="3">
        <v>345766.47</v>
      </c>
      <c r="R13" s="3">
        <v>379179.07</v>
      </c>
      <c r="S13" s="4">
        <f t="shared" si="4"/>
        <v>-4.8377844936827969</v>
      </c>
      <c r="T13" s="4">
        <f t="shared" si="5"/>
        <v>9.6633430072036877</v>
      </c>
    </row>
    <row r="14" spans="1:20" x14ac:dyDescent="0.2">
      <c r="M14" s="10" t="s">
        <v>11</v>
      </c>
      <c r="N14" s="11"/>
      <c r="O14" s="3">
        <f>SUM(O4:O13)</f>
        <v>1123123.0900000001</v>
      </c>
      <c r="P14" s="3">
        <f t="shared" ref="P14:R14" si="8">SUM(P4:P13)</f>
        <v>943661.2300000001</v>
      </c>
      <c r="Q14" s="3">
        <f t="shared" si="8"/>
        <v>8709672.0599999987</v>
      </c>
      <c r="R14" s="3">
        <f t="shared" si="8"/>
        <v>8983799.1900000013</v>
      </c>
      <c r="S14" s="4">
        <f t="shared" si="4"/>
        <v>-15.978823834883492</v>
      </c>
      <c r="T14" s="4">
        <f t="shared" si="5"/>
        <v>3.1473875033591421</v>
      </c>
    </row>
    <row r="15" spans="1:20" x14ac:dyDescent="0.2">
      <c r="B15" s="10"/>
      <c r="C15" s="11"/>
      <c r="M15" s="10" t="s">
        <v>12</v>
      </c>
      <c r="N15" s="11"/>
      <c r="O15" s="5">
        <f>O16-O14</f>
        <v>-1003123.0900000001</v>
      </c>
      <c r="P15" s="5">
        <f t="shared" ref="P15:R15" si="9">P16-P14</f>
        <v>256338.7699999999</v>
      </c>
      <c r="Q15" s="5">
        <f t="shared" si="9"/>
        <v>3290327.9400000013</v>
      </c>
      <c r="R15" s="5">
        <f t="shared" si="9"/>
        <v>-8863799.1900000013</v>
      </c>
      <c r="S15" s="4">
        <f t="shared" si="4"/>
        <v>-125.55406934157998</v>
      </c>
      <c r="T15" s="4">
        <f t="shared" si="5"/>
        <v>-369.38953659433713</v>
      </c>
    </row>
    <row r="16" spans="1:20" x14ac:dyDescent="0.2">
      <c r="B16" s="10"/>
      <c r="C16" s="11"/>
      <c r="M16" s="10" t="s">
        <v>13</v>
      </c>
      <c r="N16" s="11"/>
      <c r="O16" s="6">
        <v>120000</v>
      </c>
      <c r="P16" s="6">
        <v>1200000</v>
      </c>
      <c r="Q16" s="6">
        <v>12000000</v>
      </c>
      <c r="R16" s="6">
        <v>120000</v>
      </c>
      <c r="S16" s="7">
        <v>10000</v>
      </c>
      <c r="T16" s="7">
        <v>12000</v>
      </c>
    </row>
  </sheetData>
  <mergeCells count="5">
    <mergeCell ref="M14:N14"/>
    <mergeCell ref="M15:N15"/>
    <mergeCell ref="M16:N16"/>
    <mergeCell ref="B15:C15"/>
    <mergeCell ref="B16:C16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2019-12-03T07:34:27Z</dcterms:created>
  <dcterms:modified xsi:type="dcterms:W3CDTF">2019-12-04T03:12:29Z</dcterms:modified>
</cp:coreProperties>
</file>