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<sst xmlns="http://schemas.openxmlformats.org/spreadsheetml/2006/main" uniqueCount="500">
  <si>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</si>
  <si>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</si>
  <si>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</si>
  <si>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</si>
  <si>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</si>
  <si>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</si>
  <si>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</si>
  <si>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</si>
  <si>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</si>
  <si>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</si>
  <si>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</si>
  <si>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</si>
  <si>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</si>
  <si>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</si>
  <si>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</si>
  <si>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</si>
  <si>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</si>
  <si>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</si>
  <si>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</si>
  <si>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</si>
  <si>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</si>
  <si>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</si>
  <si>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</si>
  <si>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</si>
  <si>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</si>
  <si>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</si>
  <si>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</si>
  <si>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</si>
  <si>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</si>
  <si>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</si>
  <si>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</si>
  <si>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</si>
  <si>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</si>
  <si>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</si>
  <si>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</si>
  <si>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</si>
  <si>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</si>
  <si>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</si>
  <si>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</si>
  <si>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</si>
  <si>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</si>
  <si>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</si>
  <si>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</si>
  <si>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</si>
  <si>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</si>
  <si>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</si>
  <si>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</si>
  <si>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ACEVEDO JUAN SEBASTIAN</t>
  </si>
  <si>
    <t>145%</t>
  </si>
  <si>
    <t>89%</t>
  </si>
  <si>
    <t>79%</t>
  </si>
  <si>
    <t>80%</t>
  </si>
  <si>
    <t>48%</t>
  </si>
  <si>
    <t>63%</t>
  </si>
  <si>
    <t>30%</t>
  </si>
  <si>
    <t>157%</t>
  </si>
  <si>
    <t>226%</t>
  </si>
  <si>
    <t>113%</t>
  </si>
  <si>
    <t>VEND040</t>
  </si>
  <si>
    <t>DAZA LEONARDO</t>
  </si>
  <si>
    <t>31%</t>
  </si>
  <si>
    <t>164%</t>
  </si>
  <si>
    <t>75%</t>
  </si>
  <si>
    <t>22%</t>
  </si>
  <si>
    <t>33%</t>
  </si>
  <si>
    <t>163%</t>
  </si>
  <si>
    <t>92%</t>
  </si>
  <si>
    <t>54%</t>
  </si>
  <si>
    <t>32%</t>
  </si>
  <si>
    <t>37%</t>
  </si>
  <si>
    <t>VEND045</t>
  </si>
  <si>
    <t>PEÑA ZEA SAMEC</t>
  </si>
  <si>
    <t>9%</t>
  </si>
  <si>
    <t>97%</t>
  </si>
  <si>
    <t>95%</t>
  </si>
  <si>
    <t>67%</t>
  </si>
  <si>
    <t>68%</t>
  </si>
  <si>
    <t>82%</t>
  </si>
  <si>
    <t>106%</t>
  </si>
  <si>
    <t>87%</t>
  </si>
  <si>
    <t>104%</t>
  </si>
  <si>
    <t>VEND078</t>
  </si>
  <si>
    <t>SARRIAS JHONATAN</t>
  </si>
  <si>
    <t>55%</t>
  </si>
  <si>
    <t>58%</t>
  </si>
  <si>
    <t>11%</t>
  </si>
  <si>
    <t>69%</t>
  </si>
  <si>
    <t>121%</t>
  </si>
  <si>
    <t>138%</t>
  </si>
  <si>
    <t>102%</t>
  </si>
  <si>
    <t>118%</t>
  </si>
  <si>
    <t>VEND079</t>
  </si>
  <si>
    <t>RODRIGUEZ JOSE OLIVER</t>
  </si>
  <si>
    <t>8%</t>
  </si>
  <si>
    <t>76%</t>
  </si>
  <si>
    <t>49%</t>
  </si>
  <si>
    <t>2%</t>
  </si>
  <si>
    <t>305%</t>
  </si>
  <si>
    <t>105%</t>
  </si>
  <si>
    <t>100%</t>
  </si>
  <si>
    <t>44%</t>
  </si>
  <si>
    <t>13%</t>
  </si>
  <si>
    <t>15%</t>
  </si>
  <si>
    <t>VEND081</t>
  </si>
  <si>
    <t>NAVARRETE GERMAN</t>
  </si>
  <si>
    <t>57%</t>
  </si>
  <si>
    <t>88%</t>
  </si>
  <si>
    <t>147%</t>
  </si>
  <si>
    <t>117%</t>
  </si>
  <si>
    <t>469%</t>
  </si>
  <si>
    <t>86%</t>
  </si>
  <si>
    <t>VEND114</t>
  </si>
  <si>
    <t>114 ZONA</t>
  </si>
  <si>
    <t>40%</t>
  </si>
  <si>
    <t>152%</t>
  </si>
  <si>
    <t>83%</t>
  </si>
  <si>
    <t>53%</t>
  </si>
  <si>
    <t>26%</t>
  </si>
  <si>
    <t>18%</t>
  </si>
  <si>
    <t>10%</t>
  </si>
  <si>
    <t>VEND165</t>
  </si>
  <si>
    <t>RICO PIZA JESUS KENNETH</t>
  </si>
  <si>
    <t>35%</t>
  </si>
  <si>
    <t>131%</t>
  </si>
  <si>
    <t>149%</t>
  </si>
  <si>
    <t>189%</t>
  </si>
  <si>
    <t>VEND183</t>
  </si>
  <si>
    <t>BLANCO DANNY</t>
  </si>
  <si>
    <t>66%</t>
  </si>
  <si>
    <t>111%</t>
  </si>
  <si>
    <t>36%</t>
  </si>
  <si>
    <t>90%</t>
  </si>
  <si>
    <t>47%</t>
  </si>
  <si>
    <t>52%</t>
  </si>
  <si>
    <t>VEND214</t>
  </si>
  <si>
    <t>BOTIA DIAZ WILLIAN ALEXANDER</t>
  </si>
  <si>
    <t>4%</t>
  </si>
  <si>
    <t>232%</t>
  </si>
  <si>
    <t>77%</t>
  </si>
  <si>
    <t>23%</t>
  </si>
  <si>
    <t>VEND217</t>
  </si>
  <si>
    <t>VENTA EXTERNA VENTA EXTERNA</t>
  </si>
  <si>
    <t>VEND252</t>
  </si>
  <si>
    <t>252 ZONA</t>
  </si>
  <si>
    <t>190%</t>
  </si>
  <si>
    <t>6%</t>
  </si>
  <si>
    <t>5%</t>
  </si>
  <si>
    <t>VEND260</t>
  </si>
  <si>
    <t>RODRIGUEZ MIGUEL</t>
  </si>
  <si>
    <t>126%</t>
  </si>
  <si>
    <t>74%</t>
  </si>
  <si>
    <t>34%</t>
  </si>
  <si>
    <t>306%</t>
  </si>
  <si>
    <t>94%</t>
  </si>
  <si>
    <t>81%</t>
  </si>
  <si>
    <t>114%</t>
  </si>
  <si>
    <t>VEND310</t>
  </si>
  <si>
    <t>ALVAREZ OQUENDO DIEGO ALEXANDER</t>
  </si>
  <si>
    <t>20%</t>
  </si>
  <si>
    <t>122%</t>
  </si>
  <si>
    <t>172%</t>
  </si>
  <si>
    <t>3%</t>
  </si>
  <si>
    <t>64%</t>
  </si>
  <si>
    <t>VEND313</t>
  </si>
  <si>
    <t>12%</t>
  </si>
  <si>
    <t>17%</t>
  </si>
  <si>
    <t>183%</t>
  </si>
  <si>
    <t>19%</t>
  </si>
  <si>
    <t>7%</t>
  </si>
  <si>
    <t>VEND314</t>
  </si>
  <si>
    <t>RIOS BARR LEONARDO ANDRES</t>
  </si>
  <si>
    <t>25%</t>
  </si>
  <si>
    <t>158%</t>
  </si>
  <si>
    <t>-9%</t>
  </si>
  <si>
    <t>VEND334</t>
  </si>
  <si>
    <t>MEZA RICARDO</t>
  </si>
  <si>
    <t>41%</t>
  </si>
  <si>
    <t>176%</t>
  </si>
  <si>
    <t>377%</t>
  </si>
  <si>
    <t>56%</t>
  </si>
  <si>
    <t>27%</t>
  </si>
  <si>
    <t>VEND338</t>
  </si>
  <si>
    <t>338 ZONA</t>
  </si>
  <si>
    <t>197%</t>
  </si>
  <si>
    <t>216%</t>
  </si>
  <si>
    <t>45%</t>
  </si>
  <si>
    <t>60%</t>
  </si>
  <si>
    <t>VENDOTC</t>
  </si>
  <si>
    <t>AGROCAMPO VENDEDOR LICITACIONES</t>
  </si>
  <si>
    <t>TOTAL VENTA EXTERNA</t>
  </si>
  <si>
    <t>28%</t>
  </si>
  <si>
    <t>71%</t>
  </si>
  <si>
    <t>165%</t>
  </si>
  <si>
    <t>51%</t>
  </si>
  <si>
    <t>46%</t>
  </si>
  <si>
    <t>96%</t>
  </si>
  <si>
    <t>62%</t>
  </si>
  <si>
    <t>CONCENTRADOS</t>
  </si>
  <si>
    <t>VEND363</t>
  </si>
  <si>
    <t>ROMERO JONATHAN</t>
  </si>
  <si>
    <t>99%</t>
  </si>
  <si>
    <t>171%</t>
  </si>
  <si>
    <t>85%</t>
  </si>
  <si>
    <t>50%</t>
  </si>
  <si>
    <t>VEND369</t>
  </si>
  <si>
    <t>RODRIGUEZ ANDRES</t>
  </si>
  <si>
    <t>43%</t>
  </si>
  <si>
    <t>314%</t>
  </si>
  <si>
    <t>115%</t>
  </si>
  <si>
    <t>168%</t>
  </si>
  <si>
    <t>108%</t>
  </si>
  <si>
    <t>245%</t>
  </si>
  <si>
    <t>202%</t>
  </si>
  <si>
    <t>132%</t>
  </si>
  <si>
    <t>415%</t>
  </si>
  <si>
    <t>VEND408</t>
  </si>
  <si>
    <t>ROCHA JEISSON</t>
  </si>
  <si>
    <t>241%</t>
  </si>
  <si>
    <t>72%</t>
  </si>
  <si>
    <t>225%</t>
  </si>
  <si>
    <t>16%</t>
  </si>
  <si>
    <t>267%</t>
  </si>
  <si>
    <t>331%</t>
  </si>
  <si>
    <t>VEND571</t>
  </si>
  <si>
    <t>ARIAS DEIBER</t>
  </si>
  <si>
    <t>258%</t>
  </si>
  <si>
    <t>59%</t>
  </si>
  <si>
    <t>61%</t>
  </si>
  <si>
    <t>78%</t>
  </si>
  <si>
    <t>1%</t>
  </si>
  <si>
    <t>VEND572</t>
  </si>
  <si>
    <t>PAEZ NELSON</t>
  </si>
  <si>
    <t>129%</t>
  </si>
  <si>
    <t>109%</t>
  </si>
  <si>
    <t>162%</t>
  </si>
  <si>
    <t>14%</t>
  </si>
  <si>
    <t>128%</t>
  </si>
  <si>
    <t>VEND591</t>
  </si>
  <si>
    <t>CHACON DAVID</t>
  </si>
  <si>
    <t>124%</t>
  </si>
  <si>
    <t>65%</t>
  </si>
  <si>
    <t>107%</t>
  </si>
  <si>
    <t>VEND596</t>
  </si>
  <si>
    <t>VEND596 VEND596</t>
  </si>
  <si>
    <t>70%</t>
  </si>
  <si>
    <t>112%</t>
  </si>
  <si>
    <t>200%</t>
  </si>
  <si>
    <t>519%</t>
  </si>
  <si>
    <t>TOTAL CONCENTRADOS</t>
  </si>
  <si>
    <t>167%</t>
  </si>
  <si>
    <t>154%</t>
  </si>
  <si>
    <t>169%</t>
  </si>
  <si>
    <t>GATOS</t>
  </si>
  <si>
    <t>VEND302</t>
  </si>
  <si>
    <t>LEMOS ARNOLD</t>
  </si>
  <si>
    <t>38%</t>
  </si>
  <si>
    <t>VEND550</t>
  </si>
  <si>
    <t>CAMACHO ROJAS DEISSY JOHANA</t>
  </si>
  <si>
    <t>151%</t>
  </si>
  <si>
    <t>84%</t>
  </si>
  <si>
    <t>120%</t>
  </si>
  <si>
    <t>39%</t>
  </si>
  <si>
    <t>VEND575</t>
  </si>
  <si>
    <t>SIERRA EDISSON</t>
  </si>
  <si>
    <t>29%</t>
  </si>
  <si>
    <t>42%</t>
  </si>
  <si>
    <t>TOTAL GATOS</t>
  </si>
  <si>
    <t>101%</t>
  </si>
  <si>
    <t>MOSTRADOR</t>
  </si>
  <si>
    <t>VEND050</t>
  </si>
  <si>
    <t>PEREZ RICHARD</t>
  </si>
  <si>
    <t>330%</t>
  </si>
  <si>
    <t>98%</t>
  </si>
  <si>
    <t>137%</t>
  </si>
  <si>
    <t>VEND164</t>
  </si>
  <si>
    <t>FERNEY WILLINGTON</t>
  </si>
  <si>
    <t>119%</t>
  </si>
  <si>
    <t>142%</t>
  </si>
  <si>
    <t>VEND304</t>
  </si>
  <si>
    <t>OTERO ACOSTA</t>
  </si>
  <si>
    <t>130%</t>
  </si>
  <si>
    <t>VEND380</t>
  </si>
  <si>
    <t>MARTINEZ OYOLA WILDER</t>
  </si>
  <si>
    <t>185%</t>
  </si>
  <si>
    <t>91%</t>
  </si>
  <si>
    <t>VEND544</t>
  </si>
  <si>
    <t>LUGO SEBASTIAN</t>
  </si>
  <si>
    <t>VEND567</t>
  </si>
  <si>
    <t>FUQUENE BRAYAN</t>
  </si>
  <si>
    <t>93%</t>
  </si>
  <si>
    <t>123%</t>
  </si>
  <si>
    <t>VEND568</t>
  </si>
  <si>
    <t>VEND568 VEND568</t>
  </si>
  <si>
    <t>VEND569</t>
  </si>
  <si>
    <t>CASTILLO YERAL</t>
  </si>
  <si>
    <t>VEND576</t>
  </si>
  <si>
    <t>ESTUPIÑAN CARLOS</t>
  </si>
  <si>
    <t>VEND586</t>
  </si>
  <si>
    <t>SABOGAL JUAN DANIEL</t>
  </si>
  <si>
    <t>VEND587</t>
  </si>
  <si>
    <t>SANCHEZ YULY</t>
  </si>
  <si>
    <t>159%</t>
  </si>
  <si>
    <t>127%</t>
  </si>
  <si>
    <t>116%</t>
  </si>
  <si>
    <t>182%</t>
  </si>
  <si>
    <t>VEND593</t>
  </si>
  <si>
    <t>GAMEZ DAVID FERNANDO</t>
  </si>
  <si>
    <t>VEND597</t>
  </si>
  <si>
    <t>PAEZ NICOLAS</t>
  </si>
  <si>
    <t>TOTAL MOSTRADOR</t>
  </si>
  <si>
    <t>24%</t>
  </si>
  <si>
    <t>PEQUEï¿½OS</t>
  </si>
  <si>
    <t>VEND358</t>
  </si>
  <si>
    <t>CUERVO WILLIAN</t>
  </si>
  <si>
    <t>174%</t>
  </si>
  <si>
    <t>136%</t>
  </si>
  <si>
    <t>110%</t>
  </si>
  <si>
    <t>VEND534</t>
  </si>
  <si>
    <t>CASTILLO JUAN DAVID</t>
  </si>
  <si>
    <t>141%</t>
  </si>
  <si>
    <t>143%</t>
  </si>
  <si>
    <t>VEND563</t>
  </si>
  <si>
    <t>RICO JULIAN DAVID</t>
  </si>
  <si>
    <t>21%</t>
  </si>
  <si>
    <t>VEND592</t>
  </si>
  <si>
    <t>CASTRILLON  GONZALEZ DIEGO ALEJANDRO</t>
  </si>
  <si>
    <t>VEND598</t>
  </si>
  <si>
    <t>LEGUIZAMON ANDRES</t>
  </si>
  <si>
    <t>TOTAL PEQUEï¿½OS</t>
  </si>
  <si>
    <t>125%</t>
  </si>
  <si>
    <t>IMPORTADOS</t>
  </si>
  <si>
    <t>VEND250</t>
  </si>
  <si>
    <t>DUARTE TATIANA</t>
  </si>
  <si>
    <t>2393%</t>
  </si>
  <si>
    <t>229%</t>
  </si>
  <si>
    <t>320%</t>
  </si>
  <si>
    <t>247%</t>
  </si>
  <si>
    <t>255%</t>
  </si>
  <si>
    <t>178%</t>
  </si>
  <si>
    <t>VEND595</t>
  </si>
  <si>
    <t>MONTOYA CLAUDIA BIBIANA</t>
  </si>
  <si>
    <t>212%</t>
  </si>
  <si>
    <t>TOTAL IMPORTADOS</t>
  </si>
  <si>
    <t>289%</t>
  </si>
  <si>
    <t>191%</t>
  </si>
  <si>
    <t>SEMILLAS  Y FERRETERIA</t>
  </si>
  <si>
    <t>VEND538</t>
  </si>
  <si>
    <t>GONZALEZ SUGAR</t>
  </si>
  <si>
    <t>VEND564</t>
  </si>
  <si>
    <t>BUSTAMANTE JOSE MIGUEL</t>
  </si>
  <si>
    <t>1405%</t>
  </si>
  <si>
    <t>135%</t>
  </si>
  <si>
    <t>340%</t>
  </si>
  <si>
    <t>213%</t>
  </si>
  <si>
    <t>VEND570</t>
  </si>
  <si>
    <t>MARTINEZ JEISON</t>
  </si>
  <si>
    <t>TOTAL SEMILLAS  Y FERRETERIA</t>
  </si>
  <si>
    <t>240%</t>
  </si>
  <si>
    <t>214%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</si>
  <si>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</si>
  <si>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</si>
  <si>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</si>
  <si>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</si>
  <si>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</si>
  <si>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</si>
  <si>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</si>
  <si>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</si>
  <si>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</si>
  <si>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</si>
  <si>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</si>
  <si>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</si>
  <si>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</si>
  <si>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</si>
  <si>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</si>
  <si>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</si>
  <si>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</si>
  <si>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</si>
  <si>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</si>
  <si>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</si>
  <si>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</si>
  <si>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</si>
  <si>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</si>
  <si>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</si>
  <si>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</si>
  <si>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</si>
  <si>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</si>
  <si>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</si>
  <si>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</si>
  <si>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</si>
  <si>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</si>
  <si>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</si>
  <si>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</si>
  <si>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</si>
  <si>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</si>
  <si>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</si>
  <si>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</si>
  <si>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</si>
  <si>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227%</t>
  </si>
  <si>
    <t>-53%</t>
  </si>
  <si>
    <t>VEND389</t>
  </si>
  <si>
    <t>SEPULVEDA ANGIE PAOLA</t>
  </si>
  <si>
    <t>293%</t>
  </si>
  <si>
    <t>282%</t>
  </si>
  <si>
    <t>263%</t>
  </si>
  <si>
    <t>VEND414</t>
  </si>
  <si>
    <t>220%</t>
  </si>
  <si>
    <t>CUELLAR MORA JOSE JOAQUIN</t>
  </si>
  <si>
    <t>558%</t>
  </si>
  <si>
    <t>196%</t>
  </si>
  <si>
    <t>VEND419</t>
  </si>
  <si>
    <t>FLOREZ NEIDA YOLANI</t>
  </si>
  <si>
    <t>VEND437</t>
  </si>
  <si>
    <t>SALINAS MORON LIZETH MARIANA</t>
  </si>
  <si>
    <t>316%</t>
  </si>
  <si>
    <t>257%</t>
  </si>
  <si>
    <t>359%</t>
  </si>
  <si>
    <t>VEND439</t>
  </si>
  <si>
    <t>199%</t>
  </si>
  <si>
    <t>DAZA LIZETH</t>
  </si>
  <si>
    <t>319%</t>
  </si>
  <si>
    <t>281%</t>
  </si>
  <si>
    <t>228%</t>
  </si>
  <si>
    <t>242%</t>
  </si>
  <si>
    <t>VEND443</t>
  </si>
  <si>
    <t>VALENCIA HAROLD</t>
  </si>
  <si>
    <t>VEND466</t>
  </si>
  <si>
    <t>-1%</t>
  </si>
  <si>
    <t>TAQUE RAMIREZ VIVIANA MARCELA</t>
  </si>
  <si>
    <t>234%</t>
  </si>
  <si>
    <t>223%</t>
  </si>
  <si>
    <t>251%</t>
  </si>
  <si>
    <t>VEND468</t>
  </si>
  <si>
    <t>LOPEZ PARADA EDICSON</t>
  </si>
  <si>
    <t>442%</t>
  </si>
  <si>
    <t>VEND469</t>
  </si>
  <si>
    <t>139%</t>
  </si>
  <si>
    <t>MORALES RUBIELA</t>
  </si>
  <si>
    <t>343%</t>
  </si>
  <si>
    <t>645%</t>
  </si>
  <si>
    <t>133%</t>
  </si>
  <si>
    <t>VEND475</t>
  </si>
  <si>
    <t>BARAHONA SANCHEZ ERIKA LORENA</t>
  </si>
  <si>
    <t>188%</t>
  </si>
  <si>
    <t>VEND481</t>
  </si>
  <si>
    <t>179%</t>
  </si>
  <si>
    <t>MORA MARTINEZ EDWIN YESID</t>
  </si>
  <si>
    <t>350%</t>
  </si>
  <si>
    <t>VEND500</t>
  </si>
  <si>
    <t>RODRIGUEZ MOLINA ERICK ANDRES</t>
  </si>
  <si>
    <t>VEND501</t>
  </si>
  <si>
    <t>286%</t>
  </si>
  <si>
    <t>ROJAS RAMOS LUISA MARINA</t>
  </si>
  <si>
    <t>VEND515</t>
  </si>
  <si>
    <t>RODRIGUEZ YURI JULIET</t>
  </si>
  <si>
    <t>341%</t>
  </si>
  <si>
    <t>VEND580</t>
  </si>
  <si>
    <t>160%</t>
  </si>
  <si>
    <t>ROCHA BOBADILLA YENNI ANDREA</t>
  </si>
  <si>
    <t>VEND582</t>
  </si>
  <si>
    <t>OCAMPO LEIDY</t>
  </si>
  <si>
    <t>VEND583</t>
  </si>
  <si>
    <t>CARDENAS SERGIO</t>
  </si>
  <si>
    <t>VEND584</t>
  </si>
  <si>
    <t>ARIZA PAEZ DEIBER YESID</t>
  </si>
  <si>
    <t>VEND585</t>
  </si>
  <si>
    <t>693%</t>
  </si>
  <si>
    <t>211%</t>
  </si>
  <si>
    <t>194%</t>
  </si>
  <si>
    <t>VILLAMIL MONICA ALEJANDRA</t>
  </si>
  <si>
    <t>VEND588</t>
  </si>
  <si>
    <t>RODRIGUEZ JHON JAIRO</t>
  </si>
  <si>
    <t>VEND589</t>
  </si>
  <si>
    <t>221%</t>
  </si>
  <si>
    <t>218%</t>
  </si>
  <si>
    <t>MIRANDA MAR LAURA SOFIA</t>
  </si>
  <si>
    <t>VEND590</t>
  </si>
  <si>
    <t>SANCHEZ TATIANA ANDREA</t>
  </si>
  <si>
    <t>VEND594</t>
  </si>
  <si>
    <t>73%</t>
  </si>
  <si>
    <t>MONTERO ERIKA ALEXANDRA</t>
  </si>
  <si>
    <t>TOTAL TELEOPERADOR</t>
  </si>
  <si>
    <t>OTROS2</t>
  </si>
  <si>
    <t>VEND157</t>
  </si>
  <si>
    <t>BARON LUIS FELIPE</t>
  </si>
  <si>
    <t>VENDPEST</t>
  </si>
  <si>
    <t>VENDEDOR PESTAR VENDEDOR PESTAR</t>
  </si>
  <si>
    <t>TOTAL OTROS2</t>
  </si>
  <si>
    <t>TOTAL CONTACT CENTER VENTA INDIVIDUAL</t>
  </si>
  <si>
    <t>230%</t>
  </si>
  <si>
    <t>TOTAL CONTACT CENTER VENTA OBJETIVO INDIVIDUAL</t>
  </si>
  <si>
    <t>TOTAL VENTAS CALL A VENDEDORES (VEND114, VEND214)</t>
  </si>
  <si>
    <t>TOTAL GENERAL (VEXT +ALM + CALL IND) - (CALL VEND114 Y VEND214)</t>
  </si>
  <si>
    <t>OCTUBRE - NOVIEMBRE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</si>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</sst>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208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0</v>
      </c>
      <c r="BV7">
        <v>4276042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E8">
        <v>0</v>
      </c>
      <c r="F8">
        <v>0</v>
      </c>
      <c r="G8" s="2" t="s">
        <v>43</v>
      </c>
      <c r="H8">
        <v>0</v>
      </c>
      <c r="I8">
        <v>0</v>
      </c>
      <c r="J8" s="2" t="s">
        <v>43</v>
      </c>
      <c r="K8">
        <v>0</v>
      </c>
      <c r="L8">
        <v>0</v>
      </c>
      <c r="M8" s="2" t="s">
        <v>43</v>
      </c>
      <c r="N8">
        <v>0</v>
      </c>
      <c r="O8">
        <v>0</v>
      </c>
      <c r="P8" s="2" t="s">
        <v>43</v>
      </c>
      <c r="Q8">
        <v>0</v>
      </c>
      <c r="R8">
        <v>0</v>
      </c>
      <c r="S8" s="2" t="s">
        <v>43</v>
      </c>
      <c r="T8">
        <v>0</v>
      </c>
      <c r="U8">
        <v>0</v>
      </c>
      <c r="V8" s="2" t="s">
        <v>43</v>
      </c>
      <c r="W8">
        <v>0</v>
      </c>
      <c r="X8">
        <v>0</v>
      </c>
      <c r="Y8" s="2" t="s">
        <v>43</v>
      </c>
      <c r="Z8">
        <v>0</v>
      </c>
      <c r="AA8">
        <v>0</v>
      </c>
      <c r="AB8" s="2" t="s">
        <v>43</v>
      </c>
      <c r="AC8">
        <v>0</v>
      </c>
      <c r="AD8">
        <v>0</v>
      </c>
      <c r="AE8" s="2" t="s">
        <v>43</v>
      </c>
      <c r="AI8">
        <v>0</v>
      </c>
      <c r="AJ8">
        <v>0</v>
      </c>
      <c r="AK8" s="2" t="s">
        <v>43</v>
      </c>
      <c r="AL8">
        <v>0</v>
      </c>
      <c r="AM8">
        <v>0</v>
      </c>
      <c r="AN8" s="2" t="s">
        <v>43</v>
      </c>
      <c r="AR8">
        <v>0</v>
      </c>
      <c r="AS8">
        <v>0</v>
      </c>
      <c r="AT8" s="2" t="s">
        <v>43</v>
      </c>
      <c r="AU8">
        <v>0</v>
      </c>
      <c r="AV8">
        <v>0</v>
      </c>
      <c r="AW8" s="2" t="s">
        <v>43</v>
      </c>
      <c r="AX8">
        <v>0</v>
      </c>
      <c r="AY8">
        <v>0</v>
      </c>
      <c r="AZ8" s="2" t="s">
        <v>43</v>
      </c>
      <c r="BD8">
        <v>0</v>
      </c>
      <c r="BE8">
        <v>0</v>
      </c>
      <c r="BF8" s="2" t="s">
        <v>43</v>
      </c>
      <c r="BG8">
        <v>0</v>
      </c>
      <c r="BH8">
        <v>0</v>
      </c>
      <c r="BI8" s="2" t="s">
        <v>43</v>
      </c>
      <c r="BJ8">
        <v>0</v>
      </c>
      <c r="BK8">
        <v>0</v>
      </c>
      <c r="BL8" s="2" t="s">
        <v>43</v>
      </c>
      <c r="BM8">
        <v>0</v>
      </c>
      <c r="BN8">
        <v>0</v>
      </c>
      <c r="BO8" s="2" t="s">
        <v>43</v>
      </c>
      <c r="BP8">
        <v>0</v>
      </c>
      <c r="BQ8" t="str">
        <f>(F8+I8+L8+O8+R8+U8+X8+AA8+AD8+AJ8+AM8+AS8+AV8+AY8+BE8+BH8+BK8+BN8)</f>
        <v>0</v>
      </c>
      <c r="BR8" s="2" t="str">
        <f>IFERROR(BQ8*100/BP8,0)</f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t="str">
        <f>(BU8+BV8+BW8+BX8+BY8+BZ8+CA8+CB8)</f>
        <v>0</v>
      </c>
      <c r="CD8">
        <v>0</v>
      </c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218900000</v>
      </c>
      <c r="E9">
        <v>559684</v>
      </c>
      <c r="F9">
        <v>814128</v>
      </c>
      <c r="G9" s="2" t="s">
        <v>48</v>
      </c>
      <c r="H9">
        <v>559684</v>
      </c>
      <c r="I9">
        <v>497851</v>
      </c>
      <c r="J9" s="2" t="s">
        <v>49</v>
      </c>
      <c r="K9">
        <v>0</v>
      </c>
      <c r="L9">
        <v>106058</v>
      </c>
      <c r="M9" s="2" t="s">
        <v>43</v>
      </c>
      <c r="N9">
        <v>0</v>
      </c>
      <c r="O9">
        <v>0</v>
      </c>
      <c r="P9" s="2" t="s">
        <v>43</v>
      </c>
      <c r="Q9">
        <v>101803700</v>
      </c>
      <c r="R9">
        <v>79982847</v>
      </c>
      <c r="S9" s="2" t="s">
        <v>50</v>
      </c>
      <c r="T9">
        <v>0</v>
      </c>
      <c r="U9">
        <v>228905</v>
      </c>
      <c r="V9" s="2" t="s">
        <v>43</v>
      </c>
      <c r="W9">
        <v>1350000</v>
      </c>
      <c r="X9">
        <v>1078987</v>
      </c>
      <c r="Y9" s="2" t="s">
        <v>51</v>
      </c>
      <c r="Z9">
        <v>3200000</v>
      </c>
      <c r="AA9">
        <v>1547959</v>
      </c>
      <c r="AB9" s="2" t="s">
        <v>52</v>
      </c>
      <c r="AC9">
        <v>2800000</v>
      </c>
      <c r="AD9">
        <v>1764000</v>
      </c>
      <c r="AE9" s="2" t="s">
        <v>53</v>
      </c>
      <c r="AI9">
        <v>900000</v>
      </c>
      <c r="AJ9">
        <v>272372</v>
      </c>
      <c r="AK9" s="2" t="s">
        <v>54</v>
      </c>
      <c r="AL9">
        <v>22200000</v>
      </c>
      <c r="AM9">
        <v>34764557</v>
      </c>
      <c r="AN9" s="2" t="s">
        <v>55</v>
      </c>
      <c r="AR9">
        <v>21900000</v>
      </c>
      <c r="AS9">
        <v>49521922</v>
      </c>
      <c r="AT9" s="2" t="s">
        <v>56</v>
      </c>
      <c r="AU9">
        <v>24300000</v>
      </c>
      <c r="AV9">
        <v>19448250</v>
      </c>
      <c r="AW9" s="2" t="s">
        <v>51</v>
      </c>
      <c r="AX9">
        <v>0</v>
      </c>
      <c r="AY9">
        <v>30387668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123178</v>
      </c>
      <c r="BL9" s="2" t="s">
        <v>43</v>
      </c>
      <c r="BM9">
        <v>12600000</v>
      </c>
      <c r="BN9">
        <v>14221877</v>
      </c>
      <c r="BO9" s="2" t="s">
        <v>57</v>
      </c>
      <c r="BP9">
        <v>218900000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19293636</v>
      </c>
      <c r="BV9">
        <v>215466923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58</v>
      </c>
      <c r="C10" t="s">
        <v>59</v>
      </c>
      <c r="D10">
        <v>228500000</v>
      </c>
      <c r="E10">
        <v>584229</v>
      </c>
      <c r="F10">
        <v>180342</v>
      </c>
      <c r="G10" s="2" t="s">
        <v>60</v>
      </c>
      <c r="H10">
        <v>584229</v>
      </c>
      <c r="I10">
        <v>958007</v>
      </c>
      <c r="J10" s="2" t="s">
        <v>61</v>
      </c>
      <c r="K10">
        <v>0</v>
      </c>
      <c r="L10">
        <v>0</v>
      </c>
      <c r="M10" s="2" t="s">
        <v>43</v>
      </c>
      <c r="N10">
        <v>0</v>
      </c>
      <c r="O10">
        <v>236500</v>
      </c>
      <c r="P10" s="2" t="s">
        <v>43</v>
      </c>
      <c r="Q10">
        <v>106268367</v>
      </c>
      <c r="R10">
        <v>80079359</v>
      </c>
      <c r="S10" s="2" t="s">
        <v>62</v>
      </c>
      <c r="T10">
        <v>0</v>
      </c>
      <c r="U10">
        <v>0</v>
      </c>
      <c r="V10" s="2" t="s">
        <v>43</v>
      </c>
      <c r="W10">
        <v>1900000</v>
      </c>
      <c r="X10">
        <v>426346</v>
      </c>
      <c r="Y10" s="2" t="s">
        <v>63</v>
      </c>
      <c r="Z10">
        <v>6700000</v>
      </c>
      <c r="AA10">
        <v>2238405</v>
      </c>
      <c r="AB10" s="2" t="s">
        <v>64</v>
      </c>
      <c r="AC10">
        <v>1900000</v>
      </c>
      <c r="AD10">
        <v>3088361</v>
      </c>
      <c r="AE10" s="2" t="s">
        <v>65</v>
      </c>
      <c r="AI10">
        <v>500000</v>
      </c>
      <c r="AJ10">
        <v>461263</v>
      </c>
      <c r="AK10" s="2" t="s">
        <v>66</v>
      </c>
      <c r="AL10">
        <v>17500000</v>
      </c>
      <c r="AM10">
        <v>9364311</v>
      </c>
      <c r="AN10" s="2" t="s">
        <v>67</v>
      </c>
      <c r="AR10">
        <v>24900000</v>
      </c>
      <c r="AS10">
        <v>7945569</v>
      </c>
      <c r="AT10" s="2" t="s">
        <v>68</v>
      </c>
      <c r="AU10">
        <v>12900000</v>
      </c>
      <c r="AV10">
        <v>4747654</v>
      </c>
      <c r="AW10" s="2" t="s">
        <v>69</v>
      </c>
      <c r="AX10">
        <v>0</v>
      </c>
      <c r="AY10">
        <v>21350327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73906</v>
      </c>
      <c r="BL10" s="2" t="s">
        <v>43</v>
      </c>
      <c r="BM10">
        <v>11900000</v>
      </c>
      <c r="BN10">
        <v>2579363</v>
      </c>
      <c r="BO10" s="2" t="s">
        <v>63</v>
      </c>
      <c r="BP10">
        <v>228500000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7831135</v>
      </c>
      <c r="BV10">
        <v>126647537</v>
      </c>
      <c r="BW10">
        <v>0</v>
      </c>
      <c r="BX10">
        <v>0</v>
      </c>
      <c r="BY10">
        <v>-748959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70</v>
      </c>
      <c r="C11" t="s">
        <v>71</v>
      </c>
      <c r="D11">
        <v>217900000</v>
      </c>
      <c r="E11">
        <v>557127</v>
      </c>
      <c r="F11">
        <v>52540</v>
      </c>
      <c r="G11" s="2" t="s">
        <v>72</v>
      </c>
      <c r="H11">
        <v>557127</v>
      </c>
      <c r="I11">
        <v>539982</v>
      </c>
      <c r="J11" s="2" t="s">
        <v>73</v>
      </c>
      <c r="K11">
        <v>0</v>
      </c>
      <c r="L11">
        <v>0</v>
      </c>
      <c r="M11" s="2" t="s">
        <v>43</v>
      </c>
      <c r="N11">
        <v>0</v>
      </c>
      <c r="O11">
        <v>7950</v>
      </c>
      <c r="P11" s="2" t="s">
        <v>43</v>
      </c>
      <c r="Q11">
        <v>101338631</v>
      </c>
      <c r="R11">
        <v>96293373</v>
      </c>
      <c r="S11" s="2" t="s">
        <v>74</v>
      </c>
      <c r="T11">
        <v>0</v>
      </c>
      <c r="U11">
        <v>0</v>
      </c>
      <c r="V11" s="2" t="s">
        <v>43</v>
      </c>
      <c r="W11">
        <v>1800000</v>
      </c>
      <c r="X11">
        <v>1205057</v>
      </c>
      <c r="Y11" s="2" t="s">
        <v>75</v>
      </c>
      <c r="Z11">
        <v>2800000</v>
      </c>
      <c r="AA11">
        <v>1899421</v>
      </c>
      <c r="AB11" s="2" t="s">
        <v>76</v>
      </c>
      <c r="AC11">
        <v>2800000</v>
      </c>
      <c r="AD11">
        <v>2296612</v>
      </c>
      <c r="AE11" s="2" t="s">
        <v>77</v>
      </c>
      <c r="AI11">
        <v>1200000</v>
      </c>
      <c r="AJ11">
        <v>1276805</v>
      </c>
      <c r="AK11" s="2" t="s">
        <v>78</v>
      </c>
      <c r="AL11">
        <v>15500000</v>
      </c>
      <c r="AM11">
        <v>12407894</v>
      </c>
      <c r="AN11" s="2" t="s">
        <v>51</v>
      </c>
      <c r="AR11">
        <v>25900000</v>
      </c>
      <c r="AS11">
        <v>29289069</v>
      </c>
      <c r="AT11" s="2" t="s">
        <v>57</v>
      </c>
      <c r="AU11">
        <v>8900000</v>
      </c>
      <c r="AV11">
        <v>7764806</v>
      </c>
      <c r="AW11" s="2" t="s">
        <v>79</v>
      </c>
      <c r="AX11">
        <v>0</v>
      </c>
      <c r="AY11">
        <v>13376886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270992</v>
      </c>
      <c r="BL11" s="2" t="s">
        <v>43</v>
      </c>
      <c r="BM11">
        <v>11200000</v>
      </c>
      <c r="BN11">
        <v>11677930</v>
      </c>
      <c r="BO11" s="2" t="s">
        <v>80</v>
      </c>
      <c r="BP11">
        <v>217900000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20300007</v>
      </c>
      <c r="BV11">
        <v>166048460</v>
      </c>
      <c r="BW11">
        <v>0</v>
      </c>
      <c r="BX11">
        <v>-6572000</v>
      </c>
      <c r="BY11">
        <v>-1417150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81</v>
      </c>
      <c r="C12" t="s">
        <v>82</v>
      </c>
      <c r="D12">
        <v>219800000</v>
      </c>
      <c r="E12">
        <v>561985</v>
      </c>
      <c r="F12">
        <v>0</v>
      </c>
      <c r="G12" s="2" t="s">
        <v>43</v>
      </c>
      <c r="H12">
        <v>561985</v>
      </c>
      <c r="I12">
        <v>310312</v>
      </c>
      <c r="J12" s="2" t="s">
        <v>83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102222263</v>
      </c>
      <c r="R12">
        <v>58931017</v>
      </c>
      <c r="S12" s="2" t="s">
        <v>84</v>
      </c>
      <c r="T12">
        <v>0</v>
      </c>
      <c r="U12">
        <v>2005</v>
      </c>
      <c r="V12" s="2" t="s">
        <v>43</v>
      </c>
      <c r="W12">
        <v>1200000</v>
      </c>
      <c r="X12">
        <v>136322</v>
      </c>
      <c r="Y12" s="2" t="s">
        <v>85</v>
      </c>
      <c r="Z12">
        <v>4550000</v>
      </c>
      <c r="AA12">
        <v>3118148</v>
      </c>
      <c r="AB12" s="2" t="s">
        <v>86</v>
      </c>
      <c r="AC12">
        <v>1900000</v>
      </c>
      <c r="AD12">
        <v>2291569</v>
      </c>
      <c r="AE12" s="2" t="s">
        <v>87</v>
      </c>
      <c r="AI12">
        <v>200000</v>
      </c>
      <c r="AJ12">
        <v>0</v>
      </c>
      <c r="AK12" s="2" t="s">
        <v>43</v>
      </c>
      <c r="AL12">
        <v>32200000</v>
      </c>
      <c r="AM12">
        <v>44404461</v>
      </c>
      <c r="AN12" s="2" t="s">
        <v>88</v>
      </c>
      <c r="AR12">
        <v>24600000</v>
      </c>
      <c r="AS12">
        <v>24995116</v>
      </c>
      <c r="AT12" s="2" t="s">
        <v>89</v>
      </c>
      <c r="AU12">
        <v>8600000</v>
      </c>
      <c r="AV12">
        <v>10154641</v>
      </c>
      <c r="AW12" s="2" t="s">
        <v>90</v>
      </c>
      <c r="AX12">
        <v>0</v>
      </c>
      <c r="AY12">
        <v>34991103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73907</v>
      </c>
      <c r="BL12" s="2" t="s">
        <v>43</v>
      </c>
      <c r="BM12">
        <v>12900000</v>
      </c>
      <c r="BN12">
        <v>4831993</v>
      </c>
      <c r="BO12" s="2" t="s">
        <v>69</v>
      </c>
      <c r="BP12">
        <v>219800000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5763352</v>
      </c>
      <c r="BV12">
        <v>178477242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91</v>
      </c>
      <c r="C13" t="s">
        <v>92</v>
      </c>
      <c r="D13">
        <v>69900000</v>
      </c>
      <c r="E13">
        <v>178720</v>
      </c>
      <c r="F13">
        <v>13721</v>
      </c>
      <c r="G13" s="2" t="s">
        <v>93</v>
      </c>
      <c r="H13">
        <v>178720</v>
      </c>
      <c r="I13">
        <v>135800</v>
      </c>
      <c r="J13" s="2" t="s">
        <v>94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32508353</v>
      </c>
      <c r="R13">
        <v>15970333</v>
      </c>
      <c r="S13" s="2" t="s">
        <v>95</v>
      </c>
      <c r="T13">
        <v>0</v>
      </c>
      <c r="U13">
        <v>0</v>
      </c>
      <c r="V13" s="2" t="s">
        <v>43</v>
      </c>
      <c r="W13">
        <v>1450000</v>
      </c>
      <c r="X13">
        <v>30672</v>
      </c>
      <c r="Y13" s="2" t="s">
        <v>96</v>
      </c>
      <c r="Z13">
        <v>700000</v>
      </c>
      <c r="AA13">
        <v>2133312</v>
      </c>
      <c r="AB13" s="2" t="s">
        <v>97</v>
      </c>
      <c r="AC13">
        <v>1400000</v>
      </c>
      <c r="AD13">
        <v>1465220</v>
      </c>
      <c r="AE13" s="2" t="s">
        <v>98</v>
      </c>
      <c r="AI13">
        <v>1600000</v>
      </c>
      <c r="AJ13">
        <v>1606474</v>
      </c>
      <c r="AK13" s="2" t="s">
        <v>99</v>
      </c>
      <c r="AL13">
        <v>3400000</v>
      </c>
      <c r="AM13">
        <v>1038150</v>
      </c>
      <c r="AN13" s="2" t="s">
        <v>60</v>
      </c>
      <c r="AR13">
        <v>7900000</v>
      </c>
      <c r="AS13">
        <v>3460396</v>
      </c>
      <c r="AT13" s="2" t="s">
        <v>100</v>
      </c>
      <c r="AU13">
        <v>6900000</v>
      </c>
      <c r="AV13">
        <v>892387</v>
      </c>
      <c r="AW13" s="2" t="s">
        <v>101</v>
      </c>
      <c r="AX13">
        <v>0</v>
      </c>
      <c r="AY13">
        <v>14619845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147814</v>
      </c>
      <c r="BL13" s="2" t="s">
        <v>43</v>
      </c>
      <c r="BM13">
        <v>2600000</v>
      </c>
      <c r="BN13">
        <v>397379</v>
      </c>
      <c r="BO13" s="2" t="s">
        <v>102</v>
      </c>
      <c r="BP13">
        <v>69900000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1716400</v>
      </c>
      <c r="BV13">
        <v>43738950</v>
      </c>
      <c r="BW13">
        <v>0</v>
      </c>
      <c r="BX13">
        <v>0</v>
      </c>
      <c r="BY13">
        <v>-3543847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103</v>
      </c>
      <c r="C14" t="s">
        <v>104</v>
      </c>
      <c r="D14">
        <v>69500000</v>
      </c>
      <c r="E14">
        <v>177697</v>
      </c>
      <c r="F14">
        <v>0</v>
      </c>
      <c r="G14" s="2" t="s">
        <v>43</v>
      </c>
      <c r="H14">
        <v>177697</v>
      </c>
      <c r="I14">
        <v>100900</v>
      </c>
      <c r="J14" s="2" t="s">
        <v>105</v>
      </c>
      <c r="K14">
        <v>0</v>
      </c>
      <c r="L14">
        <v>0</v>
      </c>
      <c r="M14" s="2" t="s">
        <v>43</v>
      </c>
      <c r="N14">
        <v>0</v>
      </c>
      <c r="O14">
        <v>0</v>
      </c>
      <c r="P14" s="2" t="s">
        <v>43</v>
      </c>
      <c r="Q14">
        <v>32322326</v>
      </c>
      <c r="R14">
        <v>28525876</v>
      </c>
      <c r="S14" s="2" t="s">
        <v>106</v>
      </c>
      <c r="T14">
        <v>0</v>
      </c>
      <c r="U14">
        <v>0</v>
      </c>
      <c r="V14" s="2" t="s">
        <v>43</v>
      </c>
      <c r="W14">
        <v>750000</v>
      </c>
      <c r="X14">
        <v>1100035</v>
      </c>
      <c r="Y14" s="2" t="s">
        <v>107</v>
      </c>
      <c r="Z14">
        <v>900000</v>
      </c>
      <c r="AA14">
        <v>1049229</v>
      </c>
      <c r="AB14" s="2" t="s">
        <v>108</v>
      </c>
      <c r="AC14">
        <v>600000</v>
      </c>
      <c r="AD14">
        <v>79997</v>
      </c>
      <c r="AE14" s="2" t="s">
        <v>101</v>
      </c>
      <c r="AI14">
        <v>1300000</v>
      </c>
      <c r="AJ14">
        <v>0</v>
      </c>
      <c r="AK14" s="2" t="s">
        <v>43</v>
      </c>
      <c r="AL14">
        <v>4800000</v>
      </c>
      <c r="AM14">
        <v>5662244</v>
      </c>
      <c r="AN14" s="2" t="s">
        <v>90</v>
      </c>
      <c r="AR14">
        <v>9500000</v>
      </c>
      <c r="AS14">
        <v>13941714</v>
      </c>
      <c r="AT14" s="2" t="s">
        <v>107</v>
      </c>
      <c r="AU14">
        <v>2850000</v>
      </c>
      <c r="AV14">
        <v>13372113</v>
      </c>
      <c r="AW14" s="2" t="s">
        <v>109</v>
      </c>
      <c r="AX14">
        <v>0</v>
      </c>
      <c r="AY14">
        <v>17395980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258673</v>
      </c>
      <c r="BL14" s="2" t="s">
        <v>43</v>
      </c>
      <c r="BM14">
        <v>4200000</v>
      </c>
      <c r="BN14">
        <v>3599197</v>
      </c>
      <c r="BO14" s="2" t="s">
        <v>110</v>
      </c>
      <c r="BP14">
        <v>69500000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2277611</v>
      </c>
      <c r="BV14">
        <v>83366347</v>
      </c>
      <c r="BW14">
        <v>0</v>
      </c>
      <c r="BX14">
        <v>0</v>
      </c>
      <c r="BY14">
        <v>-558000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111</v>
      </c>
      <c r="C15" t="s">
        <v>112</v>
      </c>
      <c r="D15">
        <v>39800000</v>
      </c>
      <c r="E15">
        <v>101760</v>
      </c>
      <c r="F15">
        <v>0</v>
      </c>
      <c r="G15" s="2" t="s">
        <v>43</v>
      </c>
      <c r="H15">
        <v>101760</v>
      </c>
      <c r="I15">
        <v>40501</v>
      </c>
      <c r="J15" s="2" t="s">
        <v>113</v>
      </c>
      <c r="K15">
        <v>2842260</v>
      </c>
      <c r="L15">
        <v>4327824</v>
      </c>
      <c r="M15" s="2" t="s">
        <v>114</v>
      </c>
      <c r="N15">
        <v>0</v>
      </c>
      <c r="O15">
        <v>0</v>
      </c>
      <c r="P15" s="2" t="s">
        <v>43</v>
      </c>
      <c r="Q15">
        <v>18509763</v>
      </c>
      <c r="R15">
        <v>6069207</v>
      </c>
      <c r="S15" s="2" t="s">
        <v>64</v>
      </c>
      <c r="T15">
        <v>0</v>
      </c>
      <c r="U15">
        <v>0</v>
      </c>
      <c r="V15" s="2" t="s">
        <v>43</v>
      </c>
      <c r="W15">
        <v>700000</v>
      </c>
      <c r="X15">
        <v>581664</v>
      </c>
      <c r="Y15" s="2" t="s">
        <v>115</v>
      </c>
      <c r="Z15">
        <v>550000</v>
      </c>
      <c r="AA15">
        <v>291974</v>
      </c>
      <c r="AB15" s="2" t="s">
        <v>116</v>
      </c>
      <c r="AC15">
        <v>0</v>
      </c>
      <c r="AD15">
        <v>0</v>
      </c>
      <c r="AE15" s="2" t="s">
        <v>43</v>
      </c>
      <c r="AI15">
        <v>350000</v>
      </c>
      <c r="AJ15">
        <v>91846</v>
      </c>
      <c r="AK15" s="2" t="s">
        <v>117</v>
      </c>
      <c r="AL15">
        <v>400000</v>
      </c>
      <c r="AM15">
        <v>71109</v>
      </c>
      <c r="AN15" s="2" t="s">
        <v>118</v>
      </c>
      <c r="AR15">
        <v>1990000</v>
      </c>
      <c r="AS15">
        <v>206199</v>
      </c>
      <c r="AT15" s="2" t="s">
        <v>119</v>
      </c>
      <c r="AU15">
        <v>6800000</v>
      </c>
      <c r="AV15">
        <v>130400</v>
      </c>
      <c r="AW15" s="2" t="s">
        <v>96</v>
      </c>
      <c r="AX15">
        <v>0</v>
      </c>
      <c r="AY15">
        <v>3891644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300000</v>
      </c>
      <c r="BN15">
        <v>239402</v>
      </c>
      <c r="BO15" s="2" t="s">
        <v>51</v>
      </c>
      <c r="BP15">
        <v>39800000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17824469</v>
      </c>
      <c r="BV15">
        <v>0</v>
      </c>
      <c r="BW15">
        <v>0</v>
      </c>
      <c r="BX15">
        <v>-1882699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120</v>
      </c>
      <c r="C16" t="s">
        <v>121</v>
      </c>
      <c r="D16">
        <v>95500000</v>
      </c>
      <c r="E16">
        <v>244174</v>
      </c>
      <c r="F16">
        <v>0</v>
      </c>
      <c r="G16" s="2" t="s">
        <v>43</v>
      </c>
      <c r="H16">
        <v>244174</v>
      </c>
      <c r="I16">
        <v>248700</v>
      </c>
      <c r="J16" s="2" t="s">
        <v>89</v>
      </c>
      <c r="K16">
        <v>0</v>
      </c>
      <c r="L16">
        <v>0</v>
      </c>
      <c r="M16" s="2" t="s">
        <v>43</v>
      </c>
      <c r="N16">
        <v>0</v>
      </c>
      <c r="O16">
        <v>0</v>
      </c>
      <c r="P16" s="2" t="s">
        <v>43</v>
      </c>
      <c r="Q16">
        <v>44414131</v>
      </c>
      <c r="R16">
        <v>34970400</v>
      </c>
      <c r="S16" s="2" t="s">
        <v>50</v>
      </c>
      <c r="T16">
        <v>0</v>
      </c>
      <c r="U16">
        <v>0</v>
      </c>
      <c r="V16" s="2" t="s">
        <v>43</v>
      </c>
      <c r="W16">
        <v>550000</v>
      </c>
      <c r="X16">
        <v>505679</v>
      </c>
      <c r="Y16" s="2" t="s">
        <v>66</v>
      </c>
      <c r="Z16">
        <v>2450000</v>
      </c>
      <c r="AA16">
        <v>1319083</v>
      </c>
      <c r="AB16" s="2" t="s">
        <v>67</v>
      </c>
      <c r="AC16">
        <v>1600000</v>
      </c>
      <c r="AD16">
        <v>128651</v>
      </c>
      <c r="AE16" s="2" t="s">
        <v>93</v>
      </c>
      <c r="AI16">
        <v>1200000</v>
      </c>
      <c r="AJ16">
        <v>419827</v>
      </c>
      <c r="AK16" s="2" t="s">
        <v>122</v>
      </c>
      <c r="AL16">
        <v>13600000</v>
      </c>
      <c r="AM16">
        <v>12573550</v>
      </c>
      <c r="AN16" s="2" t="s">
        <v>66</v>
      </c>
      <c r="AR16">
        <v>12900000</v>
      </c>
      <c r="AS16">
        <v>16958683</v>
      </c>
      <c r="AT16" s="2" t="s">
        <v>123</v>
      </c>
      <c r="AU16">
        <v>4800000</v>
      </c>
      <c r="AV16">
        <v>7162739</v>
      </c>
      <c r="AW16" s="2" t="s">
        <v>124</v>
      </c>
      <c r="AX16">
        <v>0</v>
      </c>
      <c r="AY16">
        <v>12511720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0</v>
      </c>
      <c r="BL16" s="2" t="s">
        <v>43</v>
      </c>
      <c r="BM16">
        <v>3200000</v>
      </c>
      <c r="BN16">
        <v>6061896</v>
      </c>
      <c r="BO16" s="2" t="s">
        <v>125</v>
      </c>
      <c r="BP16">
        <v>95500000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9281768</v>
      </c>
      <c r="BV16">
        <v>91818017</v>
      </c>
      <c r="BW16">
        <v>0</v>
      </c>
      <c r="BX16">
        <v>0</v>
      </c>
      <c r="BY16">
        <v>-8238857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126</v>
      </c>
      <c r="C17" t="s">
        <v>127</v>
      </c>
      <c r="D17">
        <v>239200000</v>
      </c>
      <c r="E17">
        <v>611587</v>
      </c>
      <c r="F17">
        <v>406152</v>
      </c>
      <c r="G17" s="2" t="s">
        <v>128</v>
      </c>
      <c r="H17">
        <v>611587</v>
      </c>
      <c r="I17">
        <v>420129</v>
      </c>
      <c r="J17" s="2" t="s">
        <v>86</v>
      </c>
      <c r="K17">
        <v>17082130</v>
      </c>
      <c r="L17">
        <v>18877108</v>
      </c>
      <c r="M17" s="2" t="s">
        <v>129</v>
      </c>
      <c r="N17">
        <v>0</v>
      </c>
      <c r="O17">
        <v>133735</v>
      </c>
      <c r="P17" s="2" t="s">
        <v>43</v>
      </c>
      <c r="Q17">
        <v>111244610</v>
      </c>
      <c r="R17">
        <v>76227252</v>
      </c>
      <c r="S17" s="2" t="s">
        <v>86</v>
      </c>
      <c r="T17">
        <v>0</v>
      </c>
      <c r="U17">
        <v>0</v>
      </c>
      <c r="V17" s="2" t="s">
        <v>43</v>
      </c>
      <c r="W17">
        <v>2500000</v>
      </c>
      <c r="X17">
        <v>802623</v>
      </c>
      <c r="Y17" s="2" t="s">
        <v>68</v>
      </c>
      <c r="Z17">
        <v>9900000</v>
      </c>
      <c r="AA17">
        <v>3552365</v>
      </c>
      <c r="AB17" s="2" t="s">
        <v>130</v>
      </c>
      <c r="AC17">
        <v>2800000</v>
      </c>
      <c r="AD17">
        <v>2516778</v>
      </c>
      <c r="AE17" s="2" t="s">
        <v>131</v>
      </c>
      <c r="AI17">
        <v>1400000</v>
      </c>
      <c r="AJ17">
        <v>660069</v>
      </c>
      <c r="AK17" s="2" t="s">
        <v>132</v>
      </c>
      <c r="AL17">
        <v>12800000</v>
      </c>
      <c r="AM17">
        <v>7024615</v>
      </c>
      <c r="AN17" s="2" t="s">
        <v>83</v>
      </c>
      <c r="AR17">
        <v>22900000</v>
      </c>
      <c r="AS17">
        <v>15696914</v>
      </c>
      <c r="AT17" s="2" t="s">
        <v>86</v>
      </c>
      <c r="AU17">
        <v>10900000</v>
      </c>
      <c r="AV17">
        <v>2781040</v>
      </c>
      <c r="AW17" s="2" t="s">
        <v>117</v>
      </c>
      <c r="AX17">
        <v>0</v>
      </c>
      <c r="AY17">
        <v>10099745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36953</v>
      </c>
      <c r="BL17" s="2" t="s">
        <v>43</v>
      </c>
      <c r="BM17">
        <v>9500000</v>
      </c>
      <c r="BN17">
        <v>4928084</v>
      </c>
      <c r="BO17" s="2" t="s">
        <v>133</v>
      </c>
      <c r="BP17">
        <v>239200000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6258955</v>
      </c>
      <c r="BV17">
        <v>138540753</v>
      </c>
      <c r="BW17">
        <v>0</v>
      </c>
      <c r="BX17">
        <v>0</v>
      </c>
      <c r="BY17">
        <v>-636146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134</v>
      </c>
      <c r="C18" t="s">
        <v>135</v>
      </c>
      <c r="D18">
        <v>197800000</v>
      </c>
      <c r="E18">
        <v>505735</v>
      </c>
      <c r="F18">
        <v>0</v>
      </c>
      <c r="G18" s="2" t="s">
        <v>43</v>
      </c>
      <c r="H18">
        <v>505735</v>
      </c>
      <c r="I18">
        <v>22602</v>
      </c>
      <c r="J18" s="2" t="s">
        <v>136</v>
      </c>
      <c r="K18">
        <v>14125608</v>
      </c>
      <c r="L18">
        <v>32741346</v>
      </c>
      <c r="M18" s="2" t="s">
        <v>137</v>
      </c>
      <c r="N18">
        <v>0</v>
      </c>
      <c r="O18">
        <v>64550</v>
      </c>
      <c r="P18" s="2" t="s">
        <v>43</v>
      </c>
      <c r="Q18">
        <v>91990735</v>
      </c>
      <c r="R18">
        <v>40922512</v>
      </c>
      <c r="S18" s="2" t="s">
        <v>100</v>
      </c>
      <c r="T18">
        <v>0</v>
      </c>
      <c r="U18">
        <v>0</v>
      </c>
      <c r="V18" s="2" t="s">
        <v>43</v>
      </c>
      <c r="W18">
        <v>4700000</v>
      </c>
      <c r="X18">
        <v>3626976</v>
      </c>
      <c r="Y18" s="2" t="s">
        <v>138</v>
      </c>
      <c r="Z18">
        <v>6900000</v>
      </c>
      <c r="AA18">
        <v>2415432</v>
      </c>
      <c r="AB18" s="2" t="s">
        <v>122</v>
      </c>
      <c r="AC18">
        <v>300000</v>
      </c>
      <c r="AD18">
        <v>0</v>
      </c>
      <c r="AE18" s="2" t="s">
        <v>43</v>
      </c>
      <c r="AI18">
        <v>4500000</v>
      </c>
      <c r="AJ18">
        <v>1393009</v>
      </c>
      <c r="AK18" s="2" t="s">
        <v>60</v>
      </c>
      <c r="AL18">
        <v>3900000</v>
      </c>
      <c r="AM18">
        <v>892294</v>
      </c>
      <c r="AN18" s="2" t="s">
        <v>139</v>
      </c>
      <c r="AR18">
        <v>19900000</v>
      </c>
      <c r="AS18">
        <v>10691536</v>
      </c>
      <c r="AT18" s="2" t="s">
        <v>67</v>
      </c>
      <c r="AU18">
        <v>7500000</v>
      </c>
      <c r="AV18">
        <v>2437145</v>
      </c>
      <c r="AW18" s="2" t="s">
        <v>68</v>
      </c>
      <c r="AX18">
        <v>0</v>
      </c>
      <c r="AY18">
        <v>18324292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5500000</v>
      </c>
      <c r="BN18">
        <v>627507</v>
      </c>
      <c r="BO18" s="2" t="s">
        <v>85</v>
      </c>
      <c r="BP18">
        <v>197800000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123761818</v>
      </c>
      <c r="BV18">
        <v>0</v>
      </c>
      <c r="BW18">
        <v>0</v>
      </c>
      <c r="BX18">
        <v>-9602617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140</v>
      </c>
      <c r="C19" t="s">
        <v>141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142</v>
      </c>
      <c r="C20" t="s">
        <v>143</v>
      </c>
      <c r="D20">
        <v>29900000</v>
      </c>
      <c r="E20">
        <v>76448</v>
      </c>
      <c r="F20">
        <v>0</v>
      </c>
      <c r="G20" s="2" t="s">
        <v>43</v>
      </c>
      <c r="H20">
        <v>76448</v>
      </c>
      <c r="I20">
        <v>0</v>
      </c>
      <c r="J20" s="2" t="s">
        <v>43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13905576</v>
      </c>
      <c r="R20">
        <v>12508290</v>
      </c>
      <c r="S20" s="2" t="s">
        <v>131</v>
      </c>
      <c r="T20">
        <v>0</v>
      </c>
      <c r="U20">
        <v>0</v>
      </c>
      <c r="V20" s="2" t="s">
        <v>43</v>
      </c>
      <c r="W20">
        <v>0</v>
      </c>
      <c r="X20">
        <v>0</v>
      </c>
      <c r="Y20" s="2" t="s">
        <v>43</v>
      </c>
      <c r="Z20">
        <v>200000</v>
      </c>
      <c r="AA20">
        <v>0</v>
      </c>
      <c r="AB20" s="2" t="s">
        <v>43</v>
      </c>
      <c r="AC20">
        <v>0</v>
      </c>
      <c r="AD20">
        <v>172557</v>
      </c>
      <c r="AE20" s="2" t="s">
        <v>43</v>
      </c>
      <c r="AI20">
        <v>0</v>
      </c>
      <c r="AJ20">
        <v>0</v>
      </c>
      <c r="AK20" s="2" t="s">
        <v>43</v>
      </c>
      <c r="AL20">
        <v>2050000</v>
      </c>
      <c r="AM20">
        <v>3897808</v>
      </c>
      <c r="AN20" s="2" t="s">
        <v>144</v>
      </c>
      <c r="AR20">
        <v>2500000</v>
      </c>
      <c r="AS20">
        <v>149203</v>
      </c>
      <c r="AT20" s="2" t="s">
        <v>145</v>
      </c>
      <c r="AU20">
        <v>1200000</v>
      </c>
      <c r="AV20">
        <v>62600</v>
      </c>
      <c r="AW20" s="2" t="s">
        <v>146</v>
      </c>
      <c r="AX20">
        <v>0</v>
      </c>
      <c r="AY20">
        <v>915163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36953</v>
      </c>
      <c r="BL20" s="2" t="s">
        <v>43</v>
      </c>
      <c r="BM20">
        <v>0</v>
      </c>
      <c r="BN20">
        <v>0</v>
      </c>
      <c r="BO20" s="2" t="s">
        <v>43</v>
      </c>
      <c r="BP20">
        <v>29900000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0</v>
      </c>
      <c r="BV20">
        <v>17742574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147</v>
      </c>
      <c r="C21" t="s">
        <v>148</v>
      </c>
      <c r="D21">
        <v>115900000</v>
      </c>
      <c r="E21">
        <v>296333</v>
      </c>
      <c r="F21">
        <v>37804</v>
      </c>
      <c r="G21" s="2" t="s">
        <v>101</v>
      </c>
      <c r="H21">
        <v>296333</v>
      </c>
      <c r="I21">
        <v>374830</v>
      </c>
      <c r="J21" s="2" t="s">
        <v>149</v>
      </c>
      <c r="K21">
        <v>0</v>
      </c>
      <c r="L21">
        <v>0</v>
      </c>
      <c r="M21" s="2" t="s">
        <v>43</v>
      </c>
      <c r="N21">
        <v>0</v>
      </c>
      <c r="O21">
        <v>136740</v>
      </c>
      <c r="P21" s="2" t="s">
        <v>43</v>
      </c>
      <c r="Q21">
        <v>53901548</v>
      </c>
      <c r="R21">
        <v>40045953</v>
      </c>
      <c r="S21" s="2" t="s">
        <v>150</v>
      </c>
      <c r="T21">
        <v>0</v>
      </c>
      <c r="U21">
        <v>0</v>
      </c>
      <c r="V21" s="2" t="s">
        <v>43</v>
      </c>
      <c r="W21">
        <v>1500000</v>
      </c>
      <c r="X21">
        <v>510588</v>
      </c>
      <c r="Y21" s="2" t="s">
        <v>151</v>
      </c>
      <c r="Z21">
        <v>2200000</v>
      </c>
      <c r="AA21">
        <v>1049722</v>
      </c>
      <c r="AB21" s="2" t="s">
        <v>52</v>
      </c>
      <c r="AC21">
        <v>1200000</v>
      </c>
      <c r="AD21">
        <v>3667267</v>
      </c>
      <c r="AE21" s="2" t="s">
        <v>152</v>
      </c>
      <c r="AI21">
        <v>800000</v>
      </c>
      <c r="AJ21">
        <v>754646</v>
      </c>
      <c r="AK21" s="2" t="s">
        <v>153</v>
      </c>
      <c r="AL21">
        <v>11200000</v>
      </c>
      <c r="AM21">
        <v>9060093</v>
      </c>
      <c r="AN21" s="2" t="s">
        <v>154</v>
      </c>
      <c r="AR21">
        <v>18400000</v>
      </c>
      <c r="AS21">
        <v>30142940</v>
      </c>
      <c r="AT21" s="2" t="s">
        <v>61</v>
      </c>
      <c r="AU21">
        <v>5600000</v>
      </c>
      <c r="AV21">
        <v>5246013</v>
      </c>
      <c r="AW21" s="2" t="s">
        <v>153</v>
      </c>
      <c r="AX21">
        <v>0</v>
      </c>
      <c r="AY21">
        <v>11422339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24636</v>
      </c>
      <c r="BL21" s="2" t="s">
        <v>43</v>
      </c>
      <c r="BM21">
        <v>6800000</v>
      </c>
      <c r="BN21">
        <v>7753494</v>
      </c>
      <c r="BO21" s="2" t="s">
        <v>155</v>
      </c>
      <c r="BP21">
        <v>115900000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7509760</v>
      </c>
      <c r="BV21">
        <v>102885275</v>
      </c>
      <c r="BW21">
        <v>0</v>
      </c>
      <c r="BX21">
        <v>0</v>
      </c>
      <c r="BY21">
        <v>-167970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156</v>
      </c>
      <c r="C22" t="s">
        <v>157</v>
      </c>
      <c r="D22">
        <v>68800000</v>
      </c>
      <c r="E22">
        <v>175908</v>
      </c>
      <c r="F22">
        <v>0</v>
      </c>
      <c r="G22" s="2" t="s">
        <v>43</v>
      </c>
      <c r="H22">
        <v>175908</v>
      </c>
      <c r="I22">
        <v>36000</v>
      </c>
      <c r="J22" s="2" t="s">
        <v>158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31996777</v>
      </c>
      <c r="R22">
        <v>8388209</v>
      </c>
      <c r="S22" s="2" t="s">
        <v>117</v>
      </c>
      <c r="T22">
        <v>0</v>
      </c>
      <c r="U22">
        <v>44919</v>
      </c>
      <c r="V22" s="2" t="s">
        <v>43</v>
      </c>
      <c r="W22">
        <v>450000</v>
      </c>
      <c r="X22">
        <v>331717</v>
      </c>
      <c r="Y22" s="2" t="s">
        <v>150</v>
      </c>
      <c r="Z22">
        <v>700000</v>
      </c>
      <c r="AA22">
        <v>42520</v>
      </c>
      <c r="AB22" s="2" t="s">
        <v>145</v>
      </c>
      <c r="AC22">
        <v>600000</v>
      </c>
      <c r="AD22">
        <v>729996</v>
      </c>
      <c r="AE22" s="2" t="s">
        <v>159</v>
      </c>
      <c r="AI22">
        <v>750000</v>
      </c>
      <c r="AJ22">
        <v>43420</v>
      </c>
      <c r="AK22" s="2" t="s">
        <v>145</v>
      </c>
      <c r="AL22">
        <v>10200000</v>
      </c>
      <c r="AM22">
        <v>3247715</v>
      </c>
      <c r="AN22" s="2" t="s">
        <v>68</v>
      </c>
      <c r="AR22">
        <v>4000000</v>
      </c>
      <c r="AS22">
        <v>6883577</v>
      </c>
      <c r="AT22" s="2" t="s">
        <v>160</v>
      </c>
      <c r="AU22">
        <v>2400000</v>
      </c>
      <c r="AV22">
        <v>75854</v>
      </c>
      <c r="AW22" s="2" t="s">
        <v>161</v>
      </c>
      <c r="AX22">
        <v>0</v>
      </c>
      <c r="AY22">
        <v>3650066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6900000</v>
      </c>
      <c r="BN22">
        <v>4422446</v>
      </c>
      <c r="BO22" s="2" t="s">
        <v>162</v>
      </c>
      <c r="BP22">
        <v>68800000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189606</v>
      </c>
      <c r="BV22">
        <v>28299529</v>
      </c>
      <c r="BW22">
        <v>0</v>
      </c>
      <c r="BX22">
        <v>0</v>
      </c>
      <c r="BY22">
        <v>-592696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163</v>
      </c>
      <c r="C23" t="s">
        <v>157</v>
      </c>
      <c r="D23">
        <v>59900000</v>
      </c>
      <c r="E23">
        <v>153152</v>
      </c>
      <c r="F23">
        <v>0</v>
      </c>
      <c r="G23" s="2" t="s">
        <v>43</v>
      </c>
      <c r="H23">
        <v>153152</v>
      </c>
      <c r="I23">
        <v>0</v>
      </c>
      <c r="J23" s="2" t="s">
        <v>43</v>
      </c>
      <c r="K23">
        <v>0</v>
      </c>
      <c r="L23">
        <v>67494</v>
      </c>
      <c r="M23" s="2" t="s">
        <v>43</v>
      </c>
      <c r="N23">
        <v>0</v>
      </c>
      <c r="O23">
        <v>0</v>
      </c>
      <c r="P23" s="2" t="s">
        <v>43</v>
      </c>
      <c r="Q23">
        <v>27857659</v>
      </c>
      <c r="R23">
        <v>3443659</v>
      </c>
      <c r="S23" s="2" t="s">
        <v>164</v>
      </c>
      <c r="T23">
        <v>0</v>
      </c>
      <c r="U23">
        <v>0</v>
      </c>
      <c r="V23" s="2" t="s">
        <v>43</v>
      </c>
      <c r="W23">
        <v>600000</v>
      </c>
      <c r="X23">
        <v>64630</v>
      </c>
      <c r="Y23" s="2" t="s">
        <v>85</v>
      </c>
      <c r="Z23">
        <v>700000</v>
      </c>
      <c r="AA23">
        <v>118314</v>
      </c>
      <c r="AB23" s="2" t="s">
        <v>165</v>
      </c>
      <c r="AC23">
        <v>1900000</v>
      </c>
      <c r="AD23">
        <v>0</v>
      </c>
      <c r="AE23" s="2" t="s">
        <v>43</v>
      </c>
      <c r="AI23">
        <v>750000</v>
      </c>
      <c r="AJ23">
        <v>1376108</v>
      </c>
      <c r="AK23" s="2" t="s">
        <v>166</v>
      </c>
      <c r="AL23">
        <v>4600000</v>
      </c>
      <c r="AM23">
        <v>888101</v>
      </c>
      <c r="AN23" s="2" t="s">
        <v>167</v>
      </c>
      <c r="AR23">
        <v>3800000</v>
      </c>
      <c r="AS23">
        <v>280499</v>
      </c>
      <c r="AT23" s="2" t="s">
        <v>168</v>
      </c>
      <c r="AU23">
        <v>3400000</v>
      </c>
      <c r="AV23">
        <v>2293238</v>
      </c>
      <c r="AW23" s="2" t="s">
        <v>75</v>
      </c>
      <c r="AX23">
        <v>0</v>
      </c>
      <c r="AY23">
        <v>1594510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2500000</v>
      </c>
      <c r="BN23">
        <v>69501</v>
      </c>
      <c r="BO23" s="2" t="s">
        <v>161</v>
      </c>
      <c r="BP23">
        <v>59900000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67494</v>
      </c>
      <c r="BV23">
        <v>10422786</v>
      </c>
      <c r="BW23">
        <v>0</v>
      </c>
      <c r="BX23">
        <v>0</v>
      </c>
      <c r="BY23">
        <v>-294226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169</v>
      </c>
      <c r="C24" t="s">
        <v>170</v>
      </c>
      <c r="D24">
        <v>69900000</v>
      </c>
      <c r="E24">
        <v>178720</v>
      </c>
      <c r="F24">
        <v>0</v>
      </c>
      <c r="G24" s="2" t="s">
        <v>43</v>
      </c>
      <c r="H24">
        <v>178720</v>
      </c>
      <c r="I24">
        <v>0</v>
      </c>
      <c r="J24" s="2" t="s">
        <v>43</v>
      </c>
      <c r="K24">
        <v>0</v>
      </c>
      <c r="L24">
        <v>0</v>
      </c>
      <c r="M24" s="2" t="s">
        <v>43</v>
      </c>
      <c r="N24">
        <v>0</v>
      </c>
      <c r="O24">
        <v>0</v>
      </c>
      <c r="P24" s="2" t="s">
        <v>43</v>
      </c>
      <c r="Q24">
        <v>32508353</v>
      </c>
      <c r="R24">
        <v>8022041</v>
      </c>
      <c r="S24" s="2" t="s">
        <v>171</v>
      </c>
      <c r="T24">
        <v>0</v>
      </c>
      <c r="U24">
        <v>0</v>
      </c>
      <c r="V24" s="2" t="s">
        <v>43</v>
      </c>
      <c r="W24">
        <v>600000</v>
      </c>
      <c r="X24">
        <v>0</v>
      </c>
      <c r="Y24" s="2" t="s">
        <v>43</v>
      </c>
      <c r="Z24">
        <v>700000</v>
      </c>
      <c r="AA24">
        <v>126324</v>
      </c>
      <c r="AB24" s="2" t="s">
        <v>118</v>
      </c>
      <c r="AC24">
        <v>900000</v>
      </c>
      <c r="AD24">
        <v>1424230</v>
      </c>
      <c r="AE24" s="2" t="s">
        <v>172</v>
      </c>
      <c r="AI24">
        <v>350000</v>
      </c>
      <c r="AJ24">
        <v>45591</v>
      </c>
      <c r="AK24" s="2" t="s">
        <v>101</v>
      </c>
      <c r="AL24">
        <v>4900000</v>
      </c>
      <c r="AM24">
        <v>5740240</v>
      </c>
      <c r="AN24" s="2" t="s">
        <v>108</v>
      </c>
      <c r="AR24">
        <v>11800000</v>
      </c>
      <c r="AS24">
        <v>-1078790</v>
      </c>
      <c r="AT24" s="2" t="s">
        <v>173</v>
      </c>
      <c r="AU24">
        <v>6900000</v>
      </c>
      <c r="AV24">
        <v>437943</v>
      </c>
      <c r="AW24" s="2" t="s">
        <v>145</v>
      </c>
      <c r="AX24">
        <v>0</v>
      </c>
      <c r="AY24">
        <v>8243594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0</v>
      </c>
      <c r="BL24" s="2" t="s">
        <v>43</v>
      </c>
      <c r="BM24">
        <v>5500000</v>
      </c>
      <c r="BN24">
        <v>3432</v>
      </c>
      <c r="BO24" s="2" t="s">
        <v>43</v>
      </c>
      <c r="BP24">
        <v>69900000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1162746</v>
      </c>
      <c r="BV24">
        <v>25905137</v>
      </c>
      <c r="BW24">
        <v>0</v>
      </c>
      <c r="BX24">
        <v>0</v>
      </c>
      <c r="BY24">
        <v>-4103278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174</v>
      </c>
      <c r="C25" t="s">
        <v>175</v>
      </c>
      <c r="D25">
        <v>123200000</v>
      </c>
      <c r="E25">
        <v>314998</v>
      </c>
      <c r="F25">
        <v>0</v>
      </c>
      <c r="G25" s="2" t="s">
        <v>43</v>
      </c>
      <c r="H25">
        <v>314998</v>
      </c>
      <c r="I25">
        <v>60800</v>
      </c>
      <c r="J25" s="2" t="s">
        <v>167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57296555</v>
      </c>
      <c r="R25">
        <v>23382784</v>
      </c>
      <c r="S25" s="2" t="s">
        <v>176</v>
      </c>
      <c r="T25">
        <v>0</v>
      </c>
      <c r="U25">
        <v>0</v>
      </c>
      <c r="V25" s="2" t="s">
        <v>43</v>
      </c>
      <c r="W25">
        <v>3350000</v>
      </c>
      <c r="X25">
        <v>885577</v>
      </c>
      <c r="Y25" s="2" t="s">
        <v>117</v>
      </c>
      <c r="Z25">
        <v>1800000</v>
      </c>
      <c r="AA25">
        <v>111108</v>
      </c>
      <c r="AB25" s="2" t="s">
        <v>145</v>
      </c>
      <c r="AC25">
        <v>800000</v>
      </c>
      <c r="AD25">
        <v>1404003</v>
      </c>
      <c r="AE25" s="2" t="s">
        <v>177</v>
      </c>
      <c r="AI25">
        <v>3450000</v>
      </c>
      <c r="AJ25">
        <v>64403</v>
      </c>
      <c r="AK25" s="2" t="s">
        <v>96</v>
      </c>
      <c r="AL25">
        <v>11500000</v>
      </c>
      <c r="AM25">
        <v>43350255</v>
      </c>
      <c r="AN25" s="2" t="s">
        <v>178</v>
      </c>
      <c r="AR25">
        <v>9900000</v>
      </c>
      <c r="AS25">
        <v>5308651</v>
      </c>
      <c r="AT25" s="2" t="s">
        <v>67</v>
      </c>
      <c r="AU25">
        <v>8700000</v>
      </c>
      <c r="AV25">
        <v>4840655</v>
      </c>
      <c r="AW25" s="2" t="s">
        <v>179</v>
      </c>
      <c r="AX25">
        <v>0</v>
      </c>
      <c r="AY25">
        <v>23770966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0</v>
      </c>
      <c r="BL25" s="2" t="s">
        <v>43</v>
      </c>
      <c r="BM25">
        <v>5500000</v>
      </c>
      <c r="BN25">
        <v>1508264</v>
      </c>
      <c r="BO25" s="2" t="s">
        <v>180</v>
      </c>
      <c r="BP25">
        <v>123200000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16119024</v>
      </c>
      <c r="BV25">
        <v>88568442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181</v>
      </c>
      <c r="C26" t="s">
        <v>182</v>
      </c>
      <c r="D26">
        <v>8500000</v>
      </c>
      <c r="E26">
        <v>21732</v>
      </c>
      <c r="F26">
        <v>0</v>
      </c>
      <c r="G26" s="2" t="s">
        <v>43</v>
      </c>
      <c r="H26">
        <v>21732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3953090</v>
      </c>
      <c r="R26">
        <v>7794919</v>
      </c>
      <c r="S26" s="2" t="s">
        <v>183</v>
      </c>
      <c r="T26">
        <v>0</v>
      </c>
      <c r="U26">
        <v>0</v>
      </c>
      <c r="V26" s="2" t="s">
        <v>43</v>
      </c>
      <c r="W26">
        <v>400000</v>
      </c>
      <c r="X26">
        <v>862771</v>
      </c>
      <c r="Y26" s="2" t="s">
        <v>184</v>
      </c>
      <c r="Z26">
        <v>800000</v>
      </c>
      <c r="AA26">
        <v>0</v>
      </c>
      <c r="AB26" s="2" t="s">
        <v>43</v>
      </c>
      <c r="AC26">
        <v>0</v>
      </c>
      <c r="AD26">
        <v>-860002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400000</v>
      </c>
      <c r="AS26">
        <v>178847</v>
      </c>
      <c r="AT26" s="2" t="s">
        <v>185</v>
      </c>
      <c r="AU26">
        <v>3500000</v>
      </c>
      <c r="AV26">
        <v>2104670</v>
      </c>
      <c r="AW26" s="2" t="s">
        <v>186</v>
      </c>
      <c r="AX26">
        <v>0</v>
      </c>
      <c r="AY26">
        <v>0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8500000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10941207</v>
      </c>
      <c r="BW26">
        <v>0</v>
      </c>
      <c r="BX26">
        <v>0</v>
      </c>
      <c r="BY26">
        <v>-860002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187</v>
      </c>
      <c r="C27" t="s">
        <v>188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0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9921981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0</v>
      </c>
      <c r="BV27">
        <v>9921981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189</v>
      </c>
      <c r="B28" s="3"/>
      <c r="C28" s="3"/>
      <c r="D28" s="3">
        <v>2072900000</v>
      </c>
      <c r="E28" s="3">
        <v>5299989</v>
      </c>
      <c r="F28" s="3">
        <v>1504687</v>
      </c>
      <c r="G28" s="5" t="s">
        <v>190</v>
      </c>
      <c r="H28" s="3">
        <v>5299989</v>
      </c>
      <c r="I28" s="3">
        <v>3746414</v>
      </c>
      <c r="J28" s="5" t="s">
        <v>191</v>
      </c>
      <c r="K28" s="3">
        <v>34049998</v>
      </c>
      <c r="L28" s="3">
        <v>56119830</v>
      </c>
      <c r="M28" s="5" t="s">
        <v>192</v>
      </c>
      <c r="N28" s="3">
        <v>0</v>
      </c>
      <c r="O28" s="3">
        <v>579475</v>
      </c>
      <c r="P28" s="5" t="s">
        <v>43</v>
      </c>
      <c r="Q28" s="3">
        <v>964042437</v>
      </c>
      <c r="R28" s="3">
        <v>621558031</v>
      </c>
      <c r="S28" s="5" t="s">
        <v>162</v>
      </c>
      <c r="T28" s="3">
        <v>0</v>
      </c>
      <c r="U28" s="3">
        <v>275829</v>
      </c>
      <c r="V28" s="5" t="s">
        <v>43</v>
      </c>
      <c r="W28" s="3">
        <v>23800000</v>
      </c>
      <c r="X28" s="3">
        <v>12149644</v>
      </c>
      <c r="Y28" s="5" t="s">
        <v>193</v>
      </c>
      <c r="Z28" s="3">
        <v>45750000</v>
      </c>
      <c r="AA28" s="3">
        <v>21013316</v>
      </c>
      <c r="AB28" s="5" t="s">
        <v>194</v>
      </c>
      <c r="AC28" s="3">
        <v>21500000</v>
      </c>
      <c r="AD28" s="3">
        <v>20169239</v>
      </c>
      <c r="AE28" s="5" t="s">
        <v>153</v>
      </c>
      <c r="AF28" s="3"/>
      <c r="AG28" s="3"/>
      <c r="AH28" s="3"/>
      <c r="AI28" s="3">
        <v>19250000</v>
      </c>
      <c r="AJ28" s="3">
        <v>8465833</v>
      </c>
      <c r="AK28" s="5" t="s">
        <v>100</v>
      </c>
      <c r="AL28" s="3">
        <v>170750000</v>
      </c>
      <c r="AM28" s="3">
        <v>194387397</v>
      </c>
      <c r="AN28" s="5" t="s">
        <v>155</v>
      </c>
      <c r="AO28" s="3"/>
      <c r="AP28" s="3"/>
      <c r="AQ28" s="3"/>
      <c r="AR28" s="3">
        <v>223190000</v>
      </c>
      <c r="AS28" s="3">
        <v>214572045</v>
      </c>
      <c r="AT28" s="5" t="s">
        <v>195</v>
      </c>
      <c r="AU28" s="3">
        <v>126150000</v>
      </c>
      <c r="AV28" s="3">
        <v>93874129</v>
      </c>
      <c r="AW28" s="5" t="s">
        <v>150</v>
      </c>
      <c r="AX28" s="3">
        <v>0</v>
      </c>
      <c r="AY28" s="3">
        <v>226545848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1047012</v>
      </c>
      <c r="BL28" s="5" t="s">
        <v>43</v>
      </c>
      <c r="BM28" s="3">
        <v>101100000</v>
      </c>
      <c r="BN28" s="3">
        <v>62921765</v>
      </c>
      <c r="BO28" s="5" t="s">
        <v>196</v>
      </c>
      <c r="BP28" s="3">
        <v>2072900000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197</v>
      </c>
      <c r="B30" s="2" t="s">
        <v>198</v>
      </c>
      <c r="C30" t="s">
        <v>199</v>
      </c>
      <c r="D30">
        <v>267900000</v>
      </c>
      <c r="E30">
        <v>495248</v>
      </c>
      <c r="F30">
        <v>330812</v>
      </c>
      <c r="G30" s="2" t="s">
        <v>75</v>
      </c>
      <c r="H30">
        <v>407293</v>
      </c>
      <c r="I30">
        <v>0</v>
      </c>
      <c r="J30" s="2" t="s">
        <v>43</v>
      </c>
      <c r="K30">
        <v>189359467</v>
      </c>
      <c r="L30">
        <v>186578338</v>
      </c>
      <c r="M30" s="2" t="s">
        <v>200</v>
      </c>
      <c r="N30">
        <v>12994441</v>
      </c>
      <c r="O30">
        <v>16966673</v>
      </c>
      <c r="P30" s="2" t="s">
        <v>123</v>
      </c>
      <c r="Q30">
        <v>11866071</v>
      </c>
      <c r="R30">
        <v>11268090</v>
      </c>
      <c r="S30" s="2" t="s">
        <v>74</v>
      </c>
      <c r="T30">
        <v>563641</v>
      </c>
      <c r="U30">
        <v>964660</v>
      </c>
      <c r="V30" s="2" t="s">
        <v>201</v>
      </c>
      <c r="W30">
        <v>800000</v>
      </c>
      <c r="X30">
        <v>221765</v>
      </c>
      <c r="Y30" s="2" t="s">
        <v>190</v>
      </c>
      <c r="Z30">
        <v>600000</v>
      </c>
      <c r="AA30">
        <v>566643</v>
      </c>
      <c r="AB30" s="2" t="s">
        <v>153</v>
      </c>
      <c r="AC30">
        <v>200000</v>
      </c>
      <c r="AD30">
        <v>170588</v>
      </c>
      <c r="AE30" s="2" t="s">
        <v>202</v>
      </c>
      <c r="AI30">
        <v>4300000</v>
      </c>
      <c r="AJ30">
        <v>3871715</v>
      </c>
      <c r="AK30" s="2" t="s">
        <v>131</v>
      </c>
      <c r="AL30">
        <v>700000</v>
      </c>
      <c r="AM30">
        <v>362105</v>
      </c>
      <c r="AN30" s="2" t="s">
        <v>133</v>
      </c>
      <c r="AR30">
        <v>900000</v>
      </c>
      <c r="AS30">
        <v>896734</v>
      </c>
      <c r="AT30" s="2" t="s">
        <v>99</v>
      </c>
      <c r="AU30">
        <v>16400000</v>
      </c>
      <c r="AV30">
        <v>14477161</v>
      </c>
      <c r="AW30" s="2" t="s">
        <v>106</v>
      </c>
      <c r="AX30">
        <v>0</v>
      </c>
      <c r="AY30">
        <v>5011267</v>
      </c>
      <c r="AZ30" s="2" t="s">
        <v>43</v>
      </c>
      <c r="BD30">
        <v>0</v>
      </c>
      <c r="BE30">
        <v>0</v>
      </c>
      <c r="BF30" s="2" t="s">
        <v>43</v>
      </c>
      <c r="BG30">
        <v>583845</v>
      </c>
      <c r="BH30">
        <v>321522</v>
      </c>
      <c r="BI30" s="2" t="s">
        <v>83</v>
      </c>
      <c r="BJ30">
        <v>0</v>
      </c>
      <c r="BK30">
        <v>0</v>
      </c>
      <c r="BL30" s="2" t="s">
        <v>43</v>
      </c>
      <c r="BM30">
        <v>600000</v>
      </c>
      <c r="BN30">
        <v>300900</v>
      </c>
      <c r="BO30" s="2" t="s">
        <v>203</v>
      </c>
      <c r="BP30">
        <v>267900000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246719364</v>
      </c>
      <c r="BV30">
        <v>0</v>
      </c>
      <c r="BW30">
        <v>0</v>
      </c>
      <c r="BX30">
        <v>-4410391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204</v>
      </c>
      <c r="C31" t="s">
        <v>205</v>
      </c>
      <c r="D31">
        <v>148900000</v>
      </c>
      <c r="E31">
        <v>1604998</v>
      </c>
      <c r="F31">
        <v>694084</v>
      </c>
      <c r="G31" s="2" t="s">
        <v>206</v>
      </c>
      <c r="H31">
        <v>915213</v>
      </c>
      <c r="I31">
        <v>153992</v>
      </c>
      <c r="J31" s="2" t="s">
        <v>165</v>
      </c>
      <c r="K31">
        <v>17641220</v>
      </c>
      <c r="L31">
        <v>55470488</v>
      </c>
      <c r="M31" s="2" t="s">
        <v>207</v>
      </c>
      <c r="N31">
        <v>4324033</v>
      </c>
      <c r="O31">
        <v>7054712</v>
      </c>
      <c r="P31" s="2" t="s">
        <v>65</v>
      </c>
      <c r="Q31">
        <v>43655483</v>
      </c>
      <c r="R31">
        <v>24135853</v>
      </c>
      <c r="S31" s="2" t="s">
        <v>83</v>
      </c>
      <c r="T31">
        <v>5717800</v>
      </c>
      <c r="U31">
        <v>1112383</v>
      </c>
      <c r="V31" s="2" t="s">
        <v>167</v>
      </c>
      <c r="W31">
        <v>900000</v>
      </c>
      <c r="X31">
        <v>387394</v>
      </c>
      <c r="Y31" s="2" t="s">
        <v>206</v>
      </c>
      <c r="Z31">
        <v>800000</v>
      </c>
      <c r="AA31">
        <v>921235</v>
      </c>
      <c r="AB31" s="2" t="s">
        <v>208</v>
      </c>
      <c r="AC31">
        <v>300000</v>
      </c>
      <c r="AD31">
        <v>505084</v>
      </c>
      <c r="AE31" s="2" t="s">
        <v>209</v>
      </c>
      <c r="AI31">
        <v>3200000</v>
      </c>
      <c r="AJ31">
        <v>3442580</v>
      </c>
      <c r="AK31" s="2" t="s">
        <v>210</v>
      </c>
      <c r="AL31">
        <v>1900000</v>
      </c>
      <c r="AM31">
        <v>4654206</v>
      </c>
      <c r="AN31" s="2" t="s">
        <v>211</v>
      </c>
      <c r="AR31">
        <v>1900000</v>
      </c>
      <c r="AS31">
        <v>3831575</v>
      </c>
      <c r="AT31" s="2" t="s">
        <v>212</v>
      </c>
      <c r="AU31">
        <v>10200000</v>
      </c>
      <c r="AV31">
        <v>8913414</v>
      </c>
      <c r="AW31" s="2" t="s">
        <v>79</v>
      </c>
      <c r="AX31">
        <v>0</v>
      </c>
      <c r="AY31">
        <v>8115821</v>
      </c>
      <c r="AZ31" s="2" t="s">
        <v>43</v>
      </c>
      <c r="BD31">
        <v>121400</v>
      </c>
      <c r="BE31">
        <v>160416</v>
      </c>
      <c r="BF31" s="2" t="s">
        <v>213</v>
      </c>
      <c r="BG31">
        <v>384108</v>
      </c>
      <c r="BH31">
        <v>0</v>
      </c>
      <c r="BI31" s="2" t="s">
        <v>43</v>
      </c>
      <c r="BJ31">
        <v>0</v>
      </c>
      <c r="BK31">
        <v>0</v>
      </c>
      <c r="BL31" s="2" t="s">
        <v>43</v>
      </c>
      <c r="BM31">
        <v>800000</v>
      </c>
      <c r="BN31">
        <v>3322899</v>
      </c>
      <c r="BO31" s="2" t="s">
        <v>214</v>
      </c>
      <c r="BP31">
        <v>148900000</v>
      </c>
      <c r="BQ31" t="str">
        <f>(F31+I31+L31+O31+R31+U31+X31+AA31+AD31+AJ31+AM31+AS31+AV31+AY31+BE31+BH31+BK31+BN31)</f>
        <v>0</v>
      </c>
      <c r="BR31" s="2" t="str">
        <f>IFERROR(BQ31*100/BP31,0)</f>
        <v>0</v>
      </c>
      <c r="BU31">
        <v>125549699</v>
      </c>
      <c r="BV31">
        <v>0</v>
      </c>
      <c r="BW31">
        <v>0</v>
      </c>
      <c r="BX31">
        <v>-2833979</v>
      </c>
      <c r="BY31">
        <v>0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215</v>
      </c>
      <c r="C32" t="s">
        <v>216</v>
      </c>
      <c r="D32">
        <v>214800000</v>
      </c>
      <c r="E32">
        <v>397086</v>
      </c>
      <c r="F32">
        <v>957794</v>
      </c>
      <c r="G32" s="2" t="s">
        <v>217</v>
      </c>
      <c r="H32">
        <v>326564</v>
      </c>
      <c r="I32">
        <v>133380</v>
      </c>
      <c r="J32" s="2" t="s">
        <v>176</v>
      </c>
      <c r="K32">
        <v>151826852</v>
      </c>
      <c r="L32">
        <v>142641559</v>
      </c>
      <c r="M32" s="2" t="s">
        <v>153</v>
      </c>
      <c r="N32">
        <v>10418835</v>
      </c>
      <c r="O32">
        <v>7483153</v>
      </c>
      <c r="P32" s="2" t="s">
        <v>218</v>
      </c>
      <c r="Q32">
        <v>9514118</v>
      </c>
      <c r="R32">
        <v>6808411</v>
      </c>
      <c r="S32" s="2" t="s">
        <v>218</v>
      </c>
      <c r="T32">
        <v>451922</v>
      </c>
      <c r="U32">
        <v>1018330</v>
      </c>
      <c r="V32" s="2" t="s">
        <v>219</v>
      </c>
      <c r="W32">
        <v>800000</v>
      </c>
      <c r="X32">
        <v>128253</v>
      </c>
      <c r="Y32" s="2" t="s">
        <v>220</v>
      </c>
      <c r="Z32">
        <v>600000</v>
      </c>
      <c r="AA32">
        <v>79589</v>
      </c>
      <c r="AB32" s="2" t="s">
        <v>101</v>
      </c>
      <c r="AC32">
        <v>200000</v>
      </c>
      <c r="AD32">
        <v>10590</v>
      </c>
      <c r="AE32" s="2" t="s">
        <v>146</v>
      </c>
      <c r="AI32">
        <v>2700000</v>
      </c>
      <c r="AJ32">
        <v>2748946</v>
      </c>
      <c r="AK32" s="2" t="s">
        <v>89</v>
      </c>
      <c r="AL32">
        <v>600000</v>
      </c>
      <c r="AM32">
        <v>512479</v>
      </c>
      <c r="AN32" s="2" t="s">
        <v>202</v>
      </c>
      <c r="AR32">
        <v>800000</v>
      </c>
      <c r="AS32">
        <v>2134289</v>
      </c>
      <c r="AT32" s="2" t="s">
        <v>221</v>
      </c>
      <c r="AU32">
        <v>12300000</v>
      </c>
      <c r="AV32">
        <v>7866589</v>
      </c>
      <c r="AW32" s="2" t="s">
        <v>162</v>
      </c>
      <c r="AX32">
        <v>0</v>
      </c>
      <c r="AY32">
        <v>3942790</v>
      </c>
      <c r="AZ32" s="2" t="s">
        <v>43</v>
      </c>
      <c r="BD32">
        <v>0</v>
      </c>
      <c r="BE32">
        <v>0</v>
      </c>
      <c r="BF32" s="2" t="s">
        <v>43</v>
      </c>
      <c r="BG32">
        <v>430201</v>
      </c>
      <c r="BH32">
        <v>0</v>
      </c>
      <c r="BI32" s="2" t="s">
        <v>43</v>
      </c>
      <c r="BJ32">
        <v>0</v>
      </c>
      <c r="BK32">
        <v>0</v>
      </c>
      <c r="BL32" s="2" t="s">
        <v>43</v>
      </c>
      <c r="BM32">
        <v>500000</v>
      </c>
      <c r="BN32">
        <v>1655519</v>
      </c>
      <c r="BO32" s="2" t="s">
        <v>222</v>
      </c>
      <c r="BP32">
        <v>214800000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177778881</v>
      </c>
      <c r="BV32">
        <v>5724722</v>
      </c>
      <c r="BW32">
        <v>0</v>
      </c>
      <c r="BX32">
        <v>-5381932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223</v>
      </c>
      <c r="C33" t="s">
        <v>224</v>
      </c>
      <c r="D33">
        <v>179400000</v>
      </c>
      <c r="E33">
        <v>331644</v>
      </c>
      <c r="F33">
        <v>856878</v>
      </c>
      <c r="G33" s="2" t="s">
        <v>225</v>
      </c>
      <c r="H33">
        <v>272745</v>
      </c>
      <c r="I33">
        <v>0</v>
      </c>
      <c r="J33" s="2" t="s">
        <v>43</v>
      </c>
      <c r="K33">
        <v>126805108</v>
      </c>
      <c r="L33">
        <v>123577534</v>
      </c>
      <c r="M33" s="2" t="s">
        <v>73</v>
      </c>
      <c r="N33">
        <v>8701764</v>
      </c>
      <c r="O33">
        <v>8359777</v>
      </c>
      <c r="P33" s="2" t="s">
        <v>195</v>
      </c>
      <c r="Q33">
        <v>7946148</v>
      </c>
      <c r="R33">
        <v>4665685</v>
      </c>
      <c r="S33" s="2" t="s">
        <v>226</v>
      </c>
      <c r="T33">
        <v>377443</v>
      </c>
      <c r="U33">
        <v>359651</v>
      </c>
      <c r="V33" s="2" t="s">
        <v>74</v>
      </c>
      <c r="W33">
        <v>500000</v>
      </c>
      <c r="X33">
        <v>204726</v>
      </c>
      <c r="Y33" s="2" t="s">
        <v>176</v>
      </c>
      <c r="Z33">
        <v>400000</v>
      </c>
      <c r="AA33">
        <v>321381</v>
      </c>
      <c r="AB33" s="2" t="s">
        <v>51</v>
      </c>
      <c r="AC33">
        <v>200000</v>
      </c>
      <c r="AD33">
        <v>0</v>
      </c>
      <c r="AE33" s="2" t="s">
        <v>43</v>
      </c>
      <c r="AI33">
        <v>1900000</v>
      </c>
      <c r="AJ33">
        <v>1155574</v>
      </c>
      <c r="AK33" s="2" t="s">
        <v>227</v>
      </c>
      <c r="AL33">
        <v>400000</v>
      </c>
      <c r="AM33">
        <v>159265</v>
      </c>
      <c r="AN33" s="2" t="s">
        <v>113</v>
      </c>
      <c r="AR33">
        <v>700000</v>
      </c>
      <c r="AS33">
        <v>255493</v>
      </c>
      <c r="AT33" s="2" t="s">
        <v>130</v>
      </c>
      <c r="AU33">
        <v>9600000</v>
      </c>
      <c r="AV33">
        <v>7466015</v>
      </c>
      <c r="AW33" s="2" t="s">
        <v>228</v>
      </c>
      <c r="AX33">
        <v>0</v>
      </c>
      <c r="AY33">
        <v>4051082</v>
      </c>
      <c r="AZ33" s="2" t="s">
        <v>43</v>
      </c>
      <c r="BD33">
        <v>0</v>
      </c>
      <c r="BE33">
        <v>0</v>
      </c>
      <c r="BF33" s="2" t="s">
        <v>43</v>
      </c>
      <c r="BG33">
        <v>338015</v>
      </c>
      <c r="BH33">
        <v>4390</v>
      </c>
      <c r="BI33" s="2" t="s">
        <v>229</v>
      </c>
      <c r="BJ33">
        <v>0</v>
      </c>
      <c r="BK33">
        <v>0</v>
      </c>
      <c r="BL33" s="2" t="s">
        <v>43</v>
      </c>
      <c r="BM33">
        <v>500000</v>
      </c>
      <c r="BN33">
        <v>25900</v>
      </c>
      <c r="BO33" s="2" t="s">
        <v>146</v>
      </c>
      <c r="BP33">
        <v>179400000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154053082</v>
      </c>
      <c r="BV33">
        <v>0</v>
      </c>
      <c r="BW33">
        <v>0</v>
      </c>
      <c r="BX33">
        <v>-2589731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230</v>
      </c>
      <c r="C34" t="s">
        <v>231</v>
      </c>
      <c r="D34">
        <v>197900000</v>
      </c>
      <c r="E34">
        <v>365844</v>
      </c>
      <c r="F34">
        <v>471593</v>
      </c>
      <c r="G34" s="2" t="s">
        <v>232</v>
      </c>
      <c r="H34">
        <v>300871</v>
      </c>
      <c r="I34">
        <v>129115</v>
      </c>
      <c r="J34" s="2" t="s">
        <v>206</v>
      </c>
      <c r="K34">
        <v>139881443</v>
      </c>
      <c r="L34">
        <v>125876014</v>
      </c>
      <c r="M34" s="2" t="s">
        <v>131</v>
      </c>
      <c r="N34">
        <v>9599103</v>
      </c>
      <c r="O34">
        <v>10488748</v>
      </c>
      <c r="P34" s="2" t="s">
        <v>233</v>
      </c>
      <c r="Q34">
        <v>8765567</v>
      </c>
      <c r="R34">
        <v>8675007</v>
      </c>
      <c r="S34" s="2" t="s">
        <v>200</v>
      </c>
      <c r="T34">
        <v>416366</v>
      </c>
      <c r="U34">
        <v>674615</v>
      </c>
      <c r="V34" s="2" t="s">
        <v>234</v>
      </c>
      <c r="W34">
        <v>500000</v>
      </c>
      <c r="X34">
        <v>411654</v>
      </c>
      <c r="Y34" s="2" t="s">
        <v>77</v>
      </c>
      <c r="Z34">
        <v>500000</v>
      </c>
      <c r="AA34">
        <v>442868</v>
      </c>
      <c r="AB34" s="2" t="s">
        <v>49</v>
      </c>
      <c r="AC34">
        <v>200000</v>
      </c>
      <c r="AD34">
        <v>28685</v>
      </c>
      <c r="AE34" s="2" t="s">
        <v>235</v>
      </c>
      <c r="AI34">
        <v>2500000</v>
      </c>
      <c r="AJ34">
        <v>2310163</v>
      </c>
      <c r="AK34" s="2" t="s">
        <v>66</v>
      </c>
      <c r="AL34">
        <v>450000</v>
      </c>
      <c r="AM34">
        <v>363808</v>
      </c>
      <c r="AN34" s="2" t="s">
        <v>154</v>
      </c>
      <c r="AR34">
        <v>700000</v>
      </c>
      <c r="AS34">
        <v>894739</v>
      </c>
      <c r="AT34" s="2" t="s">
        <v>236</v>
      </c>
      <c r="AU34">
        <v>11400000</v>
      </c>
      <c r="AV34">
        <v>11604690</v>
      </c>
      <c r="AW34" s="2" t="s">
        <v>89</v>
      </c>
      <c r="AX34">
        <v>0</v>
      </c>
      <c r="AY34">
        <v>2689919</v>
      </c>
      <c r="AZ34" s="2" t="s">
        <v>43</v>
      </c>
      <c r="BD34">
        <v>0</v>
      </c>
      <c r="BE34">
        <v>0</v>
      </c>
      <c r="BF34" s="2" t="s">
        <v>43</v>
      </c>
      <c r="BG34">
        <v>399473</v>
      </c>
      <c r="BH34">
        <v>66877</v>
      </c>
      <c r="BI34" s="2" t="s">
        <v>165</v>
      </c>
      <c r="BJ34">
        <v>0</v>
      </c>
      <c r="BK34">
        <v>0</v>
      </c>
      <c r="BL34" s="2" t="s">
        <v>43</v>
      </c>
      <c r="BM34">
        <v>500000</v>
      </c>
      <c r="BN34">
        <v>260600</v>
      </c>
      <c r="BO34" s="2" t="s">
        <v>133</v>
      </c>
      <c r="BP34">
        <v>197900000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169947407</v>
      </c>
      <c r="BV34">
        <v>0</v>
      </c>
      <c r="BW34">
        <v>0</v>
      </c>
      <c r="BX34">
        <v>-4558312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237</v>
      </c>
      <c r="C35" t="s">
        <v>238</v>
      </c>
      <c r="D35">
        <v>151900000</v>
      </c>
      <c r="E35">
        <v>280807</v>
      </c>
      <c r="F35">
        <v>90226</v>
      </c>
      <c r="G35" s="2" t="s">
        <v>68</v>
      </c>
      <c r="H35">
        <v>230936</v>
      </c>
      <c r="I35">
        <v>0</v>
      </c>
      <c r="J35" s="2" t="s">
        <v>43</v>
      </c>
      <c r="K35">
        <v>107367312</v>
      </c>
      <c r="L35">
        <v>121746185</v>
      </c>
      <c r="M35" s="2" t="s">
        <v>57</v>
      </c>
      <c r="N35">
        <v>7367882</v>
      </c>
      <c r="O35">
        <v>9168798</v>
      </c>
      <c r="P35" s="2" t="s">
        <v>239</v>
      </c>
      <c r="Q35">
        <v>6728093</v>
      </c>
      <c r="R35">
        <v>6384096</v>
      </c>
      <c r="S35" s="2" t="s">
        <v>74</v>
      </c>
      <c r="T35">
        <v>319585</v>
      </c>
      <c r="U35">
        <v>160410</v>
      </c>
      <c r="V35" s="2" t="s">
        <v>203</v>
      </c>
      <c r="W35">
        <v>400000</v>
      </c>
      <c r="X35">
        <v>238563</v>
      </c>
      <c r="Y35" s="2" t="s">
        <v>186</v>
      </c>
      <c r="Z35">
        <v>500000</v>
      </c>
      <c r="AA35">
        <v>316195</v>
      </c>
      <c r="AB35" s="2" t="s">
        <v>53</v>
      </c>
      <c r="AC35">
        <v>200000</v>
      </c>
      <c r="AD35">
        <v>0</v>
      </c>
      <c r="AE35" s="2" t="s">
        <v>43</v>
      </c>
      <c r="AI35">
        <v>2800000</v>
      </c>
      <c r="AJ35">
        <v>1814973</v>
      </c>
      <c r="AK35" s="2" t="s">
        <v>240</v>
      </c>
      <c r="AL35">
        <v>400000</v>
      </c>
      <c r="AM35">
        <v>318847</v>
      </c>
      <c r="AN35" s="2" t="s">
        <v>51</v>
      </c>
      <c r="AR35">
        <v>500000</v>
      </c>
      <c r="AS35">
        <v>547042</v>
      </c>
      <c r="AT35" s="2" t="s">
        <v>233</v>
      </c>
      <c r="AU35">
        <v>8990000</v>
      </c>
      <c r="AV35">
        <v>9633145</v>
      </c>
      <c r="AW35" s="2" t="s">
        <v>241</v>
      </c>
      <c r="AX35">
        <v>0</v>
      </c>
      <c r="AY35">
        <v>2425588</v>
      </c>
      <c r="AZ35" s="2" t="s">
        <v>43</v>
      </c>
      <c r="BD35">
        <v>0</v>
      </c>
      <c r="BE35">
        <v>0</v>
      </c>
      <c r="BF35" s="2" t="s">
        <v>43</v>
      </c>
      <c r="BG35">
        <v>322651</v>
      </c>
      <c r="BH35">
        <v>251194</v>
      </c>
      <c r="BI35" s="2" t="s">
        <v>228</v>
      </c>
      <c r="BJ35">
        <v>0</v>
      </c>
      <c r="BK35">
        <v>0</v>
      </c>
      <c r="BL35" s="2" t="s">
        <v>43</v>
      </c>
      <c r="BM35">
        <v>300000</v>
      </c>
      <c r="BN35">
        <v>191940</v>
      </c>
      <c r="BO35" s="2" t="s">
        <v>162</v>
      </c>
      <c r="BP35">
        <v>151900000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156184447</v>
      </c>
      <c r="BV35">
        <v>0</v>
      </c>
      <c r="BW35">
        <v>0</v>
      </c>
      <c r="BX35">
        <v>-2897245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242</v>
      </c>
      <c r="C36" t="s">
        <v>243</v>
      </c>
      <c r="D36">
        <v>89900000</v>
      </c>
      <c r="E36">
        <v>166191</v>
      </c>
      <c r="F36">
        <v>17538</v>
      </c>
      <c r="G36" s="2" t="s">
        <v>85</v>
      </c>
      <c r="H36">
        <v>136676</v>
      </c>
      <c r="I36">
        <v>0</v>
      </c>
      <c r="J36" s="2" t="s">
        <v>43</v>
      </c>
      <c r="K36">
        <v>63543919</v>
      </c>
      <c r="L36">
        <v>44420039</v>
      </c>
      <c r="M36" s="2" t="s">
        <v>244</v>
      </c>
      <c r="N36">
        <v>4360583</v>
      </c>
      <c r="O36">
        <v>4515499</v>
      </c>
      <c r="P36" s="2" t="s">
        <v>80</v>
      </c>
      <c r="Q36">
        <v>3981933</v>
      </c>
      <c r="R36">
        <v>4477553</v>
      </c>
      <c r="S36" s="2" t="s">
        <v>245</v>
      </c>
      <c r="T36">
        <v>189142</v>
      </c>
      <c r="U36">
        <v>379119</v>
      </c>
      <c r="V36" s="2" t="s">
        <v>246</v>
      </c>
      <c r="W36">
        <v>300000</v>
      </c>
      <c r="X36">
        <v>134595</v>
      </c>
      <c r="Y36" s="2" t="s">
        <v>185</v>
      </c>
      <c r="Z36">
        <v>300000</v>
      </c>
      <c r="AA36">
        <v>194168</v>
      </c>
      <c r="AB36" s="2" t="s">
        <v>240</v>
      </c>
      <c r="AC36">
        <v>200000</v>
      </c>
      <c r="AD36">
        <v>0</v>
      </c>
      <c r="AE36" s="2" t="s">
        <v>43</v>
      </c>
      <c r="AI36">
        <v>990000</v>
      </c>
      <c r="AJ36">
        <v>747874</v>
      </c>
      <c r="AK36" s="2" t="s">
        <v>94</v>
      </c>
      <c r="AL36">
        <v>300000</v>
      </c>
      <c r="AM36">
        <v>1555527</v>
      </c>
      <c r="AN36" s="2" t="s">
        <v>247</v>
      </c>
      <c r="AR36">
        <v>300000</v>
      </c>
      <c r="AS36">
        <v>385039</v>
      </c>
      <c r="AT36" s="2" t="s">
        <v>236</v>
      </c>
      <c r="AU36">
        <v>3900000</v>
      </c>
      <c r="AV36">
        <v>4768248</v>
      </c>
      <c r="AW36" s="2" t="s">
        <v>159</v>
      </c>
      <c r="AX36">
        <v>0</v>
      </c>
      <c r="AY36">
        <v>1797109</v>
      </c>
      <c r="AZ36" s="2" t="s">
        <v>43</v>
      </c>
      <c r="BD36">
        <v>0</v>
      </c>
      <c r="BE36">
        <v>0</v>
      </c>
      <c r="BF36" s="2" t="s">
        <v>43</v>
      </c>
      <c r="BG36">
        <v>138279</v>
      </c>
      <c r="BH36">
        <v>0</v>
      </c>
      <c r="BI36" s="2" t="s">
        <v>43</v>
      </c>
      <c r="BJ36">
        <v>0</v>
      </c>
      <c r="BK36">
        <v>0</v>
      </c>
      <c r="BL36" s="2" t="s">
        <v>43</v>
      </c>
      <c r="BM36">
        <v>200000</v>
      </c>
      <c r="BN36">
        <v>0</v>
      </c>
      <c r="BO36" s="2" t="s">
        <v>43</v>
      </c>
      <c r="BP36">
        <v>89900000</v>
      </c>
      <c r="BQ36" t="str">
        <f>(F36+I36+L36+O36+R36+U36+X36+AA36+AD36+AJ36+AM36+AS36+AV36+AY36+BE36+BH36+BK36+BN36)</f>
        <v>0</v>
      </c>
      <c r="BR36" s="2" t="str">
        <f>IFERROR(BQ36*100/BP36,0)</f>
        <v>0</v>
      </c>
      <c r="BU36">
        <v>64632342</v>
      </c>
      <c r="BV36">
        <v>0</v>
      </c>
      <c r="BW36">
        <v>0</v>
      </c>
      <c r="BX36">
        <v>-1240034</v>
      </c>
      <c r="BY36">
        <v>0</v>
      </c>
      <c r="BZ36">
        <v>0</v>
      </c>
      <c r="CA36">
        <v>0</v>
      </c>
      <c r="CB36">
        <v>0</v>
      </c>
      <c r="CC36" t="str">
        <f>(BU36+BV36+BW36+BX36+BY36+BZ36+CA36+CB36)</f>
        <v>0</v>
      </c>
      <c r="CD36">
        <v>0</v>
      </c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248</v>
      </c>
      <c r="B37" s="3"/>
      <c r="C37" s="3"/>
      <c r="D37" s="3">
        <v>1250700000</v>
      </c>
      <c r="E37" s="3">
        <v>3641818</v>
      </c>
      <c r="F37" s="3">
        <v>3418925</v>
      </c>
      <c r="G37" s="5" t="s">
        <v>153</v>
      </c>
      <c r="H37" s="3">
        <v>2590298</v>
      </c>
      <c r="I37" s="3">
        <v>416487</v>
      </c>
      <c r="J37" s="5" t="s">
        <v>220</v>
      </c>
      <c r="K37" s="3">
        <v>796425321</v>
      </c>
      <c r="L37" s="3">
        <v>800310157</v>
      </c>
      <c r="M37" s="5" t="s">
        <v>99</v>
      </c>
      <c r="N37" s="3">
        <v>57766641</v>
      </c>
      <c r="O37" s="3">
        <v>64037360</v>
      </c>
      <c r="P37" s="5" t="s">
        <v>129</v>
      </c>
      <c r="Q37" s="3">
        <v>92457413</v>
      </c>
      <c r="R37" s="3">
        <v>66414695</v>
      </c>
      <c r="S37" s="5" t="s">
        <v>218</v>
      </c>
      <c r="T37" s="3">
        <v>8035899</v>
      </c>
      <c r="U37" s="3">
        <v>4669168</v>
      </c>
      <c r="V37" s="5" t="s">
        <v>84</v>
      </c>
      <c r="W37" s="3">
        <v>4200000</v>
      </c>
      <c r="X37" s="3">
        <v>1726950</v>
      </c>
      <c r="Y37" s="5" t="s">
        <v>176</v>
      </c>
      <c r="Z37" s="3">
        <v>3700000</v>
      </c>
      <c r="AA37" s="3">
        <v>2842079</v>
      </c>
      <c r="AB37" s="5" t="s">
        <v>138</v>
      </c>
      <c r="AC37" s="3">
        <v>1500000</v>
      </c>
      <c r="AD37" s="3">
        <v>714947</v>
      </c>
      <c r="AE37" s="5" t="s">
        <v>52</v>
      </c>
      <c r="AF37" s="3"/>
      <c r="AG37" s="3"/>
      <c r="AH37" s="3"/>
      <c r="AI37" s="3">
        <v>18390000</v>
      </c>
      <c r="AJ37" s="3">
        <v>16091825</v>
      </c>
      <c r="AK37" s="5" t="s">
        <v>106</v>
      </c>
      <c r="AL37" s="3">
        <v>4750000</v>
      </c>
      <c r="AM37" s="3">
        <v>7926237</v>
      </c>
      <c r="AN37" s="5" t="s">
        <v>249</v>
      </c>
      <c r="AO37" s="3"/>
      <c r="AP37" s="3"/>
      <c r="AQ37" s="3"/>
      <c r="AR37" s="3">
        <v>5800000</v>
      </c>
      <c r="AS37" s="3">
        <v>8944911</v>
      </c>
      <c r="AT37" s="5" t="s">
        <v>250</v>
      </c>
      <c r="AU37" s="3">
        <v>72790000</v>
      </c>
      <c r="AV37" s="3">
        <v>64729262</v>
      </c>
      <c r="AW37" s="5" t="s">
        <v>49</v>
      </c>
      <c r="AX37" s="3">
        <v>0</v>
      </c>
      <c r="AY37" s="3">
        <v>28033576</v>
      </c>
      <c r="AZ37" s="5" t="s">
        <v>43</v>
      </c>
      <c r="BA37" s="3"/>
      <c r="BB37" s="3"/>
      <c r="BC37" s="3"/>
      <c r="BD37" s="3">
        <v>121400</v>
      </c>
      <c r="BE37" s="3">
        <v>160416</v>
      </c>
      <c r="BF37" s="5" t="s">
        <v>213</v>
      </c>
      <c r="BG37" s="3">
        <v>2596572</v>
      </c>
      <c r="BH37" s="3">
        <v>643983</v>
      </c>
      <c r="BI37" s="5" t="s">
        <v>171</v>
      </c>
      <c r="BJ37" s="3">
        <v>0</v>
      </c>
      <c r="BK37" s="3">
        <v>0</v>
      </c>
      <c r="BL37" s="5" t="s">
        <v>43</v>
      </c>
      <c r="BM37" s="3">
        <v>3400000</v>
      </c>
      <c r="BN37" s="3">
        <v>5757758</v>
      </c>
      <c r="BO37" s="5" t="s">
        <v>251</v>
      </c>
      <c r="BP37" s="3">
        <v>1250700000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248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252</v>
      </c>
      <c r="B39" s="2" t="s">
        <v>253</v>
      </c>
      <c r="C39" t="s">
        <v>254</v>
      </c>
      <c r="D39">
        <v>199900000</v>
      </c>
      <c r="E39">
        <v>595034</v>
      </c>
      <c r="F39">
        <v>243674</v>
      </c>
      <c r="G39" s="2" t="s">
        <v>176</v>
      </c>
      <c r="H39">
        <v>1133438</v>
      </c>
      <c r="I39">
        <v>0</v>
      </c>
      <c r="J39" s="2" t="s">
        <v>43</v>
      </c>
      <c r="K39">
        <v>91980776</v>
      </c>
      <c r="L39">
        <v>121600650</v>
      </c>
      <c r="M39" s="2" t="s">
        <v>213</v>
      </c>
      <c r="N39">
        <v>17435070</v>
      </c>
      <c r="O39">
        <v>16705407</v>
      </c>
      <c r="P39" s="2" t="s">
        <v>195</v>
      </c>
      <c r="Q39">
        <v>27478095</v>
      </c>
      <c r="R39">
        <v>11301705</v>
      </c>
      <c r="S39" s="2" t="s">
        <v>176</v>
      </c>
      <c r="T39">
        <v>3154297</v>
      </c>
      <c r="U39">
        <v>403538</v>
      </c>
      <c r="V39" s="2" t="s">
        <v>101</v>
      </c>
      <c r="W39">
        <v>900000</v>
      </c>
      <c r="X39">
        <v>488184</v>
      </c>
      <c r="Y39" s="2" t="s">
        <v>67</v>
      </c>
      <c r="Z39">
        <v>1500000</v>
      </c>
      <c r="AA39">
        <v>748774</v>
      </c>
      <c r="AB39" s="2" t="s">
        <v>203</v>
      </c>
      <c r="AC39">
        <v>500000</v>
      </c>
      <c r="AD39">
        <v>191328</v>
      </c>
      <c r="AE39" s="2" t="s">
        <v>255</v>
      </c>
      <c r="AI39">
        <v>3800000</v>
      </c>
      <c r="AJ39">
        <v>2075762</v>
      </c>
      <c r="AK39" s="2" t="s">
        <v>83</v>
      </c>
      <c r="AL39">
        <v>1350000</v>
      </c>
      <c r="AM39">
        <v>465693</v>
      </c>
      <c r="AN39" s="2" t="s">
        <v>151</v>
      </c>
      <c r="AR39">
        <v>2200000</v>
      </c>
      <c r="AS39">
        <v>2136690</v>
      </c>
      <c r="AT39" s="2" t="s">
        <v>73</v>
      </c>
      <c r="AU39">
        <v>25500000</v>
      </c>
      <c r="AV39">
        <v>21750192</v>
      </c>
      <c r="AW39" s="2" t="s">
        <v>202</v>
      </c>
      <c r="AX39">
        <v>0</v>
      </c>
      <c r="AY39">
        <v>3990967</v>
      </c>
      <c r="AZ39" s="2" t="s">
        <v>43</v>
      </c>
      <c r="BD39">
        <v>0</v>
      </c>
      <c r="BE39">
        <v>0</v>
      </c>
      <c r="BF39" s="2" t="s">
        <v>43</v>
      </c>
      <c r="BG39">
        <v>906496</v>
      </c>
      <c r="BH39">
        <v>67234</v>
      </c>
      <c r="BI39" s="2" t="s">
        <v>168</v>
      </c>
      <c r="BJ39">
        <v>0</v>
      </c>
      <c r="BK39">
        <v>0</v>
      </c>
      <c r="BL39" s="2" t="s">
        <v>43</v>
      </c>
      <c r="BM39">
        <v>1500000</v>
      </c>
      <c r="BN39">
        <v>694500</v>
      </c>
      <c r="BO39" s="2" t="s">
        <v>194</v>
      </c>
      <c r="BP39">
        <v>199900000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187362638</v>
      </c>
      <c r="BV39">
        <v>0</v>
      </c>
      <c r="BW39">
        <v>0</v>
      </c>
      <c r="BX39">
        <v>-4517613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256</v>
      </c>
      <c r="C40" t="s">
        <v>257</v>
      </c>
      <c r="D40">
        <v>177500000</v>
      </c>
      <c r="E40">
        <v>528356</v>
      </c>
      <c r="F40">
        <v>795551</v>
      </c>
      <c r="G40" s="2" t="s">
        <v>258</v>
      </c>
      <c r="H40">
        <v>1006429</v>
      </c>
      <c r="I40">
        <v>0</v>
      </c>
      <c r="J40" s="2" t="s">
        <v>43</v>
      </c>
      <c r="K40">
        <v>81673775</v>
      </c>
      <c r="L40">
        <v>68821078</v>
      </c>
      <c r="M40" s="2" t="s">
        <v>259</v>
      </c>
      <c r="N40">
        <v>15481365</v>
      </c>
      <c r="O40">
        <v>18568642</v>
      </c>
      <c r="P40" s="2" t="s">
        <v>260</v>
      </c>
      <c r="Q40">
        <v>24399009</v>
      </c>
      <c r="R40">
        <v>9341683</v>
      </c>
      <c r="S40" s="2" t="s">
        <v>255</v>
      </c>
      <c r="T40">
        <v>2800839</v>
      </c>
      <c r="U40">
        <v>827421</v>
      </c>
      <c r="V40" s="2" t="s">
        <v>54</v>
      </c>
      <c r="W40">
        <v>900000</v>
      </c>
      <c r="X40">
        <v>422504</v>
      </c>
      <c r="Y40" s="2" t="s">
        <v>132</v>
      </c>
      <c r="Z40">
        <v>1500000</v>
      </c>
      <c r="AA40">
        <v>567457</v>
      </c>
      <c r="AB40" s="2" t="s">
        <v>255</v>
      </c>
      <c r="AC40">
        <v>500000</v>
      </c>
      <c r="AD40">
        <v>138887</v>
      </c>
      <c r="AE40" s="2" t="s">
        <v>190</v>
      </c>
      <c r="AI40">
        <v>3800000</v>
      </c>
      <c r="AJ40">
        <v>2300981</v>
      </c>
      <c r="AK40" s="2" t="s">
        <v>227</v>
      </c>
      <c r="AL40">
        <v>1500000</v>
      </c>
      <c r="AM40">
        <v>951168</v>
      </c>
      <c r="AN40" s="2" t="s">
        <v>53</v>
      </c>
      <c r="AR40">
        <v>2500000</v>
      </c>
      <c r="AS40">
        <v>1811569</v>
      </c>
      <c r="AT40" s="2" t="s">
        <v>218</v>
      </c>
      <c r="AU40">
        <v>27600000</v>
      </c>
      <c r="AV40">
        <v>18226065</v>
      </c>
      <c r="AW40" s="2" t="s">
        <v>128</v>
      </c>
      <c r="AX40">
        <v>0</v>
      </c>
      <c r="AY40">
        <v>2603575</v>
      </c>
      <c r="AZ40" s="2" t="s">
        <v>43</v>
      </c>
      <c r="BD40">
        <v>0</v>
      </c>
      <c r="BE40">
        <v>0</v>
      </c>
      <c r="BF40" s="2" t="s">
        <v>43</v>
      </c>
      <c r="BG40">
        <v>983317</v>
      </c>
      <c r="BH40">
        <v>381953</v>
      </c>
      <c r="BI40" s="2" t="s">
        <v>261</v>
      </c>
      <c r="BJ40">
        <v>0</v>
      </c>
      <c r="BK40">
        <v>13686</v>
      </c>
      <c r="BL40" s="2" t="s">
        <v>43</v>
      </c>
      <c r="BM40">
        <v>1500000</v>
      </c>
      <c r="BN40">
        <v>686071</v>
      </c>
      <c r="BO40" s="2" t="s">
        <v>194</v>
      </c>
      <c r="BP40">
        <v>177500000</v>
      </c>
      <c r="BQ40" t="str">
        <f>(F40+I40+L40+O40+R40+U40+X40+AA40+AD40+AJ40+AM40+AS40+AV40+AY40+BE40+BH40+BK40+BN40)</f>
        <v>0</v>
      </c>
      <c r="BR40" s="2" t="str">
        <f>IFERROR(BQ40*100/BP40,0)</f>
        <v>0</v>
      </c>
      <c r="BU40">
        <v>130650623</v>
      </c>
      <c r="BV40">
        <v>0</v>
      </c>
      <c r="BW40">
        <v>0</v>
      </c>
      <c r="BX40">
        <v>-4192332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262</v>
      </c>
      <c r="C41" t="s">
        <v>263</v>
      </c>
      <c r="D41">
        <v>139600000</v>
      </c>
      <c r="E41">
        <v>415541</v>
      </c>
      <c r="F41">
        <v>72132</v>
      </c>
      <c r="G41" s="2" t="s">
        <v>165</v>
      </c>
      <c r="H41">
        <v>791535</v>
      </c>
      <c r="I41">
        <v>0</v>
      </c>
      <c r="J41" s="2" t="s">
        <v>43</v>
      </c>
      <c r="K41">
        <v>64234699</v>
      </c>
      <c r="L41">
        <v>49874412</v>
      </c>
      <c r="M41" s="2" t="s">
        <v>228</v>
      </c>
      <c r="N41">
        <v>12175766</v>
      </c>
      <c r="O41">
        <v>13275751</v>
      </c>
      <c r="P41" s="2" t="s">
        <v>233</v>
      </c>
      <c r="Q41">
        <v>19189305</v>
      </c>
      <c r="R41">
        <v>7857907</v>
      </c>
      <c r="S41" s="2" t="s">
        <v>176</v>
      </c>
      <c r="T41">
        <v>2202801</v>
      </c>
      <c r="U41">
        <v>1018287</v>
      </c>
      <c r="V41" s="2" t="s">
        <v>194</v>
      </c>
      <c r="W41">
        <v>700000</v>
      </c>
      <c r="X41">
        <v>89799</v>
      </c>
      <c r="Y41" s="2" t="s">
        <v>101</v>
      </c>
      <c r="Z41">
        <v>1100000</v>
      </c>
      <c r="AA41">
        <v>337941</v>
      </c>
      <c r="AB41" s="2" t="s">
        <v>60</v>
      </c>
      <c r="AC41">
        <v>500000</v>
      </c>
      <c r="AD41">
        <v>206594</v>
      </c>
      <c r="AE41" s="2" t="s">
        <v>176</v>
      </c>
      <c r="AI41">
        <v>3500000</v>
      </c>
      <c r="AJ41">
        <v>1822401</v>
      </c>
      <c r="AK41" s="2" t="s">
        <v>133</v>
      </c>
      <c r="AL41">
        <v>1960000</v>
      </c>
      <c r="AM41">
        <v>567500</v>
      </c>
      <c r="AN41" s="2" t="s">
        <v>264</v>
      </c>
      <c r="AR41">
        <v>2400000</v>
      </c>
      <c r="AS41">
        <v>668714</v>
      </c>
      <c r="AT41" s="2" t="s">
        <v>190</v>
      </c>
      <c r="AU41">
        <v>19800000</v>
      </c>
      <c r="AV41">
        <v>16871094</v>
      </c>
      <c r="AW41" s="2" t="s">
        <v>202</v>
      </c>
      <c r="AX41">
        <v>0</v>
      </c>
      <c r="AY41">
        <v>2654437</v>
      </c>
      <c r="AZ41" s="2" t="s">
        <v>43</v>
      </c>
      <c r="BD41">
        <v>0</v>
      </c>
      <c r="BE41">
        <v>0</v>
      </c>
      <c r="BF41" s="2" t="s">
        <v>43</v>
      </c>
      <c r="BG41">
        <v>706759</v>
      </c>
      <c r="BH41">
        <v>294447</v>
      </c>
      <c r="BI41" s="2" t="s">
        <v>265</v>
      </c>
      <c r="BJ41">
        <v>0</v>
      </c>
      <c r="BK41">
        <v>0</v>
      </c>
      <c r="BL41" s="2" t="s">
        <v>43</v>
      </c>
      <c r="BM41">
        <v>1300000</v>
      </c>
      <c r="BN41">
        <v>243401</v>
      </c>
      <c r="BO41" s="2" t="s">
        <v>167</v>
      </c>
      <c r="BP41">
        <v>139600000</v>
      </c>
      <c r="BQ41" t="str">
        <f>(F41+I41+L41+O41+R41+U41+X41+AA41+AD41+AJ41+AM41+AS41+AV41+AY41+BE41+BH41+BK41+BN41)</f>
        <v>0</v>
      </c>
      <c r="BR41" s="2" t="str">
        <f>IFERROR(BQ41*100/BP41,0)</f>
        <v>0</v>
      </c>
      <c r="BU41">
        <v>98810720</v>
      </c>
      <c r="BV41">
        <v>0</v>
      </c>
      <c r="BW41">
        <v>0</v>
      </c>
      <c r="BX41">
        <v>-2955903</v>
      </c>
      <c r="BY41">
        <v>0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266</v>
      </c>
      <c r="B42" s="3"/>
      <c r="C42" s="3"/>
      <c r="D42" s="3">
        <v>517000000</v>
      </c>
      <c r="E42" s="3">
        <v>1538931</v>
      </c>
      <c r="F42" s="3">
        <v>1111357</v>
      </c>
      <c r="G42" s="5" t="s">
        <v>218</v>
      </c>
      <c r="H42" s="3">
        <v>2931402</v>
      </c>
      <c r="I42" s="3">
        <v>0</v>
      </c>
      <c r="J42" s="5" t="s">
        <v>43</v>
      </c>
      <c r="K42" s="3">
        <v>237889250</v>
      </c>
      <c r="L42" s="3">
        <v>240296140</v>
      </c>
      <c r="M42" s="5" t="s">
        <v>267</v>
      </c>
      <c r="N42" s="3">
        <v>45092201</v>
      </c>
      <c r="O42" s="3">
        <v>48549800</v>
      </c>
      <c r="P42" s="5" t="s">
        <v>210</v>
      </c>
      <c r="Q42" s="3">
        <v>71066409</v>
      </c>
      <c r="R42" s="3">
        <v>28501295</v>
      </c>
      <c r="S42" s="5" t="s">
        <v>113</v>
      </c>
      <c r="T42" s="3">
        <v>8157937</v>
      </c>
      <c r="U42" s="3">
        <v>2249246</v>
      </c>
      <c r="V42" s="5" t="s">
        <v>190</v>
      </c>
      <c r="W42" s="3">
        <v>2500000</v>
      </c>
      <c r="X42" s="3">
        <v>1000487</v>
      </c>
      <c r="Y42" s="5" t="s">
        <v>113</v>
      </c>
      <c r="Z42" s="3">
        <v>4100000</v>
      </c>
      <c r="AA42" s="3">
        <v>1654172</v>
      </c>
      <c r="AB42" s="5" t="s">
        <v>113</v>
      </c>
      <c r="AC42" s="3">
        <v>1500000</v>
      </c>
      <c r="AD42" s="3">
        <v>536809</v>
      </c>
      <c r="AE42" s="5" t="s">
        <v>130</v>
      </c>
      <c r="AF42" s="3"/>
      <c r="AG42" s="3"/>
      <c r="AH42" s="3"/>
      <c r="AI42" s="3">
        <v>11100000</v>
      </c>
      <c r="AJ42" s="3">
        <v>6199144</v>
      </c>
      <c r="AK42" s="5" t="s">
        <v>179</v>
      </c>
      <c r="AL42" s="3">
        <v>4810000</v>
      </c>
      <c r="AM42" s="3">
        <v>1984361</v>
      </c>
      <c r="AN42" s="5" t="s">
        <v>176</v>
      </c>
      <c r="AO42" s="3"/>
      <c r="AP42" s="3"/>
      <c r="AQ42" s="3"/>
      <c r="AR42" s="3">
        <v>7100000</v>
      </c>
      <c r="AS42" s="3">
        <v>4616973</v>
      </c>
      <c r="AT42" s="5" t="s">
        <v>240</v>
      </c>
      <c r="AU42" s="3">
        <v>72900000</v>
      </c>
      <c r="AV42" s="3">
        <v>56847351</v>
      </c>
      <c r="AW42" s="5" t="s">
        <v>228</v>
      </c>
      <c r="AX42" s="3">
        <v>0</v>
      </c>
      <c r="AY42" s="3">
        <v>9248979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2596572</v>
      </c>
      <c r="BH42" s="3">
        <v>743634</v>
      </c>
      <c r="BI42" s="5" t="s">
        <v>264</v>
      </c>
      <c r="BJ42" s="3">
        <v>0</v>
      </c>
      <c r="BK42" s="3">
        <v>13686</v>
      </c>
      <c r="BL42" s="5" t="s">
        <v>43</v>
      </c>
      <c r="BM42" s="3">
        <v>4300000</v>
      </c>
      <c r="BN42" s="3">
        <v>1623972</v>
      </c>
      <c r="BO42" s="5" t="s">
        <v>255</v>
      </c>
      <c r="BP42" s="3">
        <v>517000000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266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268</v>
      </c>
      <c r="B44" s="2" t="s">
        <v>269</v>
      </c>
      <c r="C44" t="s">
        <v>270</v>
      </c>
      <c r="D44">
        <v>229900000</v>
      </c>
      <c r="E44">
        <v>2478100</v>
      </c>
      <c r="F44">
        <v>8165923</v>
      </c>
      <c r="G44" s="2" t="s">
        <v>271</v>
      </c>
      <c r="H44">
        <v>1413079</v>
      </c>
      <c r="I44">
        <v>1270065</v>
      </c>
      <c r="J44" s="2" t="s">
        <v>131</v>
      </c>
      <c r="K44">
        <v>27237855</v>
      </c>
      <c r="L44">
        <v>9205011</v>
      </c>
      <c r="M44" s="2" t="s">
        <v>151</v>
      </c>
      <c r="N44">
        <v>6676260</v>
      </c>
      <c r="O44">
        <v>2716495</v>
      </c>
      <c r="P44" s="2" t="s">
        <v>176</v>
      </c>
      <c r="Q44">
        <v>67403596</v>
      </c>
      <c r="R44">
        <v>64689656</v>
      </c>
      <c r="S44" s="2" t="s">
        <v>195</v>
      </c>
      <c r="T44">
        <v>8828223</v>
      </c>
      <c r="U44">
        <v>1957542</v>
      </c>
      <c r="V44" s="2" t="s">
        <v>63</v>
      </c>
      <c r="W44">
        <v>2200000</v>
      </c>
      <c r="X44">
        <v>1134852</v>
      </c>
      <c r="Y44" s="2" t="s">
        <v>133</v>
      </c>
      <c r="Z44">
        <v>4900000</v>
      </c>
      <c r="AA44">
        <v>4782020</v>
      </c>
      <c r="AB44" s="2" t="s">
        <v>272</v>
      </c>
      <c r="AC44">
        <v>1260000</v>
      </c>
      <c r="AD44">
        <v>857717</v>
      </c>
      <c r="AE44" s="2" t="s">
        <v>76</v>
      </c>
      <c r="AI44">
        <v>4300000</v>
      </c>
      <c r="AJ44">
        <v>3566673</v>
      </c>
      <c r="AK44" s="2" t="s">
        <v>115</v>
      </c>
      <c r="AL44">
        <v>24900000</v>
      </c>
      <c r="AM44">
        <v>26375230</v>
      </c>
      <c r="AN44" s="2" t="s">
        <v>78</v>
      </c>
      <c r="AR44">
        <v>28600000</v>
      </c>
      <c r="AS44">
        <v>39155480</v>
      </c>
      <c r="AT44" s="2" t="s">
        <v>273</v>
      </c>
      <c r="AU44">
        <v>11600000</v>
      </c>
      <c r="AV44">
        <v>12015767</v>
      </c>
      <c r="AW44" s="2" t="s">
        <v>80</v>
      </c>
      <c r="AX44">
        <v>0</v>
      </c>
      <c r="AY44">
        <v>11054677</v>
      </c>
      <c r="AZ44" s="2" t="s">
        <v>43</v>
      </c>
      <c r="BD44">
        <v>187400</v>
      </c>
      <c r="BE44">
        <v>135806</v>
      </c>
      <c r="BF44" s="2" t="s">
        <v>218</v>
      </c>
      <c r="BG44">
        <v>460930</v>
      </c>
      <c r="BH44">
        <v>29744</v>
      </c>
      <c r="BI44" s="2" t="s">
        <v>145</v>
      </c>
      <c r="BJ44">
        <v>0</v>
      </c>
      <c r="BK44">
        <v>38770</v>
      </c>
      <c r="BL44" s="2" t="s">
        <v>43</v>
      </c>
      <c r="BM44">
        <v>21900000</v>
      </c>
      <c r="BN44">
        <v>23579615</v>
      </c>
      <c r="BO44" s="2" t="s">
        <v>210</v>
      </c>
      <c r="BP44">
        <v>229900000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163046013</v>
      </c>
      <c r="BV44">
        <v>55755156</v>
      </c>
      <c r="BW44">
        <v>0</v>
      </c>
      <c r="BX44">
        <v>-6864322</v>
      </c>
      <c r="BY44">
        <v>-1371354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274</v>
      </c>
      <c r="C45" t="s">
        <v>275</v>
      </c>
      <c r="D45">
        <v>249900000</v>
      </c>
      <c r="E45">
        <v>2693681</v>
      </c>
      <c r="F45">
        <v>1231332</v>
      </c>
      <c r="G45" s="2" t="s">
        <v>194</v>
      </c>
      <c r="H45">
        <v>1536009</v>
      </c>
      <c r="I45">
        <v>1495666</v>
      </c>
      <c r="J45" s="2" t="s">
        <v>73</v>
      </c>
      <c r="K45">
        <v>29607394</v>
      </c>
      <c r="L45">
        <v>15071113</v>
      </c>
      <c r="M45" s="2" t="s">
        <v>193</v>
      </c>
      <c r="N45">
        <v>7257057</v>
      </c>
      <c r="O45">
        <v>2446870</v>
      </c>
      <c r="P45" s="2" t="s">
        <v>151</v>
      </c>
      <c r="Q45">
        <v>73267328</v>
      </c>
      <c r="R45">
        <v>86850451</v>
      </c>
      <c r="S45" s="2" t="s">
        <v>276</v>
      </c>
      <c r="T45">
        <v>9596228</v>
      </c>
      <c r="U45">
        <v>4808365</v>
      </c>
      <c r="V45" s="2" t="s">
        <v>203</v>
      </c>
      <c r="W45">
        <v>4800000</v>
      </c>
      <c r="X45">
        <v>5038542</v>
      </c>
      <c r="Y45" s="2" t="s">
        <v>98</v>
      </c>
      <c r="Z45">
        <v>5900000</v>
      </c>
      <c r="AA45">
        <v>5328366</v>
      </c>
      <c r="AB45" s="2" t="s">
        <v>131</v>
      </c>
      <c r="AC45">
        <v>800000</v>
      </c>
      <c r="AD45">
        <v>212050</v>
      </c>
      <c r="AE45" s="2" t="s">
        <v>180</v>
      </c>
      <c r="AI45">
        <v>5800000</v>
      </c>
      <c r="AJ45">
        <v>4813952</v>
      </c>
      <c r="AK45" s="2" t="s">
        <v>115</v>
      </c>
      <c r="AL45">
        <v>25900000</v>
      </c>
      <c r="AM45">
        <v>29049685</v>
      </c>
      <c r="AN45" s="2" t="s">
        <v>245</v>
      </c>
      <c r="AR45">
        <v>34400000</v>
      </c>
      <c r="AS45">
        <v>48809197</v>
      </c>
      <c r="AT45" s="2" t="s">
        <v>277</v>
      </c>
      <c r="AU45">
        <v>14600000</v>
      </c>
      <c r="AV45">
        <v>12593009</v>
      </c>
      <c r="AW45" s="2" t="s">
        <v>110</v>
      </c>
      <c r="AX45">
        <v>0</v>
      </c>
      <c r="AY45">
        <v>23513271</v>
      </c>
      <c r="AZ45" s="2" t="s">
        <v>43</v>
      </c>
      <c r="BD45">
        <v>203700</v>
      </c>
      <c r="BE45">
        <v>91481</v>
      </c>
      <c r="BF45" s="2" t="s">
        <v>185</v>
      </c>
      <c r="BG45">
        <v>522387</v>
      </c>
      <c r="BH45">
        <v>0</v>
      </c>
      <c r="BI45" s="2" t="s">
        <v>43</v>
      </c>
      <c r="BJ45">
        <v>0</v>
      </c>
      <c r="BK45">
        <v>36953</v>
      </c>
      <c r="BL45" s="2" t="s">
        <v>43</v>
      </c>
      <c r="BM45">
        <v>22400000</v>
      </c>
      <c r="BN45">
        <v>22772871</v>
      </c>
      <c r="BO45" s="2" t="s">
        <v>89</v>
      </c>
      <c r="BP45">
        <v>249900000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208376758</v>
      </c>
      <c r="BV45">
        <v>70276855</v>
      </c>
      <c r="BW45">
        <v>517795</v>
      </c>
      <c r="BX45">
        <v>-4212988</v>
      </c>
      <c r="BY45">
        <v>-2414848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278</v>
      </c>
      <c r="C46" t="s">
        <v>279</v>
      </c>
      <c r="D46">
        <v>221800000</v>
      </c>
      <c r="E46">
        <v>2390790</v>
      </c>
      <c r="F46">
        <v>4106560</v>
      </c>
      <c r="G46" s="2" t="s">
        <v>160</v>
      </c>
      <c r="H46">
        <v>1363293</v>
      </c>
      <c r="I46">
        <v>551219</v>
      </c>
      <c r="J46" s="2" t="s">
        <v>113</v>
      </c>
      <c r="K46">
        <v>26278191</v>
      </c>
      <c r="L46">
        <v>26036033</v>
      </c>
      <c r="M46" s="2" t="s">
        <v>200</v>
      </c>
      <c r="N46">
        <v>6441038</v>
      </c>
      <c r="O46">
        <v>6284248</v>
      </c>
      <c r="P46" s="2" t="s">
        <v>272</v>
      </c>
      <c r="Q46">
        <v>65028785</v>
      </c>
      <c r="R46">
        <v>56310569</v>
      </c>
      <c r="S46" s="2" t="s">
        <v>79</v>
      </c>
      <c r="T46">
        <v>8517180</v>
      </c>
      <c r="U46">
        <v>6556313</v>
      </c>
      <c r="V46" s="2" t="s">
        <v>138</v>
      </c>
      <c r="W46">
        <v>2700000</v>
      </c>
      <c r="X46">
        <v>1193058</v>
      </c>
      <c r="Y46" s="2" t="s">
        <v>100</v>
      </c>
      <c r="Z46">
        <v>2500000</v>
      </c>
      <c r="AA46">
        <v>2982842</v>
      </c>
      <c r="AB46" s="2" t="s">
        <v>276</v>
      </c>
      <c r="AC46">
        <v>1500000</v>
      </c>
      <c r="AD46">
        <v>480097</v>
      </c>
      <c r="AE46" s="2" t="s">
        <v>68</v>
      </c>
      <c r="AI46">
        <v>5900000</v>
      </c>
      <c r="AJ46">
        <v>4783785</v>
      </c>
      <c r="AK46" s="2" t="s">
        <v>154</v>
      </c>
      <c r="AL46">
        <v>15300000</v>
      </c>
      <c r="AM46">
        <v>19817850</v>
      </c>
      <c r="AN46" s="2" t="s">
        <v>280</v>
      </c>
      <c r="AR46">
        <v>19500000</v>
      </c>
      <c r="AS46">
        <v>23066153</v>
      </c>
      <c r="AT46" s="2" t="s">
        <v>90</v>
      </c>
      <c r="AU46">
        <v>21600000</v>
      </c>
      <c r="AV46">
        <v>22511291</v>
      </c>
      <c r="AW46" s="2" t="s">
        <v>80</v>
      </c>
      <c r="AX46">
        <v>0</v>
      </c>
      <c r="AY46">
        <v>10941666</v>
      </c>
      <c r="AZ46" s="2" t="s">
        <v>43</v>
      </c>
      <c r="BD46">
        <v>180800</v>
      </c>
      <c r="BE46">
        <v>0</v>
      </c>
      <c r="BF46" s="2" t="s">
        <v>43</v>
      </c>
      <c r="BG46">
        <v>768217</v>
      </c>
      <c r="BH46">
        <v>265348</v>
      </c>
      <c r="BI46" s="2" t="s">
        <v>122</v>
      </c>
      <c r="BJ46">
        <v>0</v>
      </c>
      <c r="BK46">
        <v>420220</v>
      </c>
      <c r="BL46" s="2" t="s">
        <v>43</v>
      </c>
      <c r="BM46">
        <v>13300000</v>
      </c>
      <c r="BN46">
        <v>18854616</v>
      </c>
      <c r="BO46" s="2" t="s">
        <v>277</v>
      </c>
      <c r="BP46">
        <v>221800000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212081379</v>
      </c>
      <c r="BV46">
        <v>1756380</v>
      </c>
      <c r="BW46">
        <v>0</v>
      </c>
      <c r="BX46">
        <v>-8775891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281</v>
      </c>
      <c r="C47" t="s">
        <v>282</v>
      </c>
      <c r="D47">
        <v>224900000</v>
      </c>
      <c r="E47">
        <v>2424205</v>
      </c>
      <c r="F47">
        <v>4073622</v>
      </c>
      <c r="G47" s="2" t="s">
        <v>209</v>
      </c>
      <c r="H47">
        <v>1382347</v>
      </c>
      <c r="I47">
        <v>435548</v>
      </c>
      <c r="J47" s="2" t="s">
        <v>68</v>
      </c>
      <c r="K47">
        <v>26645470</v>
      </c>
      <c r="L47">
        <v>49360706</v>
      </c>
      <c r="M47" s="2" t="s">
        <v>283</v>
      </c>
      <c r="N47">
        <v>6531061</v>
      </c>
      <c r="O47">
        <v>3349385</v>
      </c>
      <c r="P47" s="2" t="s">
        <v>193</v>
      </c>
      <c r="Q47">
        <v>65937664</v>
      </c>
      <c r="R47">
        <v>52346101</v>
      </c>
      <c r="S47" s="2" t="s">
        <v>50</v>
      </c>
      <c r="T47">
        <v>8636221</v>
      </c>
      <c r="U47">
        <v>4843474</v>
      </c>
      <c r="V47" s="2" t="s">
        <v>179</v>
      </c>
      <c r="W47">
        <v>3200000</v>
      </c>
      <c r="X47">
        <v>1296589</v>
      </c>
      <c r="Y47" s="2" t="s">
        <v>176</v>
      </c>
      <c r="Z47">
        <v>3900000</v>
      </c>
      <c r="AA47">
        <v>3996474</v>
      </c>
      <c r="AB47" s="2" t="s">
        <v>89</v>
      </c>
      <c r="AC47">
        <v>800000</v>
      </c>
      <c r="AD47">
        <v>472250</v>
      </c>
      <c r="AE47" s="2" t="s">
        <v>226</v>
      </c>
      <c r="AI47">
        <v>4600000</v>
      </c>
      <c r="AJ47">
        <v>3058612</v>
      </c>
      <c r="AK47" s="2" t="s">
        <v>128</v>
      </c>
      <c r="AL47">
        <v>17300000</v>
      </c>
      <c r="AM47">
        <v>16581777</v>
      </c>
      <c r="AN47" s="2" t="s">
        <v>195</v>
      </c>
      <c r="AR47">
        <v>22500000</v>
      </c>
      <c r="AS47">
        <v>27345554</v>
      </c>
      <c r="AT47" s="2" t="s">
        <v>159</v>
      </c>
      <c r="AU47">
        <v>9800000</v>
      </c>
      <c r="AV47">
        <v>10590594</v>
      </c>
      <c r="AW47" s="2" t="s">
        <v>210</v>
      </c>
      <c r="AX47">
        <v>0</v>
      </c>
      <c r="AY47">
        <v>7493902</v>
      </c>
      <c r="AZ47" s="2" t="s">
        <v>43</v>
      </c>
      <c r="BD47">
        <v>183300</v>
      </c>
      <c r="BE47">
        <v>0</v>
      </c>
      <c r="BF47" s="2" t="s">
        <v>43</v>
      </c>
      <c r="BG47">
        <v>384108</v>
      </c>
      <c r="BH47">
        <v>78129</v>
      </c>
      <c r="BI47" s="2" t="s">
        <v>158</v>
      </c>
      <c r="BJ47">
        <v>0</v>
      </c>
      <c r="BK47">
        <v>210110</v>
      </c>
      <c r="BL47" s="2" t="s">
        <v>43</v>
      </c>
      <c r="BM47">
        <v>18900000</v>
      </c>
      <c r="BN47">
        <v>17114955</v>
      </c>
      <c r="BO47" s="2" t="s">
        <v>284</v>
      </c>
      <c r="BP47">
        <v>224900000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126001332</v>
      </c>
      <c r="BV47">
        <v>80529045</v>
      </c>
      <c r="BW47">
        <v>0</v>
      </c>
      <c r="BX47">
        <v>-401109</v>
      </c>
      <c r="BY47">
        <v>-812469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285</v>
      </c>
      <c r="C48" t="s">
        <v>286</v>
      </c>
      <c r="D48">
        <v>0</v>
      </c>
      <c r="E48">
        <v>0</v>
      </c>
      <c r="F48">
        <v>0</v>
      </c>
      <c r="G48" s="2" t="s">
        <v>43</v>
      </c>
      <c r="H48">
        <v>0</v>
      </c>
      <c r="I48">
        <v>0</v>
      </c>
      <c r="J48" s="2" t="s">
        <v>43</v>
      </c>
      <c r="K48">
        <v>0</v>
      </c>
      <c r="L48">
        <v>0</v>
      </c>
      <c r="M48" s="2" t="s">
        <v>43</v>
      </c>
      <c r="N48">
        <v>0</v>
      </c>
      <c r="O48">
        <v>0</v>
      </c>
      <c r="P48" s="2" t="s">
        <v>43</v>
      </c>
      <c r="Q48">
        <v>0</v>
      </c>
      <c r="R48">
        <v>0</v>
      </c>
      <c r="S48" s="2" t="s">
        <v>43</v>
      </c>
      <c r="T48">
        <v>0</v>
      </c>
      <c r="U48">
        <v>0</v>
      </c>
      <c r="V48" s="2" t="s">
        <v>43</v>
      </c>
      <c r="W48">
        <v>0</v>
      </c>
      <c r="X48">
        <v>0</v>
      </c>
      <c r="Y48" s="2" t="s">
        <v>43</v>
      </c>
      <c r="Z48">
        <v>0</v>
      </c>
      <c r="AA48">
        <v>0</v>
      </c>
      <c r="AB48" s="2" t="s">
        <v>43</v>
      </c>
      <c r="AC48">
        <v>0</v>
      </c>
      <c r="AD48">
        <v>0</v>
      </c>
      <c r="AE48" s="2" t="s">
        <v>43</v>
      </c>
      <c r="AI48">
        <v>0</v>
      </c>
      <c r="AJ48">
        <v>0</v>
      </c>
      <c r="AK48" s="2" t="s">
        <v>43</v>
      </c>
      <c r="AL48">
        <v>0</v>
      </c>
      <c r="AM48">
        <v>0</v>
      </c>
      <c r="AN48" s="2" t="s">
        <v>43</v>
      </c>
      <c r="AR48">
        <v>0</v>
      </c>
      <c r="AS48">
        <v>0</v>
      </c>
      <c r="AT48" s="2" t="s">
        <v>43</v>
      </c>
      <c r="AU48">
        <v>0</v>
      </c>
      <c r="AV48">
        <v>0</v>
      </c>
      <c r="AW48" s="2" t="s">
        <v>43</v>
      </c>
      <c r="AX48">
        <v>0</v>
      </c>
      <c r="AY48">
        <v>0</v>
      </c>
      <c r="AZ48" s="2" t="s">
        <v>43</v>
      </c>
      <c r="BD48">
        <v>0</v>
      </c>
      <c r="BE48">
        <v>0</v>
      </c>
      <c r="BF48" s="2" t="s">
        <v>43</v>
      </c>
      <c r="BG48">
        <v>0</v>
      </c>
      <c r="BH48">
        <v>0</v>
      </c>
      <c r="BI48" s="2" t="s">
        <v>43</v>
      </c>
      <c r="BJ48">
        <v>0</v>
      </c>
      <c r="BK48">
        <v>0</v>
      </c>
      <c r="BL48" s="2" t="s">
        <v>43</v>
      </c>
      <c r="BM48">
        <v>0</v>
      </c>
      <c r="BN48">
        <v>0</v>
      </c>
      <c r="BO48" s="2" t="s">
        <v>43</v>
      </c>
      <c r="BP48">
        <v>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287</v>
      </c>
      <c r="C49" t="s">
        <v>288</v>
      </c>
      <c r="D49">
        <v>139900000</v>
      </c>
      <c r="E49">
        <v>1507987</v>
      </c>
      <c r="F49">
        <v>1395088</v>
      </c>
      <c r="G49" s="2" t="s">
        <v>289</v>
      </c>
      <c r="H49">
        <v>859895</v>
      </c>
      <c r="I49">
        <v>755113</v>
      </c>
      <c r="J49" s="2" t="s">
        <v>106</v>
      </c>
      <c r="K49">
        <v>16574928</v>
      </c>
      <c r="L49">
        <v>12775796</v>
      </c>
      <c r="M49" s="2" t="s">
        <v>138</v>
      </c>
      <c r="N49">
        <v>4062674</v>
      </c>
      <c r="O49">
        <v>3079742</v>
      </c>
      <c r="P49" s="2" t="s">
        <v>94</v>
      </c>
      <c r="Q49">
        <v>41016803</v>
      </c>
      <c r="R49">
        <v>36007110</v>
      </c>
      <c r="S49" s="2" t="s">
        <v>106</v>
      </c>
      <c r="T49">
        <v>5372198</v>
      </c>
      <c r="U49">
        <v>1099990</v>
      </c>
      <c r="V49" s="2" t="s">
        <v>158</v>
      </c>
      <c r="W49">
        <v>1990000</v>
      </c>
      <c r="X49">
        <v>842673</v>
      </c>
      <c r="Y49" s="2" t="s">
        <v>265</v>
      </c>
      <c r="Z49">
        <v>2400000</v>
      </c>
      <c r="AA49">
        <v>1959643</v>
      </c>
      <c r="AB49" s="2" t="s">
        <v>77</v>
      </c>
      <c r="AC49">
        <v>850000</v>
      </c>
      <c r="AD49">
        <v>225396</v>
      </c>
      <c r="AE49" s="2" t="s">
        <v>180</v>
      </c>
      <c r="AI49">
        <v>4800000</v>
      </c>
      <c r="AJ49">
        <v>2475168</v>
      </c>
      <c r="AK49" s="2" t="s">
        <v>133</v>
      </c>
      <c r="AL49">
        <v>10800000</v>
      </c>
      <c r="AM49">
        <v>13283472</v>
      </c>
      <c r="AN49" s="2" t="s">
        <v>290</v>
      </c>
      <c r="AR49">
        <v>14350000</v>
      </c>
      <c r="AS49">
        <v>15004758</v>
      </c>
      <c r="AT49" s="2" t="s">
        <v>98</v>
      </c>
      <c r="AU49">
        <v>12300000</v>
      </c>
      <c r="AV49">
        <v>11320378</v>
      </c>
      <c r="AW49" s="2" t="s">
        <v>66</v>
      </c>
      <c r="AX49">
        <v>0</v>
      </c>
      <c r="AY49">
        <v>6592263</v>
      </c>
      <c r="AZ49" s="2" t="s">
        <v>43</v>
      </c>
      <c r="BD49">
        <v>114000</v>
      </c>
      <c r="BE49">
        <v>0</v>
      </c>
      <c r="BF49" s="2" t="s">
        <v>43</v>
      </c>
      <c r="BG49">
        <v>430201</v>
      </c>
      <c r="BH49">
        <v>79047</v>
      </c>
      <c r="BI49" s="2" t="s">
        <v>118</v>
      </c>
      <c r="BJ49">
        <v>0</v>
      </c>
      <c r="BK49">
        <v>0</v>
      </c>
      <c r="BL49" s="2" t="s">
        <v>43</v>
      </c>
      <c r="BM49">
        <v>9900000</v>
      </c>
      <c r="BN49">
        <v>11315335</v>
      </c>
      <c r="BO49" s="2" t="s">
        <v>155</v>
      </c>
      <c r="BP49">
        <v>139900000</v>
      </c>
      <c r="BQ49" t="str">
        <f>(F49+I49+L49+O49+R49+U49+X49+AA49+AD49+AJ49+AM49+AS49+AV49+AY49+BE49+BH49+BK49+BN49)</f>
        <v>0</v>
      </c>
      <c r="BR49" s="2" t="str">
        <f>IFERROR(BQ49*100/BP49,0)</f>
        <v>0</v>
      </c>
      <c r="BU49">
        <v>124203054</v>
      </c>
      <c r="BV49">
        <v>110020</v>
      </c>
      <c r="BW49">
        <v>0</v>
      </c>
      <c r="BX49">
        <v>-6102102</v>
      </c>
      <c r="BY49">
        <v>0</v>
      </c>
      <c r="BZ49">
        <v>0</v>
      </c>
      <c r="CA49">
        <v>0</v>
      </c>
      <c r="CB49">
        <v>0</v>
      </c>
      <c r="CC49" t="str">
        <f>(BU49+BV49+BW49+BX49+BY49+BZ49+CA49+CB49)</f>
        <v>0</v>
      </c>
      <c r="CD49">
        <v>0</v>
      </c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291</v>
      </c>
      <c r="C50" t="s">
        <v>292</v>
      </c>
      <c r="D50">
        <v>0</v>
      </c>
      <c r="E50">
        <v>0</v>
      </c>
      <c r="F50">
        <v>0</v>
      </c>
      <c r="G50" s="2" t="s">
        <v>43</v>
      </c>
      <c r="H50">
        <v>0</v>
      </c>
      <c r="I50">
        <v>0</v>
      </c>
      <c r="J50" s="2" t="s">
        <v>43</v>
      </c>
      <c r="K50">
        <v>0</v>
      </c>
      <c r="L50">
        <v>0</v>
      </c>
      <c r="M50" s="2" t="s">
        <v>43</v>
      </c>
      <c r="N50">
        <v>0</v>
      </c>
      <c r="O50">
        <v>0</v>
      </c>
      <c r="P50" s="2" t="s">
        <v>43</v>
      </c>
      <c r="Q50">
        <v>0</v>
      </c>
      <c r="R50">
        <v>1</v>
      </c>
      <c r="S50" s="2" t="s">
        <v>43</v>
      </c>
      <c r="T50">
        <v>0</v>
      </c>
      <c r="U50">
        <v>0</v>
      </c>
      <c r="V50" s="2" t="s">
        <v>43</v>
      </c>
      <c r="W50">
        <v>0</v>
      </c>
      <c r="X50">
        <v>0</v>
      </c>
      <c r="Y50" s="2" t="s">
        <v>43</v>
      </c>
      <c r="Z50">
        <v>0</v>
      </c>
      <c r="AA50">
        <v>167900</v>
      </c>
      <c r="AB50" s="2" t="s">
        <v>43</v>
      </c>
      <c r="AC50">
        <v>0</v>
      </c>
      <c r="AD50">
        <v>0</v>
      </c>
      <c r="AE50" s="2" t="s">
        <v>43</v>
      </c>
      <c r="AI50">
        <v>0</v>
      </c>
      <c r="AJ50">
        <v>0</v>
      </c>
      <c r="AK50" s="2" t="s">
        <v>43</v>
      </c>
      <c r="AL50">
        <v>0</v>
      </c>
      <c r="AM50">
        <v>0</v>
      </c>
      <c r="AN50" s="2" t="s">
        <v>43</v>
      </c>
      <c r="AR50">
        <v>0</v>
      </c>
      <c r="AS50">
        <v>0</v>
      </c>
      <c r="AT50" s="2" t="s">
        <v>43</v>
      </c>
      <c r="AU50">
        <v>0</v>
      </c>
      <c r="AV50">
        <v>22337</v>
      </c>
      <c r="AW50" s="2" t="s">
        <v>43</v>
      </c>
      <c r="AX50">
        <v>0</v>
      </c>
      <c r="AY50">
        <v>0</v>
      </c>
      <c r="AZ50" s="2" t="s">
        <v>43</v>
      </c>
      <c r="BD50">
        <v>0</v>
      </c>
      <c r="BE50">
        <v>0</v>
      </c>
      <c r="BF50" s="2" t="s">
        <v>43</v>
      </c>
      <c r="BG50">
        <v>0</v>
      </c>
      <c r="BH50">
        <v>0</v>
      </c>
      <c r="BI50" s="2" t="s">
        <v>43</v>
      </c>
      <c r="BJ50">
        <v>0</v>
      </c>
      <c r="BK50">
        <v>0</v>
      </c>
      <c r="BL50" s="2" t="s">
        <v>43</v>
      </c>
      <c r="BM50">
        <v>0</v>
      </c>
      <c r="BN50">
        <v>0</v>
      </c>
      <c r="BO50" s="2" t="s">
        <v>43</v>
      </c>
      <c r="BP50">
        <v>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190238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293</v>
      </c>
      <c r="C51" t="s">
        <v>294</v>
      </c>
      <c r="D51">
        <v>0</v>
      </c>
      <c r="E51">
        <v>0</v>
      </c>
      <c r="F51">
        <v>0</v>
      </c>
      <c r="G51" s="2" t="s">
        <v>43</v>
      </c>
      <c r="H51">
        <v>0</v>
      </c>
      <c r="I51">
        <v>0</v>
      </c>
      <c r="J51" s="2" t="s">
        <v>43</v>
      </c>
      <c r="K51">
        <v>0</v>
      </c>
      <c r="L51">
        <v>0</v>
      </c>
      <c r="M51" s="2" t="s">
        <v>43</v>
      </c>
      <c r="N51">
        <v>0</v>
      </c>
      <c r="O51">
        <v>0</v>
      </c>
      <c r="P51" s="2" t="s">
        <v>43</v>
      </c>
      <c r="Q51">
        <v>0</v>
      </c>
      <c r="R51">
        <v>0</v>
      </c>
      <c r="S51" s="2" t="s">
        <v>43</v>
      </c>
      <c r="T51">
        <v>0</v>
      </c>
      <c r="U51">
        <v>0</v>
      </c>
      <c r="V51" s="2" t="s">
        <v>43</v>
      </c>
      <c r="W51">
        <v>0</v>
      </c>
      <c r="X51">
        <v>0</v>
      </c>
      <c r="Y51" s="2" t="s">
        <v>43</v>
      </c>
      <c r="Z51">
        <v>0</v>
      </c>
      <c r="AA51">
        <v>0</v>
      </c>
      <c r="AB51" s="2" t="s">
        <v>43</v>
      </c>
      <c r="AC51">
        <v>0</v>
      </c>
      <c r="AD51">
        <v>0</v>
      </c>
      <c r="AE51" s="2" t="s">
        <v>43</v>
      </c>
      <c r="AI51">
        <v>0</v>
      </c>
      <c r="AJ51">
        <v>0</v>
      </c>
      <c r="AK51" s="2" t="s">
        <v>43</v>
      </c>
      <c r="AL51">
        <v>0</v>
      </c>
      <c r="AM51">
        <v>0</v>
      </c>
      <c r="AN51" s="2" t="s">
        <v>43</v>
      </c>
      <c r="AR51">
        <v>0</v>
      </c>
      <c r="AS51">
        <v>-1089000</v>
      </c>
      <c r="AT51" s="2" t="s">
        <v>43</v>
      </c>
      <c r="AU51">
        <v>0</v>
      </c>
      <c r="AV51">
        <v>-42626</v>
      </c>
      <c r="AW51" s="2" t="s">
        <v>43</v>
      </c>
      <c r="AX51">
        <v>0</v>
      </c>
      <c r="AY51">
        <v>0</v>
      </c>
      <c r="AZ51" s="2" t="s">
        <v>43</v>
      </c>
      <c r="BD51">
        <v>0</v>
      </c>
      <c r="BE51">
        <v>0</v>
      </c>
      <c r="BF51" s="2" t="s">
        <v>43</v>
      </c>
      <c r="BG51">
        <v>0</v>
      </c>
      <c r="BH51">
        <v>0</v>
      </c>
      <c r="BI51" s="2" t="s">
        <v>43</v>
      </c>
      <c r="BJ51">
        <v>0</v>
      </c>
      <c r="BK51">
        <v>0</v>
      </c>
      <c r="BL51" s="2" t="s">
        <v>43</v>
      </c>
      <c r="BM51">
        <v>0</v>
      </c>
      <c r="BN51">
        <v>-840015</v>
      </c>
      <c r="BO51" s="2" t="s">
        <v>43</v>
      </c>
      <c r="BP51">
        <v>0</v>
      </c>
      <c r="BQ51" t="str">
        <f>(F51+I51+L51+O51+R51+U51+X51+AA51+AD51+AJ51+AM51+AS51+AV51+AY51+BE51+BH51+BK51+BN51)</f>
        <v>0</v>
      </c>
      <c r="BR51" s="2" t="str">
        <f>IFERROR(BQ51*100/BP51,0)</f>
        <v>0</v>
      </c>
      <c r="BU51">
        <v>0</v>
      </c>
      <c r="BV51">
        <v>0</v>
      </c>
      <c r="BW51">
        <v>0</v>
      </c>
      <c r="BX51">
        <v>-1971641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295</v>
      </c>
      <c r="C52" t="s">
        <v>296</v>
      </c>
      <c r="D52">
        <v>0</v>
      </c>
      <c r="E52">
        <v>0</v>
      </c>
      <c r="F52">
        <v>0</v>
      </c>
      <c r="G52" s="2" t="s">
        <v>43</v>
      </c>
      <c r="H52">
        <v>0</v>
      </c>
      <c r="I52">
        <v>0</v>
      </c>
      <c r="J52" s="2" t="s">
        <v>43</v>
      </c>
      <c r="K52">
        <v>0</v>
      </c>
      <c r="L52">
        <v>0</v>
      </c>
      <c r="M52" s="2" t="s">
        <v>43</v>
      </c>
      <c r="N52">
        <v>0</v>
      </c>
      <c r="O52">
        <v>0</v>
      </c>
      <c r="P52" s="2" t="s">
        <v>43</v>
      </c>
      <c r="Q52">
        <v>0</v>
      </c>
      <c r="R52">
        <v>0</v>
      </c>
      <c r="S52" s="2" t="s">
        <v>43</v>
      </c>
      <c r="T52">
        <v>0</v>
      </c>
      <c r="U52">
        <v>0</v>
      </c>
      <c r="V52" s="2" t="s">
        <v>43</v>
      </c>
      <c r="W52">
        <v>0</v>
      </c>
      <c r="X52">
        <v>0</v>
      </c>
      <c r="Y52" s="2" t="s">
        <v>43</v>
      </c>
      <c r="Z52">
        <v>0</v>
      </c>
      <c r="AA52">
        <v>0</v>
      </c>
      <c r="AB52" s="2" t="s">
        <v>43</v>
      </c>
      <c r="AC52">
        <v>0</v>
      </c>
      <c r="AD52">
        <v>0</v>
      </c>
      <c r="AE52" s="2" t="s">
        <v>43</v>
      </c>
      <c r="AI52">
        <v>0</v>
      </c>
      <c r="AJ52">
        <v>0</v>
      </c>
      <c r="AK52" s="2" t="s">
        <v>43</v>
      </c>
      <c r="AL52">
        <v>0</v>
      </c>
      <c r="AM52">
        <v>0</v>
      </c>
      <c r="AN52" s="2" t="s">
        <v>43</v>
      </c>
      <c r="AR52">
        <v>0</v>
      </c>
      <c r="AS52">
        <v>0</v>
      </c>
      <c r="AT52" s="2" t="s">
        <v>43</v>
      </c>
      <c r="AU52">
        <v>0</v>
      </c>
      <c r="AV52">
        <v>0</v>
      </c>
      <c r="AW52" s="2" t="s">
        <v>43</v>
      </c>
      <c r="AX52">
        <v>0</v>
      </c>
      <c r="AY52">
        <v>0</v>
      </c>
      <c r="AZ52" s="2" t="s">
        <v>43</v>
      </c>
      <c r="BD52">
        <v>0</v>
      </c>
      <c r="BE52">
        <v>0</v>
      </c>
      <c r="BF52" s="2" t="s">
        <v>43</v>
      </c>
      <c r="BG52">
        <v>0</v>
      </c>
      <c r="BH52">
        <v>0</v>
      </c>
      <c r="BI52" s="2" t="s">
        <v>43</v>
      </c>
      <c r="BJ52">
        <v>0</v>
      </c>
      <c r="BK52">
        <v>0</v>
      </c>
      <c r="BL52" s="2" t="s">
        <v>43</v>
      </c>
      <c r="BM52">
        <v>0</v>
      </c>
      <c r="BN52">
        <v>0</v>
      </c>
      <c r="BO52" s="2" t="s">
        <v>43</v>
      </c>
      <c r="BP52">
        <v>0</v>
      </c>
      <c r="BQ52" t="str">
        <f>(F52+I52+L52+O52+R52+U52+X52+AA52+AD52+AJ52+AM52+AS52+AV52+AY52+BE52+BH52+BK52+BN52)</f>
        <v>0</v>
      </c>
      <c r="BR52" s="2" t="str">
        <f>IFERROR(BQ52*100/BP52,0)</f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297</v>
      </c>
      <c r="C53" t="s">
        <v>298</v>
      </c>
      <c r="D53">
        <v>0</v>
      </c>
      <c r="E53">
        <v>0</v>
      </c>
      <c r="F53">
        <v>0</v>
      </c>
      <c r="G53" s="2" t="s">
        <v>43</v>
      </c>
      <c r="H53">
        <v>0</v>
      </c>
      <c r="I53">
        <v>0</v>
      </c>
      <c r="J53" s="2" t="s">
        <v>43</v>
      </c>
      <c r="K53">
        <v>0</v>
      </c>
      <c r="L53">
        <v>0</v>
      </c>
      <c r="M53" s="2" t="s">
        <v>43</v>
      </c>
      <c r="N53">
        <v>0</v>
      </c>
      <c r="O53">
        <v>0</v>
      </c>
      <c r="P53" s="2" t="s">
        <v>43</v>
      </c>
      <c r="Q53">
        <v>0</v>
      </c>
      <c r="R53">
        <v>0</v>
      </c>
      <c r="S53" s="2" t="s">
        <v>43</v>
      </c>
      <c r="T53">
        <v>0</v>
      </c>
      <c r="U53">
        <v>0</v>
      </c>
      <c r="V53" s="2" t="s">
        <v>43</v>
      </c>
      <c r="W53">
        <v>0</v>
      </c>
      <c r="X53">
        <v>0</v>
      </c>
      <c r="Y53" s="2" t="s">
        <v>43</v>
      </c>
      <c r="Z53">
        <v>0</v>
      </c>
      <c r="AA53">
        <v>0</v>
      </c>
      <c r="AB53" s="2" t="s">
        <v>43</v>
      </c>
      <c r="AC53">
        <v>0</v>
      </c>
      <c r="AD53">
        <v>0</v>
      </c>
      <c r="AE53" s="2" t="s">
        <v>43</v>
      </c>
      <c r="AI53">
        <v>0</v>
      </c>
      <c r="AJ53">
        <v>0</v>
      </c>
      <c r="AK53" s="2" t="s">
        <v>43</v>
      </c>
      <c r="AL53">
        <v>0</v>
      </c>
      <c r="AM53">
        <v>0</v>
      </c>
      <c r="AN53" s="2" t="s">
        <v>43</v>
      </c>
      <c r="AR53">
        <v>0</v>
      </c>
      <c r="AS53">
        <v>0</v>
      </c>
      <c r="AT53" s="2" t="s">
        <v>43</v>
      </c>
      <c r="AU53">
        <v>0</v>
      </c>
      <c r="AV53">
        <v>0</v>
      </c>
      <c r="AW53" s="2" t="s">
        <v>43</v>
      </c>
      <c r="AX53">
        <v>0</v>
      </c>
      <c r="AY53">
        <v>0</v>
      </c>
      <c r="AZ53" s="2" t="s">
        <v>43</v>
      </c>
      <c r="BD53">
        <v>0</v>
      </c>
      <c r="BE53">
        <v>0</v>
      </c>
      <c r="BF53" s="2" t="s">
        <v>43</v>
      </c>
      <c r="BG53">
        <v>0</v>
      </c>
      <c r="BH53">
        <v>0</v>
      </c>
      <c r="BI53" s="2" t="s">
        <v>43</v>
      </c>
      <c r="BJ53">
        <v>0</v>
      </c>
      <c r="BK53">
        <v>0</v>
      </c>
      <c r="BL53" s="2" t="s">
        <v>43</v>
      </c>
      <c r="BM53">
        <v>0</v>
      </c>
      <c r="BN53">
        <v>0</v>
      </c>
      <c r="BO53" s="2" t="s">
        <v>43</v>
      </c>
      <c r="BP53">
        <v>0</v>
      </c>
      <c r="BQ53" t="str">
        <f>(F53+I53+L53+O53+R53+U53+X53+AA53+AD53+AJ53+AM53+AS53+AV53+AY53+BE53+BH53+BK53+BN53)</f>
        <v>0</v>
      </c>
      <c r="BR53" s="2" t="str">
        <f>IFERROR(BQ53*100/BP53,0)</f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 t="str">
        <f>(BU53+BV53+BW53+BX53+BY53+BZ53+CA53+CB53)</f>
        <v>0</v>
      </c>
      <c r="CD53">
        <v>0</v>
      </c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299</v>
      </c>
      <c r="C54" t="s">
        <v>300</v>
      </c>
      <c r="D54">
        <v>105500000</v>
      </c>
      <c r="E54">
        <v>1137188</v>
      </c>
      <c r="F54">
        <v>437122</v>
      </c>
      <c r="G54" s="2" t="s">
        <v>255</v>
      </c>
      <c r="H54">
        <v>648455</v>
      </c>
      <c r="I54">
        <v>170317</v>
      </c>
      <c r="J54" s="2" t="s">
        <v>117</v>
      </c>
      <c r="K54">
        <v>12499320</v>
      </c>
      <c r="L54">
        <v>18561660</v>
      </c>
      <c r="M54" s="2" t="s">
        <v>124</v>
      </c>
      <c r="N54">
        <v>3063703</v>
      </c>
      <c r="O54">
        <v>2837381</v>
      </c>
      <c r="P54" s="2" t="s">
        <v>289</v>
      </c>
      <c r="Q54">
        <v>30931185</v>
      </c>
      <c r="R54">
        <v>36870653</v>
      </c>
      <c r="S54" s="2" t="s">
        <v>276</v>
      </c>
      <c r="T54">
        <v>4051228</v>
      </c>
      <c r="U54">
        <v>3147064</v>
      </c>
      <c r="V54" s="2" t="s">
        <v>228</v>
      </c>
      <c r="W54">
        <v>1550000</v>
      </c>
      <c r="X54">
        <v>1054268</v>
      </c>
      <c r="Y54" s="2" t="s">
        <v>76</v>
      </c>
      <c r="Z54">
        <v>1200000</v>
      </c>
      <c r="AA54">
        <v>1911942</v>
      </c>
      <c r="AB54" s="2" t="s">
        <v>301</v>
      </c>
      <c r="AC54">
        <v>650000</v>
      </c>
      <c r="AD54">
        <v>317299</v>
      </c>
      <c r="AE54" s="2" t="s">
        <v>95</v>
      </c>
      <c r="AI54">
        <v>3800000</v>
      </c>
      <c r="AJ54">
        <v>3296590</v>
      </c>
      <c r="AK54" s="2" t="s">
        <v>79</v>
      </c>
      <c r="AL54">
        <v>5500000</v>
      </c>
      <c r="AM54">
        <v>6963491</v>
      </c>
      <c r="AN54" s="2" t="s">
        <v>302</v>
      </c>
      <c r="AR54">
        <v>5900000</v>
      </c>
      <c r="AS54">
        <v>9723533</v>
      </c>
      <c r="AT54" s="2" t="s">
        <v>192</v>
      </c>
      <c r="AU54">
        <v>7500000</v>
      </c>
      <c r="AV54">
        <v>8735661</v>
      </c>
      <c r="AW54" s="2" t="s">
        <v>303</v>
      </c>
      <c r="AX54">
        <v>0</v>
      </c>
      <c r="AY54">
        <v>5336816</v>
      </c>
      <c r="AZ54" s="2" t="s">
        <v>43</v>
      </c>
      <c r="BD54">
        <v>86000</v>
      </c>
      <c r="BE54">
        <v>0</v>
      </c>
      <c r="BF54" s="2" t="s">
        <v>43</v>
      </c>
      <c r="BG54">
        <v>307287</v>
      </c>
      <c r="BH54">
        <v>55680</v>
      </c>
      <c r="BI54" s="2" t="s">
        <v>118</v>
      </c>
      <c r="BJ54">
        <v>0</v>
      </c>
      <c r="BK54">
        <v>0</v>
      </c>
      <c r="BL54" s="2" t="s">
        <v>43</v>
      </c>
      <c r="BM54">
        <v>3800000</v>
      </c>
      <c r="BN54">
        <v>6930616</v>
      </c>
      <c r="BO54" s="2" t="s">
        <v>304</v>
      </c>
      <c r="BP54">
        <v>105500000</v>
      </c>
      <c r="BQ54" t="str">
        <f>(F54+I54+L54+O54+R54+U54+X54+AA54+AD54+AJ54+AM54+AS54+AV54+AY54+BE54+BH54+BK54+BN54)</f>
        <v>0</v>
      </c>
      <c r="BR54" s="2" t="str">
        <f>IFERROR(BQ54*100/BP54,0)</f>
        <v>0</v>
      </c>
      <c r="BU54">
        <v>112400510</v>
      </c>
      <c r="BV54">
        <v>206559</v>
      </c>
      <c r="BW54">
        <v>0</v>
      </c>
      <c r="BX54">
        <v>-6256976</v>
      </c>
      <c r="BY54">
        <v>0</v>
      </c>
      <c r="BZ54">
        <v>0</v>
      </c>
      <c r="CA54">
        <v>0</v>
      </c>
      <c r="CB54">
        <v>0</v>
      </c>
      <c r="CC54" t="str">
        <f>(BU54+BV54+BW54+BX54+BY54+BZ54+CA54+CB54)</f>
        <v>0</v>
      </c>
      <c r="CD54">
        <v>0</v>
      </c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305</v>
      </c>
      <c r="C55" t="s">
        <v>306</v>
      </c>
      <c r="D55">
        <v>0</v>
      </c>
      <c r="E55">
        <v>0</v>
      </c>
      <c r="F55">
        <v>0</v>
      </c>
      <c r="G55" s="2" t="s">
        <v>43</v>
      </c>
      <c r="H55">
        <v>0</v>
      </c>
      <c r="I55">
        <v>0</v>
      </c>
      <c r="J55" s="2" t="s">
        <v>43</v>
      </c>
      <c r="K55">
        <v>0</v>
      </c>
      <c r="L55">
        <v>0</v>
      </c>
      <c r="M55" s="2" t="s">
        <v>43</v>
      </c>
      <c r="N55">
        <v>0</v>
      </c>
      <c r="O55">
        <v>0</v>
      </c>
      <c r="P55" s="2" t="s">
        <v>43</v>
      </c>
      <c r="Q55">
        <v>0</v>
      </c>
      <c r="R55">
        <v>0</v>
      </c>
      <c r="S55" s="2" t="s">
        <v>43</v>
      </c>
      <c r="T55">
        <v>0</v>
      </c>
      <c r="U55">
        <v>0</v>
      </c>
      <c r="V55" s="2" t="s">
        <v>43</v>
      </c>
      <c r="W55">
        <v>0</v>
      </c>
      <c r="X55">
        <v>0</v>
      </c>
      <c r="Y55" s="2" t="s">
        <v>43</v>
      </c>
      <c r="Z55">
        <v>0</v>
      </c>
      <c r="AA55">
        <v>0</v>
      </c>
      <c r="AB55" s="2" t="s">
        <v>43</v>
      </c>
      <c r="AC55">
        <v>0</v>
      </c>
      <c r="AD55">
        <v>0</v>
      </c>
      <c r="AE55" s="2" t="s">
        <v>43</v>
      </c>
      <c r="AI55">
        <v>0</v>
      </c>
      <c r="AJ55">
        <v>0</v>
      </c>
      <c r="AK55" s="2" t="s">
        <v>43</v>
      </c>
      <c r="AL55">
        <v>0</v>
      </c>
      <c r="AM55">
        <v>0</v>
      </c>
      <c r="AN55" s="2" t="s">
        <v>43</v>
      </c>
      <c r="AR55">
        <v>0</v>
      </c>
      <c r="AS55">
        <v>0</v>
      </c>
      <c r="AT55" s="2" t="s">
        <v>43</v>
      </c>
      <c r="AU55">
        <v>0</v>
      </c>
      <c r="AV55">
        <v>0</v>
      </c>
      <c r="AW55" s="2" t="s">
        <v>43</v>
      </c>
      <c r="AX55">
        <v>0</v>
      </c>
      <c r="AY55">
        <v>0</v>
      </c>
      <c r="AZ55" s="2" t="s">
        <v>43</v>
      </c>
      <c r="BD55">
        <v>0</v>
      </c>
      <c r="BE55">
        <v>0</v>
      </c>
      <c r="BF55" s="2" t="s">
        <v>43</v>
      </c>
      <c r="BG55">
        <v>0</v>
      </c>
      <c r="BH55">
        <v>0</v>
      </c>
      <c r="BI55" s="2" t="s">
        <v>43</v>
      </c>
      <c r="BJ55">
        <v>0</v>
      </c>
      <c r="BK55">
        <v>0</v>
      </c>
      <c r="BL55" s="2" t="s">
        <v>43</v>
      </c>
      <c r="BM55">
        <v>0</v>
      </c>
      <c r="BN55">
        <v>0</v>
      </c>
      <c r="BO55" s="2" t="s">
        <v>43</v>
      </c>
      <c r="BP55">
        <v>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307</v>
      </c>
      <c r="C56" t="s">
        <v>308</v>
      </c>
      <c r="D56">
        <v>0</v>
      </c>
      <c r="E56">
        <v>0</v>
      </c>
      <c r="F56">
        <v>0</v>
      </c>
      <c r="G56" s="2" t="s">
        <v>43</v>
      </c>
      <c r="H56">
        <v>0</v>
      </c>
      <c r="I56">
        <v>0</v>
      </c>
      <c r="J56" s="2" t="s">
        <v>43</v>
      </c>
      <c r="K56">
        <v>0</v>
      </c>
      <c r="L56">
        <v>0</v>
      </c>
      <c r="M56" s="2" t="s">
        <v>43</v>
      </c>
      <c r="N56">
        <v>0</v>
      </c>
      <c r="O56">
        <v>0</v>
      </c>
      <c r="P56" s="2" t="s">
        <v>43</v>
      </c>
      <c r="Q56">
        <v>0</v>
      </c>
      <c r="R56">
        <v>0</v>
      </c>
      <c r="S56" s="2" t="s">
        <v>43</v>
      </c>
      <c r="T56">
        <v>0</v>
      </c>
      <c r="U56">
        <v>0</v>
      </c>
      <c r="V56" s="2" t="s">
        <v>43</v>
      </c>
      <c r="W56">
        <v>0</v>
      </c>
      <c r="X56">
        <v>0</v>
      </c>
      <c r="Y56" s="2" t="s">
        <v>43</v>
      </c>
      <c r="Z56">
        <v>0</v>
      </c>
      <c r="AA56">
        <v>0</v>
      </c>
      <c r="AB56" s="2" t="s">
        <v>43</v>
      </c>
      <c r="AC56">
        <v>0</v>
      </c>
      <c r="AD56">
        <v>0</v>
      </c>
      <c r="AE56" s="2" t="s">
        <v>43</v>
      </c>
      <c r="AI56">
        <v>0</v>
      </c>
      <c r="AJ56">
        <v>0</v>
      </c>
      <c r="AK56" s="2" t="s">
        <v>43</v>
      </c>
      <c r="AL56">
        <v>0</v>
      </c>
      <c r="AM56">
        <v>0</v>
      </c>
      <c r="AN56" s="2" t="s">
        <v>43</v>
      </c>
      <c r="AR56">
        <v>0</v>
      </c>
      <c r="AS56">
        <v>0</v>
      </c>
      <c r="AT56" s="2" t="s">
        <v>43</v>
      </c>
      <c r="AU56">
        <v>0</v>
      </c>
      <c r="AV56">
        <v>0</v>
      </c>
      <c r="AW56" s="2" t="s">
        <v>43</v>
      </c>
      <c r="AX56">
        <v>0</v>
      </c>
      <c r="AY56">
        <v>0</v>
      </c>
      <c r="AZ56" s="2" t="s">
        <v>43</v>
      </c>
      <c r="BD56">
        <v>0</v>
      </c>
      <c r="BE56">
        <v>0</v>
      </c>
      <c r="BF56" s="2" t="s">
        <v>43</v>
      </c>
      <c r="BG56">
        <v>0</v>
      </c>
      <c r="BH56">
        <v>0</v>
      </c>
      <c r="BI56" s="2" t="s">
        <v>43</v>
      </c>
      <c r="BJ56">
        <v>0</v>
      </c>
      <c r="BK56">
        <v>0</v>
      </c>
      <c r="BL56" s="2" t="s">
        <v>43</v>
      </c>
      <c r="BM56">
        <v>0</v>
      </c>
      <c r="BN56">
        <v>0</v>
      </c>
      <c r="BO56" s="2" t="s">
        <v>43</v>
      </c>
      <c r="BP56">
        <v>0</v>
      </c>
      <c r="BQ56" t="str">
        <f>(F56+I56+L56+O56+R56+U56+X56+AA56+AD56+AJ56+AM56+AS56+AV56+AY56+BE56+BH56+BK56+BN56)</f>
        <v>0</v>
      </c>
      <c r="BR56" s="2" t="str">
        <f>IFERROR(BQ56*100/BP56,0)</f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 t="str">
        <f>(BU56+BV56+BW56+BX56+BY56+BZ56+CA56+CB56)</f>
        <v>0</v>
      </c>
      <c r="CD56">
        <v>0</v>
      </c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7" t="s">
        <v>309</v>
      </c>
      <c r="B57" s="3"/>
      <c r="C57" s="3"/>
      <c r="D57" s="3">
        <v>1171900000</v>
      </c>
      <c r="E57" s="3">
        <v>12631951</v>
      </c>
      <c r="F57" s="3">
        <v>19409647</v>
      </c>
      <c r="G57" s="5" t="s">
        <v>250</v>
      </c>
      <c r="H57" s="3">
        <v>7203078</v>
      </c>
      <c r="I57" s="3">
        <v>4677928</v>
      </c>
      <c r="J57" s="5" t="s">
        <v>240</v>
      </c>
      <c r="K57" s="3">
        <v>138843158</v>
      </c>
      <c r="L57" s="3">
        <v>131010319</v>
      </c>
      <c r="M57" s="5" t="s">
        <v>153</v>
      </c>
      <c r="N57" s="3">
        <v>34031793</v>
      </c>
      <c r="O57" s="3">
        <v>20714121</v>
      </c>
      <c r="P57" s="5" t="s">
        <v>227</v>
      </c>
      <c r="Q57" s="3">
        <v>343585361</v>
      </c>
      <c r="R57" s="3">
        <v>333074541</v>
      </c>
      <c r="S57" s="5" t="s">
        <v>73</v>
      </c>
      <c r="T57" s="3">
        <v>45001278</v>
      </c>
      <c r="U57" s="3">
        <v>22412748</v>
      </c>
      <c r="V57" s="5" t="s">
        <v>203</v>
      </c>
      <c r="W57" s="3">
        <v>16440000</v>
      </c>
      <c r="X57" s="3">
        <v>10559982</v>
      </c>
      <c r="Y57" s="5" t="s">
        <v>162</v>
      </c>
      <c r="Z57" s="3">
        <v>20800000</v>
      </c>
      <c r="AA57" s="3">
        <v>21129187</v>
      </c>
      <c r="AB57" s="5" t="s">
        <v>89</v>
      </c>
      <c r="AC57" s="3">
        <v>5860000</v>
      </c>
      <c r="AD57" s="3">
        <v>2564809</v>
      </c>
      <c r="AE57" s="5" t="s">
        <v>100</v>
      </c>
      <c r="AF57" s="3"/>
      <c r="AG57" s="3"/>
      <c r="AH57" s="3"/>
      <c r="AI57" s="3">
        <v>29200000</v>
      </c>
      <c r="AJ57" s="3">
        <v>21994780</v>
      </c>
      <c r="AK57" s="5" t="s">
        <v>62</v>
      </c>
      <c r="AL57" s="3">
        <v>99700000</v>
      </c>
      <c r="AM57" s="3">
        <v>112071505</v>
      </c>
      <c r="AN57" s="5" t="s">
        <v>245</v>
      </c>
      <c r="AO57" s="3"/>
      <c r="AP57" s="3"/>
      <c r="AQ57" s="3"/>
      <c r="AR57" s="3">
        <v>125250000</v>
      </c>
      <c r="AS57" s="3">
        <v>162015675</v>
      </c>
      <c r="AT57" s="5" t="s">
        <v>232</v>
      </c>
      <c r="AU57" s="3">
        <v>77400000</v>
      </c>
      <c r="AV57" s="3">
        <v>77746411</v>
      </c>
      <c r="AW57" s="5" t="s">
        <v>99</v>
      </c>
      <c r="AX57" s="3">
        <v>0</v>
      </c>
      <c r="AY57" s="3">
        <v>64932595</v>
      </c>
      <c r="AZ57" s="5" t="s">
        <v>43</v>
      </c>
      <c r="BA57" s="3"/>
      <c r="BB57" s="3"/>
      <c r="BC57" s="3"/>
      <c r="BD57" s="3">
        <v>955200</v>
      </c>
      <c r="BE57" s="3">
        <v>227287</v>
      </c>
      <c r="BF57" s="5" t="s">
        <v>310</v>
      </c>
      <c r="BG57" s="3">
        <v>2873130</v>
      </c>
      <c r="BH57" s="3">
        <v>507948</v>
      </c>
      <c r="BI57" s="5" t="s">
        <v>118</v>
      </c>
      <c r="BJ57" s="3">
        <v>0</v>
      </c>
      <c r="BK57" s="3">
        <v>706053</v>
      </c>
      <c r="BL57" s="5" t="s">
        <v>43</v>
      </c>
      <c r="BM57" s="3">
        <v>90200000</v>
      </c>
      <c r="BN57" s="3">
        <v>99727993</v>
      </c>
      <c r="BO57" s="5" t="s">
        <v>129</v>
      </c>
      <c r="BP57" s="3">
        <v>1171900000</v>
      </c>
      <c r="BQ57" s="3" t="str">
        <f>(F57+I57+L57+O57+R57+U57+X57+AA57+AD57+AJ57+AM57+AS57+AV57+AY57+BE57+BH57+BK57+BN57)</f>
        <v>0</v>
      </c>
      <c r="BR57" s="3" t="str">
        <f>IFERROR(BQ57*100/BP57,0)</f>
        <v>0</v>
      </c>
      <c r="BT57" s="4" t="s">
        <v>309</v>
      </c>
      <c r="BU57" s="4" t="str">
        <f>SUM(BU44:BU56)</f>
        <v>0</v>
      </c>
      <c r="BV57" s="4" t="str">
        <f>SUM(BV44:BV56)</f>
        <v>0</v>
      </c>
      <c r="BW57" s="4" t="str">
        <f>SUM(BW44:BW56)</f>
        <v>0</v>
      </c>
      <c r="BX57" s="4" t="str">
        <f>SUM(BX44:BX56)</f>
        <v>0</v>
      </c>
      <c r="BY57" s="4" t="str">
        <f>SUM(BY44:BY56)</f>
        <v>0</v>
      </c>
      <c r="BZ57" s="4" t="str">
        <f>SUM(BZ44:BZ56)</f>
        <v>0</v>
      </c>
      <c r="CA57" s="4" t="str">
        <f>SUM(CA44:CA56)</f>
        <v>0</v>
      </c>
      <c r="CB57" s="4" t="str">
        <f>SUM(CB44:CB56)</f>
        <v>0</v>
      </c>
      <c r="CC57" s="4" t="str">
        <f>SUM(CC44:CC56)</f>
        <v>0</v>
      </c>
      <c r="CD57" s="4" t="str">
        <f>SUM(CD44:CD56)</f>
        <v>0</v>
      </c>
      <c r="CE57" s="4" t="str">
        <f>SUM(CE44:CE56)</f>
        <v>0</v>
      </c>
      <c r="CF57" s="4" t="str">
        <f>SUM(CF44:CF56)</f>
        <v>0</v>
      </c>
      <c r="CG57" s="4" t="str">
        <f>SUM(CG44:CG56)</f>
        <v>0</v>
      </c>
      <c r="CH57" s="4" t="str">
        <f>IFERROR(CE57*100/BP57,0)</f>
        <v>0</v>
      </c>
    </row>
    <row r="59" spans="1:86">
      <c r="A59" s="4" t="s">
        <v>311</v>
      </c>
      <c r="B59" s="2" t="s">
        <v>312</v>
      </c>
      <c r="C59" t="s">
        <v>313</v>
      </c>
      <c r="D59">
        <v>148900000</v>
      </c>
      <c r="E59">
        <v>1604998</v>
      </c>
      <c r="F59">
        <v>813957</v>
      </c>
      <c r="G59" s="2" t="s">
        <v>193</v>
      </c>
      <c r="H59">
        <v>915213</v>
      </c>
      <c r="I59">
        <v>537258</v>
      </c>
      <c r="J59" s="2" t="s">
        <v>226</v>
      </c>
      <c r="K59">
        <v>17641220</v>
      </c>
      <c r="L59">
        <v>18409294</v>
      </c>
      <c r="M59" s="2" t="s">
        <v>80</v>
      </c>
      <c r="N59">
        <v>4324033</v>
      </c>
      <c r="O59">
        <v>7509538</v>
      </c>
      <c r="P59" s="2" t="s">
        <v>314</v>
      </c>
      <c r="Q59">
        <v>43655483</v>
      </c>
      <c r="R59">
        <v>37010452</v>
      </c>
      <c r="S59" s="2" t="s">
        <v>202</v>
      </c>
      <c r="T59">
        <v>5717800</v>
      </c>
      <c r="U59">
        <v>753337</v>
      </c>
      <c r="V59" s="2" t="s">
        <v>101</v>
      </c>
      <c r="W59">
        <v>3500000</v>
      </c>
      <c r="X59">
        <v>3051148</v>
      </c>
      <c r="Y59" s="2" t="s">
        <v>79</v>
      </c>
      <c r="Z59">
        <v>4400000</v>
      </c>
      <c r="AA59">
        <v>3377057</v>
      </c>
      <c r="AB59" s="2" t="s">
        <v>138</v>
      </c>
      <c r="AC59">
        <v>300000</v>
      </c>
      <c r="AD59">
        <v>408845</v>
      </c>
      <c r="AE59" s="2" t="s">
        <v>315</v>
      </c>
      <c r="AI59">
        <v>9700000</v>
      </c>
      <c r="AJ59">
        <v>8898701</v>
      </c>
      <c r="AK59" s="2" t="s">
        <v>66</v>
      </c>
      <c r="AL59">
        <v>3800000</v>
      </c>
      <c r="AM59">
        <v>4681940</v>
      </c>
      <c r="AN59" s="2" t="s">
        <v>290</v>
      </c>
      <c r="AR59">
        <v>9900000</v>
      </c>
      <c r="AS59">
        <v>12078617</v>
      </c>
      <c r="AT59" s="2" t="s">
        <v>159</v>
      </c>
      <c r="AU59">
        <v>18900000</v>
      </c>
      <c r="AV59">
        <v>10708964</v>
      </c>
      <c r="AW59" s="2" t="s">
        <v>105</v>
      </c>
      <c r="AX59">
        <v>0</v>
      </c>
      <c r="AY59">
        <v>17693844</v>
      </c>
      <c r="AZ59" s="2" t="s">
        <v>43</v>
      </c>
      <c r="BD59">
        <v>121400</v>
      </c>
      <c r="BE59">
        <v>0</v>
      </c>
      <c r="BF59" s="2" t="s">
        <v>43</v>
      </c>
      <c r="BG59">
        <v>676031</v>
      </c>
      <c r="BH59">
        <v>0</v>
      </c>
      <c r="BI59" s="2" t="s">
        <v>43</v>
      </c>
      <c r="BJ59">
        <v>0</v>
      </c>
      <c r="BK59">
        <v>420220</v>
      </c>
      <c r="BL59" s="2" t="s">
        <v>43</v>
      </c>
      <c r="BM59">
        <v>2800000</v>
      </c>
      <c r="BN59">
        <v>3093946</v>
      </c>
      <c r="BO59" s="2" t="s">
        <v>316</v>
      </c>
      <c r="BP59">
        <v>148900000</v>
      </c>
      <c r="BQ59" t="str">
        <f>(F59+I59+L59+O59+R59+U59+X59+AA59+AD59+AJ59+AM59+AS59+AV59+AY59+BE59+BH59+BK59+BN59)</f>
        <v>0</v>
      </c>
      <c r="BR59" s="2" t="str">
        <f>IFERROR(BQ59*100/BP59,0)</f>
        <v>0</v>
      </c>
      <c r="BU59">
        <v>134540031</v>
      </c>
      <c r="BV59">
        <v>0</v>
      </c>
      <c r="BW59">
        <v>0</v>
      </c>
      <c r="BX59">
        <v>-5092913</v>
      </c>
      <c r="BY59">
        <v>0</v>
      </c>
      <c r="BZ59">
        <v>0</v>
      </c>
      <c r="CA59">
        <v>0</v>
      </c>
      <c r="CB59">
        <v>0</v>
      </c>
      <c r="CC59" t="str">
        <f>(BU59+BV59+BW59+BX59+BY59+BZ59+CA59+CB59)</f>
        <v>0</v>
      </c>
      <c r="CD59">
        <v>0</v>
      </c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3"/>
      <c r="B60" s="2" t="s">
        <v>317</v>
      </c>
      <c r="C60" t="s">
        <v>318</v>
      </c>
      <c r="D60">
        <v>158800000</v>
      </c>
      <c r="E60">
        <v>3811537</v>
      </c>
      <c r="F60">
        <v>170714</v>
      </c>
      <c r="G60" s="2" t="s">
        <v>136</v>
      </c>
      <c r="H60">
        <v>531508</v>
      </c>
      <c r="I60">
        <v>313454</v>
      </c>
      <c r="J60" s="2" t="s">
        <v>226</v>
      </c>
      <c r="K60">
        <v>51495572</v>
      </c>
      <c r="L60">
        <v>26666425</v>
      </c>
      <c r="M60" s="2" t="s">
        <v>133</v>
      </c>
      <c r="N60">
        <v>28761613</v>
      </c>
      <c r="O60">
        <v>21391960</v>
      </c>
      <c r="P60" s="2" t="s">
        <v>150</v>
      </c>
      <c r="Q60">
        <v>48370384</v>
      </c>
      <c r="R60">
        <v>41951018</v>
      </c>
      <c r="S60" s="2" t="s">
        <v>79</v>
      </c>
      <c r="T60">
        <v>4132792</v>
      </c>
      <c r="U60">
        <v>1135323</v>
      </c>
      <c r="V60" s="2" t="s">
        <v>180</v>
      </c>
      <c r="W60">
        <v>2900000</v>
      </c>
      <c r="X60">
        <v>2018700</v>
      </c>
      <c r="Y60" s="2" t="s">
        <v>244</v>
      </c>
      <c r="Z60">
        <v>3500000</v>
      </c>
      <c r="AA60">
        <v>2582475</v>
      </c>
      <c r="AB60" s="2" t="s">
        <v>150</v>
      </c>
      <c r="AC60">
        <v>700000</v>
      </c>
      <c r="AD60">
        <v>506469</v>
      </c>
      <c r="AE60" s="2" t="s">
        <v>218</v>
      </c>
      <c r="AI60">
        <v>10500000</v>
      </c>
      <c r="AJ60">
        <v>10715005</v>
      </c>
      <c r="AK60" s="2" t="s">
        <v>89</v>
      </c>
      <c r="AL60">
        <v>4500000</v>
      </c>
      <c r="AM60">
        <v>2151829</v>
      </c>
      <c r="AN60" s="2" t="s">
        <v>52</v>
      </c>
      <c r="AR60">
        <v>6500000</v>
      </c>
      <c r="AS60">
        <v>9140749</v>
      </c>
      <c r="AT60" s="2" t="s">
        <v>319</v>
      </c>
      <c r="AU60">
        <v>19800000</v>
      </c>
      <c r="AV60">
        <v>16155805</v>
      </c>
      <c r="AW60" s="2" t="s">
        <v>77</v>
      </c>
      <c r="AX60">
        <v>0</v>
      </c>
      <c r="AY60">
        <v>12143598</v>
      </c>
      <c r="AZ60" s="2" t="s">
        <v>43</v>
      </c>
      <c r="BD60">
        <v>0</v>
      </c>
      <c r="BE60">
        <v>0</v>
      </c>
      <c r="BF60" s="2" t="s">
        <v>43</v>
      </c>
      <c r="BG60">
        <v>706759</v>
      </c>
      <c r="BH60">
        <v>124829</v>
      </c>
      <c r="BI60" s="2" t="s">
        <v>118</v>
      </c>
      <c r="BJ60">
        <v>0</v>
      </c>
      <c r="BK60">
        <v>0</v>
      </c>
      <c r="BL60" s="2" t="s">
        <v>43</v>
      </c>
      <c r="BM60">
        <v>1400000</v>
      </c>
      <c r="BN60">
        <v>2004520</v>
      </c>
      <c r="BO60" s="2" t="s">
        <v>320</v>
      </c>
      <c r="BP60">
        <v>158800000</v>
      </c>
      <c r="BQ60" t="str">
        <f>(F60+I60+L60+O60+R60+U60+X60+AA60+AD60+AJ60+AM60+AS60+AV60+AY60+BE60+BH60+BK60+BN60)</f>
        <v>0</v>
      </c>
      <c r="BR60" s="2" t="str">
        <f>IFERROR(BQ60*100/BP60,0)</f>
        <v>0</v>
      </c>
      <c r="BU60">
        <v>154744484</v>
      </c>
      <c r="BV60">
        <v>0</v>
      </c>
      <c r="BW60">
        <v>0</v>
      </c>
      <c r="BX60">
        <v>-5571611</v>
      </c>
      <c r="BY60">
        <v>0</v>
      </c>
      <c r="BZ60">
        <v>0</v>
      </c>
      <c r="CA60">
        <v>0</v>
      </c>
      <c r="CB60">
        <v>0</v>
      </c>
      <c r="CC60" t="str">
        <f>(BU60+BV60+BW60+BX60+BY60+BZ60+CA60+CB60)</f>
        <v>0</v>
      </c>
      <c r="CD60">
        <v>0</v>
      </c>
      <c r="CE60" t="str">
        <f>(BU60+BV60+BW60+BX60+BY60+BZ60+CA60+CB60)-CD60</f>
        <v>0</v>
      </c>
      <c r="CF60" t="str">
        <f>(BQ60-BP60)</f>
        <v>0</v>
      </c>
      <c r="CG60" t="str">
        <f>CE60-BW60+BZ60</f>
        <v>0</v>
      </c>
      <c r="CH60" t="str">
        <f>IFERROR(CE60*100/BP60,0)</f>
        <v>0</v>
      </c>
    </row>
    <row r="61" spans="1:86">
      <c r="A61" s="3"/>
      <c r="B61" s="2" t="s">
        <v>321</v>
      </c>
      <c r="C61" t="s">
        <v>322</v>
      </c>
      <c r="D61">
        <v>156800000</v>
      </c>
      <c r="E61">
        <v>3763533</v>
      </c>
      <c r="F61">
        <v>319093</v>
      </c>
      <c r="G61" s="2" t="s">
        <v>93</v>
      </c>
      <c r="H61">
        <v>524814</v>
      </c>
      <c r="I61">
        <v>148022</v>
      </c>
      <c r="J61" s="2" t="s">
        <v>190</v>
      </c>
      <c r="K61">
        <v>50847013</v>
      </c>
      <c r="L61">
        <v>27320468</v>
      </c>
      <c r="M61" s="2" t="s">
        <v>67</v>
      </c>
      <c r="N61">
        <v>28399376</v>
      </c>
      <c r="O61">
        <v>17818900</v>
      </c>
      <c r="P61" s="2" t="s">
        <v>53</v>
      </c>
      <c r="Q61">
        <v>47761185</v>
      </c>
      <c r="R61">
        <v>30782869</v>
      </c>
      <c r="S61" s="2" t="s">
        <v>162</v>
      </c>
      <c r="T61">
        <v>4080741</v>
      </c>
      <c r="U61">
        <v>866425</v>
      </c>
      <c r="V61" s="2" t="s">
        <v>323</v>
      </c>
      <c r="W61">
        <v>2800000</v>
      </c>
      <c r="X61">
        <v>2297099</v>
      </c>
      <c r="Y61" s="2" t="s">
        <v>77</v>
      </c>
      <c r="Z61">
        <v>3500000</v>
      </c>
      <c r="AA61">
        <v>2140100</v>
      </c>
      <c r="AB61" s="2" t="s">
        <v>227</v>
      </c>
      <c r="AC61">
        <v>600000</v>
      </c>
      <c r="AD61">
        <v>29145</v>
      </c>
      <c r="AE61" s="2" t="s">
        <v>146</v>
      </c>
      <c r="AI61">
        <v>9300000</v>
      </c>
      <c r="AJ61">
        <v>7789900</v>
      </c>
      <c r="AK61" s="2" t="s">
        <v>259</v>
      </c>
      <c r="AL61">
        <v>3300000</v>
      </c>
      <c r="AM61">
        <v>2775755</v>
      </c>
      <c r="AN61" s="2" t="s">
        <v>259</v>
      </c>
      <c r="AR61">
        <v>4900000</v>
      </c>
      <c r="AS61">
        <v>5490405</v>
      </c>
      <c r="AT61" s="2" t="s">
        <v>245</v>
      </c>
      <c r="AU61">
        <v>19950000</v>
      </c>
      <c r="AV61">
        <v>15570878</v>
      </c>
      <c r="AW61" s="2" t="s">
        <v>228</v>
      </c>
      <c r="AX61">
        <v>0</v>
      </c>
      <c r="AY61">
        <v>11078392</v>
      </c>
      <c r="AZ61" s="2" t="s">
        <v>43</v>
      </c>
      <c r="BD61">
        <v>0</v>
      </c>
      <c r="BE61">
        <v>0</v>
      </c>
      <c r="BF61" s="2" t="s">
        <v>43</v>
      </c>
      <c r="BG61">
        <v>706759</v>
      </c>
      <c r="BH61">
        <v>236601</v>
      </c>
      <c r="BI61" s="2" t="s">
        <v>64</v>
      </c>
      <c r="BJ61">
        <v>0</v>
      </c>
      <c r="BK61">
        <v>0</v>
      </c>
      <c r="BL61" s="2" t="s">
        <v>43</v>
      </c>
      <c r="BM61">
        <v>1400000</v>
      </c>
      <c r="BN61">
        <v>1997089</v>
      </c>
      <c r="BO61" s="2" t="s">
        <v>320</v>
      </c>
      <c r="BP61">
        <v>156800000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129779985</v>
      </c>
      <c r="BV61">
        <v>0</v>
      </c>
      <c r="BW61">
        <v>0</v>
      </c>
      <c r="BX61">
        <v>-3118844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3"/>
      <c r="B62" s="2" t="s">
        <v>324</v>
      </c>
      <c r="C62" t="s">
        <v>325</v>
      </c>
      <c r="D62">
        <v>0</v>
      </c>
      <c r="E62">
        <v>0</v>
      </c>
      <c r="F62">
        <v>0</v>
      </c>
      <c r="G62" s="2" t="s">
        <v>43</v>
      </c>
      <c r="H62">
        <v>0</v>
      </c>
      <c r="I62">
        <v>0</v>
      </c>
      <c r="J62" s="2" t="s">
        <v>43</v>
      </c>
      <c r="K62">
        <v>0</v>
      </c>
      <c r="L62">
        <v>77091</v>
      </c>
      <c r="M62" s="2" t="s">
        <v>43</v>
      </c>
      <c r="N62">
        <v>0</v>
      </c>
      <c r="O62">
        <v>0</v>
      </c>
      <c r="P62" s="2" t="s">
        <v>43</v>
      </c>
      <c r="Q62">
        <v>0</v>
      </c>
      <c r="R62">
        <v>0</v>
      </c>
      <c r="S62" s="2" t="s">
        <v>43</v>
      </c>
      <c r="T62">
        <v>0</v>
      </c>
      <c r="U62">
        <v>0</v>
      </c>
      <c r="V62" s="2" t="s">
        <v>43</v>
      </c>
      <c r="W62">
        <v>0</v>
      </c>
      <c r="X62">
        <v>0</v>
      </c>
      <c r="Y62" s="2" t="s">
        <v>43</v>
      </c>
      <c r="Z62">
        <v>0</v>
      </c>
      <c r="AA62">
        <v>0</v>
      </c>
      <c r="AB62" s="2" t="s">
        <v>43</v>
      </c>
      <c r="AC62">
        <v>0</v>
      </c>
      <c r="AD62">
        <v>0</v>
      </c>
      <c r="AE62" s="2" t="s">
        <v>43</v>
      </c>
      <c r="AI62">
        <v>0</v>
      </c>
      <c r="AJ62">
        <v>0</v>
      </c>
      <c r="AK62" s="2" t="s">
        <v>43</v>
      </c>
      <c r="AL62">
        <v>0</v>
      </c>
      <c r="AM62">
        <v>0</v>
      </c>
      <c r="AN62" s="2" t="s">
        <v>43</v>
      </c>
      <c r="AR62">
        <v>0</v>
      </c>
      <c r="AS62">
        <v>0</v>
      </c>
      <c r="AT62" s="2" t="s">
        <v>43</v>
      </c>
      <c r="AU62">
        <v>0</v>
      </c>
      <c r="AV62">
        <v>0</v>
      </c>
      <c r="AW62" s="2" t="s">
        <v>43</v>
      </c>
      <c r="AX62">
        <v>0</v>
      </c>
      <c r="AY62">
        <v>0</v>
      </c>
      <c r="AZ62" s="2" t="s">
        <v>43</v>
      </c>
      <c r="BD62">
        <v>0</v>
      </c>
      <c r="BE62">
        <v>0</v>
      </c>
      <c r="BF62" s="2" t="s">
        <v>43</v>
      </c>
      <c r="BG62">
        <v>0</v>
      </c>
      <c r="BH62">
        <v>0</v>
      </c>
      <c r="BI62" s="2" t="s">
        <v>43</v>
      </c>
      <c r="BJ62">
        <v>0</v>
      </c>
      <c r="BK62">
        <v>0</v>
      </c>
      <c r="BL62" s="2" t="s">
        <v>43</v>
      </c>
      <c r="BM62">
        <v>0</v>
      </c>
      <c r="BN62">
        <v>0</v>
      </c>
      <c r="BO62" s="2" t="s">
        <v>43</v>
      </c>
      <c r="BP62">
        <v>0</v>
      </c>
      <c r="BQ62" t="str">
        <f>(F62+I62+L62+O62+R62+U62+X62+AA62+AD62+AJ62+AM62+AS62+AV62+AY62+BE62+BH62+BK62+BN62)</f>
        <v>0</v>
      </c>
      <c r="BR62" s="2" t="str">
        <f>IFERROR(BQ62*100/BP62,0)</f>
        <v>0</v>
      </c>
      <c r="BU62">
        <v>77091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t="str">
        <f>(BU62+BV62+BW62+BX62+BY62+BZ62+CA62+CB62)</f>
        <v>0</v>
      </c>
      <c r="CD62">
        <v>0</v>
      </c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326</v>
      </c>
      <c r="C63" t="s">
        <v>327</v>
      </c>
      <c r="D63">
        <v>0</v>
      </c>
      <c r="E63">
        <v>0</v>
      </c>
      <c r="F63">
        <v>0</v>
      </c>
      <c r="G63" s="2" t="s">
        <v>43</v>
      </c>
      <c r="H63">
        <v>0</v>
      </c>
      <c r="I63">
        <v>0</v>
      </c>
      <c r="J63" s="2" t="s">
        <v>43</v>
      </c>
      <c r="K63">
        <v>0</v>
      </c>
      <c r="L63">
        <v>0</v>
      </c>
      <c r="M63" s="2" t="s">
        <v>43</v>
      </c>
      <c r="N63">
        <v>0</v>
      </c>
      <c r="O63">
        <v>0</v>
      </c>
      <c r="P63" s="2" t="s">
        <v>43</v>
      </c>
      <c r="Q63">
        <v>0</v>
      </c>
      <c r="R63">
        <v>0</v>
      </c>
      <c r="S63" s="2" t="s">
        <v>43</v>
      </c>
      <c r="T63">
        <v>0</v>
      </c>
      <c r="U63">
        <v>0</v>
      </c>
      <c r="V63" s="2" t="s">
        <v>43</v>
      </c>
      <c r="W63">
        <v>0</v>
      </c>
      <c r="X63">
        <v>0</v>
      </c>
      <c r="Y63" s="2" t="s">
        <v>43</v>
      </c>
      <c r="Z63">
        <v>0</v>
      </c>
      <c r="AA63">
        <v>0</v>
      </c>
      <c r="AB63" s="2" t="s">
        <v>43</v>
      </c>
      <c r="AC63">
        <v>0</v>
      </c>
      <c r="AD63">
        <v>0</v>
      </c>
      <c r="AE63" s="2" t="s">
        <v>43</v>
      </c>
      <c r="AI63">
        <v>0</v>
      </c>
      <c r="AJ63">
        <v>0</v>
      </c>
      <c r="AK63" s="2" t="s">
        <v>43</v>
      </c>
      <c r="AL63">
        <v>0</v>
      </c>
      <c r="AM63">
        <v>0</v>
      </c>
      <c r="AN63" s="2" t="s">
        <v>43</v>
      </c>
      <c r="AR63">
        <v>0</v>
      </c>
      <c r="AS63">
        <v>0</v>
      </c>
      <c r="AT63" s="2" t="s">
        <v>43</v>
      </c>
      <c r="AU63">
        <v>0</v>
      </c>
      <c r="AV63">
        <v>0</v>
      </c>
      <c r="AW63" s="2" t="s">
        <v>43</v>
      </c>
      <c r="AX63">
        <v>0</v>
      </c>
      <c r="AY63">
        <v>0</v>
      </c>
      <c r="AZ63" s="2" t="s">
        <v>43</v>
      </c>
      <c r="BD63">
        <v>0</v>
      </c>
      <c r="BE63">
        <v>0</v>
      </c>
      <c r="BF63" s="2" t="s">
        <v>43</v>
      </c>
      <c r="BG63">
        <v>0</v>
      </c>
      <c r="BH63">
        <v>0</v>
      </c>
      <c r="BI63" s="2" t="s">
        <v>43</v>
      </c>
      <c r="BJ63">
        <v>0</v>
      </c>
      <c r="BK63">
        <v>0</v>
      </c>
      <c r="BL63" s="2" t="s">
        <v>43</v>
      </c>
      <c r="BM63">
        <v>0</v>
      </c>
      <c r="BN63">
        <v>0</v>
      </c>
      <c r="BO63" s="2" t="s">
        <v>43</v>
      </c>
      <c r="BP63">
        <v>0</v>
      </c>
      <c r="BQ63" t="str">
        <f>(F63+I63+L63+O63+R63+U63+X63+AA63+AD63+AJ63+AM63+AS63+AV63+AY63+BE63+BH63+BK63+BN63)</f>
        <v>0</v>
      </c>
      <c r="BR63" s="2" t="str">
        <f>IFERROR(BQ63*100/BP63,0)</f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 t="str">
        <f>(BU63+BV63+BW63+BX63+BY63+BZ63+CA63+CB63)</f>
        <v>0</v>
      </c>
      <c r="CD63">
        <v>0</v>
      </c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7" t="s">
        <v>328</v>
      </c>
      <c r="B64" s="3"/>
      <c r="C64" s="3"/>
      <c r="D64" s="3">
        <v>464500000</v>
      </c>
      <c r="E64" s="3">
        <v>9180068</v>
      </c>
      <c r="F64" s="3">
        <v>1303764</v>
      </c>
      <c r="G64" s="5" t="s">
        <v>235</v>
      </c>
      <c r="H64" s="3">
        <v>1971535</v>
      </c>
      <c r="I64" s="3">
        <v>998734</v>
      </c>
      <c r="J64" s="5" t="s">
        <v>193</v>
      </c>
      <c r="K64" s="3">
        <v>119983805</v>
      </c>
      <c r="L64" s="3">
        <v>72473278</v>
      </c>
      <c r="M64" s="5" t="s">
        <v>186</v>
      </c>
      <c r="N64" s="3">
        <v>61485022</v>
      </c>
      <c r="O64" s="3">
        <v>46720398</v>
      </c>
      <c r="P64" s="5" t="s">
        <v>94</v>
      </c>
      <c r="Q64" s="3">
        <v>139787052</v>
      </c>
      <c r="R64" s="3">
        <v>109744339</v>
      </c>
      <c r="S64" s="5" t="s">
        <v>50</v>
      </c>
      <c r="T64" s="3">
        <v>13931333</v>
      </c>
      <c r="U64" s="3">
        <v>2755085</v>
      </c>
      <c r="V64" s="5" t="s">
        <v>158</v>
      </c>
      <c r="W64" s="3">
        <v>9200000</v>
      </c>
      <c r="X64" s="3">
        <v>7366947</v>
      </c>
      <c r="Y64" s="5" t="s">
        <v>51</v>
      </c>
      <c r="Z64" s="3">
        <v>11400000</v>
      </c>
      <c r="AA64" s="3">
        <v>8099632</v>
      </c>
      <c r="AB64" s="5" t="s">
        <v>191</v>
      </c>
      <c r="AC64" s="3">
        <v>1600000</v>
      </c>
      <c r="AD64" s="3">
        <v>944459</v>
      </c>
      <c r="AE64" s="5" t="s">
        <v>226</v>
      </c>
      <c r="AF64" s="3"/>
      <c r="AG64" s="3"/>
      <c r="AH64" s="3"/>
      <c r="AI64" s="3">
        <v>29500000</v>
      </c>
      <c r="AJ64" s="3">
        <v>27403606</v>
      </c>
      <c r="AK64" s="5" t="s">
        <v>289</v>
      </c>
      <c r="AL64" s="3">
        <v>11600000</v>
      </c>
      <c r="AM64" s="3">
        <v>9609524</v>
      </c>
      <c r="AN64" s="5" t="s">
        <v>115</v>
      </c>
      <c r="AO64" s="3"/>
      <c r="AP64" s="3"/>
      <c r="AQ64" s="3"/>
      <c r="AR64" s="3">
        <v>21300000</v>
      </c>
      <c r="AS64" s="3">
        <v>26709771</v>
      </c>
      <c r="AT64" s="5" t="s">
        <v>329</v>
      </c>
      <c r="AU64" s="3">
        <v>58650000</v>
      </c>
      <c r="AV64" s="3">
        <v>42435647</v>
      </c>
      <c r="AW64" s="5" t="s">
        <v>218</v>
      </c>
      <c r="AX64" s="3">
        <v>0</v>
      </c>
      <c r="AY64" s="3">
        <v>40915834</v>
      </c>
      <c r="AZ64" s="5" t="s">
        <v>43</v>
      </c>
      <c r="BA64" s="3"/>
      <c r="BB64" s="3"/>
      <c r="BC64" s="3"/>
      <c r="BD64" s="3">
        <v>121400</v>
      </c>
      <c r="BE64" s="3">
        <v>0</v>
      </c>
      <c r="BF64" s="5" t="s">
        <v>43</v>
      </c>
      <c r="BG64" s="3">
        <v>2089549</v>
      </c>
      <c r="BH64" s="3">
        <v>361430</v>
      </c>
      <c r="BI64" s="5" t="s">
        <v>165</v>
      </c>
      <c r="BJ64" s="3">
        <v>0</v>
      </c>
      <c r="BK64" s="3">
        <v>420220</v>
      </c>
      <c r="BL64" s="5" t="s">
        <v>43</v>
      </c>
      <c r="BM64" s="3">
        <v>5600000</v>
      </c>
      <c r="BN64" s="3">
        <v>7095555</v>
      </c>
      <c r="BO64" s="5" t="s">
        <v>302</v>
      </c>
      <c r="BP64" s="3">
        <v>464500000</v>
      </c>
      <c r="BQ64" s="3" t="str">
        <f>(F64+I64+L64+O64+R64+U64+X64+AA64+AD64+AJ64+AM64+AS64+AV64+AY64+BE64+BH64+BK64+BN64)</f>
        <v>0</v>
      </c>
      <c r="BR64" s="3" t="str">
        <f>IFERROR(BQ64*100/BP64,0)</f>
        <v>0</v>
      </c>
      <c r="BT64" s="4" t="s">
        <v>328</v>
      </c>
      <c r="BU64" s="4" t="str">
        <f>SUM(BU59:BU63)</f>
        <v>0</v>
      </c>
      <c r="BV64" s="4" t="str">
        <f>SUM(BV59:BV63)</f>
        <v>0</v>
      </c>
      <c r="BW64" s="4" t="str">
        <f>SUM(BW59:BW63)</f>
        <v>0</v>
      </c>
      <c r="BX64" s="4" t="str">
        <f>SUM(BX59:BX63)</f>
        <v>0</v>
      </c>
      <c r="BY64" s="4" t="str">
        <f>SUM(BY59:BY63)</f>
        <v>0</v>
      </c>
      <c r="BZ64" s="4" t="str">
        <f>SUM(BZ59:BZ63)</f>
        <v>0</v>
      </c>
      <c r="CA64" s="4" t="str">
        <f>SUM(CA59:CA63)</f>
        <v>0</v>
      </c>
      <c r="CB64" s="4" t="str">
        <f>SUM(CB59:CB63)</f>
        <v>0</v>
      </c>
      <c r="CC64" s="4" t="str">
        <f>SUM(CC59:CC63)</f>
        <v>0</v>
      </c>
      <c r="CD64" s="4" t="str">
        <f>SUM(CD59:CD63)</f>
        <v>0</v>
      </c>
      <c r="CE64" s="4" t="str">
        <f>SUM(CE59:CE63)</f>
        <v>0</v>
      </c>
      <c r="CF64" s="4" t="str">
        <f>SUM(CF59:CF63)</f>
        <v>0</v>
      </c>
      <c r="CG64" s="4" t="str">
        <f>SUM(CG59:CG63)</f>
        <v>0</v>
      </c>
      <c r="CH64" s="4" t="str">
        <f>IFERROR(CE64*100/BP64,0)</f>
        <v>0</v>
      </c>
    </row>
    <row r="66" spans="1:86">
      <c r="A66" s="4" t="s">
        <v>330</v>
      </c>
      <c r="B66" s="2" t="s">
        <v>331</v>
      </c>
      <c r="C66" t="s">
        <v>332</v>
      </c>
      <c r="D66">
        <v>246500000</v>
      </c>
      <c r="E66">
        <v>307645</v>
      </c>
      <c r="F66">
        <v>7360501</v>
      </c>
      <c r="G66" s="2" t="s">
        <v>333</v>
      </c>
      <c r="H66">
        <v>632520</v>
      </c>
      <c r="I66">
        <v>319542</v>
      </c>
      <c r="J66" s="2" t="s">
        <v>193</v>
      </c>
      <c r="K66">
        <v>65098859</v>
      </c>
      <c r="L66">
        <v>44833185</v>
      </c>
      <c r="M66" s="2" t="s">
        <v>86</v>
      </c>
      <c r="N66">
        <v>16396373</v>
      </c>
      <c r="O66">
        <v>27547334</v>
      </c>
      <c r="P66" s="2" t="s">
        <v>209</v>
      </c>
      <c r="Q66">
        <v>18139082</v>
      </c>
      <c r="R66">
        <v>41609255</v>
      </c>
      <c r="S66" s="2" t="s">
        <v>334</v>
      </c>
      <c r="T66">
        <v>1952648</v>
      </c>
      <c r="U66">
        <v>6249217</v>
      </c>
      <c r="V66" s="2" t="s">
        <v>335</v>
      </c>
      <c r="W66">
        <v>1500000</v>
      </c>
      <c r="X66">
        <v>1660544</v>
      </c>
      <c r="Y66" s="2" t="s">
        <v>129</v>
      </c>
      <c r="Z66">
        <v>2600000</v>
      </c>
      <c r="AA66">
        <v>2534340</v>
      </c>
      <c r="AB66" s="2" t="s">
        <v>73</v>
      </c>
      <c r="AC66">
        <v>500000</v>
      </c>
      <c r="AD66">
        <v>188808</v>
      </c>
      <c r="AE66" s="2" t="s">
        <v>255</v>
      </c>
      <c r="AI66">
        <v>4900000</v>
      </c>
      <c r="AJ66">
        <v>6719462</v>
      </c>
      <c r="AK66" s="2" t="s">
        <v>273</v>
      </c>
      <c r="AL66">
        <v>2900000</v>
      </c>
      <c r="AM66">
        <v>7175063</v>
      </c>
      <c r="AN66" s="2" t="s">
        <v>336</v>
      </c>
      <c r="AR66">
        <v>3800000</v>
      </c>
      <c r="AS66">
        <v>9682893</v>
      </c>
      <c r="AT66" s="2" t="s">
        <v>337</v>
      </c>
      <c r="AU66">
        <v>56600000</v>
      </c>
      <c r="AV66">
        <v>49587451</v>
      </c>
      <c r="AW66" s="2" t="s">
        <v>106</v>
      </c>
      <c r="AX66">
        <v>0</v>
      </c>
      <c r="AY66">
        <v>16159132</v>
      </c>
      <c r="AZ66" s="2" t="s">
        <v>43</v>
      </c>
      <c r="BD66">
        <v>0</v>
      </c>
      <c r="BE66">
        <v>0</v>
      </c>
      <c r="BF66" s="2" t="s">
        <v>43</v>
      </c>
      <c r="BG66">
        <v>2304650</v>
      </c>
      <c r="BH66">
        <v>1962567</v>
      </c>
      <c r="BI66" s="2" t="s">
        <v>202</v>
      </c>
      <c r="BJ66">
        <v>0</v>
      </c>
      <c r="BK66">
        <v>210110</v>
      </c>
      <c r="BL66" s="2" t="s">
        <v>43</v>
      </c>
      <c r="BM66">
        <v>800000</v>
      </c>
      <c r="BN66">
        <v>1424215</v>
      </c>
      <c r="BO66" s="2" t="s">
        <v>338</v>
      </c>
      <c r="BP66">
        <v>246500000</v>
      </c>
      <c r="BQ66" t="str">
        <f>(F66+I66+L66+O66+R66+U66+X66+AA66+AD66+AJ66+AM66+AS66+AV66+AY66+BE66+BH66+BK66+BN66)</f>
        <v>0</v>
      </c>
      <c r="BR66" s="2" t="str">
        <f>IFERROR(BQ66*100/BP66,0)</f>
        <v>0</v>
      </c>
      <c r="BU66">
        <v>240522215</v>
      </c>
      <c r="BV66">
        <v>0</v>
      </c>
      <c r="BW66">
        <v>0</v>
      </c>
      <c r="BX66">
        <v>-15245408</v>
      </c>
      <c r="BY66">
        <v>0</v>
      </c>
      <c r="BZ66">
        <v>0</v>
      </c>
      <c r="CA66">
        <v>0</v>
      </c>
      <c r="CB66">
        <v>0</v>
      </c>
      <c r="CC66" t="str">
        <f>(BU66+BV66+BW66+BX66+BY66+BZ66+CA66+CB66)</f>
        <v>0</v>
      </c>
      <c r="CD66">
        <v>0</v>
      </c>
      <c r="CE66" t="str">
        <f>(BU66+BV66+BW66+BX66+BY66+BZ66+CA66+CB66)-CD66</f>
        <v>0</v>
      </c>
      <c r="CF66" t="str">
        <f>(BQ66-BP66)</f>
        <v>0</v>
      </c>
      <c r="CG66" t="str">
        <f>CE66-BW66+BZ66</f>
        <v>0</v>
      </c>
      <c r="CH66" t="str">
        <f>IFERROR(CE66*100/BP66,0)</f>
        <v>0</v>
      </c>
    </row>
    <row r="67" spans="1:86">
      <c r="A67" s="3"/>
      <c r="B67" s="2" t="s">
        <v>339</v>
      </c>
      <c r="C67" t="s">
        <v>340</v>
      </c>
      <c r="D67">
        <v>95500000</v>
      </c>
      <c r="E67">
        <v>2292202</v>
      </c>
      <c r="F67">
        <v>148643</v>
      </c>
      <c r="G67" s="2" t="s">
        <v>145</v>
      </c>
      <c r="H67">
        <v>319641</v>
      </c>
      <c r="I67">
        <v>45687</v>
      </c>
      <c r="J67" s="2" t="s">
        <v>235</v>
      </c>
      <c r="K67">
        <v>30968684</v>
      </c>
      <c r="L67">
        <v>19197526</v>
      </c>
      <c r="M67" s="2" t="s">
        <v>196</v>
      </c>
      <c r="N67">
        <v>17296814</v>
      </c>
      <c r="O67">
        <v>12883289</v>
      </c>
      <c r="P67" s="2" t="s">
        <v>150</v>
      </c>
      <c r="Q67">
        <v>29089242</v>
      </c>
      <c r="R67">
        <v>15008633</v>
      </c>
      <c r="S67" s="2" t="s">
        <v>133</v>
      </c>
      <c r="T67">
        <v>2485400</v>
      </c>
      <c r="U67">
        <v>801830</v>
      </c>
      <c r="V67" s="2" t="s">
        <v>68</v>
      </c>
      <c r="W67">
        <v>900000</v>
      </c>
      <c r="X67">
        <v>602332</v>
      </c>
      <c r="Y67" s="2" t="s">
        <v>75</v>
      </c>
      <c r="Z67">
        <v>1100000</v>
      </c>
      <c r="AA67">
        <v>976716</v>
      </c>
      <c r="AB67" s="2" t="s">
        <v>49</v>
      </c>
      <c r="AC67">
        <v>300000</v>
      </c>
      <c r="AD67">
        <v>206188</v>
      </c>
      <c r="AE67" s="2" t="s">
        <v>86</v>
      </c>
      <c r="AI67">
        <v>4600000</v>
      </c>
      <c r="AJ67">
        <v>4253040</v>
      </c>
      <c r="AK67" s="2" t="s">
        <v>66</v>
      </c>
      <c r="AL67">
        <v>1600000</v>
      </c>
      <c r="AM67">
        <v>1039880</v>
      </c>
      <c r="AN67" s="2" t="s">
        <v>240</v>
      </c>
      <c r="AR67">
        <v>1200000</v>
      </c>
      <c r="AS67">
        <v>1631218</v>
      </c>
      <c r="AT67" s="2" t="s">
        <v>315</v>
      </c>
      <c r="AU67">
        <v>14900000</v>
      </c>
      <c r="AV67">
        <v>14433056</v>
      </c>
      <c r="AW67" s="2" t="s">
        <v>73</v>
      </c>
      <c r="AX67">
        <v>0</v>
      </c>
      <c r="AY67">
        <v>6972045</v>
      </c>
      <c r="AZ67" s="2" t="s">
        <v>43</v>
      </c>
      <c r="BD67">
        <v>0</v>
      </c>
      <c r="BE67">
        <v>0</v>
      </c>
      <c r="BF67" s="2" t="s">
        <v>43</v>
      </c>
      <c r="BG67">
        <v>522387</v>
      </c>
      <c r="BH67">
        <v>437855</v>
      </c>
      <c r="BI67" s="2" t="s">
        <v>259</v>
      </c>
      <c r="BJ67">
        <v>0</v>
      </c>
      <c r="BK67">
        <v>0</v>
      </c>
      <c r="BL67" s="2" t="s">
        <v>43</v>
      </c>
      <c r="BM67">
        <v>500000</v>
      </c>
      <c r="BN67">
        <v>1061100</v>
      </c>
      <c r="BO67" s="2" t="s">
        <v>341</v>
      </c>
      <c r="BP67">
        <v>95500000</v>
      </c>
      <c r="BQ67" t="str">
        <f>(F67+I67+L67+O67+R67+U67+X67+AA67+AD67+AJ67+AM67+AS67+AV67+AY67+BE67+BH67+BK67+BN67)</f>
        <v>0</v>
      </c>
      <c r="BR67" s="2" t="str">
        <f>IFERROR(BQ67*100/BP67,0)</f>
        <v>0</v>
      </c>
      <c r="BU67">
        <v>82337934</v>
      </c>
      <c r="BV67">
        <v>0</v>
      </c>
      <c r="BW67">
        <v>0</v>
      </c>
      <c r="BX67">
        <v>-2658169</v>
      </c>
      <c r="BY67">
        <v>0</v>
      </c>
      <c r="BZ67">
        <v>0</v>
      </c>
      <c r="CA67">
        <v>0</v>
      </c>
      <c r="CB67">
        <v>0</v>
      </c>
      <c r="CC67" t="str">
        <f>(BU67+BV67+BW67+BX67+BY67+BZ67+CA67+CB67)</f>
        <v>0</v>
      </c>
      <c r="CD67">
        <v>0</v>
      </c>
      <c r="CE67" t="str">
        <f>(BU67+BV67+BW67+BX67+BY67+BZ67+CA67+CB67)-CD67</f>
        <v>0</v>
      </c>
      <c r="CF67" t="str">
        <f>(BQ67-BP67)</f>
        <v>0</v>
      </c>
      <c r="CG67" t="str">
        <f>CE67-BW67+BZ67</f>
        <v>0</v>
      </c>
      <c r="CH67" t="str">
        <f>IFERROR(CE67*100/BP67,0)</f>
        <v>0</v>
      </c>
    </row>
    <row r="68" spans="1:86">
      <c r="A68" s="7" t="s">
        <v>342</v>
      </c>
      <c r="B68" s="3"/>
      <c r="C68" s="3"/>
      <c r="D68" s="3">
        <v>342000000</v>
      </c>
      <c r="E68" s="3">
        <v>2599847</v>
      </c>
      <c r="F68" s="3">
        <v>7509144</v>
      </c>
      <c r="G68" s="5" t="s">
        <v>343</v>
      </c>
      <c r="H68" s="3">
        <v>952161</v>
      </c>
      <c r="I68" s="3">
        <v>365229</v>
      </c>
      <c r="J68" s="5" t="s">
        <v>255</v>
      </c>
      <c r="K68" s="3">
        <v>96067543</v>
      </c>
      <c r="L68" s="3">
        <v>64030711</v>
      </c>
      <c r="M68" s="5" t="s">
        <v>75</v>
      </c>
      <c r="N68" s="3">
        <v>33693187</v>
      </c>
      <c r="O68" s="3">
        <v>40430623</v>
      </c>
      <c r="P68" s="5" t="s">
        <v>260</v>
      </c>
      <c r="Q68" s="3">
        <v>47228324</v>
      </c>
      <c r="R68" s="3">
        <v>56617888</v>
      </c>
      <c r="S68" s="5" t="s">
        <v>260</v>
      </c>
      <c r="T68" s="3">
        <v>4438048</v>
      </c>
      <c r="U68" s="3">
        <v>7051047</v>
      </c>
      <c r="V68" s="5" t="s">
        <v>301</v>
      </c>
      <c r="W68" s="3">
        <v>2400000</v>
      </c>
      <c r="X68" s="3">
        <v>2262876</v>
      </c>
      <c r="Y68" s="5" t="s">
        <v>153</v>
      </c>
      <c r="Z68" s="3">
        <v>3700000</v>
      </c>
      <c r="AA68" s="3">
        <v>3511056</v>
      </c>
      <c r="AB68" s="5" t="s">
        <v>74</v>
      </c>
      <c r="AC68" s="3">
        <v>800000</v>
      </c>
      <c r="AD68" s="3">
        <v>394996</v>
      </c>
      <c r="AE68" s="5" t="s">
        <v>95</v>
      </c>
      <c r="AF68" s="3"/>
      <c r="AG68" s="3"/>
      <c r="AH68" s="3"/>
      <c r="AI68" s="3">
        <v>9500000</v>
      </c>
      <c r="AJ68" s="3">
        <v>10972502</v>
      </c>
      <c r="AK68" s="5" t="s">
        <v>303</v>
      </c>
      <c r="AL68" s="3">
        <v>4500000</v>
      </c>
      <c r="AM68" s="3">
        <v>8214943</v>
      </c>
      <c r="AN68" s="5" t="s">
        <v>166</v>
      </c>
      <c r="AO68" s="3"/>
      <c r="AP68" s="3"/>
      <c r="AQ68" s="3"/>
      <c r="AR68" s="3">
        <v>5000000</v>
      </c>
      <c r="AS68" s="3">
        <v>11314111</v>
      </c>
      <c r="AT68" s="5" t="s">
        <v>56</v>
      </c>
      <c r="AU68" s="3">
        <v>71500000</v>
      </c>
      <c r="AV68" s="3">
        <v>64020507</v>
      </c>
      <c r="AW68" s="5" t="s">
        <v>131</v>
      </c>
      <c r="AX68" s="3">
        <v>0</v>
      </c>
      <c r="AY68" s="3">
        <v>23131177</v>
      </c>
      <c r="AZ68" s="5" t="s">
        <v>43</v>
      </c>
      <c r="BA68" s="3"/>
      <c r="BB68" s="3"/>
      <c r="BC68" s="3"/>
      <c r="BD68" s="3">
        <v>0</v>
      </c>
      <c r="BE68" s="3">
        <v>0</v>
      </c>
      <c r="BF68" s="5" t="s">
        <v>43</v>
      </c>
      <c r="BG68" s="3">
        <v>2827037</v>
      </c>
      <c r="BH68" s="3">
        <v>2400422</v>
      </c>
      <c r="BI68" s="5" t="s">
        <v>202</v>
      </c>
      <c r="BJ68" s="3">
        <v>0</v>
      </c>
      <c r="BK68" s="3">
        <v>210110</v>
      </c>
      <c r="BL68" s="5" t="s">
        <v>43</v>
      </c>
      <c r="BM68" s="3">
        <v>1300000</v>
      </c>
      <c r="BN68" s="3">
        <v>2485315</v>
      </c>
      <c r="BO68" s="5" t="s">
        <v>344</v>
      </c>
      <c r="BP68" s="3">
        <v>342000000</v>
      </c>
      <c r="BQ68" s="3" t="str">
        <f>(F68+I68+L68+O68+R68+U68+X68+AA68+AD68+AJ68+AM68+AS68+AV68+AY68+BE68+BH68+BK68+BN68)</f>
        <v>0</v>
      </c>
      <c r="BR68" s="3" t="str">
        <f>IFERROR(BQ68*100/BP68,0)</f>
        <v>0</v>
      </c>
      <c r="BT68" s="4" t="s">
        <v>342</v>
      </c>
      <c r="BU68" s="4" t="str">
        <f>SUM(BU66:BU67)</f>
        <v>0</v>
      </c>
      <c r="BV68" s="4" t="str">
        <f>SUM(BV66:BV67)</f>
        <v>0</v>
      </c>
      <c r="BW68" s="4" t="str">
        <f>SUM(BW66:BW67)</f>
        <v>0</v>
      </c>
      <c r="BX68" s="4" t="str">
        <f>SUM(BX66:BX67)</f>
        <v>0</v>
      </c>
      <c r="BY68" s="4" t="str">
        <f>SUM(BY66:BY67)</f>
        <v>0</v>
      </c>
      <c r="BZ68" s="4" t="str">
        <f>SUM(BZ66:BZ67)</f>
        <v>0</v>
      </c>
      <c r="CA68" s="4" t="str">
        <f>SUM(CA66:CA67)</f>
        <v>0</v>
      </c>
      <c r="CB68" s="4" t="str">
        <f>SUM(CB66:CB67)</f>
        <v>0</v>
      </c>
      <c r="CC68" s="4" t="str">
        <f>SUM(CC66:CC67)</f>
        <v>0</v>
      </c>
      <c r="CD68" s="4" t="str">
        <f>SUM(CD66:CD67)</f>
        <v>0</v>
      </c>
      <c r="CE68" s="4" t="str">
        <f>SUM(CE66:CE67)</f>
        <v>0</v>
      </c>
      <c r="CF68" s="4" t="str">
        <f>SUM(CF66:CF67)</f>
        <v>0</v>
      </c>
      <c r="CG68" s="4" t="str">
        <f>SUM(CG66:CG67)</f>
        <v>0</v>
      </c>
      <c r="CH68" s="4" t="str">
        <f>IFERROR(CE68*100/BP68,0)</f>
        <v>0</v>
      </c>
    </row>
    <row r="70" spans="1:86">
      <c r="A70" s="4" t="s">
        <v>345</v>
      </c>
      <c r="B70" s="2" t="s">
        <v>346</v>
      </c>
      <c r="C70" t="s">
        <v>347</v>
      </c>
      <c r="D70">
        <v>123900000</v>
      </c>
      <c r="E70">
        <v>39534741</v>
      </c>
      <c r="F70">
        <v>70531793</v>
      </c>
      <c r="G70" s="2" t="s">
        <v>338</v>
      </c>
      <c r="H70">
        <v>593455</v>
      </c>
      <c r="I70">
        <v>552542</v>
      </c>
      <c r="J70" s="2" t="s">
        <v>289</v>
      </c>
      <c r="K70">
        <v>10758122</v>
      </c>
      <c r="L70">
        <v>4450279</v>
      </c>
      <c r="M70" s="2" t="s">
        <v>176</v>
      </c>
      <c r="N70">
        <v>6350722</v>
      </c>
      <c r="O70">
        <v>2541511</v>
      </c>
      <c r="P70" s="2" t="s">
        <v>113</v>
      </c>
      <c r="Q70">
        <v>5711183</v>
      </c>
      <c r="R70">
        <v>1564672</v>
      </c>
      <c r="S70" s="2" t="s">
        <v>180</v>
      </c>
      <c r="T70">
        <v>28744286</v>
      </c>
      <c r="U70">
        <v>39580059</v>
      </c>
      <c r="V70" s="2" t="s">
        <v>88</v>
      </c>
      <c r="W70">
        <v>0</v>
      </c>
      <c r="X70">
        <v>0</v>
      </c>
      <c r="Y70" s="2" t="s">
        <v>43</v>
      </c>
      <c r="Z70">
        <v>0</v>
      </c>
      <c r="AA70">
        <v>111703</v>
      </c>
      <c r="AB70" s="2" t="s">
        <v>43</v>
      </c>
      <c r="AC70">
        <v>2300000</v>
      </c>
      <c r="AD70">
        <v>1877865</v>
      </c>
      <c r="AE70" s="2" t="s">
        <v>77</v>
      </c>
      <c r="AI70">
        <v>0</v>
      </c>
      <c r="AJ70">
        <v>106368</v>
      </c>
      <c r="AK70" s="2" t="s">
        <v>43</v>
      </c>
      <c r="AL70">
        <v>0</v>
      </c>
      <c r="AM70">
        <v>8838</v>
      </c>
      <c r="AN70" s="2" t="s">
        <v>43</v>
      </c>
      <c r="AR70">
        <v>0</v>
      </c>
      <c r="AS70">
        <v>75561</v>
      </c>
      <c r="AT70" s="2" t="s">
        <v>43</v>
      </c>
      <c r="AU70">
        <v>19800000</v>
      </c>
      <c r="AV70">
        <v>19056211</v>
      </c>
      <c r="AW70" s="2" t="s">
        <v>195</v>
      </c>
      <c r="AX70">
        <v>0</v>
      </c>
      <c r="AY70">
        <v>580369</v>
      </c>
      <c r="AZ70" s="2" t="s">
        <v>43</v>
      </c>
      <c r="BD70">
        <v>0</v>
      </c>
      <c r="BE70">
        <v>0</v>
      </c>
      <c r="BF70" s="2" t="s">
        <v>43</v>
      </c>
      <c r="BG70">
        <v>998682</v>
      </c>
      <c r="BH70">
        <v>914850</v>
      </c>
      <c r="BI70" s="2" t="s">
        <v>66</v>
      </c>
      <c r="BJ70">
        <v>0</v>
      </c>
      <c r="BK70">
        <v>251168</v>
      </c>
      <c r="BL70" s="2" t="s">
        <v>43</v>
      </c>
      <c r="BM70">
        <v>0</v>
      </c>
      <c r="BN70">
        <v>0</v>
      </c>
      <c r="BO70" s="2" t="s">
        <v>43</v>
      </c>
      <c r="BP70">
        <v>123900000</v>
      </c>
      <c r="BQ70" t="str">
        <f>(F70+I70+L70+O70+R70+U70+X70+AA70+AD70+AJ70+AM70+AS70+AV70+AY70+BE70+BH70+BK70+BN70)</f>
        <v>0</v>
      </c>
      <c r="BR70" s="2" t="str">
        <f>IFERROR(BQ70*100/BP70,0)</f>
        <v>0</v>
      </c>
      <c r="BU70">
        <v>144907119</v>
      </c>
      <c r="BV70">
        <v>0</v>
      </c>
      <c r="BW70">
        <v>0</v>
      </c>
      <c r="BX70">
        <v>-2723664</v>
      </c>
      <c r="BY70">
        <v>0</v>
      </c>
      <c r="BZ70">
        <v>0</v>
      </c>
      <c r="CA70">
        <v>0</v>
      </c>
      <c r="CB70">
        <v>0</v>
      </c>
      <c r="CC70" t="str">
        <f>(BU70+BV70+BW70+BX70+BY70+BZ70+CA70+CB70)</f>
        <v>0</v>
      </c>
      <c r="CD70">
        <v>0</v>
      </c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3"/>
      <c r="B71" s="2" t="s">
        <v>348</v>
      </c>
      <c r="C71" t="s">
        <v>349</v>
      </c>
      <c r="D71">
        <v>79900000</v>
      </c>
      <c r="E71">
        <v>99719</v>
      </c>
      <c r="F71">
        <v>1400964</v>
      </c>
      <c r="G71" s="2" t="s">
        <v>350</v>
      </c>
      <c r="H71">
        <v>205023</v>
      </c>
      <c r="I71">
        <v>0</v>
      </c>
      <c r="J71" s="2" t="s">
        <v>43</v>
      </c>
      <c r="K71">
        <v>21101009</v>
      </c>
      <c r="L71">
        <v>13246161</v>
      </c>
      <c r="M71" s="2" t="s">
        <v>53</v>
      </c>
      <c r="N71">
        <v>5314686</v>
      </c>
      <c r="O71">
        <v>7176795</v>
      </c>
      <c r="P71" s="2" t="s">
        <v>351</v>
      </c>
      <c r="Q71">
        <v>5879564</v>
      </c>
      <c r="R71">
        <v>6165273</v>
      </c>
      <c r="S71" s="2" t="s">
        <v>98</v>
      </c>
      <c r="T71">
        <v>632927</v>
      </c>
      <c r="U71">
        <v>2153016</v>
      </c>
      <c r="V71" s="2" t="s">
        <v>352</v>
      </c>
      <c r="W71">
        <v>500000</v>
      </c>
      <c r="X71">
        <v>0</v>
      </c>
      <c r="Y71" s="2" t="s">
        <v>43</v>
      </c>
      <c r="Z71">
        <v>500000</v>
      </c>
      <c r="AA71">
        <v>222770</v>
      </c>
      <c r="AB71" s="2" t="s">
        <v>185</v>
      </c>
      <c r="AC71">
        <v>200000</v>
      </c>
      <c r="AD71">
        <v>177056</v>
      </c>
      <c r="AE71" s="2" t="s">
        <v>49</v>
      </c>
      <c r="AI71">
        <v>990000</v>
      </c>
      <c r="AJ71">
        <v>336039</v>
      </c>
      <c r="AK71" s="2" t="s">
        <v>151</v>
      </c>
      <c r="AL71">
        <v>500000</v>
      </c>
      <c r="AM71">
        <v>1066866</v>
      </c>
      <c r="AN71" s="2" t="s">
        <v>353</v>
      </c>
      <c r="AR71">
        <v>700000</v>
      </c>
      <c r="AS71">
        <v>1115579</v>
      </c>
      <c r="AT71" s="2" t="s">
        <v>301</v>
      </c>
      <c r="AU71">
        <v>9900000</v>
      </c>
      <c r="AV71">
        <v>12192040</v>
      </c>
      <c r="AW71" s="2" t="s">
        <v>290</v>
      </c>
      <c r="AX71">
        <v>0</v>
      </c>
      <c r="AY71">
        <v>1215568</v>
      </c>
      <c r="AZ71" s="2" t="s">
        <v>43</v>
      </c>
      <c r="BD71">
        <v>0</v>
      </c>
      <c r="BE71">
        <v>0</v>
      </c>
      <c r="BF71" s="2" t="s">
        <v>43</v>
      </c>
      <c r="BG71">
        <v>384108</v>
      </c>
      <c r="BH71">
        <v>581535</v>
      </c>
      <c r="BI71" s="2" t="s">
        <v>258</v>
      </c>
      <c r="BJ71">
        <v>0</v>
      </c>
      <c r="BK71">
        <v>6843</v>
      </c>
      <c r="BL71" s="2" t="s">
        <v>43</v>
      </c>
      <c r="BM71">
        <v>200000</v>
      </c>
      <c r="BN71">
        <v>382171</v>
      </c>
      <c r="BO71" s="2" t="s">
        <v>344</v>
      </c>
      <c r="BP71">
        <v>79900000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49191768</v>
      </c>
      <c r="BV71">
        <v>0</v>
      </c>
      <c r="BW71">
        <v>0</v>
      </c>
      <c r="BX71">
        <v>-1753092</v>
      </c>
      <c r="BY71">
        <v>0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354</v>
      </c>
      <c r="C72" t="s">
        <v>355</v>
      </c>
      <c r="D72">
        <v>125900000</v>
      </c>
      <c r="E72">
        <v>40172912</v>
      </c>
      <c r="F72">
        <v>4716043</v>
      </c>
      <c r="G72" s="2" t="s">
        <v>164</v>
      </c>
      <c r="H72">
        <v>603035</v>
      </c>
      <c r="I72">
        <v>163931</v>
      </c>
      <c r="J72" s="2" t="s">
        <v>180</v>
      </c>
      <c r="K72">
        <v>10931780</v>
      </c>
      <c r="L72">
        <v>1160604</v>
      </c>
      <c r="M72" s="2" t="s">
        <v>85</v>
      </c>
      <c r="N72">
        <v>6453236</v>
      </c>
      <c r="O72">
        <v>1019306</v>
      </c>
      <c r="P72" s="2" t="s">
        <v>220</v>
      </c>
      <c r="Q72">
        <v>5803373</v>
      </c>
      <c r="R72">
        <v>459986</v>
      </c>
      <c r="S72" s="2" t="s">
        <v>93</v>
      </c>
      <c r="T72">
        <v>29208278</v>
      </c>
      <c r="U72">
        <v>10715190</v>
      </c>
      <c r="V72" s="2" t="s">
        <v>69</v>
      </c>
      <c r="W72">
        <v>0</v>
      </c>
      <c r="X72">
        <v>29156</v>
      </c>
      <c r="Y72" s="2" t="s">
        <v>43</v>
      </c>
      <c r="Z72">
        <v>0</v>
      </c>
      <c r="AA72">
        <v>0</v>
      </c>
      <c r="AB72" s="2" t="s">
        <v>43</v>
      </c>
      <c r="AC72">
        <v>1990000</v>
      </c>
      <c r="AD72">
        <v>360792</v>
      </c>
      <c r="AE72" s="2" t="s">
        <v>118</v>
      </c>
      <c r="AI72">
        <v>0</v>
      </c>
      <c r="AJ72">
        <v>33571</v>
      </c>
      <c r="AK72" s="2" t="s">
        <v>43</v>
      </c>
      <c r="AL72">
        <v>0</v>
      </c>
      <c r="AM72">
        <v>124307</v>
      </c>
      <c r="AN72" s="2" t="s">
        <v>43</v>
      </c>
      <c r="AR72">
        <v>0</v>
      </c>
      <c r="AS72">
        <v>4455</v>
      </c>
      <c r="AT72" s="2" t="s">
        <v>43</v>
      </c>
      <c r="AU72">
        <v>17900000</v>
      </c>
      <c r="AV72">
        <v>809667</v>
      </c>
      <c r="AW72" s="2" t="s">
        <v>146</v>
      </c>
      <c r="AX72">
        <v>0</v>
      </c>
      <c r="AY72">
        <v>366544</v>
      </c>
      <c r="AZ72" s="2" t="s">
        <v>43</v>
      </c>
      <c r="BD72">
        <v>0</v>
      </c>
      <c r="BE72">
        <v>0</v>
      </c>
      <c r="BF72" s="2" t="s">
        <v>43</v>
      </c>
      <c r="BG72">
        <v>998682</v>
      </c>
      <c r="BH72">
        <v>114932</v>
      </c>
      <c r="BI72" s="2" t="s">
        <v>164</v>
      </c>
      <c r="BJ72">
        <v>0</v>
      </c>
      <c r="BK72">
        <v>608074</v>
      </c>
      <c r="BL72" s="2" t="s">
        <v>43</v>
      </c>
      <c r="BM72">
        <v>0</v>
      </c>
      <c r="BN72">
        <v>45000</v>
      </c>
      <c r="BO72" s="2" t="s">
        <v>43</v>
      </c>
      <c r="BP72">
        <v>125900000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24778617</v>
      </c>
      <c r="BV72">
        <v>0</v>
      </c>
      <c r="BW72">
        <v>0</v>
      </c>
      <c r="BX72">
        <v>-4104326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7" t="s">
        <v>356</v>
      </c>
      <c r="B73" s="3"/>
      <c r="C73" s="3"/>
      <c r="D73" s="3">
        <v>329700000</v>
      </c>
      <c r="E73" s="3">
        <v>79807372</v>
      </c>
      <c r="F73" s="3">
        <v>76648800</v>
      </c>
      <c r="G73" s="5" t="s">
        <v>195</v>
      </c>
      <c r="H73" s="3">
        <v>1401513</v>
      </c>
      <c r="I73" s="3">
        <v>716473</v>
      </c>
      <c r="J73" s="5" t="s">
        <v>193</v>
      </c>
      <c r="K73" s="3">
        <v>42790911</v>
      </c>
      <c r="L73" s="3">
        <v>18857044</v>
      </c>
      <c r="M73" s="5" t="s">
        <v>100</v>
      </c>
      <c r="N73" s="3">
        <v>18118644</v>
      </c>
      <c r="O73" s="3">
        <v>10737612</v>
      </c>
      <c r="P73" s="5" t="s">
        <v>226</v>
      </c>
      <c r="Q73" s="3">
        <v>17394120</v>
      </c>
      <c r="R73" s="3">
        <v>8189931</v>
      </c>
      <c r="S73" s="5" t="s">
        <v>132</v>
      </c>
      <c r="T73" s="3">
        <v>58585491</v>
      </c>
      <c r="U73" s="3">
        <v>52448265</v>
      </c>
      <c r="V73" s="5" t="s">
        <v>131</v>
      </c>
      <c r="W73" s="3">
        <v>500000</v>
      </c>
      <c r="X73" s="3">
        <v>29156</v>
      </c>
      <c r="Y73" s="5" t="s">
        <v>145</v>
      </c>
      <c r="Z73" s="3">
        <v>500000</v>
      </c>
      <c r="AA73" s="3">
        <v>334473</v>
      </c>
      <c r="AB73" s="5" t="s">
        <v>75</v>
      </c>
      <c r="AC73" s="3">
        <v>4490000</v>
      </c>
      <c r="AD73" s="3">
        <v>2415713</v>
      </c>
      <c r="AE73" s="5" t="s">
        <v>67</v>
      </c>
      <c r="AF73" s="3"/>
      <c r="AG73" s="3"/>
      <c r="AH73" s="3"/>
      <c r="AI73" s="3">
        <v>990000</v>
      </c>
      <c r="AJ73" s="3">
        <v>475978</v>
      </c>
      <c r="AK73" s="5" t="s">
        <v>52</v>
      </c>
      <c r="AL73" s="3">
        <v>500000</v>
      </c>
      <c r="AM73" s="3">
        <v>1200011</v>
      </c>
      <c r="AN73" s="5" t="s">
        <v>357</v>
      </c>
      <c r="AO73" s="3"/>
      <c r="AP73" s="3"/>
      <c r="AQ73" s="3"/>
      <c r="AR73" s="3">
        <v>700000</v>
      </c>
      <c r="AS73" s="3">
        <v>1195595</v>
      </c>
      <c r="AT73" s="5" t="s">
        <v>201</v>
      </c>
      <c r="AU73" s="3">
        <v>47600000</v>
      </c>
      <c r="AV73" s="3">
        <v>32057918</v>
      </c>
      <c r="AW73" s="5" t="s">
        <v>75</v>
      </c>
      <c r="AX73" s="3">
        <v>0</v>
      </c>
      <c r="AY73" s="3">
        <v>2162481</v>
      </c>
      <c r="AZ73" s="5" t="s">
        <v>43</v>
      </c>
      <c r="BA73" s="3"/>
      <c r="BB73" s="3"/>
      <c r="BC73" s="3"/>
      <c r="BD73" s="3">
        <v>0</v>
      </c>
      <c r="BE73" s="3">
        <v>0</v>
      </c>
      <c r="BF73" s="5" t="s">
        <v>43</v>
      </c>
      <c r="BG73" s="3">
        <v>2381472</v>
      </c>
      <c r="BH73" s="3">
        <v>1611317</v>
      </c>
      <c r="BI73" s="5" t="s">
        <v>76</v>
      </c>
      <c r="BJ73" s="3">
        <v>0</v>
      </c>
      <c r="BK73" s="3">
        <v>866085</v>
      </c>
      <c r="BL73" s="5" t="s">
        <v>43</v>
      </c>
      <c r="BM73" s="3">
        <v>200000</v>
      </c>
      <c r="BN73" s="3">
        <v>427171</v>
      </c>
      <c r="BO73" s="5" t="s">
        <v>358</v>
      </c>
      <c r="BP73" s="3">
        <v>329700000</v>
      </c>
      <c r="BQ73" s="3" t="str">
        <f>(F73+I73+L73+O73+R73+U73+X73+AA73+AD73+AJ73+AM73+AS73+AV73+AY73+BE73+BH73+BK73+BN73)</f>
        <v>0</v>
      </c>
      <c r="BR73" s="3" t="str">
        <f>IFERROR(BQ73*100/BP73,0)</f>
        <v>0</v>
      </c>
      <c r="BT73" s="4" t="s">
        <v>356</v>
      </c>
      <c r="BU73" s="4" t="str">
        <f>SUM(BU70:BU72)</f>
        <v>0</v>
      </c>
      <c r="BV73" s="4" t="str">
        <f>SUM(BV70:BV72)</f>
        <v>0</v>
      </c>
      <c r="BW73" s="4" t="str">
        <f>SUM(BW70:BW72)</f>
        <v>0</v>
      </c>
      <c r="BX73" s="4" t="str">
        <f>SUM(BX70:BX72)</f>
        <v>0</v>
      </c>
      <c r="BY73" s="4" t="str">
        <f>SUM(BY70:BY72)</f>
        <v>0</v>
      </c>
      <c r="BZ73" s="4" t="str">
        <f>SUM(BZ70:BZ72)</f>
        <v>0</v>
      </c>
      <c r="CA73" s="4" t="str">
        <f>SUM(CA70:CA72)</f>
        <v>0</v>
      </c>
      <c r="CB73" s="4" t="str">
        <f>SUM(CB70:CB72)</f>
        <v>0</v>
      </c>
      <c r="CC73" s="4" t="str">
        <f>SUM(CC70:CC72)</f>
        <v>0</v>
      </c>
      <c r="CD73" s="4" t="str">
        <f>SUM(CD70:CD72)</f>
        <v>0</v>
      </c>
      <c r="CE73" s="4" t="str">
        <f>SUM(CE70:CE72)</f>
        <v>0</v>
      </c>
      <c r="CF73" s="4" t="str">
        <f>SUM(CF70:CF72)</f>
        <v>0</v>
      </c>
      <c r="CG73" s="4" t="str">
        <f>SUM(CG70:CG72)</f>
        <v>0</v>
      </c>
      <c r="CH73" s="4" t="str">
        <f>IFERROR(CE73*100/BP73,0)</f>
        <v>0</v>
      </c>
    </row>
    <row r="75" spans="1:86">
      <c r="A75" s="4" t="s">
        <v>359</v>
      </c>
      <c r="B75" s="2" t="s">
        <v>360</v>
      </c>
      <c r="C75" t="s">
        <v>361</v>
      </c>
      <c r="D75">
        <v>88900000</v>
      </c>
      <c r="E75">
        <v>0</v>
      </c>
      <c r="F75">
        <v>9273</v>
      </c>
      <c r="G75" s="2" t="s">
        <v>43</v>
      </c>
      <c r="H75">
        <v>0</v>
      </c>
      <c r="I75">
        <v>0</v>
      </c>
      <c r="J75" s="2" t="s">
        <v>43</v>
      </c>
      <c r="K75">
        <v>0</v>
      </c>
      <c r="L75">
        <v>2405858</v>
      </c>
      <c r="M75" s="2" t="s">
        <v>43</v>
      </c>
      <c r="N75">
        <v>0</v>
      </c>
      <c r="O75">
        <v>813819</v>
      </c>
      <c r="P75" s="2" t="s">
        <v>43</v>
      </c>
      <c r="Q75">
        <v>34138863</v>
      </c>
      <c r="R75">
        <v>26001781</v>
      </c>
      <c r="S75" s="2" t="s">
        <v>94</v>
      </c>
      <c r="T75">
        <v>0</v>
      </c>
      <c r="U75">
        <v>53875</v>
      </c>
      <c r="V75" s="2" t="s">
        <v>43</v>
      </c>
      <c r="W75">
        <v>0</v>
      </c>
      <c r="X75">
        <v>0</v>
      </c>
      <c r="Y75" s="2" t="s">
        <v>43</v>
      </c>
      <c r="Z75">
        <v>0</v>
      </c>
      <c r="AA75">
        <v>61106</v>
      </c>
      <c r="AB75" s="2" t="s">
        <v>43</v>
      </c>
      <c r="AC75">
        <v>0</v>
      </c>
      <c r="AD75">
        <v>0</v>
      </c>
      <c r="AE75" s="2" t="s">
        <v>43</v>
      </c>
      <c r="AI75">
        <v>0</v>
      </c>
      <c r="AJ75">
        <v>485823</v>
      </c>
      <c r="AK75" s="2" t="s">
        <v>43</v>
      </c>
      <c r="AL75">
        <v>0</v>
      </c>
      <c r="AM75">
        <v>71169</v>
      </c>
      <c r="AN75" s="2" t="s">
        <v>43</v>
      </c>
      <c r="AR75">
        <v>0</v>
      </c>
      <c r="AS75">
        <v>114360</v>
      </c>
      <c r="AT75" s="2" t="s">
        <v>43</v>
      </c>
      <c r="AU75">
        <v>0</v>
      </c>
      <c r="AV75">
        <v>2156078</v>
      </c>
      <c r="AW75" s="2" t="s">
        <v>43</v>
      </c>
      <c r="AX75">
        <v>0</v>
      </c>
      <c r="AY75">
        <v>46329437</v>
      </c>
      <c r="AZ75" s="2" t="s">
        <v>43</v>
      </c>
      <c r="BD75">
        <v>0</v>
      </c>
      <c r="BE75">
        <v>0</v>
      </c>
      <c r="BF75" s="2" t="s">
        <v>43</v>
      </c>
      <c r="BG75">
        <v>0</v>
      </c>
      <c r="BH75">
        <v>0</v>
      </c>
      <c r="BI75" s="2" t="s">
        <v>43</v>
      </c>
      <c r="BJ75">
        <v>0</v>
      </c>
      <c r="BK75">
        <v>0</v>
      </c>
      <c r="BL75" s="2" t="s">
        <v>43</v>
      </c>
      <c r="BM75">
        <v>0</v>
      </c>
      <c r="BN75">
        <v>39400</v>
      </c>
      <c r="BO75" s="2" t="s">
        <v>43</v>
      </c>
      <c r="BP75">
        <v>88900000</v>
      </c>
      <c r="BQ75" t="str">
        <f>(F75+I75+L75+O75+R75+U75+X75+AA75+AD75+AJ75+AM75+AS75+AV75+AY75+BE75+BH75+BK75+BN75)</f>
        <v>0</v>
      </c>
      <c r="BR75" s="2" t="str">
        <f>IFERROR(BQ75*100/BP75,0)</f>
        <v>0</v>
      </c>
      <c r="BU75">
        <v>79577276</v>
      </c>
      <c r="BV75">
        <v>0</v>
      </c>
      <c r="BW75">
        <v>0</v>
      </c>
      <c r="BX75">
        <v>-1035297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7" t="s">
        <v>362</v>
      </c>
      <c r="B76" s="3"/>
      <c r="C76" s="3"/>
      <c r="D76" s="3">
        <v>88900000</v>
      </c>
      <c r="E76" s="3">
        <v>0</v>
      </c>
      <c r="F76" s="3">
        <v>9273</v>
      </c>
      <c r="G76" s="5" t="s">
        <v>43</v>
      </c>
      <c r="H76" s="3">
        <v>0</v>
      </c>
      <c r="I76" s="3">
        <v>0</v>
      </c>
      <c r="J76" s="5" t="s">
        <v>43</v>
      </c>
      <c r="K76" s="3">
        <v>0</v>
      </c>
      <c r="L76" s="3">
        <v>2405858</v>
      </c>
      <c r="M76" s="5" t="s">
        <v>43</v>
      </c>
      <c r="N76" s="3">
        <v>0</v>
      </c>
      <c r="O76" s="3">
        <v>813819</v>
      </c>
      <c r="P76" s="5" t="s">
        <v>43</v>
      </c>
      <c r="Q76" s="3">
        <v>34138863</v>
      </c>
      <c r="R76" s="3">
        <v>26001781</v>
      </c>
      <c r="S76" s="5" t="s">
        <v>94</v>
      </c>
      <c r="T76" s="3">
        <v>0</v>
      </c>
      <c r="U76" s="3">
        <v>53875</v>
      </c>
      <c r="V76" s="5" t="s">
        <v>43</v>
      </c>
      <c r="W76" s="3">
        <v>0</v>
      </c>
      <c r="X76" s="3">
        <v>0</v>
      </c>
      <c r="Y76" s="5" t="s">
        <v>43</v>
      </c>
      <c r="Z76" s="3">
        <v>0</v>
      </c>
      <c r="AA76" s="3">
        <v>61106</v>
      </c>
      <c r="AB76" s="5" t="s">
        <v>43</v>
      </c>
      <c r="AC76" s="3">
        <v>0</v>
      </c>
      <c r="AD76" s="3">
        <v>0</v>
      </c>
      <c r="AE76" s="5" t="s">
        <v>43</v>
      </c>
      <c r="AF76" s="3"/>
      <c r="AG76" s="3"/>
      <c r="AH76" s="3"/>
      <c r="AI76" s="3">
        <v>0</v>
      </c>
      <c r="AJ76" s="3">
        <v>485823</v>
      </c>
      <c r="AK76" s="5" t="s">
        <v>43</v>
      </c>
      <c r="AL76" s="3">
        <v>0</v>
      </c>
      <c r="AM76" s="3">
        <v>71169</v>
      </c>
      <c r="AN76" s="5" t="s">
        <v>43</v>
      </c>
      <c r="AO76" s="3"/>
      <c r="AP76" s="3"/>
      <c r="AQ76" s="3"/>
      <c r="AR76" s="3">
        <v>0</v>
      </c>
      <c r="AS76" s="3">
        <v>114360</v>
      </c>
      <c r="AT76" s="5" t="s">
        <v>43</v>
      </c>
      <c r="AU76" s="3">
        <v>0</v>
      </c>
      <c r="AV76" s="3">
        <v>2156078</v>
      </c>
      <c r="AW76" s="5" t="s">
        <v>43</v>
      </c>
      <c r="AX76" s="3">
        <v>0</v>
      </c>
      <c r="AY76" s="3">
        <v>46329437</v>
      </c>
      <c r="AZ76" s="5" t="s">
        <v>43</v>
      </c>
      <c r="BA76" s="3"/>
      <c r="BB76" s="3"/>
      <c r="BC76" s="3"/>
      <c r="BD76" s="3">
        <v>0</v>
      </c>
      <c r="BE76" s="3">
        <v>0</v>
      </c>
      <c r="BF76" s="5" t="s">
        <v>43</v>
      </c>
      <c r="BG76" s="3">
        <v>0</v>
      </c>
      <c r="BH76" s="3">
        <v>0</v>
      </c>
      <c r="BI76" s="5" t="s">
        <v>43</v>
      </c>
      <c r="BJ76" s="3">
        <v>0</v>
      </c>
      <c r="BK76" s="3">
        <v>0</v>
      </c>
      <c r="BL76" s="5" t="s">
        <v>43</v>
      </c>
      <c r="BM76" s="3">
        <v>0</v>
      </c>
      <c r="BN76" s="3">
        <v>39400</v>
      </c>
      <c r="BO76" s="5" t="s">
        <v>43</v>
      </c>
      <c r="BP76" s="3">
        <v>88900000</v>
      </c>
      <c r="BQ76" s="3" t="str">
        <f>(F76+I76+L76+O76+R76+U76+X76+AA76+AD76+AJ76+AM76+AS76+AV76+AY76+BE76+BH76+BK76+BN76)</f>
        <v>0</v>
      </c>
      <c r="BR76" s="3" t="str">
        <f>IFERROR(BQ76*100/BP76,0)</f>
        <v>0</v>
      </c>
      <c r="BT76" s="4" t="s">
        <v>362</v>
      </c>
      <c r="BU76" s="4" t="str">
        <f>SUM(BU75:BU75)</f>
        <v>0</v>
      </c>
      <c r="BV76" s="4" t="str">
        <f>SUM(BV75:BV75)</f>
        <v>0</v>
      </c>
      <c r="BW76" s="4" t="str">
        <f>SUM(BW75:BW75)</f>
        <v>0</v>
      </c>
      <c r="BX76" s="4" t="str">
        <f>SUM(BX75:BX75)</f>
        <v>0</v>
      </c>
      <c r="BY76" s="4" t="str">
        <f>SUM(BY75:BY75)</f>
        <v>0</v>
      </c>
      <c r="BZ76" s="4" t="str">
        <f>SUM(BZ75:BZ75)</f>
        <v>0</v>
      </c>
      <c r="CA76" s="4" t="str">
        <f>SUM(CA75:CA75)</f>
        <v>0</v>
      </c>
      <c r="CB76" s="4" t="str">
        <f>SUM(CB75:CB75)</f>
        <v>0</v>
      </c>
      <c r="CC76" s="4" t="str">
        <f>SUM(CC75:CC75)</f>
        <v>0</v>
      </c>
      <c r="CD76" s="4" t="str">
        <f>SUM(CD75:CD75)</f>
        <v>0</v>
      </c>
      <c r="CE76" s="4" t="str">
        <f>SUM(CE75:CE75)</f>
        <v>0</v>
      </c>
      <c r="CF76" s="4" t="str">
        <f>SUM(CF75:CF75)</f>
        <v>0</v>
      </c>
      <c r="CG76" s="4" t="str">
        <f>SUM(CG75:CG75)</f>
        <v>0</v>
      </c>
      <c r="CH76" s="4" t="str">
        <f>IFERROR(CE76*100/BP76,0)</f>
        <v>0</v>
      </c>
    </row>
    <row r="78" spans="1:86">
      <c r="A78" s="4" t="s">
        <v>363</v>
      </c>
      <c r="B78" s="2" t="s">
        <v>364</v>
      </c>
      <c r="C78" t="s">
        <v>365</v>
      </c>
      <c r="D78">
        <v>232512143</v>
      </c>
      <c r="E78">
        <v>0</v>
      </c>
      <c r="F78">
        <v>26208</v>
      </c>
      <c r="G78" s="2" t="s">
        <v>43</v>
      </c>
      <c r="H78">
        <v>0</v>
      </c>
      <c r="I78">
        <v>0</v>
      </c>
      <c r="J78" s="2" t="s">
        <v>43</v>
      </c>
      <c r="K78">
        <v>0</v>
      </c>
      <c r="L78">
        <v>192102519</v>
      </c>
      <c r="M78" s="2" t="s">
        <v>43</v>
      </c>
      <c r="N78">
        <v>0</v>
      </c>
      <c r="O78">
        <v>18761046</v>
      </c>
      <c r="P78" s="2" t="s">
        <v>43</v>
      </c>
      <c r="Q78">
        <v>0</v>
      </c>
      <c r="R78">
        <v>11438064</v>
      </c>
      <c r="S78" s="2" t="s">
        <v>43</v>
      </c>
      <c r="T78">
        <v>0</v>
      </c>
      <c r="U78">
        <v>0</v>
      </c>
      <c r="V78" s="2" t="s">
        <v>43</v>
      </c>
      <c r="W78">
        <v>0</v>
      </c>
      <c r="X78">
        <v>61791</v>
      </c>
      <c r="Y78" s="2" t="s">
        <v>43</v>
      </c>
      <c r="Z78">
        <v>0</v>
      </c>
      <c r="AA78">
        <v>102337</v>
      </c>
      <c r="AB78" s="2" t="s">
        <v>43</v>
      </c>
      <c r="AC78">
        <v>0</v>
      </c>
      <c r="AD78">
        <v>0</v>
      </c>
      <c r="AE78" s="2" t="s">
        <v>43</v>
      </c>
      <c r="AI78">
        <v>0</v>
      </c>
      <c r="AJ78">
        <v>1558108</v>
      </c>
      <c r="AK78" s="2" t="s">
        <v>43</v>
      </c>
      <c r="AL78">
        <v>0</v>
      </c>
      <c r="AM78">
        <v>92590</v>
      </c>
      <c r="AN78" s="2" t="s">
        <v>43</v>
      </c>
      <c r="AR78">
        <v>0</v>
      </c>
      <c r="AS78">
        <v>169800</v>
      </c>
      <c r="AT78" s="2" t="s">
        <v>43</v>
      </c>
      <c r="AU78">
        <v>0</v>
      </c>
      <c r="AV78">
        <v>6883273</v>
      </c>
      <c r="AW78" s="2" t="s">
        <v>43</v>
      </c>
      <c r="AX78">
        <v>0</v>
      </c>
      <c r="AY78">
        <v>1316407</v>
      </c>
      <c r="AZ78" s="2" t="s">
        <v>43</v>
      </c>
      <c r="BD78">
        <v>0</v>
      </c>
      <c r="BE78">
        <v>0</v>
      </c>
      <c r="BF78" s="2" t="s">
        <v>43</v>
      </c>
      <c r="BG78">
        <v>0</v>
      </c>
      <c r="BH78">
        <v>0</v>
      </c>
      <c r="BI78" s="2" t="s">
        <v>43</v>
      </c>
      <c r="BJ78">
        <v>0</v>
      </c>
      <c r="BK78">
        <v>0</v>
      </c>
      <c r="BL78" s="2" t="s">
        <v>43</v>
      </c>
      <c r="BM78">
        <v>0</v>
      </c>
      <c r="BN78">
        <v>0</v>
      </c>
      <c r="BO78" s="2" t="s">
        <v>43</v>
      </c>
      <c r="BP78">
        <v>232512143</v>
      </c>
      <c r="BQ78" t="str">
        <f>(F78+I78+L78+O78+R78+U78+X78+AA78+AD78+AJ78+AM78+AS78+AV78+AY78+BE78+BH78+BK78+BN78)</f>
        <v>0</v>
      </c>
      <c r="BR78" s="2" t="str">
        <f>IFERROR(BQ78*100/BP78,0)</f>
        <v>0</v>
      </c>
      <c r="BU78">
        <v>0</v>
      </c>
      <c r="BV78">
        <v>232846361</v>
      </c>
      <c r="BW78">
        <v>0</v>
      </c>
      <c r="BX78">
        <v>-130182</v>
      </c>
      <c r="BY78">
        <v>-202782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366</v>
      </c>
      <c r="C79" t="s">
        <v>367</v>
      </c>
      <c r="D79">
        <v>29692564</v>
      </c>
      <c r="E79">
        <v>0</v>
      </c>
      <c r="F79">
        <v>0</v>
      </c>
      <c r="G79" s="2" t="s">
        <v>43</v>
      </c>
      <c r="H79">
        <v>0</v>
      </c>
      <c r="I79">
        <v>0</v>
      </c>
      <c r="J79" s="2" t="s">
        <v>43</v>
      </c>
      <c r="K79">
        <v>0</v>
      </c>
      <c r="L79">
        <v>25200805</v>
      </c>
      <c r="M79" s="2" t="s">
        <v>43</v>
      </c>
      <c r="N79">
        <v>0</v>
      </c>
      <c r="O79">
        <v>2066457</v>
      </c>
      <c r="P79" s="2" t="s">
        <v>43</v>
      </c>
      <c r="Q79">
        <v>0</v>
      </c>
      <c r="R79">
        <v>1382095</v>
      </c>
      <c r="S79" s="2" t="s">
        <v>43</v>
      </c>
      <c r="T79">
        <v>0</v>
      </c>
      <c r="U79">
        <v>0</v>
      </c>
      <c r="V79" s="2" t="s">
        <v>43</v>
      </c>
      <c r="W79">
        <v>0</v>
      </c>
      <c r="X79">
        <v>0</v>
      </c>
      <c r="Y79" s="2" t="s">
        <v>43</v>
      </c>
      <c r="Z79">
        <v>0</v>
      </c>
      <c r="AA79">
        <v>0</v>
      </c>
      <c r="AB79" s="2" t="s">
        <v>43</v>
      </c>
      <c r="AC79">
        <v>0</v>
      </c>
      <c r="AD79">
        <v>0</v>
      </c>
      <c r="AE79" s="2" t="s">
        <v>43</v>
      </c>
      <c r="AI79">
        <v>0</v>
      </c>
      <c r="AJ79">
        <v>0</v>
      </c>
      <c r="AK79" s="2" t="s">
        <v>43</v>
      </c>
      <c r="AL79">
        <v>0</v>
      </c>
      <c r="AM79">
        <v>0</v>
      </c>
      <c r="AN79" s="2" t="s">
        <v>43</v>
      </c>
      <c r="AR79">
        <v>0</v>
      </c>
      <c r="AS79">
        <v>55800</v>
      </c>
      <c r="AT79" s="2" t="s">
        <v>43</v>
      </c>
      <c r="AU79">
        <v>0</v>
      </c>
      <c r="AV79">
        <v>688232</v>
      </c>
      <c r="AW79" s="2" t="s">
        <v>43</v>
      </c>
      <c r="AX79">
        <v>0</v>
      </c>
      <c r="AY79">
        <v>299175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0</v>
      </c>
      <c r="BO79" s="2" t="s">
        <v>43</v>
      </c>
      <c r="BP79">
        <v>29692564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0</v>
      </c>
      <c r="BV79">
        <v>29698828</v>
      </c>
      <c r="BW79">
        <v>0</v>
      </c>
      <c r="BX79">
        <v>0</v>
      </c>
      <c r="BY79">
        <v>-6264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368</v>
      </c>
      <c r="C80" t="s">
        <v>369</v>
      </c>
      <c r="D80">
        <v>0</v>
      </c>
      <c r="E80">
        <v>0</v>
      </c>
      <c r="F80">
        <v>0</v>
      </c>
      <c r="G80" s="2" t="s">
        <v>43</v>
      </c>
      <c r="H80">
        <v>0</v>
      </c>
      <c r="I80">
        <v>0</v>
      </c>
      <c r="J80" s="2" t="s">
        <v>43</v>
      </c>
      <c r="K80">
        <v>0</v>
      </c>
      <c r="L80">
        <v>0</v>
      </c>
      <c r="M80" s="2" t="s">
        <v>43</v>
      </c>
      <c r="N80">
        <v>0</v>
      </c>
      <c r="O80">
        <v>0</v>
      </c>
      <c r="P80" s="2" t="s">
        <v>43</v>
      </c>
      <c r="Q80">
        <v>0</v>
      </c>
      <c r="R80">
        <v>0</v>
      </c>
      <c r="S80" s="2" t="s">
        <v>43</v>
      </c>
      <c r="T80">
        <v>0</v>
      </c>
      <c r="U80">
        <v>0</v>
      </c>
      <c r="V80" s="2" t="s">
        <v>43</v>
      </c>
      <c r="W80">
        <v>0</v>
      </c>
      <c r="X80">
        <v>0</v>
      </c>
      <c r="Y80" s="2" t="s">
        <v>43</v>
      </c>
      <c r="Z80">
        <v>0</v>
      </c>
      <c r="AA80">
        <v>0</v>
      </c>
      <c r="AB80" s="2" t="s">
        <v>43</v>
      </c>
      <c r="AC80">
        <v>0</v>
      </c>
      <c r="AD80">
        <v>0</v>
      </c>
      <c r="AE80" s="2" t="s">
        <v>43</v>
      </c>
      <c r="AI80">
        <v>0</v>
      </c>
      <c r="AJ80">
        <v>0</v>
      </c>
      <c r="AK80" s="2" t="s">
        <v>43</v>
      </c>
      <c r="AL80">
        <v>0</v>
      </c>
      <c r="AM80">
        <v>0</v>
      </c>
      <c r="AN80" s="2" t="s">
        <v>43</v>
      </c>
      <c r="AR80">
        <v>0</v>
      </c>
      <c r="AS80">
        <v>0</v>
      </c>
      <c r="AT80" s="2" t="s">
        <v>43</v>
      </c>
      <c r="AU80">
        <v>0</v>
      </c>
      <c r="AV80">
        <v>0</v>
      </c>
      <c r="AW80" s="2" t="s">
        <v>43</v>
      </c>
      <c r="AX80">
        <v>0</v>
      </c>
      <c r="AY80">
        <v>0</v>
      </c>
      <c r="AZ80" s="2" t="s">
        <v>43</v>
      </c>
      <c r="BD80">
        <v>0</v>
      </c>
      <c r="BE80">
        <v>0</v>
      </c>
      <c r="BF80" s="2" t="s">
        <v>43</v>
      </c>
      <c r="BG80">
        <v>0</v>
      </c>
      <c r="BH80">
        <v>0</v>
      </c>
      <c r="BI80" s="2" t="s">
        <v>43</v>
      </c>
      <c r="BJ80">
        <v>0</v>
      </c>
      <c r="BK80">
        <v>0</v>
      </c>
      <c r="BL80" s="2" t="s">
        <v>43</v>
      </c>
      <c r="BM80">
        <v>0</v>
      </c>
      <c r="BN80">
        <v>0</v>
      </c>
      <c r="BO80" s="2" t="s">
        <v>43</v>
      </c>
      <c r="BP80">
        <v>0</v>
      </c>
      <c r="BQ80" t="str">
        <f>(F80+I80+L80+O80+R80+U80+X80+AA80+AD80+AJ80+AM80+AS80+AV80+AY80+BE80+BH80+BK80+BN80)</f>
        <v>0</v>
      </c>
      <c r="BR80" s="2" t="str">
        <f>IFERROR(BQ80*100/BP80,0)</f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 t="str">
        <f>(BU80+BV80+BW80+BX80+BY80+BZ80+CA80+CB80)</f>
        <v>0</v>
      </c>
      <c r="CD80">
        <v>0</v>
      </c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370</v>
      </c>
      <c r="C81" t="s">
        <v>371</v>
      </c>
      <c r="D81">
        <v>0</v>
      </c>
      <c r="E81">
        <v>0</v>
      </c>
      <c r="F81">
        <v>0</v>
      </c>
      <c r="G81" s="2" t="s">
        <v>43</v>
      </c>
      <c r="H81">
        <v>0</v>
      </c>
      <c r="I81">
        <v>0</v>
      </c>
      <c r="J81" s="2" t="s">
        <v>43</v>
      </c>
      <c r="K81">
        <v>0</v>
      </c>
      <c r="L81">
        <v>0</v>
      </c>
      <c r="M81" s="2" t="s">
        <v>43</v>
      </c>
      <c r="N81">
        <v>0</v>
      </c>
      <c r="O81">
        <v>0</v>
      </c>
      <c r="P81" s="2" t="s">
        <v>43</v>
      </c>
      <c r="Q81">
        <v>0</v>
      </c>
      <c r="R81">
        <v>0</v>
      </c>
      <c r="S81" s="2" t="s">
        <v>43</v>
      </c>
      <c r="T81">
        <v>0</v>
      </c>
      <c r="U81">
        <v>0</v>
      </c>
      <c r="V81" s="2" t="s">
        <v>43</v>
      </c>
      <c r="W81">
        <v>0</v>
      </c>
      <c r="X81">
        <v>0</v>
      </c>
      <c r="Y81" s="2" t="s">
        <v>43</v>
      </c>
      <c r="Z81">
        <v>0</v>
      </c>
      <c r="AA81">
        <v>0</v>
      </c>
      <c r="AB81" s="2" t="s">
        <v>43</v>
      </c>
      <c r="AC81">
        <v>0</v>
      </c>
      <c r="AD81">
        <v>0</v>
      </c>
      <c r="AE81" s="2" t="s">
        <v>43</v>
      </c>
      <c r="AI81">
        <v>0</v>
      </c>
      <c r="AJ81">
        <v>0</v>
      </c>
      <c r="AK81" s="2" t="s">
        <v>43</v>
      </c>
      <c r="AL81">
        <v>0</v>
      </c>
      <c r="AM81">
        <v>0</v>
      </c>
      <c r="AN81" s="2" t="s">
        <v>43</v>
      </c>
      <c r="AR81">
        <v>0</v>
      </c>
      <c r="AS81">
        <v>0</v>
      </c>
      <c r="AT81" s="2" t="s">
        <v>43</v>
      </c>
      <c r="AU81">
        <v>0</v>
      </c>
      <c r="AV81">
        <v>0</v>
      </c>
      <c r="AW81" s="2" t="s">
        <v>43</v>
      </c>
      <c r="AX81">
        <v>0</v>
      </c>
      <c r="AY81">
        <v>0</v>
      </c>
      <c r="AZ81" s="2" t="s">
        <v>43</v>
      </c>
      <c r="BD81">
        <v>0</v>
      </c>
      <c r="BE81">
        <v>0</v>
      </c>
      <c r="BF81" s="2" t="s">
        <v>43</v>
      </c>
      <c r="BG81">
        <v>0</v>
      </c>
      <c r="BH81">
        <v>0</v>
      </c>
      <c r="BI81" s="2" t="s">
        <v>43</v>
      </c>
      <c r="BJ81">
        <v>0</v>
      </c>
      <c r="BK81">
        <v>0</v>
      </c>
      <c r="BL81" s="2" t="s">
        <v>43</v>
      </c>
      <c r="BM81">
        <v>0</v>
      </c>
      <c r="BN81">
        <v>0</v>
      </c>
      <c r="BO81" s="2" t="s">
        <v>43</v>
      </c>
      <c r="BP81">
        <v>0</v>
      </c>
      <c r="BQ81" t="str">
        <f>(F81+I81+L81+O81+R81+U81+X81+AA81+AD81+AJ81+AM81+AS81+AV81+AY81+BE81+BH81+BK81+BN81)</f>
        <v>0</v>
      </c>
      <c r="BR81" s="2" t="str">
        <f>IFERROR(BQ81*100/BP81,0)</f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372</v>
      </c>
      <c r="C82" t="s">
        <v>373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374</v>
      </c>
      <c r="C83" t="s">
        <v>375</v>
      </c>
      <c r="D83">
        <v>77219800</v>
      </c>
      <c r="E83">
        <v>0</v>
      </c>
      <c r="F83">
        <v>0</v>
      </c>
      <c r="G83" s="2" t="s">
        <v>43</v>
      </c>
      <c r="H83">
        <v>0</v>
      </c>
      <c r="I83">
        <v>0</v>
      </c>
      <c r="J83" s="2" t="s">
        <v>43</v>
      </c>
      <c r="K83">
        <v>250000000</v>
      </c>
      <c r="L83">
        <v>67406245</v>
      </c>
      <c r="M83" s="2" t="s">
        <v>180</v>
      </c>
      <c r="N83">
        <v>0</v>
      </c>
      <c r="O83">
        <v>3405644</v>
      </c>
      <c r="P83" s="2" t="s">
        <v>43</v>
      </c>
      <c r="Q83">
        <v>20000000</v>
      </c>
      <c r="R83">
        <v>4130199</v>
      </c>
      <c r="S83" s="2" t="s">
        <v>323</v>
      </c>
      <c r="T83">
        <v>0</v>
      </c>
      <c r="U83">
        <v>0</v>
      </c>
      <c r="V83" s="2" t="s">
        <v>43</v>
      </c>
      <c r="W83">
        <v>0</v>
      </c>
      <c r="X83">
        <v>94426</v>
      </c>
      <c r="Y83" s="2" t="s">
        <v>43</v>
      </c>
      <c r="Z83">
        <v>0</v>
      </c>
      <c r="AA83">
        <v>0</v>
      </c>
      <c r="AB83" s="2" t="s">
        <v>43</v>
      </c>
      <c r="AC83">
        <v>0</v>
      </c>
      <c r="AD83">
        <v>0</v>
      </c>
      <c r="AE83" s="2" t="s">
        <v>43</v>
      </c>
      <c r="AI83">
        <v>0</v>
      </c>
      <c r="AJ83">
        <v>683180</v>
      </c>
      <c r="AK83" s="2" t="s">
        <v>43</v>
      </c>
      <c r="AL83">
        <v>0</v>
      </c>
      <c r="AM83">
        <v>0</v>
      </c>
      <c r="AN83" s="2" t="s">
        <v>43</v>
      </c>
      <c r="AR83">
        <v>0</v>
      </c>
      <c r="AS83">
        <v>143322</v>
      </c>
      <c r="AT83" s="2" t="s">
        <v>43</v>
      </c>
      <c r="AU83">
        <v>0</v>
      </c>
      <c r="AV83">
        <v>1116212</v>
      </c>
      <c r="AW83" s="2" t="s">
        <v>43</v>
      </c>
      <c r="AX83">
        <v>0</v>
      </c>
      <c r="AY83">
        <v>240572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0</v>
      </c>
      <c r="BI83" s="2" t="s">
        <v>43</v>
      </c>
      <c r="BJ83">
        <v>0</v>
      </c>
      <c r="BK83">
        <v>0</v>
      </c>
      <c r="BL83" s="2" t="s">
        <v>43</v>
      </c>
      <c r="BM83">
        <v>0</v>
      </c>
      <c r="BN83">
        <v>0</v>
      </c>
      <c r="BO83" s="2" t="s">
        <v>43</v>
      </c>
      <c r="BP83">
        <v>77219800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77524184</v>
      </c>
      <c r="BW83">
        <v>0</v>
      </c>
      <c r="BX83">
        <v>-304384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3"/>
      <c r="B84" s="2" t="s">
        <v>376</v>
      </c>
      <c r="C84" t="s">
        <v>377</v>
      </c>
      <c r="D84">
        <v>0</v>
      </c>
      <c r="E84">
        <v>0</v>
      </c>
      <c r="F84">
        <v>0</v>
      </c>
      <c r="G84" s="2" t="s">
        <v>43</v>
      </c>
      <c r="H84">
        <v>0</v>
      </c>
      <c r="I84">
        <v>0</v>
      </c>
      <c r="J84" s="2" t="s">
        <v>43</v>
      </c>
      <c r="K84">
        <v>0</v>
      </c>
      <c r="L84">
        <v>0</v>
      </c>
      <c r="M84" s="2" t="s">
        <v>43</v>
      </c>
      <c r="N84">
        <v>0</v>
      </c>
      <c r="O84">
        <v>0</v>
      </c>
      <c r="P84" s="2" t="s">
        <v>43</v>
      </c>
      <c r="Q84">
        <v>0</v>
      </c>
      <c r="R84">
        <v>0</v>
      </c>
      <c r="S84" s="2" t="s">
        <v>43</v>
      </c>
      <c r="T84">
        <v>0</v>
      </c>
      <c r="U84">
        <v>0</v>
      </c>
      <c r="V84" s="2" t="s">
        <v>43</v>
      </c>
      <c r="W84">
        <v>0</v>
      </c>
      <c r="X84">
        <v>0</v>
      </c>
      <c r="Y84" s="2" t="s">
        <v>43</v>
      </c>
      <c r="Z84">
        <v>0</v>
      </c>
      <c r="AA84">
        <v>0</v>
      </c>
      <c r="AB84" s="2" t="s">
        <v>43</v>
      </c>
      <c r="AC84">
        <v>0</v>
      </c>
      <c r="AD84">
        <v>0</v>
      </c>
      <c r="AE84" s="2" t="s">
        <v>43</v>
      </c>
      <c r="AI84">
        <v>0</v>
      </c>
      <c r="AJ84">
        <v>0</v>
      </c>
      <c r="AK84" s="2" t="s">
        <v>43</v>
      </c>
      <c r="AL84">
        <v>0</v>
      </c>
      <c r="AM84">
        <v>0</v>
      </c>
      <c r="AN84" s="2" t="s">
        <v>43</v>
      </c>
      <c r="AR84">
        <v>0</v>
      </c>
      <c r="AS84">
        <v>0</v>
      </c>
      <c r="AT84" s="2" t="s">
        <v>43</v>
      </c>
      <c r="AU84">
        <v>0</v>
      </c>
      <c r="AV84">
        <v>0</v>
      </c>
      <c r="AW84" s="2" t="s">
        <v>43</v>
      </c>
      <c r="AX84">
        <v>0</v>
      </c>
      <c r="AY84">
        <v>0</v>
      </c>
      <c r="AZ84" s="2" t="s">
        <v>43</v>
      </c>
      <c r="BD84">
        <v>0</v>
      </c>
      <c r="BE84">
        <v>0</v>
      </c>
      <c r="BF84" s="2" t="s">
        <v>43</v>
      </c>
      <c r="BG84">
        <v>0</v>
      </c>
      <c r="BH84">
        <v>0</v>
      </c>
      <c r="BI84" s="2" t="s">
        <v>43</v>
      </c>
      <c r="BJ84">
        <v>0</v>
      </c>
      <c r="BK84">
        <v>0</v>
      </c>
      <c r="BL84" s="2" t="s">
        <v>43</v>
      </c>
      <c r="BM84">
        <v>0</v>
      </c>
      <c r="BN84">
        <v>0</v>
      </c>
      <c r="BO84" s="2" t="s">
        <v>43</v>
      </c>
      <c r="BP84">
        <v>0</v>
      </c>
      <c r="BQ84" t="str">
        <f>(F84+I84+L84+O84+R84+U84+X84+AA84+AD84+AJ84+AM84+AS84+AV84+AY84+BE84+BH84+BK84+BN84)</f>
        <v>0</v>
      </c>
      <c r="BR84" s="2" t="str">
        <f>IFERROR(BQ84*100/BP84,0)</f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t="str">
        <f>(BU84+BV84+BW84+BX84+BY84+BZ84+CA84+CB84)</f>
        <v>0</v>
      </c>
      <c r="CD84">
        <v>0</v>
      </c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3"/>
      <c r="B85" s="2" t="s">
        <v>378</v>
      </c>
      <c r="C85" t="s">
        <v>379</v>
      </c>
      <c r="D85">
        <v>0</v>
      </c>
      <c r="E85">
        <v>0</v>
      </c>
      <c r="F85">
        <v>0</v>
      </c>
      <c r="G85" s="2" t="s">
        <v>43</v>
      </c>
      <c r="H85">
        <v>0</v>
      </c>
      <c r="I85">
        <v>0</v>
      </c>
      <c r="J85" s="2" t="s">
        <v>43</v>
      </c>
      <c r="K85">
        <v>0</v>
      </c>
      <c r="L85">
        <v>0</v>
      </c>
      <c r="M85" s="2" t="s">
        <v>43</v>
      </c>
      <c r="N85">
        <v>0</v>
      </c>
      <c r="O85">
        <v>0</v>
      </c>
      <c r="P85" s="2" t="s">
        <v>43</v>
      </c>
      <c r="Q85">
        <v>0</v>
      </c>
      <c r="R85">
        <v>0</v>
      </c>
      <c r="S85" s="2" t="s">
        <v>43</v>
      </c>
      <c r="T85">
        <v>0</v>
      </c>
      <c r="U85">
        <v>0</v>
      </c>
      <c r="V85" s="2" t="s">
        <v>43</v>
      </c>
      <c r="W85">
        <v>0</v>
      </c>
      <c r="X85">
        <v>0</v>
      </c>
      <c r="Y85" s="2" t="s">
        <v>43</v>
      </c>
      <c r="Z85">
        <v>0</v>
      </c>
      <c r="AA85">
        <v>0</v>
      </c>
      <c r="AB85" s="2" t="s">
        <v>43</v>
      </c>
      <c r="AC85">
        <v>0</v>
      </c>
      <c r="AD85">
        <v>0</v>
      </c>
      <c r="AE85" s="2" t="s">
        <v>43</v>
      </c>
      <c r="AI85">
        <v>0</v>
      </c>
      <c r="AJ85">
        <v>0</v>
      </c>
      <c r="AK85" s="2" t="s">
        <v>43</v>
      </c>
      <c r="AL85">
        <v>0</v>
      </c>
      <c r="AM85">
        <v>0</v>
      </c>
      <c r="AN85" s="2" t="s">
        <v>43</v>
      </c>
      <c r="AR85">
        <v>0</v>
      </c>
      <c r="AS85">
        <v>0</v>
      </c>
      <c r="AT85" s="2" t="s">
        <v>43</v>
      </c>
      <c r="AU85">
        <v>0</v>
      </c>
      <c r="AV85">
        <v>0</v>
      </c>
      <c r="AW85" s="2" t="s">
        <v>43</v>
      </c>
      <c r="AX85">
        <v>0</v>
      </c>
      <c r="AY85">
        <v>0</v>
      </c>
      <c r="AZ85" s="2" t="s">
        <v>43</v>
      </c>
      <c r="BD85">
        <v>0</v>
      </c>
      <c r="BE85">
        <v>0</v>
      </c>
      <c r="BF85" s="2" t="s">
        <v>43</v>
      </c>
      <c r="BG85">
        <v>0</v>
      </c>
      <c r="BH85">
        <v>0</v>
      </c>
      <c r="BI85" s="2" t="s">
        <v>43</v>
      </c>
      <c r="BJ85">
        <v>0</v>
      </c>
      <c r="BK85">
        <v>0</v>
      </c>
      <c r="BL85" s="2" t="s">
        <v>43</v>
      </c>
      <c r="BM85">
        <v>0</v>
      </c>
      <c r="BN85">
        <v>0</v>
      </c>
      <c r="BO85" s="2" t="s">
        <v>43</v>
      </c>
      <c r="BP85">
        <v>0</v>
      </c>
      <c r="BQ85" t="str">
        <f>(F85+I85+L85+O85+R85+U85+X85+AA85+AD85+AJ85+AM85+AS85+AV85+AY85+BE85+BH85+BK85+BN85)</f>
        <v>0</v>
      </c>
      <c r="BR85" s="2" t="str">
        <f>IFERROR(BQ85*100/BP85,0)</f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 t="str">
        <f>(BU85+BV85+BW85+BX85+BY85+BZ85+CA85+CB85)</f>
        <v>0</v>
      </c>
      <c r="CD85">
        <v>0</v>
      </c>
      <c r="CE85" t="str">
        <f>(BU85+BV85+BW85+BX85+BY85+BZ85+CA85+CB85)-CD85</f>
        <v>0</v>
      </c>
      <c r="CF85" t="str">
        <f>(BQ85-BP85)</f>
        <v>0</v>
      </c>
      <c r="CG85" t="str">
        <f>CE85-BW85+BZ85</f>
        <v>0</v>
      </c>
      <c r="CH85" t="str">
        <f>IFERROR(CE85*100/BP85,0)</f>
        <v>0</v>
      </c>
    </row>
    <row r="86" spans="1:86">
      <c r="A86" s="3"/>
      <c r="B86" s="2" t="s">
        <v>380</v>
      </c>
      <c r="C86" t="s">
        <v>381</v>
      </c>
      <c r="D86">
        <v>1663381019</v>
      </c>
      <c r="E86">
        <v>0</v>
      </c>
      <c r="F86">
        <v>434568</v>
      </c>
      <c r="G86" s="2" t="s">
        <v>43</v>
      </c>
      <c r="H86">
        <v>0</v>
      </c>
      <c r="I86">
        <v>90386</v>
      </c>
      <c r="J86" s="2" t="s">
        <v>43</v>
      </c>
      <c r="K86">
        <v>1100000000</v>
      </c>
      <c r="L86">
        <v>1365570202</v>
      </c>
      <c r="M86" s="2" t="s">
        <v>239</v>
      </c>
      <c r="N86">
        <v>0</v>
      </c>
      <c r="O86">
        <v>69903429</v>
      </c>
      <c r="P86" s="2" t="s">
        <v>43</v>
      </c>
      <c r="Q86">
        <v>97900000</v>
      </c>
      <c r="R86">
        <v>98608397</v>
      </c>
      <c r="S86" s="2" t="s">
        <v>267</v>
      </c>
      <c r="T86">
        <v>0</v>
      </c>
      <c r="U86">
        <v>11638</v>
      </c>
      <c r="V86" s="2" t="s">
        <v>43</v>
      </c>
      <c r="W86">
        <v>0</v>
      </c>
      <c r="X86">
        <v>442376</v>
      </c>
      <c r="Y86" s="2" t="s">
        <v>43</v>
      </c>
      <c r="Z86">
        <v>0</v>
      </c>
      <c r="AA86">
        <v>1360939</v>
      </c>
      <c r="AB86" s="2" t="s">
        <v>43</v>
      </c>
      <c r="AC86">
        <v>0</v>
      </c>
      <c r="AD86">
        <v>85294</v>
      </c>
      <c r="AE86" s="2" t="s">
        <v>43</v>
      </c>
      <c r="AI86">
        <v>0</v>
      </c>
      <c r="AJ86">
        <v>20153572</v>
      </c>
      <c r="AK86" s="2" t="s">
        <v>43</v>
      </c>
      <c r="AL86">
        <v>0</v>
      </c>
      <c r="AM86">
        <v>1630695</v>
      </c>
      <c r="AN86" s="2" t="s">
        <v>43</v>
      </c>
      <c r="AR86">
        <v>0</v>
      </c>
      <c r="AS86">
        <v>3121296</v>
      </c>
      <c r="AT86" s="2" t="s">
        <v>43</v>
      </c>
      <c r="AU86">
        <v>0</v>
      </c>
      <c r="AV86">
        <v>71454194</v>
      </c>
      <c r="AW86" s="2" t="s">
        <v>43</v>
      </c>
      <c r="AX86">
        <v>0</v>
      </c>
      <c r="AY86">
        <v>29160362</v>
      </c>
      <c r="AZ86" s="2" t="s">
        <v>43</v>
      </c>
      <c r="BD86">
        <v>0</v>
      </c>
      <c r="BE86">
        <v>0</v>
      </c>
      <c r="BF86" s="2" t="s">
        <v>43</v>
      </c>
      <c r="BG86">
        <v>0</v>
      </c>
      <c r="BH86">
        <v>0</v>
      </c>
      <c r="BI86" s="2" t="s">
        <v>43</v>
      </c>
      <c r="BJ86">
        <v>0</v>
      </c>
      <c r="BK86">
        <v>0</v>
      </c>
      <c r="BL86" s="2" t="s">
        <v>43</v>
      </c>
      <c r="BM86">
        <v>0</v>
      </c>
      <c r="BN86">
        <v>1353671</v>
      </c>
      <c r="BO86" s="2" t="s">
        <v>43</v>
      </c>
      <c r="BP86">
        <v>1663381019</v>
      </c>
      <c r="BQ86" t="str">
        <f>(F86+I86+L86+O86+R86+U86+X86+AA86+AD86+AJ86+AM86+AS86+AV86+AY86+BE86+BH86+BK86+BN86)</f>
        <v>0</v>
      </c>
      <c r="BR86" s="2" t="str">
        <f>IFERROR(BQ86*100/BP86,0)</f>
        <v>0</v>
      </c>
      <c r="BU86">
        <v>1667810230</v>
      </c>
      <c r="BV86">
        <v>0</v>
      </c>
      <c r="BW86">
        <v>0</v>
      </c>
      <c r="BX86">
        <v>-30910534</v>
      </c>
      <c r="BY86">
        <v>0</v>
      </c>
      <c r="BZ86">
        <v>0</v>
      </c>
      <c r="CA86">
        <v>0</v>
      </c>
      <c r="CB86">
        <v>0</v>
      </c>
      <c r="CC86" t="str">
        <f>(BU86+BV86+BW86+BX86+BY86+BZ86+CA86+CB86)</f>
        <v>0</v>
      </c>
      <c r="CD86">
        <v>0</v>
      </c>
      <c r="CE86" t="str">
        <f>(BU86+BV86+BW86+BX86+BY86+BZ86+CA86+CB86)-CD86</f>
        <v>0</v>
      </c>
      <c r="CF86" t="str">
        <f>(BQ86-BP86)</f>
        <v>0</v>
      </c>
      <c r="CG86" t="str">
        <f>CE86-BW86+BZ86</f>
        <v>0</v>
      </c>
      <c r="CH86" t="str">
        <f>IFERROR(CE86*100/BP86,0)</f>
        <v>0</v>
      </c>
    </row>
    <row r="87" spans="1:86">
      <c r="A87" s="7" t="s">
        <v>382</v>
      </c>
      <c r="B87" s="3"/>
      <c r="C87" s="3"/>
      <c r="D87" s="3">
        <v>2002805526</v>
      </c>
      <c r="E87" s="3">
        <v>0</v>
      </c>
      <c r="F87" s="3">
        <v>460776</v>
      </c>
      <c r="G87" s="5" t="s">
        <v>43</v>
      </c>
      <c r="H87" s="3">
        <v>0</v>
      </c>
      <c r="I87" s="3">
        <v>90386</v>
      </c>
      <c r="J87" s="5" t="s">
        <v>43</v>
      </c>
      <c r="K87" s="3">
        <v>1350000000</v>
      </c>
      <c r="L87" s="3">
        <v>1650279771</v>
      </c>
      <c r="M87" s="5" t="s">
        <v>159</v>
      </c>
      <c r="N87" s="3">
        <v>0</v>
      </c>
      <c r="O87" s="3">
        <v>94136576</v>
      </c>
      <c r="P87" s="5" t="s">
        <v>43</v>
      </c>
      <c r="Q87" s="3">
        <v>117900000</v>
      </c>
      <c r="R87" s="3">
        <v>115558755</v>
      </c>
      <c r="S87" s="5" t="s">
        <v>272</v>
      </c>
      <c r="T87" s="3">
        <v>0</v>
      </c>
      <c r="U87" s="3">
        <v>11638</v>
      </c>
      <c r="V87" s="5" t="s">
        <v>43</v>
      </c>
      <c r="W87" s="3">
        <v>0</v>
      </c>
      <c r="X87" s="3">
        <v>598593</v>
      </c>
      <c r="Y87" s="5" t="s">
        <v>43</v>
      </c>
      <c r="Z87" s="3">
        <v>0</v>
      </c>
      <c r="AA87" s="3">
        <v>1463276</v>
      </c>
      <c r="AB87" s="5" t="s">
        <v>43</v>
      </c>
      <c r="AC87" s="3">
        <v>0</v>
      </c>
      <c r="AD87" s="3">
        <v>85294</v>
      </c>
      <c r="AE87" s="5" t="s">
        <v>43</v>
      </c>
      <c r="AF87" s="3"/>
      <c r="AG87" s="3"/>
      <c r="AH87" s="3"/>
      <c r="AI87" s="3">
        <v>0</v>
      </c>
      <c r="AJ87" s="3">
        <v>22394860</v>
      </c>
      <c r="AK87" s="5" t="s">
        <v>43</v>
      </c>
      <c r="AL87" s="3">
        <v>0</v>
      </c>
      <c r="AM87" s="3">
        <v>1723285</v>
      </c>
      <c r="AN87" s="5" t="s">
        <v>43</v>
      </c>
      <c r="AO87" s="3"/>
      <c r="AP87" s="3"/>
      <c r="AQ87" s="3"/>
      <c r="AR87" s="3">
        <v>0</v>
      </c>
      <c r="AS87" s="3">
        <v>3490218</v>
      </c>
      <c r="AT87" s="5" t="s">
        <v>43</v>
      </c>
      <c r="AU87" s="3">
        <v>0</v>
      </c>
      <c r="AV87" s="3">
        <v>80141911</v>
      </c>
      <c r="AW87" s="5" t="s">
        <v>43</v>
      </c>
      <c r="AX87" s="3">
        <v>0</v>
      </c>
      <c r="AY87" s="3">
        <v>31016516</v>
      </c>
      <c r="AZ87" s="5" t="s">
        <v>43</v>
      </c>
      <c r="BA87" s="3"/>
      <c r="BB87" s="3"/>
      <c r="BC87" s="3"/>
      <c r="BD87" s="3">
        <v>0</v>
      </c>
      <c r="BE87" s="3">
        <v>0</v>
      </c>
      <c r="BF87" s="5" t="s">
        <v>43</v>
      </c>
      <c r="BG87" s="3">
        <v>0</v>
      </c>
      <c r="BH87" s="3">
        <v>0</v>
      </c>
      <c r="BI87" s="5" t="s">
        <v>43</v>
      </c>
      <c r="BJ87" s="3">
        <v>0</v>
      </c>
      <c r="BK87" s="3">
        <v>0</v>
      </c>
      <c r="BL87" s="5" t="s">
        <v>43</v>
      </c>
      <c r="BM87" s="3">
        <v>0</v>
      </c>
      <c r="BN87" s="3">
        <v>1353671</v>
      </c>
      <c r="BO87" s="5" t="s">
        <v>43</v>
      </c>
      <c r="BP87" s="3">
        <v>2002805526</v>
      </c>
      <c r="BQ87" s="3" t="str">
        <f>(F87+I87+L87+O87+R87+U87+X87+AA87+AD87+AJ87+AM87+AS87+AV87+AY87+BE87+BH87+BK87+BN87)</f>
        <v>0</v>
      </c>
      <c r="BR87" s="3" t="str">
        <f>IFERROR(BQ87*100/BP87,0)</f>
        <v>0</v>
      </c>
      <c r="BT87" s="4" t="s">
        <v>382</v>
      </c>
      <c r="BU87" s="4" t="str">
        <f>SUM(BU78:BU86)</f>
        <v>0</v>
      </c>
      <c r="BV87" s="4" t="str">
        <f>SUM(BV78:BV86)</f>
        <v>0</v>
      </c>
      <c r="BW87" s="4" t="str">
        <f>SUM(BW78:BW86)</f>
        <v>0</v>
      </c>
      <c r="BX87" s="4" t="str">
        <f>SUM(BX78:BX86)</f>
        <v>0</v>
      </c>
      <c r="BY87" s="4" t="str">
        <f>SUM(BY78:BY86)</f>
        <v>0</v>
      </c>
      <c r="BZ87" s="4" t="str">
        <f>SUM(BZ78:BZ86)</f>
        <v>0</v>
      </c>
      <c r="CA87" s="4" t="str">
        <f>SUM(CA78:CA86)</f>
        <v>0</v>
      </c>
      <c r="CB87" s="4" t="str">
        <f>SUM(CB78:CB86)</f>
        <v>0</v>
      </c>
      <c r="CC87" s="4" t="str">
        <f>SUM(CC78:CC86)</f>
        <v>0</v>
      </c>
      <c r="CD87" s="4" t="str">
        <f>SUM(CD78:CD86)</f>
        <v>0</v>
      </c>
      <c r="CE87" s="4" t="str">
        <f>SUM(CE78:CE86)</f>
        <v>0</v>
      </c>
      <c r="CF87" s="4" t="str">
        <f>SUM(CF78:CF86)</f>
        <v>0</v>
      </c>
      <c r="CG87" s="4" t="str">
        <f>SUM(CG78:CG86)</f>
        <v>0</v>
      </c>
      <c r="CH87" s="4" t="str">
        <f>IFERROR(CE87*100/BP87,0)</f>
        <v>0</v>
      </c>
    </row>
    <row r="89" spans="1:86">
      <c r="A89" s="4" t="s">
        <v>383</v>
      </c>
      <c r="B89" s="2" t="s">
        <v>384</v>
      </c>
      <c r="C89" t="s">
        <v>385</v>
      </c>
      <c r="D89">
        <v>0</v>
      </c>
      <c r="E89">
        <v>0</v>
      </c>
      <c r="F89">
        <v>0</v>
      </c>
      <c r="G89" s="2" t="s">
        <v>43</v>
      </c>
      <c r="H89">
        <v>0</v>
      </c>
      <c r="I89">
        <v>0</v>
      </c>
      <c r="J89" s="2" t="s">
        <v>43</v>
      </c>
      <c r="K89">
        <v>0</v>
      </c>
      <c r="L89">
        <v>101260</v>
      </c>
      <c r="M89" s="2" t="s">
        <v>43</v>
      </c>
      <c r="N89">
        <v>0</v>
      </c>
      <c r="O89">
        <v>0</v>
      </c>
      <c r="P89" s="2" t="s">
        <v>43</v>
      </c>
      <c r="Q89">
        <v>0</v>
      </c>
      <c r="R89">
        <v>0</v>
      </c>
      <c r="S89" s="2" t="s">
        <v>43</v>
      </c>
      <c r="T89">
        <v>0</v>
      </c>
      <c r="U89">
        <v>0</v>
      </c>
      <c r="V89" s="2" t="s">
        <v>43</v>
      </c>
      <c r="W89">
        <v>0</v>
      </c>
      <c r="X89">
        <v>0</v>
      </c>
      <c r="Y89" s="2" t="s">
        <v>43</v>
      </c>
      <c r="Z89">
        <v>0</v>
      </c>
      <c r="AA89">
        <v>0</v>
      </c>
      <c r="AB89" s="2" t="s">
        <v>43</v>
      </c>
      <c r="AC89">
        <v>0</v>
      </c>
      <c r="AD89">
        <v>0</v>
      </c>
      <c r="AE89" s="2" t="s">
        <v>43</v>
      </c>
      <c r="AI89">
        <v>0</v>
      </c>
      <c r="AJ89">
        <v>0</v>
      </c>
      <c r="AK89" s="2" t="s">
        <v>43</v>
      </c>
      <c r="AL89">
        <v>0</v>
      </c>
      <c r="AM89">
        <v>0</v>
      </c>
      <c r="AN89" s="2" t="s">
        <v>43</v>
      </c>
      <c r="AR89">
        <v>0</v>
      </c>
      <c r="AS89">
        <v>0</v>
      </c>
      <c r="AT89" s="2" t="s">
        <v>43</v>
      </c>
      <c r="AU89">
        <v>0</v>
      </c>
      <c r="AV89">
        <v>0</v>
      </c>
      <c r="AW89" s="2" t="s">
        <v>43</v>
      </c>
      <c r="AX89">
        <v>0</v>
      </c>
      <c r="AY89">
        <v>0</v>
      </c>
      <c r="AZ89" s="2" t="s">
        <v>43</v>
      </c>
      <c r="BD89">
        <v>0</v>
      </c>
      <c r="BE89">
        <v>0</v>
      </c>
      <c r="BF89" s="2" t="s">
        <v>43</v>
      </c>
      <c r="BG89">
        <v>0</v>
      </c>
      <c r="BH89">
        <v>0</v>
      </c>
      <c r="BI89" s="2" t="s">
        <v>43</v>
      </c>
      <c r="BJ89">
        <v>0</v>
      </c>
      <c r="BK89">
        <v>0</v>
      </c>
      <c r="BL89" s="2" t="s">
        <v>43</v>
      </c>
      <c r="BM89">
        <v>0</v>
      </c>
      <c r="BN89">
        <v>0</v>
      </c>
      <c r="BO89" s="2" t="s">
        <v>43</v>
      </c>
      <c r="BP89">
        <v>0</v>
      </c>
      <c r="BQ89" t="str">
        <f>(F89+I89+L89+O89+R89+U89+X89+AA89+AD89+AJ89+AM89+AS89+AV89+AY89+BE89+BH89+BK89+BN89)</f>
        <v>0</v>
      </c>
      <c r="BR89" s="2" t="str">
        <f>IFERROR(BQ89*100/BP89,0)</f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 t="str">
        <f>(BU89+BV89+BW89+BX89+BY89+BZ89+CA89+CB89)</f>
        <v>0</v>
      </c>
      <c r="CD89">
        <v>0</v>
      </c>
      <c r="CE89" t="str">
        <f>(BU89+BV89+BW89+BX89+BY89+BZ89+CA89+CB89)-CD89</f>
        <v>0</v>
      </c>
      <c r="CF89" t="str">
        <f>(BQ89-BP89)</f>
        <v>0</v>
      </c>
      <c r="CG89" t="str">
        <f>CE89-BW89+BZ89</f>
        <v>0</v>
      </c>
      <c r="CH89" t="str">
        <f>IFERROR(CE89*100/BP89,0)</f>
        <v>0</v>
      </c>
    </row>
    <row r="90" spans="1:86">
      <c r="A90" s="3"/>
      <c r="B90" s="2" t="s">
        <v>386</v>
      </c>
      <c r="C90" t="s">
        <v>387</v>
      </c>
      <c r="D90">
        <v>0</v>
      </c>
      <c r="E90">
        <v>0</v>
      </c>
      <c r="F90">
        <v>563156</v>
      </c>
      <c r="G90" s="2" t="s">
        <v>43</v>
      </c>
      <c r="H90">
        <v>0</v>
      </c>
      <c r="I90">
        <v>1943561</v>
      </c>
      <c r="J90" s="2" t="s">
        <v>43</v>
      </c>
      <c r="K90">
        <v>0</v>
      </c>
      <c r="L90">
        <v>3279501</v>
      </c>
      <c r="M90" s="2" t="s">
        <v>43</v>
      </c>
      <c r="N90">
        <v>0</v>
      </c>
      <c r="O90">
        <v>706706</v>
      </c>
      <c r="P90" s="2" t="s">
        <v>43</v>
      </c>
      <c r="Q90">
        <v>0</v>
      </c>
      <c r="R90">
        <v>1995252</v>
      </c>
      <c r="S90" s="2" t="s">
        <v>43</v>
      </c>
      <c r="T90">
        <v>0</v>
      </c>
      <c r="U90">
        <v>567324</v>
      </c>
      <c r="V90" s="2" t="s">
        <v>43</v>
      </c>
      <c r="W90">
        <v>0</v>
      </c>
      <c r="X90">
        <v>116673</v>
      </c>
      <c r="Y90" s="2" t="s">
        <v>43</v>
      </c>
      <c r="Z90">
        <v>0</v>
      </c>
      <c r="AA90">
        <v>1787253</v>
      </c>
      <c r="AB90" s="2" t="s">
        <v>43</v>
      </c>
      <c r="AC90">
        <v>0</v>
      </c>
      <c r="AD90">
        <v>6400</v>
      </c>
      <c r="AE90" s="2" t="s">
        <v>43</v>
      </c>
      <c r="AI90">
        <v>0</v>
      </c>
      <c r="AJ90">
        <v>191124</v>
      </c>
      <c r="AK90" s="2" t="s">
        <v>43</v>
      </c>
      <c r="AL90">
        <v>0</v>
      </c>
      <c r="AM90">
        <v>475153</v>
      </c>
      <c r="AN90" s="2" t="s">
        <v>43</v>
      </c>
      <c r="AR90">
        <v>0</v>
      </c>
      <c r="AS90">
        <v>362890</v>
      </c>
      <c r="AT90" s="2" t="s">
        <v>43</v>
      </c>
      <c r="AU90">
        <v>0</v>
      </c>
      <c r="AV90">
        <v>1915249</v>
      </c>
      <c r="AW90" s="2" t="s">
        <v>43</v>
      </c>
      <c r="AX90">
        <v>0</v>
      </c>
      <c r="AY90">
        <v>1327950</v>
      </c>
      <c r="AZ90" s="2" t="s">
        <v>43</v>
      </c>
      <c r="BD90">
        <v>0</v>
      </c>
      <c r="BE90">
        <v>0</v>
      </c>
      <c r="BF90" s="2" t="s">
        <v>43</v>
      </c>
      <c r="BG90">
        <v>0</v>
      </c>
      <c r="BH90">
        <v>0</v>
      </c>
      <c r="BI90" s="2" t="s">
        <v>43</v>
      </c>
      <c r="BJ90">
        <v>0</v>
      </c>
      <c r="BK90">
        <v>0</v>
      </c>
      <c r="BL90" s="2" t="s">
        <v>43</v>
      </c>
      <c r="BM90">
        <v>0</v>
      </c>
      <c r="BN90">
        <v>633910</v>
      </c>
      <c r="BO90" s="2" t="s">
        <v>43</v>
      </c>
      <c r="BP90">
        <v>0</v>
      </c>
      <c r="BQ90" t="str">
        <f>(F90+I90+L90+O90+R90+U90+X90+AA90+AD90+AJ90+AM90+AS90+AV90+AY90+BE90+BH90+BK90+BN90)</f>
        <v>0</v>
      </c>
      <c r="BR90" s="2" t="str">
        <f>IFERROR(BQ90*100/BP90,0)</f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 t="str">
        <f>(BU90+BV90+BW90+BX90+BY90+BZ90+CA90+CB90)</f>
        <v>0</v>
      </c>
      <c r="CD90">
        <v>0</v>
      </c>
      <c r="CE90" t="str">
        <f>(BU90+BV90+BW90+BX90+BY90+BZ90+CA90+CB90)-CD90</f>
        <v>0</v>
      </c>
      <c r="CF90" t="str">
        <f>(BQ90-BP90)</f>
        <v>0</v>
      </c>
      <c r="CG90" t="str">
        <f>CE90-BW90+BZ90</f>
        <v>0</v>
      </c>
      <c r="CH90" t="str">
        <f>IFERROR(CE90*100/BP90,0)</f>
        <v>0</v>
      </c>
    </row>
    <row r="91" spans="1:86">
      <c r="A91" s="7" t="s">
        <v>388</v>
      </c>
      <c r="B91" s="3"/>
      <c r="C91" s="3"/>
      <c r="D91" s="3">
        <v>0</v>
      </c>
      <c r="E91" s="3">
        <v>0</v>
      </c>
      <c r="F91" s="3">
        <v>563156</v>
      </c>
      <c r="G91" s="5" t="s">
        <v>43</v>
      </c>
      <c r="H91" s="3">
        <v>0</v>
      </c>
      <c r="I91" s="3">
        <v>1943561</v>
      </c>
      <c r="J91" s="5" t="s">
        <v>43</v>
      </c>
      <c r="K91" s="3">
        <v>0</v>
      </c>
      <c r="L91" s="3">
        <v>3380761</v>
      </c>
      <c r="M91" s="5" t="s">
        <v>43</v>
      </c>
      <c r="N91" s="3">
        <v>0</v>
      </c>
      <c r="O91" s="3">
        <v>706706</v>
      </c>
      <c r="P91" s="5" t="s">
        <v>43</v>
      </c>
      <c r="Q91" s="3">
        <v>0</v>
      </c>
      <c r="R91" s="3">
        <v>1995252</v>
      </c>
      <c r="S91" s="5" t="s">
        <v>43</v>
      </c>
      <c r="T91" s="3">
        <v>0</v>
      </c>
      <c r="U91" s="3">
        <v>567324</v>
      </c>
      <c r="V91" s="5" t="s">
        <v>43</v>
      </c>
      <c r="W91" s="3">
        <v>0</v>
      </c>
      <c r="X91" s="3">
        <v>116673</v>
      </c>
      <c r="Y91" s="5" t="s">
        <v>43</v>
      </c>
      <c r="Z91" s="3">
        <v>0</v>
      </c>
      <c r="AA91" s="3">
        <v>1787253</v>
      </c>
      <c r="AB91" s="5" t="s">
        <v>43</v>
      </c>
      <c r="AC91" s="3">
        <v>0</v>
      </c>
      <c r="AD91" s="3">
        <v>6400</v>
      </c>
      <c r="AE91" s="5" t="s">
        <v>43</v>
      </c>
      <c r="AF91" s="3"/>
      <c r="AG91" s="3"/>
      <c r="AH91" s="3"/>
      <c r="AI91" s="3">
        <v>0</v>
      </c>
      <c r="AJ91" s="3">
        <v>191124</v>
      </c>
      <c r="AK91" s="5" t="s">
        <v>43</v>
      </c>
      <c r="AL91" s="3">
        <v>0</v>
      </c>
      <c r="AM91" s="3">
        <v>475153</v>
      </c>
      <c r="AN91" s="5" t="s">
        <v>43</v>
      </c>
      <c r="AO91" s="3"/>
      <c r="AP91" s="3"/>
      <c r="AQ91" s="3"/>
      <c r="AR91" s="3">
        <v>0</v>
      </c>
      <c r="AS91" s="3">
        <v>362890</v>
      </c>
      <c r="AT91" s="5" t="s">
        <v>43</v>
      </c>
      <c r="AU91" s="3">
        <v>0</v>
      </c>
      <c r="AV91" s="3">
        <v>1915249</v>
      </c>
      <c r="AW91" s="5" t="s">
        <v>43</v>
      </c>
      <c r="AX91" s="3">
        <v>0</v>
      </c>
      <c r="AY91" s="3">
        <v>1327950</v>
      </c>
      <c r="AZ91" s="5" t="s">
        <v>43</v>
      </c>
      <c r="BA91" s="3"/>
      <c r="BB91" s="3"/>
      <c r="BC91" s="3"/>
      <c r="BD91" s="3">
        <v>0</v>
      </c>
      <c r="BE91" s="3">
        <v>0</v>
      </c>
      <c r="BF91" s="5" t="s">
        <v>43</v>
      </c>
      <c r="BG91" s="3">
        <v>0</v>
      </c>
      <c r="BH91" s="3">
        <v>0</v>
      </c>
      <c r="BI91" s="5" t="s">
        <v>43</v>
      </c>
      <c r="BJ91" s="3">
        <v>0</v>
      </c>
      <c r="BK91" s="3">
        <v>0</v>
      </c>
      <c r="BL91" s="5" t="s">
        <v>43</v>
      </c>
      <c r="BM91" s="3">
        <v>0</v>
      </c>
      <c r="BN91" s="3">
        <v>633910</v>
      </c>
      <c r="BO91" s="5" t="s">
        <v>43</v>
      </c>
      <c r="BP91" s="3">
        <v>0</v>
      </c>
      <c r="BQ91" s="3" t="str">
        <f>(F91+I91+L91+O91+R91+U91+X91+AA91+AD91+AJ91+AM91+AS91+AV91+AY91+BE91+BH91+BK91+BN91)</f>
        <v>0</v>
      </c>
      <c r="BR91" s="3" t="str">
        <f>IFERROR(BQ91*100/BP91,0)</f>
        <v>0</v>
      </c>
      <c r="BT91" s="4" t="s">
        <v>388</v>
      </c>
      <c r="BU91" s="4" t="str">
        <f>SUM(BU89:BU90)</f>
        <v>0</v>
      </c>
      <c r="BV91" s="4" t="str">
        <f>SUM(BV89:BV90)</f>
        <v>0</v>
      </c>
      <c r="BW91" s="4" t="str">
        <f>SUM(BW89:BW90)</f>
        <v>0</v>
      </c>
      <c r="BX91" s="4" t="str">
        <f>SUM(BX89:BX90)</f>
        <v>0</v>
      </c>
      <c r="BY91" s="4" t="str">
        <f>SUM(BY89:BY90)</f>
        <v>0</v>
      </c>
      <c r="BZ91" s="4" t="str">
        <f>SUM(BZ89:BZ90)</f>
        <v>0</v>
      </c>
      <c r="CA91" s="4" t="str">
        <f>SUM(CA89:CA90)</f>
        <v>0</v>
      </c>
      <c r="CB91" s="4" t="str">
        <f>SUM(CB89:CB90)</f>
        <v>0</v>
      </c>
      <c r="CC91" s="4" t="str">
        <f>SUM(CC89:CC90)</f>
        <v>0</v>
      </c>
      <c r="CD91" s="4" t="str">
        <f>SUM(CD89:CD90)</f>
        <v>0</v>
      </c>
      <c r="CE91" s="4" t="str">
        <f>SUM(CE89:CE90)</f>
        <v>0</v>
      </c>
      <c r="CF91" s="4" t="str">
        <f>SUM(CF89:CF90)</f>
        <v>0</v>
      </c>
      <c r="CG91" s="4" t="str">
        <f>SUM(CG89:CG90)</f>
        <v>0</v>
      </c>
      <c r="CH91" s="4" t="str">
        <f>IFERROR(CE91*100/BP91,0)</f>
        <v>0</v>
      </c>
    </row>
    <row r="92" spans="1:86" customHeight="1" ht="30">
      <c r="A92" s="8" t="s">
        <v>389</v>
      </c>
      <c r="B92" s="9"/>
      <c r="C92" s="9"/>
      <c r="D92" s="9">
        <v>6167505526</v>
      </c>
      <c r="E92" s="9">
        <v>109399987</v>
      </c>
      <c r="F92" s="9">
        <v>110434842</v>
      </c>
      <c r="G92" s="9"/>
      <c r="H92" s="9">
        <v>17049987</v>
      </c>
      <c r="I92" s="9">
        <v>9208798</v>
      </c>
      <c r="J92" s="9"/>
      <c r="K92" s="9">
        <v>2781999988</v>
      </c>
      <c r="L92" s="9">
        <v>2983044039</v>
      </c>
      <c r="M92" s="9"/>
      <c r="N92" s="9">
        <v>250187488</v>
      </c>
      <c r="O92" s="9">
        <v>326847015</v>
      </c>
      <c r="P92" s="9"/>
      <c r="Q92" s="9">
        <v>863557542</v>
      </c>
      <c r="R92" s="9">
        <v>746098477</v>
      </c>
      <c r="S92" s="9"/>
      <c r="T92" s="9">
        <v>138149986</v>
      </c>
      <c r="U92" s="9">
        <v>92218396</v>
      </c>
      <c r="V92" s="9"/>
      <c r="W92" s="9">
        <v>35240000</v>
      </c>
      <c r="X92" s="9">
        <v>23661664</v>
      </c>
      <c r="Y92" s="9"/>
      <c r="Z92" s="9">
        <v>44200000</v>
      </c>
      <c r="AA92" s="9">
        <v>40882234</v>
      </c>
      <c r="AB92" s="9"/>
      <c r="AC92" s="9">
        <v>15750000</v>
      </c>
      <c r="AD92" s="9">
        <v>7663427</v>
      </c>
      <c r="AE92" s="9"/>
      <c r="AF92" s="9"/>
      <c r="AG92" s="9"/>
      <c r="AH92" s="9"/>
      <c r="AI92" s="9">
        <v>98680000</v>
      </c>
      <c r="AJ92" s="9">
        <v>106209642</v>
      </c>
      <c r="AK92" s="9"/>
      <c r="AL92" s="9">
        <v>125860000</v>
      </c>
      <c r="AM92" s="9">
        <v>143276188</v>
      </c>
      <c r="AN92" s="9"/>
      <c r="AO92" s="9"/>
      <c r="AP92" s="9"/>
      <c r="AQ92" s="9"/>
      <c r="AR92" s="9">
        <v>165150000</v>
      </c>
      <c r="AS92" s="9">
        <v>218764504</v>
      </c>
      <c r="AT92" s="9"/>
      <c r="AU92" s="9">
        <v>400840000</v>
      </c>
      <c r="AV92" s="9">
        <v>422050334</v>
      </c>
      <c r="AW92" s="9"/>
      <c r="AX92" s="9">
        <v>0</v>
      </c>
      <c r="AY92" s="9">
        <v>247098545</v>
      </c>
      <c r="AZ92" s="9"/>
      <c r="BA92" s="9"/>
      <c r="BB92" s="9"/>
      <c r="BC92" s="9"/>
      <c r="BD92" s="9">
        <v>1198000</v>
      </c>
      <c r="BE92" s="9">
        <v>387703</v>
      </c>
      <c r="BF92" s="9"/>
      <c r="BG92" s="9">
        <v>15364332</v>
      </c>
      <c r="BH92" s="9">
        <v>6268734</v>
      </c>
      <c r="BI92" s="9"/>
      <c r="BJ92" s="9">
        <v>0</v>
      </c>
      <c r="BK92" s="9">
        <v>2216154</v>
      </c>
      <c r="BL92" s="9"/>
      <c r="BM92" s="9">
        <v>105000000</v>
      </c>
      <c r="BN92" s="9">
        <v>119144745</v>
      </c>
      <c r="BO92" s="9"/>
      <c r="BP92" s="9">
        <v>6167505526</v>
      </c>
      <c r="BQ92" s="9" t="str">
        <f>(F92+I92+L92+O92+R92+U92+X92+AA92+AD92+AJ92+AM92+AS92+AV92+AY92+BE92+BH92+BK92+BN92)</f>
        <v>0</v>
      </c>
      <c r="BR92" s="10" t="str">
        <f>IFERROR(BQ92*100/BP92,0)</f>
        <v>0</v>
      </c>
    </row>
    <row r="94" spans="1:86">
      <c r="A94" s="4" t="s">
        <v>390</v>
      </c>
      <c r="B94" s="5" t="s">
        <v>391</v>
      </c>
      <c r="C94" s="3" t="s">
        <v>392</v>
      </c>
      <c r="D94">
        <v>0</v>
      </c>
      <c r="F94">
        <v>0</v>
      </c>
      <c r="G94" s="2" t="s">
        <v>43</v>
      </c>
      <c r="I94">
        <v>0</v>
      </c>
      <c r="J94" s="2" t="s">
        <v>43</v>
      </c>
      <c r="L94">
        <v>10016792</v>
      </c>
      <c r="M94" s="2" t="s">
        <v>43</v>
      </c>
      <c r="O94">
        <v>260694</v>
      </c>
      <c r="P94" s="2" t="s">
        <v>43</v>
      </c>
      <c r="R94">
        <v>568510</v>
      </c>
      <c r="S94" s="2" t="s">
        <v>43</v>
      </c>
      <c r="U94">
        <v>0</v>
      </c>
      <c r="V94" s="2" t="s">
        <v>43</v>
      </c>
      <c r="W94">
        <v>0</v>
      </c>
      <c r="X94">
        <v>20975</v>
      </c>
      <c r="Y94" s="2" t="s">
        <v>43</v>
      </c>
      <c r="Z94">
        <v>0</v>
      </c>
      <c r="AA94">
        <v>0</v>
      </c>
      <c r="AB94" s="2" t="s">
        <v>43</v>
      </c>
      <c r="AC94">
        <v>0</v>
      </c>
      <c r="AD94">
        <v>0</v>
      </c>
      <c r="AE94" s="2" t="s">
        <v>43</v>
      </c>
      <c r="AI94">
        <v>0</v>
      </c>
      <c r="AJ94">
        <v>61892</v>
      </c>
      <c r="AK94" s="2" t="s">
        <v>43</v>
      </c>
      <c r="AL94">
        <v>0</v>
      </c>
      <c r="AM94">
        <v>0</v>
      </c>
      <c r="AN94" s="2" t="s">
        <v>43</v>
      </c>
      <c r="AR94">
        <v>0</v>
      </c>
      <c r="AS94">
        <v>0</v>
      </c>
      <c r="AT94" s="2" t="s">
        <v>43</v>
      </c>
      <c r="AU94">
        <v>0</v>
      </c>
      <c r="AV94">
        <v>378660</v>
      </c>
      <c r="AW94" s="2" t="s">
        <v>43</v>
      </c>
      <c r="AX94">
        <v>0</v>
      </c>
      <c r="AY94">
        <v>0</v>
      </c>
      <c r="AZ94" s="2" t="s">
        <v>43</v>
      </c>
      <c r="BE94">
        <v>0</v>
      </c>
      <c r="BF94" s="2" t="s">
        <v>43</v>
      </c>
      <c r="BH94">
        <v>0</v>
      </c>
      <c r="BI94" s="2" t="s">
        <v>43</v>
      </c>
      <c r="BK94">
        <v>0</v>
      </c>
      <c r="BL94" s="2" t="s">
        <v>43</v>
      </c>
      <c r="BM94">
        <v>0</v>
      </c>
      <c r="BN94">
        <v>0</v>
      </c>
      <c r="BO94" s="2" t="s">
        <v>43</v>
      </c>
      <c r="BP94">
        <v>0</v>
      </c>
      <c r="BQ94">
        <v>11307523</v>
      </c>
      <c r="BR94" t="str">
        <f>IFERROR(BQ94*100/BP94,0)</f>
        <v>0</v>
      </c>
    </row>
    <row r="95" spans="1:86">
      <c r="A95" s="3"/>
      <c r="B95" s="3"/>
      <c r="C95" s="3" t="s">
        <v>393</v>
      </c>
      <c r="D95">
        <v>0</v>
      </c>
      <c r="F95">
        <v>0</v>
      </c>
      <c r="I95">
        <v>0</v>
      </c>
      <c r="L95">
        <v>0</v>
      </c>
      <c r="O95">
        <v>0</v>
      </c>
      <c r="R95">
        <v>0</v>
      </c>
      <c r="U95">
        <v>0</v>
      </c>
      <c r="X95">
        <v>0</v>
      </c>
      <c r="AA95">
        <v>0</v>
      </c>
      <c r="AD95">
        <v>0</v>
      </c>
      <c r="AJ95">
        <v>0</v>
      </c>
      <c r="AM95">
        <v>0</v>
      </c>
      <c r="AS95">
        <v>0</v>
      </c>
      <c r="AV95">
        <v>0</v>
      </c>
      <c r="AY95">
        <v>0</v>
      </c>
      <c r="BE95">
        <v>0</v>
      </c>
      <c r="BH95">
        <v>0</v>
      </c>
      <c r="BK95">
        <v>0</v>
      </c>
      <c r="BN95">
        <v>0</v>
      </c>
      <c r="BP95">
        <v>0</v>
      </c>
      <c r="BQ95">
        <v>0</v>
      </c>
      <c r="BR95" t="str">
        <f>IFERROR(BQ95*100/BP95,0)</f>
        <v>0</v>
      </c>
    </row>
    <row r="96" spans="1:86">
      <c r="A96" s="3"/>
      <c r="B96" s="3"/>
      <c r="C96" s="3" t="s">
        <v>394</v>
      </c>
      <c r="D96" s="3">
        <v>0</v>
      </c>
      <c r="E96" s="3">
        <v>0</v>
      </c>
      <c r="F96" s="3">
        <v>0</v>
      </c>
      <c r="G96" s="5" t="s">
        <v>43</v>
      </c>
      <c r="H96" s="3">
        <v>0</v>
      </c>
      <c r="I96" s="3">
        <v>0</v>
      </c>
      <c r="J96" s="5" t="s">
        <v>43</v>
      </c>
      <c r="K96" s="3">
        <v>0</v>
      </c>
      <c r="L96" s="3">
        <v>10016792</v>
      </c>
      <c r="M96" s="5" t="s">
        <v>43</v>
      </c>
      <c r="N96" s="3">
        <v>0</v>
      </c>
      <c r="O96" s="3">
        <v>260694</v>
      </c>
      <c r="P96" s="5" t="s">
        <v>43</v>
      </c>
      <c r="Q96" s="3">
        <v>0</v>
      </c>
      <c r="R96" s="3">
        <v>568510</v>
      </c>
      <c r="S96" s="5" t="s">
        <v>43</v>
      </c>
      <c r="T96" s="3">
        <v>0</v>
      </c>
      <c r="U96" s="3">
        <v>0</v>
      </c>
      <c r="V96" s="5" t="s">
        <v>43</v>
      </c>
      <c r="W96" s="3">
        <v>0</v>
      </c>
      <c r="X96" s="3">
        <v>20975</v>
      </c>
      <c r="Y96" s="5" t="s">
        <v>43</v>
      </c>
      <c r="Z96" s="3">
        <v>0</v>
      </c>
      <c r="AA96" s="3">
        <v>0</v>
      </c>
      <c r="AB96" s="5" t="s">
        <v>43</v>
      </c>
      <c r="AC96" s="3">
        <v>0</v>
      </c>
      <c r="AD96" s="3">
        <v>0</v>
      </c>
      <c r="AE96" s="5" t="s">
        <v>43</v>
      </c>
      <c r="AF96" s="3"/>
      <c r="AG96" s="3"/>
      <c r="AH96" s="3"/>
      <c r="AI96" s="3">
        <v>0</v>
      </c>
      <c r="AJ96" s="3">
        <v>61892</v>
      </c>
      <c r="AK96" s="5" t="s">
        <v>43</v>
      </c>
      <c r="AL96" s="3">
        <v>0</v>
      </c>
      <c r="AM96" s="3">
        <v>0</v>
      </c>
      <c r="AN96" s="5" t="s">
        <v>43</v>
      </c>
      <c r="AO96" s="3"/>
      <c r="AP96" s="3"/>
      <c r="AQ96" s="3"/>
      <c r="AR96" s="3">
        <v>0</v>
      </c>
      <c r="AS96" s="3">
        <v>0</v>
      </c>
      <c r="AT96" s="5" t="s">
        <v>43</v>
      </c>
      <c r="AU96" s="3">
        <v>0</v>
      </c>
      <c r="AV96" s="3">
        <v>378660</v>
      </c>
      <c r="AW96" s="5" t="s">
        <v>43</v>
      </c>
      <c r="AX96" s="3">
        <v>0</v>
      </c>
      <c r="AY96" s="3">
        <v>0</v>
      </c>
      <c r="AZ96" s="5" t="s">
        <v>43</v>
      </c>
      <c r="BA96" s="3"/>
      <c r="BB96" s="3"/>
      <c r="BC96" s="3"/>
      <c r="BD96" s="3">
        <v>0</v>
      </c>
      <c r="BE96" s="3">
        <v>0</v>
      </c>
      <c r="BF96" s="5" t="s">
        <v>43</v>
      </c>
      <c r="BG96" s="3">
        <v>0</v>
      </c>
      <c r="BH96" s="3">
        <v>0</v>
      </c>
      <c r="BI96" s="5" t="s">
        <v>43</v>
      </c>
      <c r="BJ96" s="3">
        <v>0</v>
      </c>
      <c r="BK96" s="3">
        <v>0</v>
      </c>
      <c r="BL96" s="5" t="s">
        <v>43</v>
      </c>
      <c r="BM96" s="3">
        <v>0</v>
      </c>
      <c r="BN96" s="3">
        <v>0</v>
      </c>
      <c r="BO96" s="5" t="s">
        <v>43</v>
      </c>
      <c r="BP96" s="3">
        <v>0</v>
      </c>
      <c r="BQ96" s="3" t="str">
        <f>BQ95+BQ94</f>
        <v>0</v>
      </c>
      <c r="BR96" s="3" t="str">
        <f>IFERROR(BQ96*100/BP96,0)</f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D96">
        <v>0</v>
      </c>
      <c r="CE96">
        <v>0</v>
      </c>
      <c r="CF96" t="str">
        <f>BQ96-BP96</f>
        <v>0</v>
      </c>
      <c r="CG96" t="str">
        <f>CE90-BW90+BZ90</f>
        <v>0</v>
      </c>
      <c r="CH96" t="str">
        <f>IFERROR(CE96*100/BP96,0)</f>
        <v>0</v>
      </c>
    </row>
    <row r="97" spans="1:86">
      <c r="A97" s="3"/>
    </row>
    <row r="98" spans="1:86">
      <c r="A98" s="3"/>
      <c r="B98" s="5" t="s">
        <v>395</v>
      </c>
      <c r="C98" s="3" t="s">
        <v>392</v>
      </c>
      <c r="D98">
        <v>103000000</v>
      </c>
      <c r="F98">
        <v>0</v>
      </c>
      <c r="G98" s="2" t="s">
        <v>43</v>
      </c>
      <c r="I98">
        <v>35172</v>
      </c>
      <c r="J98" s="2" t="s">
        <v>43</v>
      </c>
      <c r="L98">
        <v>30573248</v>
      </c>
      <c r="M98" s="2" t="s">
        <v>95</v>
      </c>
      <c r="O98">
        <v>729275</v>
      </c>
      <c r="P98" s="2" t="s">
        <v>54</v>
      </c>
      <c r="R98">
        <v>12588075</v>
      </c>
      <c r="S98" s="2" t="s">
        <v>133</v>
      </c>
      <c r="U98">
        <v>466569</v>
      </c>
      <c r="V98" s="2" t="s">
        <v>69</v>
      </c>
      <c r="W98">
        <v>2500000</v>
      </c>
      <c r="X98">
        <v>703177</v>
      </c>
      <c r="Y98" s="2" t="s">
        <v>190</v>
      </c>
      <c r="Z98">
        <v>4100000</v>
      </c>
      <c r="AA98">
        <v>695538</v>
      </c>
      <c r="AB98" s="2" t="s">
        <v>165</v>
      </c>
      <c r="AC98">
        <v>1300000</v>
      </c>
      <c r="AD98">
        <v>17279</v>
      </c>
      <c r="AE98" s="2" t="s">
        <v>229</v>
      </c>
      <c r="AI98">
        <v>1700000</v>
      </c>
      <c r="AJ98">
        <v>901269</v>
      </c>
      <c r="AK98" s="2" t="s">
        <v>116</v>
      </c>
      <c r="AL98">
        <v>20000000</v>
      </c>
      <c r="AM98">
        <v>2145388</v>
      </c>
      <c r="AN98" s="2" t="s">
        <v>85</v>
      </c>
      <c r="AR98">
        <v>19000000</v>
      </c>
      <c r="AS98">
        <v>3911298</v>
      </c>
      <c r="AT98" s="2" t="s">
        <v>323</v>
      </c>
      <c r="AU98">
        <v>7300000</v>
      </c>
      <c r="AV98">
        <v>8972329</v>
      </c>
      <c r="AW98" s="2" t="s">
        <v>290</v>
      </c>
      <c r="AX98">
        <v>0</v>
      </c>
      <c r="AY98">
        <v>6078995</v>
      </c>
      <c r="AZ98" s="2" t="s">
        <v>43</v>
      </c>
      <c r="BE98">
        <v>0</v>
      </c>
      <c r="BF98" s="2" t="s">
        <v>43</v>
      </c>
      <c r="BH98">
        <v>0</v>
      </c>
      <c r="BI98" s="2" t="s">
        <v>43</v>
      </c>
      <c r="BK98">
        <v>0</v>
      </c>
      <c r="BL98" s="2" t="s">
        <v>43</v>
      </c>
      <c r="BM98">
        <v>1800000</v>
      </c>
      <c r="BN98">
        <v>747449</v>
      </c>
      <c r="BO98" s="2" t="s">
        <v>265</v>
      </c>
      <c r="BP98">
        <v>103000000</v>
      </c>
      <c r="BQ98">
        <v>68565061</v>
      </c>
      <c r="BR98" t="str">
        <f>IFERROR(BQ98*100/BP98,0)</f>
        <v>0</v>
      </c>
    </row>
    <row r="99" spans="1:86">
      <c r="A99" s="3"/>
      <c r="B99" s="3"/>
      <c r="C99" s="3" t="s">
        <v>393</v>
      </c>
      <c r="D99">
        <v>120000000</v>
      </c>
      <c r="F99">
        <v>0</v>
      </c>
      <c r="I99">
        <v>131412</v>
      </c>
      <c r="L99">
        <v>0</v>
      </c>
      <c r="O99">
        <v>0</v>
      </c>
      <c r="R99">
        <v>42839026</v>
      </c>
      <c r="U99">
        <v>0</v>
      </c>
      <c r="X99">
        <v>568012</v>
      </c>
      <c r="AA99">
        <v>670697</v>
      </c>
      <c r="AD99">
        <v>-700004</v>
      </c>
      <c r="AJ99">
        <v>0</v>
      </c>
      <c r="AM99">
        <v>14260643</v>
      </c>
      <c r="AS99">
        <v>5281940</v>
      </c>
      <c r="AV99">
        <v>3424437</v>
      </c>
      <c r="AY99">
        <v>14638700</v>
      </c>
      <c r="BE99">
        <v>0</v>
      </c>
      <c r="BH99">
        <v>0</v>
      </c>
      <c r="BK99">
        <v>0</v>
      </c>
      <c r="BN99">
        <v>1529395</v>
      </c>
      <c r="BP99">
        <v>120000000</v>
      </c>
      <c r="BQ99">
        <v>82644258</v>
      </c>
      <c r="BR99" t="str">
        <f>IFERROR(BQ99*100/BP99,0)</f>
        <v>0</v>
      </c>
    </row>
    <row r="100" spans="1:86">
      <c r="A100" s="3"/>
      <c r="B100" s="3"/>
      <c r="C100" s="3" t="s">
        <v>396</v>
      </c>
      <c r="D100" s="3">
        <v>223000000</v>
      </c>
      <c r="E100" s="3">
        <v>808170</v>
      </c>
      <c r="F100" s="3">
        <v>0</v>
      </c>
      <c r="G100" s="5" t="s">
        <v>43</v>
      </c>
      <c r="H100" s="3">
        <v>0</v>
      </c>
      <c r="I100" s="3">
        <v>166584</v>
      </c>
      <c r="J100" s="5" t="s">
        <v>43</v>
      </c>
      <c r="K100" s="3">
        <v>62028517</v>
      </c>
      <c r="L100" s="3">
        <v>30573248</v>
      </c>
      <c r="M100" s="5" t="s">
        <v>95</v>
      </c>
      <c r="N100" s="3">
        <v>2402218</v>
      </c>
      <c r="O100" s="3">
        <v>729275</v>
      </c>
      <c r="P100" s="5" t="s">
        <v>54</v>
      </c>
      <c r="Q100" s="3">
        <v>24429058</v>
      </c>
      <c r="R100" s="3">
        <v>55427101</v>
      </c>
      <c r="S100" s="5" t="s">
        <v>397</v>
      </c>
      <c r="T100" s="3">
        <v>1270779</v>
      </c>
      <c r="U100" s="3">
        <v>466569</v>
      </c>
      <c r="V100" s="5" t="s">
        <v>69</v>
      </c>
      <c r="W100" s="3">
        <v>2500000</v>
      </c>
      <c r="X100" s="3">
        <v>1271189</v>
      </c>
      <c r="Y100" s="5" t="s">
        <v>193</v>
      </c>
      <c r="Z100" s="3">
        <v>4100000</v>
      </c>
      <c r="AA100" s="3">
        <v>1366235</v>
      </c>
      <c r="AB100" s="5" t="s">
        <v>64</v>
      </c>
      <c r="AC100" s="3">
        <v>1300000</v>
      </c>
      <c r="AD100" s="3">
        <v>-682725</v>
      </c>
      <c r="AE100" s="5" t="s">
        <v>398</v>
      </c>
      <c r="AF100" s="3"/>
      <c r="AG100" s="3"/>
      <c r="AH100" s="3"/>
      <c r="AI100" s="3">
        <v>1700000</v>
      </c>
      <c r="AJ100" s="3">
        <v>901269</v>
      </c>
      <c r="AK100" s="5" t="s">
        <v>116</v>
      </c>
      <c r="AL100" s="3">
        <v>20000000</v>
      </c>
      <c r="AM100" s="3">
        <v>16406031</v>
      </c>
      <c r="AN100" s="5" t="s">
        <v>77</v>
      </c>
      <c r="AO100" s="3"/>
      <c r="AP100" s="3"/>
      <c r="AQ100" s="3"/>
      <c r="AR100" s="3">
        <v>19000000</v>
      </c>
      <c r="AS100" s="3">
        <v>9193238</v>
      </c>
      <c r="AT100" s="5" t="s">
        <v>52</v>
      </c>
      <c r="AU100" s="3">
        <v>7300000</v>
      </c>
      <c r="AV100" s="3">
        <v>8972329</v>
      </c>
      <c r="AW100" s="5" t="s">
        <v>290</v>
      </c>
      <c r="AX100" s="3">
        <v>0</v>
      </c>
      <c r="AY100" s="3">
        <v>20717695</v>
      </c>
      <c r="AZ100" s="5" t="s">
        <v>43</v>
      </c>
      <c r="BA100" s="3"/>
      <c r="BB100" s="3"/>
      <c r="BC100" s="3"/>
      <c r="BD100" s="3">
        <v>0</v>
      </c>
      <c r="BE100" s="3">
        <v>0</v>
      </c>
      <c r="BF100" s="5" t="s">
        <v>43</v>
      </c>
      <c r="BG100" s="3">
        <v>0</v>
      </c>
      <c r="BH100" s="3">
        <v>0</v>
      </c>
      <c r="BI100" s="5" t="s">
        <v>43</v>
      </c>
      <c r="BJ100" s="3">
        <v>0</v>
      </c>
      <c r="BK100" s="3">
        <v>0</v>
      </c>
      <c r="BL100" s="5" t="s">
        <v>43</v>
      </c>
      <c r="BM100" s="3">
        <v>1800000</v>
      </c>
      <c r="BN100" s="3">
        <v>2276844</v>
      </c>
      <c r="BO100" s="5" t="s">
        <v>149</v>
      </c>
      <c r="BP100" s="3">
        <v>223000000</v>
      </c>
      <c r="BQ100" s="3" t="str">
        <f>BQ99+BQ98</f>
        <v>0</v>
      </c>
      <c r="BR100" s="3" t="str">
        <f>IFERROR(BQ100*100/BP100,0)</f>
        <v>0</v>
      </c>
      <c r="BU100">
        <v>7492511</v>
      </c>
      <c r="BV100">
        <v>22816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D100">
        <v>0</v>
      </c>
      <c r="CE100">
        <v>0</v>
      </c>
      <c r="CF100" t="str">
        <f>BQ100-BP100</f>
        <v>0</v>
      </c>
      <c r="CG100" t="str">
        <f>CE90-BW90+BZ90</f>
        <v>0</v>
      </c>
      <c r="CH100" t="str">
        <f>IFERROR(CE100*100/BP100,0)</f>
        <v>0</v>
      </c>
    </row>
    <row r="101" spans="1:86">
      <c r="A101" s="3"/>
    </row>
    <row r="102" spans="1:86">
      <c r="A102" s="3"/>
      <c r="B102" s="5" t="s">
        <v>399</v>
      </c>
      <c r="C102" s="3" t="s">
        <v>392</v>
      </c>
      <c r="D102">
        <v>38000000</v>
      </c>
      <c r="F102">
        <v>0</v>
      </c>
      <c r="G102" s="2" t="s">
        <v>43</v>
      </c>
      <c r="I102">
        <v>159648</v>
      </c>
      <c r="J102" s="2" t="s">
        <v>43</v>
      </c>
      <c r="L102">
        <v>24919843</v>
      </c>
      <c r="M102" s="2" t="s">
        <v>233</v>
      </c>
      <c r="O102">
        <v>463289</v>
      </c>
      <c r="P102" s="2" t="s">
        <v>133</v>
      </c>
      <c r="R102">
        <v>4576567</v>
      </c>
      <c r="S102" s="2" t="s">
        <v>193</v>
      </c>
      <c r="U102">
        <v>149020</v>
      </c>
      <c r="V102" s="2" t="s">
        <v>68</v>
      </c>
      <c r="W102">
        <v>1200000</v>
      </c>
      <c r="X102">
        <v>24676</v>
      </c>
      <c r="Y102" s="2" t="s">
        <v>96</v>
      </c>
      <c r="Z102">
        <v>1900000</v>
      </c>
      <c r="AA102">
        <v>456291</v>
      </c>
      <c r="AB102" s="2" t="s">
        <v>310</v>
      </c>
      <c r="AC102">
        <v>500000</v>
      </c>
      <c r="AD102">
        <v>31769</v>
      </c>
      <c r="AE102" s="2" t="s">
        <v>145</v>
      </c>
      <c r="AI102">
        <v>800000</v>
      </c>
      <c r="AJ102">
        <v>497909</v>
      </c>
      <c r="AK102" s="2" t="s">
        <v>196</v>
      </c>
      <c r="AL102">
        <v>3300000</v>
      </c>
      <c r="AM102">
        <v>1497533</v>
      </c>
      <c r="AN102" s="2" t="s">
        <v>185</v>
      </c>
      <c r="AR102">
        <v>5500000</v>
      </c>
      <c r="AS102">
        <v>893856</v>
      </c>
      <c r="AT102" s="2" t="s">
        <v>220</v>
      </c>
      <c r="AU102">
        <v>2200000</v>
      </c>
      <c r="AV102">
        <v>2566199</v>
      </c>
      <c r="AW102" s="2" t="s">
        <v>108</v>
      </c>
      <c r="AX102">
        <v>0</v>
      </c>
      <c r="AY102">
        <v>2268932</v>
      </c>
      <c r="AZ102" s="2" t="s">
        <v>43</v>
      </c>
      <c r="BE102">
        <v>0</v>
      </c>
      <c r="BF102" s="2" t="s">
        <v>43</v>
      </c>
      <c r="BH102">
        <v>0</v>
      </c>
      <c r="BI102" s="2" t="s">
        <v>43</v>
      </c>
      <c r="BK102">
        <v>0</v>
      </c>
      <c r="BL102" s="2" t="s">
        <v>43</v>
      </c>
      <c r="BM102">
        <v>1500000</v>
      </c>
      <c r="BN102">
        <v>46620</v>
      </c>
      <c r="BO102" s="2" t="s">
        <v>161</v>
      </c>
      <c r="BP102">
        <v>38000000</v>
      </c>
      <c r="BQ102">
        <v>38552152</v>
      </c>
      <c r="BR102" t="str">
        <f>IFERROR(BQ102*100/BP102,0)</f>
        <v>0</v>
      </c>
    </row>
    <row r="103" spans="1:86">
      <c r="A103" s="3"/>
      <c r="B103" s="3"/>
      <c r="C103" s="3" t="s">
        <v>393</v>
      </c>
      <c r="D103">
        <v>61000000</v>
      </c>
      <c r="F103">
        <v>13721</v>
      </c>
      <c r="I103">
        <v>93200</v>
      </c>
      <c r="L103">
        <v>18877108</v>
      </c>
      <c r="O103">
        <v>0</v>
      </c>
      <c r="R103">
        <v>21835010</v>
      </c>
      <c r="U103">
        <v>0</v>
      </c>
      <c r="X103">
        <v>660353</v>
      </c>
      <c r="AA103">
        <v>2255522</v>
      </c>
      <c r="AD103">
        <v>1380456</v>
      </c>
      <c r="AJ103">
        <v>1606474</v>
      </c>
      <c r="AM103">
        <v>1753587</v>
      </c>
      <c r="AS103">
        <v>2528684</v>
      </c>
      <c r="AV103">
        <v>874661</v>
      </c>
      <c r="AY103">
        <v>11088692</v>
      </c>
      <c r="BE103">
        <v>0</v>
      </c>
      <c r="BH103">
        <v>0</v>
      </c>
      <c r="BK103">
        <v>0</v>
      </c>
      <c r="BN103">
        <v>1454176</v>
      </c>
      <c r="BP103">
        <v>61000000</v>
      </c>
      <c r="BQ103">
        <v>64421644</v>
      </c>
      <c r="BR103" t="str">
        <f>IFERROR(BQ103*100/BP103,0)</f>
        <v>0</v>
      </c>
    </row>
    <row r="104" spans="1:86">
      <c r="A104" s="3"/>
      <c r="B104" s="3"/>
      <c r="C104" s="3" t="s">
        <v>400</v>
      </c>
      <c r="D104" s="3">
        <v>99000000</v>
      </c>
      <c r="E104" s="3">
        <v>298160</v>
      </c>
      <c r="F104" s="3">
        <v>13721</v>
      </c>
      <c r="G104" s="5" t="s">
        <v>146</v>
      </c>
      <c r="H104" s="3">
        <v>0</v>
      </c>
      <c r="I104" s="3">
        <v>252848</v>
      </c>
      <c r="J104" s="5" t="s">
        <v>43</v>
      </c>
      <c r="K104" s="3">
        <v>22884307</v>
      </c>
      <c r="L104" s="3">
        <v>43796951</v>
      </c>
      <c r="M104" s="5" t="s">
        <v>344</v>
      </c>
      <c r="N104" s="3">
        <v>886255</v>
      </c>
      <c r="O104" s="3">
        <v>463289</v>
      </c>
      <c r="P104" s="5" t="s">
        <v>133</v>
      </c>
      <c r="Q104" s="3">
        <v>9012662</v>
      </c>
      <c r="R104" s="3">
        <v>26411577</v>
      </c>
      <c r="S104" s="5" t="s">
        <v>401</v>
      </c>
      <c r="T104" s="3">
        <v>468831</v>
      </c>
      <c r="U104" s="3">
        <v>149020</v>
      </c>
      <c r="V104" s="5" t="s">
        <v>68</v>
      </c>
      <c r="W104" s="3">
        <v>1200000</v>
      </c>
      <c r="X104" s="3">
        <v>685029</v>
      </c>
      <c r="Y104" s="5" t="s">
        <v>105</v>
      </c>
      <c r="Z104" s="3">
        <v>1900000</v>
      </c>
      <c r="AA104" s="3">
        <v>2711813</v>
      </c>
      <c r="AB104" s="5" t="s">
        <v>320</v>
      </c>
      <c r="AC104" s="3">
        <v>500000</v>
      </c>
      <c r="AD104" s="3">
        <v>1412225</v>
      </c>
      <c r="AE104" s="5" t="s">
        <v>402</v>
      </c>
      <c r="AF104" s="3"/>
      <c r="AG104" s="3"/>
      <c r="AH104" s="3"/>
      <c r="AI104" s="3">
        <v>800000</v>
      </c>
      <c r="AJ104" s="3">
        <v>2104383</v>
      </c>
      <c r="AK104" s="5" t="s">
        <v>403</v>
      </c>
      <c r="AL104" s="3">
        <v>3300000</v>
      </c>
      <c r="AM104" s="3">
        <v>3251120</v>
      </c>
      <c r="AN104" s="5" t="s">
        <v>200</v>
      </c>
      <c r="AO104" s="3"/>
      <c r="AP104" s="3"/>
      <c r="AQ104" s="3"/>
      <c r="AR104" s="3">
        <v>5500000</v>
      </c>
      <c r="AS104" s="3">
        <v>3422540</v>
      </c>
      <c r="AT104" s="5" t="s">
        <v>196</v>
      </c>
      <c r="AU104" s="3">
        <v>2200000</v>
      </c>
      <c r="AV104" s="3">
        <v>2566199</v>
      </c>
      <c r="AW104" s="5" t="s">
        <v>108</v>
      </c>
      <c r="AX104" s="3">
        <v>0</v>
      </c>
      <c r="AY104" s="3">
        <v>13357624</v>
      </c>
      <c r="AZ104" s="5" t="s">
        <v>43</v>
      </c>
      <c r="BA104" s="3"/>
      <c r="BB104" s="3"/>
      <c r="BC104" s="3"/>
      <c r="BD104" s="3">
        <v>0</v>
      </c>
      <c r="BE104" s="3">
        <v>0</v>
      </c>
      <c r="BF104" s="5" t="s">
        <v>43</v>
      </c>
      <c r="BG104" s="3">
        <v>0</v>
      </c>
      <c r="BH104" s="3">
        <v>0</v>
      </c>
      <c r="BI104" s="5" t="s">
        <v>43</v>
      </c>
      <c r="BJ104" s="3">
        <v>0</v>
      </c>
      <c r="BK104" s="3">
        <v>0</v>
      </c>
      <c r="BL104" s="5" t="s">
        <v>43</v>
      </c>
      <c r="BM104" s="3">
        <v>1500000</v>
      </c>
      <c r="BN104" s="3">
        <v>1500796</v>
      </c>
      <c r="BO104" s="5" t="s">
        <v>99</v>
      </c>
      <c r="BP104" s="3">
        <v>99000000</v>
      </c>
      <c r="BQ104" s="3" t="str">
        <f>BQ103+BQ102</f>
        <v>0</v>
      </c>
      <c r="BR104" s="3" t="str">
        <f>IFERROR(BQ104*100/BP104,0)</f>
        <v>0</v>
      </c>
      <c r="BU104">
        <v>9172027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D104">
        <v>0</v>
      </c>
      <c r="CE104">
        <v>0</v>
      </c>
      <c r="CF104" t="str">
        <f>BQ104-BP104</f>
        <v>0</v>
      </c>
      <c r="CG104" t="str">
        <f>CE90-BW90+BZ90</f>
        <v>0</v>
      </c>
      <c r="CH104" t="str">
        <f>IFERROR(CE104*100/BP104,0)</f>
        <v>0</v>
      </c>
    </row>
    <row r="105" spans="1:86">
      <c r="A105" s="3"/>
    </row>
    <row r="106" spans="1:86">
      <c r="A106" s="3"/>
      <c r="B106" s="5" t="s">
        <v>404</v>
      </c>
      <c r="C106" s="3" t="s">
        <v>392</v>
      </c>
      <c r="D106">
        <v>31000000</v>
      </c>
      <c r="F106">
        <v>149568</v>
      </c>
      <c r="G106" s="2" t="s">
        <v>227</v>
      </c>
      <c r="I106">
        <v>0</v>
      </c>
      <c r="J106" s="2" t="s">
        <v>43</v>
      </c>
      <c r="L106">
        <v>18904576</v>
      </c>
      <c r="M106" s="2" t="s">
        <v>267</v>
      </c>
      <c r="O106">
        <v>518664</v>
      </c>
      <c r="P106" s="2" t="s">
        <v>218</v>
      </c>
      <c r="R106">
        <v>5456906</v>
      </c>
      <c r="S106" s="2" t="s">
        <v>150</v>
      </c>
      <c r="U106">
        <v>842556</v>
      </c>
      <c r="V106" s="2" t="s">
        <v>405</v>
      </c>
      <c r="W106">
        <v>1000000</v>
      </c>
      <c r="X106">
        <v>150613</v>
      </c>
      <c r="Y106" s="2" t="s">
        <v>102</v>
      </c>
      <c r="Z106">
        <v>2500000</v>
      </c>
      <c r="AA106">
        <v>15033</v>
      </c>
      <c r="AB106" s="2" t="s">
        <v>229</v>
      </c>
      <c r="AC106">
        <v>900000</v>
      </c>
      <c r="AD106">
        <v>0</v>
      </c>
      <c r="AE106" s="2" t="s">
        <v>43</v>
      </c>
      <c r="AI106">
        <v>1200000</v>
      </c>
      <c r="AJ106">
        <v>293325</v>
      </c>
      <c r="AK106" s="2" t="s">
        <v>310</v>
      </c>
      <c r="AL106">
        <v>4400000</v>
      </c>
      <c r="AM106">
        <v>241855</v>
      </c>
      <c r="AN106" s="2" t="s">
        <v>146</v>
      </c>
      <c r="AR106">
        <v>1700000</v>
      </c>
      <c r="AS106">
        <v>167760</v>
      </c>
      <c r="AT106" s="2" t="s">
        <v>119</v>
      </c>
      <c r="AU106">
        <v>2600000</v>
      </c>
      <c r="AV106">
        <v>2285296</v>
      </c>
      <c r="AW106" s="2" t="s">
        <v>106</v>
      </c>
      <c r="AX106">
        <v>0</v>
      </c>
      <c r="AY106">
        <v>760675</v>
      </c>
      <c r="AZ106" s="2" t="s">
        <v>43</v>
      </c>
      <c r="BE106">
        <v>0</v>
      </c>
      <c r="BF106" s="2" t="s">
        <v>43</v>
      </c>
      <c r="BH106">
        <v>0</v>
      </c>
      <c r="BI106" s="2" t="s">
        <v>43</v>
      </c>
      <c r="BK106">
        <v>0</v>
      </c>
      <c r="BL106" s="2" t="s">
        <v>43</v>
      </c>
      <c r="BM106">
        <v>1900000</v>
      </c>
      <c r="BN106">
        <v>19700</v>
      </c>
      <c r="BO106" s="2" t="s">
        <v>229</v>
      </c>
      <c r="BP106">
        <v>31000000</v>
      </c>
      <c r="BQ106">
        <v>29806527</v>
      </c>
      <c r="BR106" t="str">
        <f>IFERROR(BQ106*100/BP106,0)</f>
        <v>0</v>
      </c>
    </row>
    <row r="107" spans="1:86">
      <c r="A107" s="3"/>
      <c r="B107" s="3"/>
      <c r="C107" s="3" t="s">
        <v>393</v>
      </c>
      <c r="D107">
        <v>77000000</v>
      </c>
      <c r="F107">
        <v>38772</v>
      </c>
      <c r="I107">
        <v>18001</v>
      </c>
      <c r="L107">
        <v>0</v>
      </c>
      <c r="O107">
        <v>122500</v>
      </c>
      <c r="R107">
        <v>35549755</v>
      </c>
      <c r="U107">
        <v>0</v>
      </c>
      <c r="X107">
        <v>769389</v>
      </c>
      <c r="AA107">
        <v>894331</v>
      </c>
      <c r="AD107">
        <v>1116277</v>
      </c>
      <c r="AJ107">
        <v>240733</v>
      </c>
      <c r="AM107">
        <v>3217980</v>
      </c>
      <c r="AS107">
        <v>3170868</v>
      </c>
      <c r="AV107">
        <v>1837074</v>
      </c>
      <c r="AY107">
        <v>9973730</v>
      </c>
      <c r="BE107">
        <v>0</v>
      </c>
      <c r="BH107">
        <v>0</v>
      </c>
      <c r="BK107">
        <v>197084</v>
      </c>
      <c r="BN107">
        <v>2144045</v>
      </c>
      <c r="BP107">
        <v>77000000</v>
      </c>
      <c r="BQ107">
        <v>59290539</v>
      </c>
      <c r="BR107" t="str">
        <f>IFERROR(BQ107*100/BP107,0)</f>
        <v>0</v>
      </c>
    </row>
    <row r="108" spans="1:86">
      <c r="A108" s="3"/>
      <c r="B108" s="3"/>
      <c r="C108" s="3" t="s">
        <v>406</v>
      </c>
      <c r="D108" s="3">
        <v>108000000</v>
      </c>
      <c r="E108" s="3">
        <v>243235</v>
      </c>
      <c r="F108" s="3">
        <v>188340</v>
      </c>
      <c r="G108" s="5" t="s">
        <v>138</v>
      </c>
      <c r="H108" s="3">
        <v>0</v>
      </c>
      <c r="I108" s="3">
        <v>18001</v>
      </c>
      <c r="J108" s="5" t="s">
        <v>43</v>
      </c>
      <c r="K108" s="3">
        <v>18668777</v>
      </c>
      <c r="L108" s="3">
        <v>18904576</v>
      </c>
      <c r="M108" s="5" t="s">
        <v>267</v>
      </c>
      <c r="N108" s="3">
        <v>722997</v>
      </c>
      <c r="O108" s="3">
        <v>641164</v>
      </c>
      <c r="P108" s="5" t="s">
        <v>49</v>
      </c>
      <c r="Q108" s="3">
        <v>7352435</v>
      </c>
      <c r="R108" s="3">
        <v>41006661</v>
      </c>
      <c r="S108" s="5" t="s">
        <v>407</v>
      </c>
      <c r="T108" s="3">
        <v>382467</v>
      </c>
      <c r="U108" s="3">
        <v>842556</v>
      </c>
      <c r="V108" s="5" t="s">
        <v>405</v>
      </c>
      <c r="W108" s="3">
        <v>1000000</v>
      </c>
      <c r="X108" s="3">
        <v>920002</v>
      </c>
      <c r="Y108" s="5" t="s">
        <v>66</v>
      </c>
      <c r="Z108" s="3">
        <v>2500000</v>
      </c>
      <c r="AA108" s="3">
        <v>909364</v>
      </c>
      <c r="AB108" s="5" t="s">
        <v>130</v>
      </c>
      <c r="AC108" s="3">
        <v>900000</v>
      </c>
      <c r="AD108" s="3">
        <v>1116277</v>
      </c>
      <c r="AE108" s="5" t="s">
        <v>239</v>
      </c>
      <c r="AF108" s="3"/>
      <c r="AG108" s="3"/>
      <c r="AH108" s="3"/>
      <c r="AI108" s="3">
        <v>1200000</v>
      </c>
      <c r="AJ108" s="3">
        <v>534058</v>
      </c>
      <c r="AK108" s="5" t="s">
        <v>185</v>
      </c>
      <c r="AL108" s="3">
        <v>4400000</v>
      </c>
      <c r="AM108" s="3">
        <v>3459835</v>
      </c>
      <c r="AN108" s="5" t="s">
        <v>50</v>
      </c>
      <c r="AO108" s="3"/>
      <c r="AP108" s="3"/>
      <c r="AQ108" s="3"/>
      <c r="AR108" s="3">
        <v>1700000</v>
      </c>
      <c r="AS108" s="3">
        <v>3338628</v>
      </c>
      <c r="AT108" s="5" t="s">
        <v>408</v>
      </c>
      <c r="AU108" s="3">
        <v>2600000</v>
      </c>
      <c r="AV108" s="3">
        <v>2285296</v>
      </c>
      <c r="AW108" s="5" t="s">
        <v>106</v>
      </c>
      <c r="AX108" s="3">
        <v>0</v>
      </c>
      <c r="AY108" s="3">
        <v>10734405</v>
      </c>
      <c r="AZ108" s="5" t="s">
        <v>43</v>
      </c>
      <c r="BA108" s="3"/>
      <c r="BB108" s="3"/>
      <c r="BC108" s="3"/>
      <c r="BD108" s="3">
        <v>0</v>
      </c>
      <c r="BE108" s="3">
        <v>0</v>
      </c>
      <c r="BF108" s="5" t="s">
        <v>43</v>
      </c>
      <c r="BG108" s="3">
        <v>0</v>
      </c>
      <c r="BH108" s="3">
        <v>0</v>
      </c>
      <c r="BI108" s="5" t="s">
        <v>43</v>
      </c>
      <c r="BJ108" s="3">
        <v>0</v>
      </c>
      <c r="BK108" s="3">
        <v>197084</v>
      </c>
      <c r="BL108" s="5" t="s">
        <v>43</v>
      </c>
      <c r="BM108" s="3">
        <v>1900000</v>
      </c>
      <c r="BN108" s="3">
        <v>2163745</v>
      </c>
      <c r="BO108" s="5" t="s">
        <v>155</v>
      </c>
      <c r="BP108" s="3">
        <v>108000000</v>
      </c>
      <c r="BQ108" s="3" t="str">
        <f>BQ107+BQ106</f>
        <v>0</v>
      </c>
      <c r="BR108" s="3" t="str">
        <f>IFERROR(BQ108*100/BP108,0)</f>
        <v>0</v>
      </c>
      <c r="BU108">
        <v>1207012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D108">
        <v>0</v>
      </c>
      <c r="CE108">
        <v>0</v>
      </c>
      <c r="CF108" t="str">
        <f>BQ108-BP108</f>
        <v>0</v>
      </c>
      <c r="CG108" t="str">
        <f>CE90-BW90+BZ90</f>
        <v>0</v>
      </c>
      <c r="CH108" t="str">
        <f>IFERROR(CE108*100/BP108,0)</f>
        <v>0</v>
      </c>
    </row>
    <row r="109" spans="1:86">
      <c r="A109" s="3"/>
    </row>
    <row r="110" spans="1:86">
      <c r="A110" s="3"/>
      <c r="B110" s="5" t="s">
        <v>409</v>
      </c>
      <c r="C110" s="3" t="s">
        <v>392</v>
      </c>
      <c r="D110">
        <v>57000000</v>
      </c>
      <c r="F110">
        <v>19386</v>
      </c>
      <c r="G110" s="2" t="s">
        <v>136</v>
      </c>
      <c r="I110">
        <v>21400</v>
      </c>
      <c r="J110" s="2" t="s">
        <v>43</v>
      </c>
      <c r="L110">
        <v>18601310</v>
      </c>
      <c r="M110" s="2" t="s">
        <v>67</v>
      </c>
      <c r="O110">
        <v>1331164</v>
      </c>
      <c r="P110" s="2" t="s">
        <v>99</v>
      </c>
      <c r="R110">
        <v>8938077</v>
      </c>
      <c r="S110" s="2" t="s">
        <v>128</v>
      </c>
      <c r="U110">
        <v>154179</v>
      </c>
      <c r="V110" s="2" t="s">
        <v>63</v>
      </c>
      <c r="W110">
        <v>900000</v>
      </c>
      <c r="X110">
        <v>60130</v>
      </c>
      <c r="Y110" s="2" t="s">
        <v>168</v>
      </c>
      <c r="Z110">
        <v>1300000</v>
      </c>
      <c r="AA110">
        <v>1449562</v>
      </c>
      <c r="AB110" s="2" t="s">
        <v>245</v>
      </c>
      <c r="AC110">
        <v>500000</v>
      </c>
      <c r="AD110">
        <v>0</v>
      </c>
      <c r="AE110" s="2" t="s">
        <v>43</v>
      </c>
      <c r="AI110">
        <v>1100000</v>
      </c>
      <c r="AJ110">
        <v>1280477</v>
      </c>
      <c r="AK110" s="2" t="s">
        <v>303</v>
      </c>
      <c r="AL110">
        <v>1300000</v>
      </c>
      <c r="AM110">
        <v>1703324</v>
      </c>
      <c r="AN110" s="2" t="s">
        <v>123</v>
      </c>
      <c r="AR110">
        <v>1300000</v>
      </c>
      <c r="AS110">
        <v>649774</v>
      </c>
      <c r="AT110" s="2" t="s">
        <v>203</v>
      </c>
      <c r="AU110">
        <v>2800000</v>
      </c>
      <c r="AV110">
        <v>1403647</v>
      </c>
      <c r="AW110" s="2" t="s">
        <v>203</v>
      </c>
      <c r="AX110">
        <v>0</v>
      </c>
      <c r="AY110">
        <v>2011003</v>
      </c>
      <c r="AZ110" s="2" t="s">
        <v>43</v>
      </c>
      <c r="BE110">
        <v>0</v>
      </c>
      <c r="BF110" s="2" t="s">
        <v>43</v>
      </c>
      <c r="BH110">
        <v>0</v>
      </c>
      <c r="BI110" s="2" t="s">
        <v>43</v>
      </c>
      <c r="BK110">
        <v>0</v>
      </c>
      <c r="BL110" s="2" t="s">
        <v>43</v>
      </c>
      <c r="BM110">
        <v>500000</v>
      </c>
      <c r="BN110">
        <v>482408</v>
      </c>
      <c r="BO110" s="2" t="s">
        <v>195</v>
      </c>
      <c r="BP110">
        <v>57000000</v>
      </c>
      <c r="BQ110">
        <v>38105841</v>
      </c>
      <c r="BR110" t="str">
        <f>IFERROR(BQ110*100/BP110,0)</f>
        <v>0</v>
      </c>
    </row>
    <row r="111" spans="1:86">
      <c r="A111" s="3"/>
      <c r="B111" s="3"/>
      <c r="C111" s="3" t="s">
        <v>393</v>
      </c>
      <c r="D111">
        <v>0</v>
      </c>
      <c r="F111">
        <v>0</v>
      </c>
      <c r="I111">
        <v>0</v>
      </c>
      <c r="L111">
        <v>0</v>
      </c>
      <c r="O111">
        <v>0</v>
      </c>
      <c r="R111">
        <v>0</v>
      </c>
      <c r="U111">
        <v>0</v>
      </c>
      <c r="X111">
        <v>0</v>
      </c>
      <c r="AA111">
        <v>0</v>
      </c>
      <c r="AD111">
        <v>0</v>
      </c>
      <c r="AJ111">
        <v>0</v>
      </c>
      <c r="AM111">
        <v>0</v>
      </c>
      <c r="AS111">
        <v>0</v>
      </c>
      <c r="AV111">
        <v>0</v>
      </c>
      <c r="AY111">
        <v>0</v>
      </c>
      <c r="BE111">
        <v>0</v>
      </c>
      <c r="BH111">
        <v>0</v>
      </c>
      <c r="BK111">
        <v>0</v>
      </c>
      <c r="BN111">
        <v>0</v>
      </c>
      <c r="BP111">
        <v>0</v>
      </c>
      <c r="BQ111">
        <v>0</v>
      </c>
      <c r="BR111" t="str">
        <f>IFERROR(BQ111*100/BP111,0)</f>
        <v>0</v>
      </c>
    </row>
    <row r="112" spans="1:86">
      <c r="A112" s="3"/>
      <c r="B112" s="3"/>
      <c r="C112" s="3" t="s">
        <v>410</v>
      </c>
      <c r="D112" s="3">
        <v>57000000</v>
      </c>
      <c r="E112" s="3">
        <v>447240</v>
      </c>
      <c r="F112" s="3">
        <v>19386</v>
      </c>
      <c r="G112" s="5" t="s">
        <v>136</v>
      </c>
      <c r="H112" s="3">
        <v>0</v>
      </c>
      <c r="I112" s="3">
        <v>21400</v>
      </c>
      <c r="J112" s="5" t="s">
        <v>43</v>
      </c>
      <c r="K112" s="3">
        <v>34326461</v>
      </c>
      <c r="L112" s="3">
        <v>18601310</v>
      </c>
      <c r="M112" s="5" t="s">
        <v>67</v>
      </c>
      <c r="N112" s="3">
        <v>1329383</v>
      </c>
      <c r="O112" s="3">
        <v>1331164</v>
      </c>
      <c r="P112" s="5" t="s">
        <v>99</v>
      </c>
      <c r="Q112" s="3">
        <v>13518993</v>
      </c>
      <c r="R112" s="3">
        <v>8938077</v>
      </c>
      <c r="S112" s="5" t="s">
        <v>128</v>
      </c>
      <c r="T112" s="3">
        <v>703246</v>
      </c>
      <c r="U112" s="3">
        <v>154179</v>
      </c>
      <c r="V112" s="5" t="s">
        <v>63</v>
      </c>
      <c r="W112" s="3">
        <v>900000</v>
      </c>
      <c r="X112" s="3">
        <v>60130</v>
      </c>
      <c r="Y112" s="5" t="s">
        <v>168</v>
      </c>
      <c r="Z112" s="3">
        <v>1300000</v>
      </c>
      <c r="AA112" s="3">
        <v>1449562</v>
      </c>
      <c r="AB112" s="5" t="s">
        <v>245</v>
      </c>
      <c r="AC112" s="3">
        <v>500000</v>
      </c>
      <c r="AD112" s="3">
        <v>0</v>
      </c>
      <c r="AE112" s="5" t="s">
        <v>43</v>
      </c>
      <c r="AF112" s="3"/>
      <c r="AG112" s="3"/>
      <c r="AH112" s="3"/>
      <c r="AI112" s="3">
        <v>1100000</v>
      </c>
      <c r="AJ112" s="3">
        <v>1280477</v>
      </c>
      <c r="AK112" s="5" t="s">
        <v>303</v>
      </c>
      <c r="AL112" s="3">
        <v>1300000</v>
      </c>
      <c r="AM112" s="3">
        <v>1703324</v>
      </c>
      <c r="AN112" s="5" t="s">
        <v>123</v>
      </c>
      <c r="AO112" s="3"/>
      <c r="AP112" s="3"/>
      <c r="AQ112" s="3"/>
      <c r="AR112" s="3">
        <v>1300000</v>
      </c>
      <c r="AS112" s="3">
        <v>649774</v>
      </c>
      <c r="AT112" s="5" t="s">
        <v>203</v>
      </c>
      <c r="AU112" s="3">
        <v>2800000</v>
      </c>
      <c r="AV112" s="3">
        <v>1403647</v>
      </c>
      <c r="AW112" s="5" t="s">
        <v>203</v>
      </c>
      <c r="AX112" s="3">
        <v>0</v>
      </c>
      <c r="AY112" s="3">
        <v>2011003</v>
      </c>
      <c r="AZ112" s="5" t="s">
        <v>43</v>
      </c>
      <c r="BA112" s="3"/>
      <c r="BB112" s="3"/>
      <c r="BC112" s="3"/>
      <c r="BD112" s="3">
        <v>0</v>
      </c>
      <c r="BE112" s="3">
        <v>0</v>
      </c>
      <c r="BF112" s="5" t="s">
        <v>43</v>
      </c>
      <c r="BG112" s="3">
        <v>0</v>
      </c>
      <c r="BH112" s="3">
        <v>0</v>
      </c>
      <c r="BI112" s="5" t="s">
        <v>43</v>
      </c>
      <c r="BJ112" s="3">
        <v>0</v>
      </c>
      <c r="BK112" s="3">
        <v>0</v>
      </c>
      <c r="BL112" s="5" t="s">
        <v>43</v>
      </c>
      <c r="BM112" s="3">
        <v>500000</v>
      </c>
      <c r="BN112" s="3">
        <v>482408</v>
      </c>
      <c r="BO112" s="5" t="s">
        <v>195</v>
      </c>
      <c r="BP112" s="3">
        <v>57000000</v>
      </c>
      <c r="BQ112" s="3" t="str">
        <f>BQ111+BQ110</f>
        <v>0</v>
      </c>
      <c r="BR112" s="3" t="str">
        <f>IFERROR(BQ112*100/BP112,0)</f>
        <v>0</v>
      </c>
      <c r="BU112">
        <v>2109942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D112">
        <v>0</v>
      </c>
      <c r="CE112">
        <v>0</v>
      </c>
      <c r="CF112" t="str">
        <f>BQ112-BP112</f>
        <v>0</v>
      </c>
      <c r="CG112" t="str">
        <f>CE90-BW90+BZ90</f>
        <v>0</v>
      </c>
      <c r="CH112" t="str">
        <f>IFERROR(CE112*100/BP112,0)</f>
        <v>0</v>
      </c>
    </row>
    <row r="113" spans="1:86">
      <c r="A113" s="3"/>
    </row>
    <row r="114" spans="1:86">
      <c r="A114" s="3"/>
      <c r="B114" s="5" t="s">
        <v>411</v>
      </c>
      <c r="C114" s="3" t="s">
        <v>392</v>
      </c>
      <c r="D114">
        <v>10000000</v>
      </c>
      <c r="F114">
        <v>0</v>
      </c>
      <c r="G114" s="2" t="s">
        <v>43</v>
      </c>
      <c r="I114">
        <v>55200</v>
      </c>
      <c r="J114" s="2" t="s">
        <v>43</v>
      </c>
      <c r="L114">
        <v>7578307</v>
      </c>
      <c r="M114" s="2" t="s">
        <v>149</v>
      </c>
      <c r="O114">
        <v>245994</v>
      </c>
      <c r="P114" s="2" t="s">
        <v>98</v>
      </c>
      <c r="R114">
        <v>854776</v>
      </c>
      <c r="S114" s="2" t="s">
        <v>130</v>
      </c>
      <c r="U114">
        <v>0</v>
      </c>
      <c r="V114" s="2" t="s">
        <v>43</v>
      </c>
      <c r="W114">
        <v>500000</v>
      </c>
      <c r="X114">
        <v>67010</v>
      </c>
      <c r="Y114" s="2" t="s">
        <v>101</v>
      </c>
      <c r="Z114">
        <v>700000</v>
      </c>
      <c r="AA114">
        <v>29613</v>
      </c>
      <c r="AB114" s="2" t="s">
        <v>136</v>
      </c>
      <c r="AC114">
        <v>500000</v>
      </c>
      <c r="AD114">
        <v>0</v>
      </c>
      <c r="AE114" s="2" t="s">
        <v>43</v>
      </c>
      <c r="AI114">
        <v>600000</v>
      </c>
      <c r="AJ114">
        <v>33093</v>
      </c>
      <c r="AK114" s="2" t="s">
        <v>145</v>
      </c>
      <c r="AL114">
        <v>1000000</v>
      </c>
      <c r="AM114">
        <v>54299</v>
      </c>
      <c r="AN114" s="2" t="s">
        <v>146</v>
      </c>
      <c r="AR114">
        <v>1000000</v>
      </c>
      <c r="AS114">
        <v>93700</v>
      </c>
      <c r="AT114" s="2" t="s">
        <v>72</v>
      </c>
      <c r="AU114">
        <v>900000</v>
      </c>
      <c r="AV114">
        <v>1096558</v>
      </c>
      <c r="AW114" s="2" t="s">
        <v>159</v>
      </c>
      <c r="AX114">
        <v>0</v>
      </c>
      <c r="AY114">
        <v>506286</v>
      </c>
      <c r="AZ114" s="2" t="s">
        <v>43</v>
      </c>
      <c r="BE114">
        <v>0</v>
      </c>
      <c r="BF114" s="2" t="s">
        <v>43</v>
      </c>
      <c r="BH114">
        <v>0</v>
      </c>
      <c r="BI114" s="2" t="s">
        <v>43</v>
      </c>
      <c r="BK114">
        <v>443441</v>
      </c>
      <c r="BL114" s="2" t="s">
        <v>43</v>
      </c>
      <c r="BM114">
        <v>800000</v>
      </c>
      <c r="BN114">
        <v>24300</v>
      </c>
      <c r="BO114" s="2" t="s">
        <v>161</v>
      </c>
      <c r="BP114">
        <v>10000000</v>
      </c>
      <c r="BQ114">
        <v>11082577</v>
      </c>
      <c r="BR114" t="str">
        <f>IFERROR(BQ114*100/BP114,0)</f>
        <v>0</v>
      </c>
    </row>
    <row r="115" spans="1:86">
      <c r="A115" s="3"/>
      <c r="B115" s="3"/>
      <c r="C115" s="3" t="s">
        <v>393</v>
      </c>
      <c r="D115">
        <v>7000000</v>
      </c>
      <c r="F115">
        <v>0</v>
      </c>
      <c r="I115">
        <v>0</v>
      </c>
      <c r="L115">
        <v>0</v>
      </c>
      <c r="O115">
        <v>0</v>
      </c>
      <c r="R115">
        <v>6650865</v>
      </c>
      <c r="U115">
        <v>0</v>
      </c>
      <c r="X115">
        <v>0</v>
      </c>
      <c r="AA115">
        <v>0</v>
      </c>
      <c r="AD115">
        <v>172557</v>
      </c>
      <c r="AJ115">
        <v>0</v>
      </c>
      <c r="AM115">
        <v>2519815</v>
      </c>
      <c r="AS115">
        <v>3497185</v>
      </c>
      <c r="AV115">
        <v>62600</v>
      </c>
      <c r="AY115">
        <v>420722</v>
      </c>
      <c r="BE115">
        <v>0</v>
      </c>
      <c r="BH115">
        <v>0</v>
      </c>
      <c r="BK115">
        <v>36953</v>
      </c>
      <c r="BN115">
        <v>0</v>
      </c>
      <c r="BP115">
        <v>7000000</v>
      </c>
      <c r="BQ115">
        <v>13360697</v>
      </c>
      <c r="BR115" t="str">
        <f>IFERROR(BQ115*100/BP115,0)</f>
        <v>0</v>
      </c>
    </row>
    <row r="116" spans="1:86">
      <c r="A116" s="3"/>
      <c r="B116" s="3"/>
      <c r="C116" s="3" t="s">
        <v>412</v>
      </c>
      <c r="D116" s="3">
        <v>17000000</v>
      </c>
      <c r="E116" s="3">
        <v>78463</v>
      </c>
      <c r="F116" s="3">
        <v>0</v>
      </c>
      <c r="G116" s="5" t="s">
        <v>43</v>
      </c>
      <c r="H116" s="3">
        <v>0</v>
      </c>
      <c r="I116" s="3">
        <v>55200</v>
      </c>
      <c r="J116" s="5" t="s">
        <v>43</v>
      </c>
      <c r="K116" s="3">
        <v>6022186</v>
      </c>
      <c r="L116" s="3">
        <v>7578307</v>
      </c>
      <c r="M116" s="5" t="s">
        <v>149</v>
      </c>
      <c r="N116" s="3">
        <v>233225</v>
      </c>
      <c r="O116" s="3">
        <v>245994</v>
      </c>
      <c r="P116" s="5" t="s">
        <v>98</v>
      </c>
      <c r="Q116" s="3">
        <v>2371753</v>
      </c>
      <c r="R116" s="3">
        <v>7505641</v>
      </c>
      <c r="S116" s="5" t="s">
        <v>413</v>
      </c>
      <c r="T116" s="3">
        <v>123376</v>
      </c>
      <c r="U116" s="3">
        <v>0</v>
      </c>
      <c r="V116" s="5" t="s">
        <v>43</v>
      </c>
      <c r="W116" s="3">
        <v>500000</v>
      </c>
      <c r="X116" s="3">
        <v>67010</v>
      </c>
      <c r="Y116" s="5" t="s">
        <v>101</v>
      </c>
      <c r="Z116" s="3">
        <v>700000</v>
      </c>
      <c r="AA116" s="3">
        <v>29613</v>
      </c>
      <c r="AB116" s="5" t="s">
        <v>136</v>
      </c>
      <c r="AC116" s="3">
        <v>500000</v>
      </c>
      <c r="AD116" s="3">
        <v>172557</v>
      </c>
      <c r="AE116" s="5" t="s">
        <v>122</v>
      </c>
      <c r="AF116" s="3"/>
      <c r="AG116" s="3"/>
      <c r="AH116" s="3"/>
      <c r="AI116" s="3">
        <v>600000</v>
      </c>
      <c r="AJ116" s="3">
        <v>33093</v>
      </c>
      <c r="AK116" s="5" t="s">
        <v>145</v>
      </c>
      <c r="AL116" s="3">
        <v>1000000</v>
      </c>
      <c r="AM116" s="3">
        <v>2574114</v>
      </c>
      <c r="AN116" s="5" t="s">
        <v>414</v>
      </c>
      <c r="AO116" s="3"/>
      <c r="AP116" s="3"/>
      <c r="AQ116" s="3"/>
      <c r="AR116" s="3">
        <v>1000000</v>
      </c>
      <c r="AS116" s="3">
        <v>3590885</v>
      </c>
      <c r="AT116" s="5" t="s">
        <v>415</v>
      </c>
      <c r="AU116" s="3">
        <v>900000</v>
      </c>
      <c r="AV116" s="3">
        <v>1096558</v>
      </c>
      <c r="AW116" s="5" t="s">
        <v>159</v>
      </c>
      <c r="AX116" s="3">
        <v>0</v>
      </c>
      <c r="AY116" s="3">
        <v>927008</v>
      </c>
      <c r="AZ116" s="5" t="s">
        <v>43</v>
      </c>
      <c r="BA116" s="3"/>
      <c r="BB116" s="3"/>
      <c r="BC116" s="3"/>
      <c r="BD116" s="3">
        <v>0</v>
      </c>
      <c r="BE116" s="3">
        <v>0</v>
      </c>
      <c r="BF116" s="5" t="s">
        <v>43</v>
      </c>
      <c r="BG116" s="3">
        <v>0</v>
      </c>
      <c r="BH116" s="3">
        <v>0</v>
      </c>
      <c r="BI116" s="5" t="s">
        <v>43</v>
      </c>
      <c r="BJ116" s="3">
        <v>0</v>
      </c>
      <c r="BK116" s="3">
        <v>480394</v>
      </c>
      <c r="BL116" s="5" t="s">
        <v>43</v>
      </c>
      <c r="BM116" s="3">
        <v>800000</v>
      </c>
      <c r="BN116" s="3">
        <v>24300</v>
      </c>
      <c r="BO116" s="5" t="s">
        <v>161</v>
      </c>
      <c r="BP116" s="3">
        <v>17000000</v>
      </c>
      <c r="BQ116" s="3" t="str">
        <f>BQ115+BQ114</f>
        <v>0</v>
      </c>
      <c r="BR116" s="3" t="str">
        <f>IFERROR(BQ116*100/BP116,0)</f>
        <v>0</v>
      </c>
      <c r="BU116">
        <v>977317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D116">
        <v>0</v>
      </c>
      <c r="CE116">
        <v>0</v>
      </c>
      <c r="CF116" t="str">
        <f>BQ116-BP116</f>
        <v>0</v>
      </c>
      <c r="CG116" t="str">
        <f>CE90-BW90+BZ90</f>
        <v>0</v>
      </c>
      <c r="CH116" t="str">
        <f>IFERROR(CE116*100/BP116,0)</f>
        <v>0</v>
      </c>
    </row>
    <row r="117" spans="1:86">
      <c r="A117" s="3"/>
    </row>
    <row r="118" spans="1:86">
      <c r="A118" s="3"/>
      <c r="B118" s="5" t="s">
        <v>416</v>
      </c>
      <c r="C118" s="3" t="s">
        <v>392</v>
      </c>
      <c r="D118">
        <v>48000000</v>
      </c>
      <c r="F118">
        <v>750336</v>
      </c>
      <c r="G118" s="2" t="s">
        <v>417</v>
      </c>
      <c r="I118">
        <v>60000</v>
      </c>
      <c r="J118" s="2" t="s">
        <v>43</v>
      </c>
      <c r="L118">
        <v>27302139</v>
      </c>
      <c r="M118" s="2" t="s">
        <v>153</v>
      </c>
      <c r="O118">
        <v>568869</v>
      </c>
      <c r="P118" s="2" t="s">
        <v>193</v>
      </c>
      <c r="R118">
        <v>15021314</v>
      </c>
      <c r="S118" s="2" t="s">
        <v>213</v>
      </c>
      <c r="U118">
        <v>184895</v>
      </c>
      <c r="V118" s="2" t="s">
        <v>60</v>
      </c>
      <c r="W118">
        <v>1500000</v>
      </c>
      <c r="X118">
        <v>1168175</v>
      </c>
      <c r="Y118" s="2" t="s">
        <v>228</v>
      </c>
      <c r="Z118">
        <v>2000000</v>
      </c>
      <c r="AA118">
        <v>1222883</v>
      </c>
      <c r="AB118" s="2" t="s">
        <v>227</v>
      </c>
      <c r="AC118">
        <v>300000</v>
      </c>
      <c r="AD118">
        <v>79999</v>
      </c>
      <c r="AE118" s="2" t="s">
        <v>180</v>
      </c>
      <c r="AI118">
        <v>1000000</v>
      </c>
      <c r="AJ118">
        <v>299179</v>
      </c>
      <c r="AK118" s="2" t="s">
        <v>54</v>
      </c>
      <c r="AL118">
        <v>7000000</v>
      </c>
      <c r="AM118">
        <v>2789312</v>
      </c>
      <c r="AN118" s="2" t="s">
        <v>113</v>
      </c>
      <c r="AR118">
        <v>8300000</v>
      </c>
      <c r="AS118">
        <v>1378734</v>
      </c>
      <c r="AT118" s="2" t="s">
        <v>165</v>
      </c>
      <c r="AU118">
        <v>3300000</v>
      </c>
      <c r="AV118">
        <v>3112380</v>
      </c>
      <c r="AW118" s="2" t="s">
        <v>153</v>
      </c>
      <c r="AX118">
        <v>0</v>
      </c>
      <c r="AY118">
        <v>1108030</v>
      </c>
      <c r="AZ118" s="2" t="s">
        <v>43</v>
      </c>
      <c r="BE118">
        <v>0</v>
      </c>
      <c r="BF118" s="2" t="s">
        <v>43</v>
      </c>
      <c r="BH118">
        <v>0</v>
      </c>
      <c r="BI118" s="2" t="s">
        <v>43</v>
      </c>
      <c r="BK118">
        <v>0</v>
      </c>
      <c r="BL118" s="2" t="s">
        <v>43</v>
      </c>
      <c r="BM118">
        <v>900000</v>
      </c>
      <c r="BN118">
        <v>338421</v>
      </c>
      <c r="BO118" s="2" t="s">
        <v>255</v>
      </c>
      <c r="BP118">
        <v>48000000</v>
      </c>
      <c r="BQ118">
        <v>55384666</v>
      </c>
      <c r="BR118" t="str">
        <f>IFERROR(BQ118*100/BP118,0)</f>
        <v>0</v>
      </c>
    </row>
    <row r="119" spans="1:86">
      <c r="A119" s="3"/>
      <c r="B119" s="3"/>
      <c r="C119" s="3" t="s">
        <v>393</v>
      </c>
      <c r="D119">
        <v>68000000</v>
      </c>
      <c r="F119">
        <v>814128</v>
      </c>
      <c r="I119">
        <v>54000</v>
      </c>
      <c r="L119">
        <v>0</v>
      </c>
      <c r="O119">
        <v>0</v>
      </c>
      <c r="R119">
        <v>21332578</v>
      </c>
      <c r="U119">
        <v>228905</v>
      </c>
      <c r="X119">
        <v>309598</v>
      </c>
      <c r="AA119">
        <v>573951</v>
      </c>
      <c r="AD119">
        <v>762227</v>
      </c>
      <c r="AJ119">
        <v>0</v>
      </c>
      <c r="AM119">
        <v>13194842</v>
      </c>
      <c r="AS119">
        <v>5084163</v>
      </c>
      <c r="AV119">
        <v>1640438</v>
      </c>
      <c r="AY119">
        <v>7577627</v>
      </c>
      <c r="BE119">
        <v>0</v>
      </c>
      <c r="BH119">
        <v>0</v>
      </c>
      <c r="BK119">
        <v>0</v>
      </c>
      <c r="BN119">
        <v>1843495</v>
      </c>
      <c r="BP119">
        <v>68000000</v>
      </c>
      <c r="BQ119">
        <v>53415952</v>
      </c>
      <c r="BR119" t="str">
        <f>IFERROR(BQ119*100/BP119,0)</f>
        <v>0</v>
      </c>
    </row>
    <row r="120" spans="1:86">
      <c r="A120" s="3"/>
      <c r="B120" s="3"/>
      <c r="C120" s="3" t="s">
        <v>418</v>
      </c>
      <c r="D120" s="3">
        <v>116000000</v>
      </c>
      <c r="E120" s="3">
        <v>376623</v>
      </c>
      <c r="F120" s="3">
        <v>1564464</v>
      </c>
      <c r="G120" s="5" t="s">
        <v>214</v>
      </c>
      <c r="H120" s="3">
        <v>0</v>
      </c>
      <c r="I120" s="3">
        <v>114000</v>
      </c>
      <c r="J120" s="5" t="s">
        <v>43</v>
      </c>
      <c r="K120" s="3">
        <v>28906493</v>
      </c>
      <c r="L120" s="3">
        <v>27302139</v>
      </c>
      <c r="M120" s="5" t="s">
        <v>153</v>
      </c>
      <c r="N120" s="3">
        <v>1119480</v>
      </c>
      <c r="O120" s="3">
        <v>568869</v>
      </c>
      <c r="P120" s="5" t="s">
        <v>193</v>
      </c>
      <c r="Q120" s="3">
        <v>11384415</v>
      </c>
      <c r="R120" s="3">
        <v>36353892</v>
      </c>
      <c r="S120" s="5" t="s">
        <v>419</v>
      </c>
      <c r="T120" s="3">
        <v>592207</v>
      </c>
      <c r="U120" s="3">
        <v>413800</v>
      </c>
      <c r="V120" s="5" t="s">
        <v>244</v>
      </c>
      <c r="W120" s="3">
        <v>1500000</v>
      </c>
      <c r="X120" s="3">
        <v>1477773</v>
      </c>
      <c r="Y120" s="5" t="s">
        <v>200</v>
      </c>
      <c r="Z120" s="3">
        <v>2000000</v>
      </c>
      <c r="AA120" s="3">
        <v>1796834</v>
      </c>
      <c r="AB120" s="5" t="s">
        <v>131</v>
      </c>
      <c r="AC120" s="3">
        <v>300000</v>
      </c>
      <c r="AD120" s="3">
        <v>842226</v>
      </c>
      <c r="AE120" s="5" t="s">
        <v>420</v>
      </c>
      <c r="AF120" s="3"/>
      <c r="AG120" s="3"/>
      <c r="AH120" s="3"/>
      <c r="AI120" s="3">
        <v>1000000</v>
      </c>
      <c r="AJ120" s="3">
        <v>299179</v>
      </c>
      <c r="AK120" s="5" t="s">
        <v>54</v>
      </c>
      <c r="AL120" s="3">
        <v>7000000</v>
      </c>
      <c r="AM120" s="3">
        <v>15984154</v>
      </c>
      <c r="AN120" s="5" t="s">
        <v>421</v>
      </c>
      <c r="AO120" s="3"/>
      <c r="AP120" s="3"/>
      <c r="AQ120" s="3"/>
      <c r="AR120" s="3">
        <v>8300000</v>
      </c>
      <c r="AS120" s="3">
        <v>6462897</v>
      </c>
      <c r="AT120" s="5" t="s">
        <v>228</v>
      </c>
      <c r="AU120" s="3">
        <v>3300000</v>
      </c>
      <c r="AV120" s="3">
        <v>3112380</v>
      </c>
      <c r="AW120" s="5" t="s">
        <v>153</v>
      </c>
      <c r="AX120" s="3">
        <v>0</v>
      </c>
      <c r="AY120" s="3">
        <v>8685657</v>
      </c>
      <c r="AZ120" s="5" t="s">
        <v>43</v>
      </c>
      <c r="BA120" s="3"/>
      <c r="BB120" s="3"/>
      <c r="BC120" s="3"/>
      <c r="BD120" s="3">
        <v>0</v>
      </c>
      <c r="BE120" s="3">
        <v>0</v>
      </c>
      <c r="BF120" s="5" t="s">
        <v>43</v>
      </c>
      <c r="BG120" s="3">
        <v>0</v>
      </c>
      <c r="BH120" s="3">
        <v>0</v>
      </c>
      <c r="BI120" s="5" t="s">
        <v>43</v>
      </c>
      <c r="BJ120" s="3">
        <v>0</v>
      </c>
      <c r="BK120" s="3">
        <v>0</v>
      </c>
      <c r="BL120" s="5" t="s">
        <v>43</v>
      </c>
      <c r="BM120" s="3">
        <v>900000</v>
      </c>
      <c r="BN120" s="3">
        <v>2181916</v>
      </c>
      <c r="BO120" s="5" t="s">
        <v>422</v>
      </c>
      <c r="BP120" s="3">
        <v>116000000</v>
      </c>
      <c r="BQ120" s="3" t="str">
        <f>BQ119+BQ118</f>
        <v>0</v>
      </c>
      <c r="BR120" s="3" t="str">
        <f>IFERROR(BQ120*100/BP120,0)</f>
        <v>0</v>
      </c>
      <c r="BU120">
        <v>2193057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D120">
        <v>0</v>
      </c>
      <c r="CE120">
        <v>0</v>
      </c>
      <c r="CF120" t="str">
        <f>BQ120-BP120</f>
        <v>0</v>
      </c>
      <c r="CG120" t="str">
        <f>CE90-BW90+BZ90</f>
        <v>0</v>
      </c>
      <c r="CH120" t="str">
        <f>IFERROR(CE120*100/BP120,0)</f>
        <v>0</v>
      </c>
    </row>
    <row r="121" spans="1:86">
      <c r="A121" s="3"/>
    </row>
    <row r="122" spans="1:86">
      <c r="A122" s="3"/>
      <c r="B122" s="5" t="s">
        <v>423</v>
      </c>
      <c r="C122" s="3" t="s">
        <v>392</v>
      </c>
      <c r="D122">
        <v>15000000</v>
      </c>
      <c r="F122">
        <v>0</v>
      </c>
      <c r="G122" s="2" t="s">
        <v>43</v>
      </c>
      <c r="I122">
        <v>0</v>
      </c>
      <c r="J122" s="2" t="s">
        <v>43</v>
      </c>
      <c r="L122">
        <v>3843298</v>
      </c>
      <c r="M122" s="2" t="s">
        <v>206</v>
      </c>
      <c r="O122">
        <v>56990</v>
      </c>
      <c r="P122" s="2" t="s">
        <v>220</v>
      </c>
      <c r="R122">
        <v>372275</v>
      </c>
      <c r="S122" s="2" t="s">
        <v>119</v>
      </c>
      <c r="U122">
        <v>15707</v>
      </c>
      <c r="V122" s="2" t="s">
        <v>93</v>
      </c>
      <c r="W122">
        <v>1000000</v>
      </c>
      <c r="X122">
        <v>167458</v>
      </c>
      <c r="Y122" s="2" t="s">
        <v>165</v>
      </c>
      <c r="Z122">
        <v>700000</v>
      </c>
      <c r="AA122">
        <v>14813</v>
      </c>
      <c r="AB122" s="2" t="s">
        <v>96</v>
      </c>
      <c r="AC122">
        <v>600000</v>
      </c>
      <c r="AD122">
        <v>0</v>
      </c>
      <c r="AE122" s="2" t="s">
        <v>43</v>
      </c>
      <c r="AI122">
        <v>400000</v>
      </c>
      <c r="AJ122">
        <v>269953</v>
      </c>
      <c r="AK122" s="2" t="s">
        <v>75</v>
      </c>
      <c r="AL122">
        <v>1000000</v>
      </c>
      <c r="AM122">
        <v>0</v>
      </c>
      <c r="AN122" s="2" t="s">
        <v>43</v>
      </c>
      <c r="AR122">
        <v>700000</v>
      </c>
      <c r="AS122">
        <v>27900</v>
      </c>
      <c r="AT122" s="2" t="s">
        <v>136</v>
      </c>
      <c r="AU122">
        <v>1700000</v>
      </c>
      <c r="AV122">
        <v>483228</v>
      </c>
      <c r="AW122" s="2" t="s">
        <v>190</v>
      </c>
      <c r="AX122">
        <v>0</v>
      </c>
      <c r="AY122">
        <v>152606</v>
      </c>
      <c r="AZ122" s="2" t="s">
        <v>43</v>
      </c>
      <c r="BE122">
        <v>0</v>
      </c>
      <c r="BF122" s="2" t="s">
        <v>43</v>
      </c>
      <c r="BH122">
        <v>0</v>
      </c>
      <c r="BI122" s="2" t="s">
        <v>43</v>
      </c>
      <c r="BK122">
        <v>0</v>
      </c>
      <c r="BL122" s="2" t="s">
        <v>43</v>
      </c>
      <c r="BM122">
        <v>800000</v>
      </c>
      <c r="BN122">
        <v>0</v>
      </c>
      <c r="BO122" s="2" t="s">
        <v>43</v>
      </c>
      <c r="BP122">
        <v>15000000</v>
      </c>
      <c r="BQ122">
        <v>5404228</v>
      </c>
      <c r="BR122" t="str">
        <f>IFERROR(BQ122*100/BP122,0)</f>
        <v>0</v>
      </c>
    </row>
    <row r="123" spans="1:86">
      <c r="A123" s="3"/>
      <c r="B123" s="3"/>
      <c r="C123" s="3" t="s">
        <v>393</v>
      </c>
      <c r="D123">
        <v>10000000</v>
      </c>
      <c r="F123">
        <v>0</v>
      </c>
      <c r="I123">
        <v>0</v>
      </c>
      <c r="L123">
        <v>0</v>
      </c>
      <c r="O123">
        <v>0</v>
      </c>
      <c r="R123">
        <v>1383010</v>
      </c>
      <c r="U123">
        <v>0</v>
      </c>
      <c r="X123">
        <v>64630</v>
      </c>
      <c r="AA123">
        <v>118314</v>
      </c>
      <c r="AD123">
        <v>0</v>
      </c>
      <c r="AJ123">
        <v>0</v>
      </c>
      <c r="AM123">
        <v>69358</v>
      </c>
      <c r="AS123">
        <v>280499</v>
      </c>
      <c r="AV123">
        <v>54721</v>
      </c>
      <c r="AY123">
        <v>1041223</v>
      </c>
      <c r="BE123">
        <v>0</v>
      </c>
      <c r="BH123">
        <v>0</v>
      </c>
      <c r="BK123">
        <v>0</v>
      </c>
      <c r="BN123">
        <v>69501</v>
      </c>
      <c r="BP123">
        <v>10000000</v>
      </c>
      <c r="BQ123">
        <v>3081256</v>
      </c>
      <c r="BR123" t="str">
        <f>IFERROR(BQ123*100/BP123,0)</f>
        <v>0</v>
      </c>
    </row>
    <row r="124" spans="1:86">
      <c r="A124" s="3"/>
      <c r="B124" s="3"/>
      <c r="C124" s="3" t="s">
        <v>424</v>
      </c>
      <c r="D124" s="3">
        <v>25000000</v>
      </c>
      <c r="E124" s="3">
        <v>117694</v>
      </c>
      <c r="F124" s="3">
        <v>0</v>
      </c>
      <c r="G124" s="5" t="s">
        <v>43</v>
      </c>
      <c r="H124" s="3">
        <v>0</v>
      </c>
      <c r="I124" s="3">
        <v>0</v>
      </c>
      <c r="J124" s="5" t="s">
        <v>43</v>
      </c>
      <c r="K124" s="3">
        <v>9033279</v>
      </c>
      <c r="L124" s="3">
        <v>3843298</v>
      </c>
      <c r="M124" s="5" t="s">
        <v>206</v>
      </c>
      <c r="N124" s="3">
        <v>349837</v>
      </c>
      <c r="O124" s="3">
        <v>56990</v>
      </c>
      <c r="P124" s="5" t="s">
        <v>220</v>
      </c>
      <c r="Q124" s="3">
        <v>3557629</v>
      </c>
      <c r="R124" s="3">
        <v>1755285</v>
      </c>
      <c r="S124" s="5" t="s">
        <v>95</v>
      </c>
      <c r="T124" s="3">
        <v>185064</v>
      </c>
      <c r="U124" s="3">
        <v>15707</v>
      </c>
      <c r="V124" s="5" t="s">
        <v>93</v>
      </c>
      <c r="W124" s="3">
        <v>1000000</v>
      </c>
      <c r="X124" s="3">
        <v>232088</v>
      </c>
      <c r="Y124" s="5" t="s">
        <v>139</v>
      </c>
      <c r="Z124" s="3">
        <v>700000</v>
      </c>
      <c r="AA124" s="3">
        <v>133127</v>
      </c>
      <c r="AB124" s="5" t="s">
        <v>167</v>
      </c>
      <c r="AC124" s="3">
        <v>600000</v>
      </c>
      <c r="AD124" s="3">
        <v>0</v>
      </c>
      <c r="AE124" s="5" t="s">
        <v>43</v>
      </c>
      <c r="AF124" s="3"/>
      <c r="AG124" s="3"/>
      <c r="AH124" s="3"/>
      <c r="AI124" s="3">
        <v>400000</v>
      </c>
      <c r="AJ124" s="3">
        <v>269953</v>
      </c>
      <c r="AK124" s="5" t="s">
        <v>75</v>
      </c>
      <c r="AL124" s="3">
        <v>1000000</v>
      </c>
      <c r="AM124" s="3">
        <v>69358</v>
      </c>
      <c r="AN124" s="5" t="s">
        <v>168</v>
      </c>
      <c r="AO124" s="3"/>
      <c r="AP124" s="3"/>
      <c r="AQ124" s="3"/>
      <c r="AR124" s="3">
        <v>700000</v>
      </c>
      <c r="AS124" s="3">
        <v>308399</v>
      </c>
      <c r="AT124" s="5" t="s">
        <v>100</v>
      </c>
      <c r="AU124" s="3">
        <v>1700000</v>
      </c>
      <c r="AV124" s="3">
        <v>483228</v>
      </c>
      <c r="AW124" s="5" t="s">
        <v>190</v>
      </c>
      <c r="AX124" s="3">
        <v>0</v>
      </c>
      <c r="AY124" s="3">
        <v>1193829</v>
      </c>
      <c r="AZ124" s="5" t="s">
        <v>43</v>
      </c>
      <c r="BA124" s="3"/>
      <c r="BB124" s="3"/>
      <c r="BC124" s="3"/>
      <c r="BD124" s="3">
        <v>0</v>
      </c>
      <c r="BE124" s="3">
        <v>0</v>
      </c>
      <c r="BF124" s="5" t="s">
        <v>43</v>
      </c>
      <c r="BG124" s="3">
        <v>0</v>
      </c>
      <c r="BH124" s="3">
        <v>0</v>
      </c>
      <c r="BI124" s="5" t="s">
        <v>43</v>
      </c>
      <c r="BJ124" s="3">
        <v>0</v>
      </c>
      <c r="BK124" s="3">
        <v>0</v>
      </c>
      <c r="BL124" s="5" t="s">
        <v>43</v>
      </c>
      <c r="BM124" s="3">
        <v>800000</v>
      </c>
      <c r="BN124" s="3">
        <v>69501</v>
      </c>
      <c r="BO124" s="5" t="s">
        <v>72</v>
      </c>
      <c r="BP124" s="3">
        <v>25000000</v>
      </c>
      <c r="BQ124" s="3" t="str">
        <f>BQ123+BQ122</f>
        <v>0</v>
      </c>
      <c r="BR124" s="3" t="str">
        <f>IFERROR(BQ124*100/BP124,0)</f>
        <v>0</v>
      </c>
      <c r="BU124">
        <v>1813521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D124">
        <v>0</v>
      </c>
      <c r="CE124">
        <v>0</v>
      </c>
      <c r="CF124" t="str">
        <f>BQ124-BP124</f>
        <v>0</v>
      </c>
      <c r="CG124" t="str">
        <f>CE90-BW90+BZ90</f>
        <v>0</v>
      </c>
      <c r="CH124" t="str">
        <f>IFERROR(CE124*100/BP124,0)</f>
        <v>0</v>
      </c>
    </row>
    <row r="125" spans="1:86">
      <c r="A125" s="3"/>
    </row>
    <row r="126" spans="1:86">
      <c r="A126" s="3"/>
      <c r="B126" s="5" t="s">
        <v>425</v>
      </c>
      <c r="C126" s="3" t="s">
        <v>392</v>
      </c>
      <c r="D126">
        <v>48000000</v>
      </c>
      <c r="F126">
        <v>26208</v>
      </c>
      <c r="G126" s="2" t="s">
        <v>168</v>
      </c>
      <c r="I126">
        <v>0</v>
      </c>
      <c r="J126" s="2" t="s">
        <v>43</v>
      </c>
      <c r="L126">
        <v>36494354</v>
      </c>
      <c r="M126" s="2" t="s">
        <v>149</v>
      </c>
      <c r="O126">
        <v>355329</v>
      </c>
      <c r="P126" s="2" t="s">
        <v>68</v>
      </c>
      <c r="R126">
        <v>4384961</v>
      </c>
      <c r="S126" s="2" t="s">
        <v>261</v>
      </c>
      <c r="U126">
        <v>267849</v>
      </c>
      <c r="V126" s="2" t="s">
        <v>185</v>
      </c>
      <c r="W126">
        <v>1500000</v>
      </c>
      <c r="X126">
        <v>-21058</v>
      </c>
      <c r="Y126" s="2" t="s">
        <v>426</v>
      </c>
      <c r="Z126">
        <v>900000</v>
      </c>
      <c r="AA126">
        <v>414954</v>
      </c>
      <c r="AB126" s="2" t="s">
        <v>194</v>
      </c>
      <c r="AC126">
        <v>800000</v>
      </c>
      <c r="AD126">
        <v>0</v>
      </c>
      <c r="AE126" s="2" t="s">
        <v>43</v>
      </c>
      <c r="AI126">
        <v>1200000</v>
      </c>
      <c r="AJ126">
        <v>691996</v>
      </c>
      <c r="AK126" s="2" t="s">
        <v>84</v>
      </c>
      <c r="AL126">
        <v>7000000</v>
      </c>
      <c r="AM126">
        <v>-77972</v>
      </c>
      <c r="AN126" s="2" t="s">
        <v>426</v>
      </c>
      <c r="AR126">
        <v>8000000</v>
      </c>
      <c r="AS126">
        <v>152480</v>
      </c>
      <c r="AT126" s="2" t="s">
        <v>96</v>
      </c>
      <c r="AU126">
        <v>3600000</v>
      </c>
      <c r="AV126">
        <v>4034806</v>
      </c>
      <c r="AW126" s="2" t="s">
        <v>245</v>
      </c>
      <c r="AX126">
        <v>0</v>
      </c>
      <c r="AY126">
        <v>3919174</v>
      </c>
      <c r="AZ126" s="2" t="s">
        <v>43</v>
      </c>
      <c r="BE126">
        <v>0</v>
      </c>
      <c r="BF126" s="2" t="s">
        <v>43</v>
      </c>
      <c r="BH126">
        <v>0</v>
      </c>
      <c r="BI126" s="2" t="s">
        <v>43</v>
      </c>
      <c r="BK126">
        <v>0</v>
      </c>
      <c r="BL126" s="2" t="s">
        <v>43</v>
      </c>
      <c r="BM126">
        <v>1600000</v>
      </c>
      <c r="BN126">
        <v>0</v>
      </c>
      <c r="BO126" s="2" t="s">
        <v>43</v>
      </c>
      <c r="BP126">
        <v>48000000</v>
      </c>
      <c r="BQ126">
        <v>50643081</v>
      </c>
      <c r="BR126" t="str">
        <f>IFERROR(BQ126*100/BP126,0)</f>
        <v>0</v>
      </c>
    </row>
    <row r="127" spans="1:86">
      <c r="A127" s="3"/>
      <c r="B127" s="3"/>
      <c r="C127" s="3" t="s">
        <v>393</v>
      </c>
      <c r="D127">
        <v>59000000</v>
      </c>
      <c r="F127">
        <v>19386</v>
      </c>
      <c r="I127">
        <v>180000</v>
      </c>
      <c r="L127">
        <v>0</v>
      </c>
      <c r="O127">
        <v>0</v>
      </c>
      <c r="R127">
        <v>22237365</v>
      </c>
      <c r="U127">
        <v>0</v>
      </c>
      <c r="X127">
        <v>172346</v>
      </c>
      <c r="AA127">
        <v>640513</v>
      </c>
      <c r="AD127">
        <v>1781699</v>
      </c>
      <c r="AJ127">
        <v>0</v>
      </c>
      <c r="AM127">
        <v>3581764</v>
      </c>
      <c r="AS127">
        <v>19937090</v>
      </c>
      <c r="AV127">
        <v>2724220</v>
      </c>
      <c r="AY127">
        <v>4730720</v>
      </c>
      <c r="BE127">
        <v>0</v>
      </c>
      <c r="BH127">
        <v>0</v>
      </c>
      <c r="BK127">
        <v>0</v>
      </c>
      <c r="BN127">
        <v>966499</v>
      </c>
      <c r="BP127">
        <v>59000000</v>
      </c>
      <c r="BQ127">
        <v>56971602</v>
      </c>
      <c r="BR127" t="str">
        <f>IFERROR(BQ127*100/BP127,0)</f>
        <v>0</v>
      </c>
    </row>
    <row r="128" spans="1:86">
      <c r="A128" s="3"/>
      <c r="B128" s="3"/>
      <c r="C128" s="3" t="s">
        <v>427</v>
      </c>
      <c r="D128" s="3">
        <v>107000000</v>
      </c>
      <c r="E128" s="3">
        <v>376623</v>
      </c>
      <c r="F128" s="3">
        <v>45594</v>
      </c>
      <c r="G128" s="5" t="s">
        <v>164</v>
      </c>
      <c r="H128" s="3">
        <v>0</v>
      </c>
      <c r="I128" s="3">
        <v>180000</v>
      </c>
      <c r="J128" s="5" t="s">
        <v>43</v>
      </c>
      <c r="K128" s="3">
        <v>28906493</v>
      </c>
      <c r="L128" s="3">
        <v>36494354</v>
      </c>
      <c r="M128" s="5" t="s">
        <v>149</v>
      </c>
      <c r="N128" s="3">
        <v>1119480</v>
      </c>
      <c r="O128" s="3">
        <v>355329</v>
      </c>
      <c r="P128" s="5" t="s">
        <v>68</v>
      </c>
      <c r="Q128" s="3">
        <v>11384415</v>
      </c>
      <c r="R128" s="3">
        <v>26622326</v>
      </c>
      <c r="S128" s="5" t="s">
        <v>428</v>
      </c>
      <c r="T128" s="3">
        <v>592207</v>
      </c>
      <c r="U128" s="3">
        <v>267849</v>
      </c>
      <c r="V128" s="5" t="s">
        <v>185</v>
      </c>
      <c r="W128" s="3">
        <v>1500000</v>
      </c>
      <c r="X128" s="3">
        <v>151288</v>
      </c>
      <c r="Y128" s="5" t="s">
        <v>119</v>
      </c>
      <c r="Z128" s="3">
        <v>900000</v>
      </c>
      <c r="AA128" s="3">
        <v>1055467</v>
      </c>
      <c r="AB128" s="5" t="s">
        <v>108</v>
      </c>
      <c r="AC128" s="3">
        <v>800000</v>
      </c>
      <c r="AD128" s="3">
        <v>1781699</v>
      </c>
      <c r="AE128" s="5" t="s">
        <v>429</v>
      </c>
      <c r="AF128" s="3"/>
      <c r="AG128" s="3"/>
      <c r="AH128" s="3"/>
      <c r="AI128" s="3">
        <v>1200000</v>
      </c>
      <c r="AJ128" s="3">
        <v>691996</v>
      </c>
      <c r="AK128" s="5" t="s">
        <v>84</v>
      </c>
      <c r="AL128" s="3">
        <v>7000000</v>
      </c>
      <c r="AM128" s="3">
        <v>3503792</v>
      </c>
      <c r="AN128" s="5" t="s">
        <v>203</v>
      </c>
      <c r="AO128" s="3"/>
      <c r="AP128" s="3"/>
      <c r="AQ128" s="3"/>
      <c r="AR128" s="3">
        <v>8000000</v>
      </c>
      <c r="AS128" s="3">
        <v>20089570</v>
      </c>
      <c r="AT128" s="5" t="s">
        <v>430</v>
      </c>
      <c r="AU128" s="3">
        <v>3600000</v>
      </c>
      <c r="AV128" s="3">
        <v>4034806</v>
      </c>
      <c r="AW128" s="5" t="s">
        <v>245</v>
      </c>
      <c r="AX128" s="3">
        <v>0</v>
      </c>
      <c r="AY128" s="3">
        <v>8649894</v>
      </c>
      <c r="AZ128" s="5" t="s">
        <v>43</v>
      </c>
      <c r="BA128" s="3"/>
      <c r="BB128" s="3"/>
      <c r="BC128" s="3"/>
      <c r="BD128" s="3">
        <v>0</v>
      </c>
      <c r="BE128" s="3">
        <v>0</v>
      </c>
      <c r="BF128" s="5" t="s">
        <v>43</v>
      </c>
      <c r="BG128" s="3">
        <v>0</v>
      </c>
      <c r="BH128" s="3">
        <v>0</v>
      </c>
      <c r="BI128" s="5" t="s">
        <v>43</v>
      </c>
      <c r="BJ128" s="3">
        <v>0</v>
      </c>
      <c r="BK128" s="3">
        <v>0</v>
      </c>
      <c r="BL128" s="5" t="s">
        <v>43</v>
      </c>
      <c r="BM128" s="3">
        <v>1600000</v>
      </c>
      <c r="BN128" s="3">
        <v>966499</v>
      </c>
      <c r="BO128" s="5" t="s">
        <v>186</v>
      </c>
      <c r="BP128" s="3">
        <v>107000000</v>
      </c>
      <c r="BQ128" s="3" t="str">
        <f>BQ127+BQ126</f>
        <v>0</v>
      </c>
      <c r="BR128" s="3" t="str">
        <f>IFERROR(BQ128*100/BP128,0)</f>
        <v>0</v>
      </c>
      <c r="BU128">
        <v>16022215</v>
      </c>
      <c r="BV128">
        <v>0</v>
      </c>
      <c r="BW128">
        <v>0</v>
      </c>
      <c r="BX128">
        <v>-13851</v>
      </c>
      <c r="BY128">
        <v>0</v>
      </c>
      <c r="BZ128">
        <v>0</v>
      </c>
      <c r="CA128">
        <v>0</v>
      </c>
      <c r="CB128">
        <v>0</v>
      </c>
      <c r="CD128">
        <v>0</v>
      </c>
      <c r="CE128">
        <v>0</v>
      </c>
      <c r="CF128" t="str">
        <f>BQ128-BP128</f>
        <v>0</v>
      </c>
      <c r="CG128" t="str">
        <f>CE90-BW90+BZ90</f>
        <v>0</v>
      </c>
      <c r="CH128" t="str">
        <f>IFERROR(CE128*100/BP128,0)</f>
        <v>0</v>
      </c>
    </row>
    <row r="129" spans="1:86">
      <c r="A129" s="3"/>
    </row>
    <row r="130" spans="1:86">
      <c r="A130" s="3"/>
      <c r="B130" s="5" t="s">
        <v>431</v>
      </c>
      <c r="C130" s="3" t="s">
        <v>392</v>
      </c>
      <c r="D130">
        <v>44000000</v>
      </c>
      <c r="F130">
        <v>240498</v>
      </c>
      <c r="G130" s="2" t="s">
        <v>244</v>
      </c>
      <c r="I130">
        <v>2586</v>
      </c>
      <c r="J130" s="2" t="s">
        <v>43</v>
      </c>
      <c r="L130">
        <v>23836265</v>
      </c>
      <c r="M130" s="2" t="s">
        <v>131</v>
      </c>
      <c r="O130">
        <v>535992</v>
      </c>
      <c r="P130" s="2" t="s">
        <v>133</v>
      </c>
      <c r="R130">
        <v>5372822</v>
      </c>
      <c r="S130" s="2" t="s">
        <v>193</v>
      </c>
      <c r="U130">
        <v>298450</v>
      </c>
      <c r="V130" s="2" t="s">
        <v>83</v>
      </c>
      <c r="W130">
        <v>1000000</v>
      </c>
      <c r="X130">
        <v>60110</v>
      </c>
      <c r="Y130" s="2" t="s">
        <v>145</v>
      </c>
      <c r="Z130">
        <v>1000000</v>
      </c>
      <c r="AA130">
        <v>134290</v>
      </c>
      <c r="AB130" s="2" t="s">
        <v>101</v>
      </c>
      <c r="AC130">
        <v>600000</v>
      </c>
      <c r="AD130">
        <v>212946</v>
      </c>
      <c r="AE130" s="2" t="s">
        <v>122</v>
      </c>
      <c r="AI130">
        <v>1000000</v>
      </c>
      <c r="AJ130">
        <v>914164</v>
      </c>
      <c r="AK130" s="2" t="s">
        <v>284</v>
      </c>
      <c r="AL130">
        <v>4500000</v>
      </c>
      <c r="AM130">
        <v>580618</v>
      </c>
      <c r="AN130" s="2" t="s">
        <v>101</v>
      </c>
      <c r="AR130">
        <v>7000000</v>
      </c>
      <c r="AS130">
        <v>658578</v>
      </c>
      <c r="AT130" s="2" t="s">
        <v>72</v>
      </c>
      <c r="AU130">
        <v>3000000</v>
      </c>
      <c r="AV130">
        <v>3409812</v>
      </c>
      <c r="AW130" s="2" t="s">
        <v>155</v>
      </c>
      <c r="AX130">
        <v>0</v>
      </c>
      <c r="AY130">
        <v>1978810</v>
      </c>
      <c r="AZ130" s="2" t="s">
        <v>43</v>
      </c>
      <c r="BE130">
        <v>0</v>
      </c>
      <c r="BF130" s="2" t="s">
        <v>43</v>
      </c>
      <c r="BH130">
        <v>0</v>
      </c>
      <c r="BI130" s="2" t="s">
        <v>43</v>
      </c>
      <c r="BK130">
        <v>0</v>
      </c>
      <c r="BL130" s="2" t="s">
        <v>43</v>
      </c>
      <c r="BM130">
        <v>1700000</v>
      </c>
      <c r="BN130">
        <v>48600</v>
      </c>
      <c r="BO130" s="2" t="s">
        <v>161</v>
      </c>
      <c r="BP130">
        <v>44000000</v>
      </c>
      <c r="BQ130">
        <v>38284541</v>
      </c>
      <c r="BR130" t="str">
        <f>IFERROR(BQ130*100/BP130,0)</f>
        <v>0</v>
      </c>
    </row>
    <row r="131" spans="1:86">
      <c r="A131" s="3"/>
      <c r="B131" s="3"/>
      <c r="C131" s="3" t="s">
        <v>393</v>
      </c>
      <c r="D131">
        <v>60000000</v>
      </c>
      <c r="F131">
        <v>0</v>
      </c>
      <c r="I131">
        <v>294582</v>
      </c>
      <c r="L131">
        <v>0</v>
      </c>
      <c r="O131">
        <v>0</v>
      </c>
      <c r="R131">
        <v>40745672</v>
      </c>
      <c r="U131">
        <v>0</v>
      </c>
      <c r="X131">
        <v>1091456</v>
      </c>
      <c r="AA131">
        <v>320829</v>
      </c>
      <c r="AD131">
        <v>71998</v>
      </c>
      <c r="AJ131">
        <v>0</v>
      </c>
      <c r="AM131">
        <v>6126802</v>
      </c>
      <c r="AS131">
        <v>3016882</v>
      </c>
      <c r="AV131">
        <v>1744334</v>
      </c>
      <c r="AY131">
        <v>13223008</v>
      </c>
      <c r="BE131">
        <v>0</v>
      </c>
      <c r="BH131">
        <v>0</v>
      </c>
      <c r="BK131">
        <v>0</v>
      </c>
      <c r="BN131">
        <v>459762</v>
      </c>
      <c r="BP131">
        <v>60000000</v>
      </c>
      <c r="BQ131">
        <v>67095325</v>
      </c>
      <c r="BR131" t="str">
        <f>IFERROR(BQ131*100/BP131,0)</f>
        <v>0</v>
      </c>
    </row>
    <row r="132" spans="1:86">
      <c r="A132" s="3"/>
      <c r="B132" s="3"/>
      <c r="C132" s="3" t="s">
        <v>432</v>
      </c>
      <c r="D132" s="3">
        <v>104000000</v>
      </c>
      <c r="E132" s="3">
        <v>345238</v>
      </c>
      <c r="F132" s="3">
        <v>240498</v>
      </c>
      <c r="G132" s="5" t="s">
        <v>244</v>
      </c>
      <c r="H132" s="3">
        <v>0</v>
      </c>
      <c r="I132" s="3">
        <v>297168</v>
      </c>
      <c r="J132" s="5" t="s">
        <v>43</v>
      </c>
      <c r="K132" s="3">
        <v>26497619</v>
      </c>
      <c r="L132" s="3">
        <v>23836265</v>
      </c>
      <c r="M132" s="5" t="s">
        <v>131</v>
      </c>
      <c r="N132" s="3">
        <v>1026190</v>
      </c>
      <c r="O132" s="3">
        <v>535992</v>
      </c>
      <c r="P132" s="5" t="s">
        <v>133</v>
      </c>
      <c r="Q132" s="3">
        <v>10435714</v>
      </c>
      <c r="R132" s="3">
        <v>46118494</v>
      </c>
      <c r="S132" s="5" t="s">
        <v>433</v>
      </c>
      <c r="T132" s="3">
        <v>542857</v>
      </c>
      <c r="U132" s="3">
        <v>298450</v>
      </c>
      <c r="V132" s="5" t="s">
        <v>83</v>
      </c>
      <c r="W132" s="3">
        <v>1000000</v>
      </c>
      <c r="X132" s="3">
        <v>1151566</v>
      </c>
      <c r="Y132" s="5" t="s">
        <v>208</v>
      </c>
      <c r="Z132" s="3">
        <v>1000000</v>
      </c>
      <c r="AA132" s="3">
        <v>455119</v>
      </c>
      <c r="AB132" s="5" t="s">
        <v>194</v>
      </c>
      <c r="AC132" s="3">
        <v>600000</v>
      </c>
      <c r="AD132" s="3">
        <v>284944</v>
      </c>
      <c r="AE132" s="5" t="s">
        <v>132</v>
      </c>
      <c r="AF132" s="3"/>
      <c r="AG132" s="3"/>
      <c r="AH132" s="3"/>
      <c r="AI132" s="3">
        <v>1000000</v>
      </c>
      <c r="AJ132" s="3">
        <v>914164</v>
      </c>
      <c r="AK132" s="5" t="s">
        <v>284</v>
      </c>
      <c r="AL132" s="3">
        <v>4500000</v>
      </c>
      <c r="AM132" s="3">
        <v>6707420</v>
      </c>
      <c r="AN132" s="5" t="s">
        <v>124</v>
      </c>
      <c r="AO132" s="3"/>
      <c r="AP132" s="3"/>
      <c r="AQ132" s="3"/>
      <c r="AR132" s="3">
        <v>7000000</v>
      </c>
      <c r="AS132" s="3">
        <v>3675460</v>
      </c>
      <c r="AT132" s="5" t="s">
        <v>116</v>
      </c>
      <c r="AU132" s="3">
        <v>3000000</v>
      </c>
      <c r="AV132" s="3">
        <v>3409812</v>
      </c>
      <c r="AW132" s="5" t="s">
        <v>155</v>
      </c>
      <c r="AX132" s="3">
        <v>0</v>
      </c>
      <c r="AY132" s="3">
        <v>15201818</v>
      </c>
      <c r="AZ132" s="5" t="s">
        <v>43</v>
      </c>
      <c r="BA132" s="3"/>
      <c r="BB132" s="3"/>
      <c r="BC132" s="3"/>
      <c r="BD132" s="3">
        <v>0</v>
      </c>
      <c r="BE132" s="3">
        <v>0</v>
      </c>
      <c r="BF132" s="5" t="s">
        <v>43</v>
      </c>
      <c r="BG132" s="3">
        <v>0</v>
      </c>
      <c r="BH132" s="3">
        <v>0</v>
      </c>
      <c r="BI132" s="5" t="s">
        <v>43</v>
      </c>
      <c r="BJ132" s="3">
        <v>0</v>
      </c>
      <c r="BK132" s="3">
        <v>0</v>
      </c>
      <c r="BL132" s="5" t="s">
        <v>43</v>
      </c>
      <c r="BM132" s="3">
        <v>1700000</v>
      </c>
      <c r="BN132" s="3">
        <v>508362</v>
      </c>
      <c r="BO132" s="5" t="s">
        <v>54</v>
      </c>
      <c r="BP132" s="3">
        <v>104000000</v>
      </c>
      <c r="BQ132" s="3" t="str">
        <f>BQ131+BQ130</f>
        <v>0</v>
      </c>
      <c r="BR132" s="3" t="str">
        <f>IFERROR(BQ132*100/BP132,0)</f>
        <v>0</v>
      </c>
      <c r="BU132">
        <v>1790189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D132">
        <v>0</v>
      </c>
      <c r="CE132">
        <v>0</v>
      </c>
      <c r="CF132" t="str">
        <f>BQ132-BP132</f>
        <v>0</v>
      </c>
      <c r="CG132" t="str">
        <f>CE90-BW90+BZ90</f>
        <v>0</v>
      </c>
      <c r="CH132" t="str">
        <f>IFERROR(CE132*100/BP132,0)</f>
        <v>0</v>
      </c>
    </row>
    <row r="133" spans="1:86">
      <c r="A133" s="3"/>
    </row>
    <row r="134" spans="1:86">
      <c r="A134" s="3"/>
      <c r="B134" s="5" t="s">
        <v>434</v>
      </c>
      <c r="C134" s="3" t="s">
        <v>392</v>
      </c>
      <c r="D134">
        <v>48000000</v>
      </c>
      <c r="F134">
        <v>493007</v>
      </c>
      <c r="G134" s="2" t="s">
        <v>123</v>
      </c>
      <c r="I134">
        <v>45687</v>
      </c>
      <c r="J134" s="2" t="s">
        <v>43</v>
      </c>
      <c r="L134">
        <v>29379472</v>
      </c>
      <c r="M134" s="2" t="s">
        <v>89</v>
      </c>
      <c r="O134">
        <v>1166206</v>
      </c>
      <c r="P134" s="2" t="s">
        <v>80</v>
      </c>
      <c r="R134">
        <v>15853823</v>
      </c>
      <c r="S134" s="2" t="s">
        <v>435</v>
      </c>
      <c r="U134">
        <v>0</v>
      </c>
      <c r="V134" s="2" t="s">
        <v>43</v>
      </c>
      <c r="W134">
        <v>2100000</v>
      </c>
      <c r="X134">
        <v>906132</v>
      </c>
      <c r="Y134" s="2" t="s">
        <v>206</v>
      </c>
      <c r="Z134">
        <v>1700000</v>
      </c>
      <c r="AA134">
        <v>710631</v>
      </c>
      <c r="AB134" s="2" t="s">
        <v>265</v>
      </c>
      <c r="AC134">
        <v>400000</v>
      </c>
      <c r="AD134">
        <v>0</v>
      </c>
      <c r="AE134" s="2" t="s">
        <v>43</v>
      </c>
      <c r="AI134">
        <v>1700000</v>
      </c>
      <c r="AJ134">
        <v>1039755</v>
      </c>
      <c r="AK134" s="2" t="s">
        <v>227</v>
      </c>
      <c r="AL134">
        <v>6000000</v>
      </c>
      <c r="AM134">
        <v>581959</v>
      </c>
      <c r="AN134" s="2" t="s">
        <v>119</v>
      </c>
      <c r="AR134">
        <v>5800000</v>
      </c>
      <c r="AS134">
        <v>1253337</v>
      </c>
      <c r="AT134" s="2" t="s">
        <v>63</v>
      </c>
      <c r="AU134">
        <v>2700000</v>
      </c>
      <c r="AV134">
        <v>2688897</v>
      </c>
      <c r="AW134" s="2" t="s">
        <v>99</v>
      </c>
      <c r="AX134">
        <v>0</v>
      </c>
      <c r="AY134">
        <v>5034291</v>
      </c>
      <c r="AZ134" s="2" t="s">
        <v>43</v>
      </c>
      <c r="BE134">
        <v>0</v>
      </c>
      <c r="BF134" s="2" t="s">
        <v>43</v>
      </c>
      <c r="BH134">
        <v>0</v>
      </c>
      <c r="BI134" s="2" t="s">
        <v>43</v>
      </c>
      <c r="BK134">
        <v>0</v>
      </c>
      <c r="BL134" s="2" t="s">
        <v>43</v>
      </c>
      <c r="BM134">
        <v>1800000</v>
      </c>
      <c r="BN134">
        <v>640099</v>
      </c>
      <c r="BO134" s="2" t="s">
        <v>130</v>
      </c>
      <c r="BP134">
        <v>48000000</v>
      </c>
      <c r="BQ134">
        <v>59793296</v>
      </c>
      <c r="BR134" t="str">
        <f>IFERROR(BQ134*100/BP134,0)</f>
        <v>0</v>
      </c>
    </row>
    <row r="135" spans="1:86">
      <c r="A135" s="3"/>
      <c r="B135" s="3"/>
      <c r="C135" s="3" t="s">
        <v>393</v>
      </c>
      <c r="D135">
        <v>70000000</v>
      </c>
      <c r="F135">
        <v>19386</v>
      </c>
      <c r="I135">
        <v>0</v>
      </c>
      <c r="L135">
        <v>0</v>
      </c>
      <c r="O135">
        <v>0</v>
      </c>
      <c r="R135">
        <v>23181004</v>
      </c>
      <c r="U135">
        <v>0</v>
      </c>
      <c r="X135">
        <v>355105</v>
      </c>
      <c r="AA135">
        <v>108373</v>
      </c>
      <c r="AD135">
        <v>2578028</v>
      </c>
      <c r="AJ135">
        <v>0</v>
      </c>
      <c r="AM135">
        <v>7393016</v>
      </c>
      <c r="AS135">
        <v>1207824</v>
      </c>
      <c r="AV135">
        <v>2676369</v>
      </c>
      <c r="AY135">
        <v>19182043</v>
      </c>
      <c r="BE135">
        <v>0</v>
      </c>
      <c r="BH135">
        <v>0</v>
      </c>
      <c r="BK135">
        <v>73907</v>
      </c>
      <c r="BN135">
        <v>1013094</v>
      </c>
      <c r="BP135">
        <v>70000000</v>
      </c>
      <c r="BQ135">
        <v>57788149</v>
      </c>
      <c r="BR135" t="str">
        <f>IFERROR(BQ135*100/BP135,0)</f>
        <v>0</v>
      </c>
    </row>
    <row r="136" spans="1:86">
      <c r="A136" s="3"/>
      <c r="B136" s="3"/>
      <c r="C136" s="3" t="s">
        <v>436</v>
      </c>
      <c r="D136" s="3">
        <v>118000000</v>
      </c>
      <c r="E136" s="3">
        <v>376623</v>
      </c>
      <c r="F136" s="3">
        <v>512393</v>
      </c>
      <c r="G136" s="5" t="s">
        <v>315</v>
      </c>
      <c r="H136" s="3">
        <v>0</v>
      </c>
      <c r="I136" s="3">
        <v>45687</v>
      </c>
      <c r="J136" s="5" t="s">
        <v>43</v>
      </c>
      <c r="K136" s="3">
        <v>28906493</v>
      </c>
      <c r="L136" s="3">
        <v>29379472</v>
      </c>
      <c r="M136" s="5" t="s">
        <v>89</v>
      </c>
      <c r="N136" s="3">
        <v>1119480</v>
      </c>
      <c r="O136" s="3">
        <v>1166206</v>
      </c>
      <c r="P136" s="5" t="s">
        <v>80</v>
      </c>
      <c r="Q136" s="3">
        <v>11384415</v>
      </c>
      <c r="R136" s="3">
        <v>39034827</v>
      </c>
      <c r="S136" s="5" t="s">
        <v>437</v>
      </c>
      <c r="T136" s="3">
        <v>592207</v>
      </c>
      <c r="U136" s="3">
        <v>0</v>
      </c>
      <c r="V136" s="5" t="s">
        <v>43</v>
      </c>
      <c r="W136" s="3">
        <v>2100000</v>
      </c>
      <c r="X136" s="3">
        <v>1261237</v>
      </c>
      <c r="Y136" s="5" t="s">
        <v>186</v>
      </c>
      <c r="Z136" s="3">
        <v>1700000</v>
      </c>
      <c r="AA136" s="3">
        <v>819004</v>
      </c>
      <c r="AB136" s="5" t="s">
        <v>52</v>
      </c>
      <c r="AC136" s="3">
        <v>400000</v>
      </c>
      <c r="AD136" s="3">
        <v>2578028</v>
      </c>
      <c r="AE136" s="5" t="s">
        <v>438</v>
      </c>
      <c r="AF136" s="3"/>
      <c r="AG136" s="3"/>
      <c r="AH136" s="3"/>
      <c r="AI136" s="3">
        <v>1700000</v>
      </c>
      <c r="AJ136" s="3">
        <v>1039755</v>
      </c>
      <c r="AK136" s="5" t="s">
        <v>227</v>
      </c>
      <c r="AL136" s="3">
        <v>6000000</v>
      </c>
      <c r="AM136" s="3">
        <v>7974975</v>
      </c>
      <c r="AN136" s="5" t="s">
        <v>439</v>
      </c>
      <c r="AO136" s="3"/>
      <c r="AP136" s="3"/>
      <c r="AQ136" s="3"/>
      <c r="AR136" s="3">
        <v>5800000</v>
      </c>
      <c r="AS136" s="3">
        <v>2461161</v>
      </c>
      <c r="AT136" s="5" t="s">
        <v>265</v>
      </c>
      <c r="AU136" s="3">
        <v>2700000</v>
      </c>
      <c r="AV136" s="3">
        <v>2688897</v>
      </c>
      <c r="AW136" s="5" t="s">
        <v>99</v>
      </c>
      <c r="AX136" s="3">
        <v>0</v>
      </c>
      <c r="AY136" s="3">
        <v>24216334</v>
      </c>
      <c r="AZ136" s="5" t="s">
        <v>43</v>
      </c>
      <c r="BA136" s="3"/>
      <c r="BB136" s="3"/>
      <c r="BC136" s="3"/>
      <c r="BD136" s="3">
        <v>0</v>
      </c>
      <c r="BE136" s="3">
        <v>0</v>
      </c>
      <c r="BF136" s="5" t="s">
        <v>43</v>
      </c>
      <c r="BG136" s="3">
        <v>0</v>
      </c>
      <c r="BH136" s="3">
        <v>0</v>
      </c>
      <c r="BI136" s="5" t="s">
        <v>43</v>
      </c>
      <c r="BJ136" s="3">
        <v>0</v>
      </c>
      <c r="BK136" s="3">
        <v>73907</v>
      </c>
      <c r="BL136" s="5" t="s">
        <v>43</v>
      </c>
      <c r="BM136" s="3">
        <v>1800000</v>
      </c>
      <c r="BN136" s="3">
        <v>1653193</v>
      </c>
      <c r="BO136" s="5" t="s">
        <v>66</v>
      </c>
      <c r="BP136" s="3">
        <v>118000000</v>
      </c>
      <c r="BQ136" s="3" t="str">
        <f>BQ135+BQ134</f>
        <v>0</v>
      </c>
      <c r="BR136" s="3" t="str">
        <f>IFERROR(BQ136*100/BP136,0)</f>
        <v>0</v>
      </c>
      <c r="BU136">
        <v>4008931</v>
      </c>
      <c r="BV136">
        <v>1065814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D136">
        <v>0</v>
      </c>
      <c r="CE136">
        <v>0</v>
      </c>
      <c r="CF136" t="str">
        <f>BQ136-BP136</f>
        <v>0</v>
      </c>
      <c r="CG136" t="str">
        <f>CE90-BW90+BZ90</f>
        <v>0</v>
      </c>
      <c r="CH136" t="str">
        <f>IFERROR(CE136*100/BP136,0)</f>
        <v>0</v>
      </c>
    </row>
    <row r="137" spans="1:86">
      <c r="A137" s="3"/>
    </row>
    <row r="138" spans="1:86">
      <c r="A138" s="3"/>
      <c r="B138" s="5" t="s">
        <v>440</v>
      </c>
      <c r="C138" s="3" t="s">
        <v>392</v>
      </c>
      <c r="D138">
        <v>123000000</v>
      </c>
      <c r="F138">
        <v>0</v>
      </c>
      <c r="G138" s="2" t="s">
        <v>43</v>
      </c>
      <c r="I138">
        <v>2586</v>
      </c>
      <c r="J138" s="2" t="s">
        <v>43</v>
      </c>
      <c r="L138">
        <v>20717073</v>
      </c>
      <c r="M138" s="2" t="s">
        <v>190</v>
      </c>
      <c r="O138">
        <v>707113</v>
      </c>
      <c r="P138" s="2" t="s">
        <v>171</v>
      </c>
      <c r="R138">
        <v>31819240</v>
      </c>
      <c r="S138" s="2" t="s">
        <v>233</v>
      </c>
      <c r="U138">
        <v>241295</v>
      </c>
      <c r="V138" s="2" t="s">
        <v>220</v>
      </c>
      <c r="W138">
        <v>3500000</v>
      </c>
      <c r="X138">
        <v>1869069</v>
      </c>
      <c r="Y138" s="2" t="s">
        <v>116</v>
      </c>
      <c r="Z138">
        <v>5500000</v>
      </c>
      <c r="AA138">
        <v>1755152</v>
      </c>
      <c r="AB138" s="2" t="s">
        <v>68</v>
      </c>
      <c r="AC138">
        <v>600000</v>
      </c>
      <c r="AD138">
        <v>172557</v>
      </c>
      <c r="AE138" s="2" t="s">
        <v>264</v>
      </c>
      <c r="AI138">
        <v>4000000</v>
      </c>
      <c r="AJ138">
        <v>2553911</v>
      </c>
      <c r="AK138" s="2" t="s">
        <v>162</v>
      </c>
      <c r="AL138">
        <v>9000000</v>
      </c>
      <c r="AM138">
        <v>1606674</v>
      </c>
      <c r="AN138" s="2" t="s">
        <v>118</v>
      </c>
      <c r="AR138">
        <v>11000000</v>
      </c>
      <c r="AS138">
        <v>1803892</v>
      </c>
      <c r="AT138" s="2" t="s">
        <v>220</v>
      </c>
      <c r="AU138">
        <v>5600000</v>
      </c>
      <c r="AV138">
        <v>2044775</v>
      </c>
      <c r="AW138" s="2" t="s">
        <v>69</v>
      </c>
      <c r="AX138">
        <v>0</v>
      </c>
      <c r="AY138">
        <v>11390617</v>
      </c>
      <c r="AZ138" s="2" t="s">
        <v>43</v>
      </c>
      <c r="BE138">
        <v>0</v>
      </c>
      <c r="BF138" s="2" t="s">
        <v>43</v>
      </c>
      <c r="BH138">
        <v>0</v>
      </c>
      <c r="BI138" s="2" t="s">
        <v>43</v>
      </c>
      <c r="BK138">
        <v>0</v>
      </c>
      <c r="BL138" s="2" t="s">
        <v>43</v>
      </c>
      <c r="BM138">
        <v>3500000</v>
      </c>
      <c r="BN138">
        <v>351960</v>
      </c>
      <c r="BO138" s="2" t="s">
        <v>119</v>
      </c>
      <c r="BP138">
        <v>123000000</v>
      </c>
      <c r="BQ138">
        <v>77035914</v>
      </c>
      <c r="BR138" t="str">
        <f>IFERROR(BQ138*100/BP138,0)</f>
        <v>0</v>
      </c>
    </row>
    <row r="139" spans="1:86">
      <c r="A139" s="3"/>
      <c r="B139" s="3"/>
      <c r="C139" s="3" t="s">
        <v>393</v>
      </c>
      <c r="D139">
        <v>73000000</v>
      </c>
      <c r="F139">
        <v>0</v>
      </c>
      <c r="I139">
        <v>18000</v>
      </c>
      <c r="L139">
        <v>0</v>
      </c>
      <c r="O139">
        <v>0</v>
      </c>
      <c r="R139">
        <v>23096146</v>
      </c>
      <c r="U139">
        <v>0</v>
      </c>
      <c r="X139">
        <v>505679</v>
      </c>
      <c r="AA139">
        <v>1319083</v>
      </c>
      <c r="AD139">
        <v>71050</v>
      </c>
      <c r="AJ139">
        <v>63658</v>
      </c>
      <c r="AM139">
        <v>6048819</v>
      </c>
      <c r="AS139">
        <v>1796309</v>
      </c>
      <c r="AV139">
        <v>2302643</v>
      </c>
      <c r="AY139">
        <v>7359187</v>
      </c>
      <c r="BE139">
        <v>0</v>
      </c>
      <c r="BH139">
        <v>0</v>
      </c>
      <c r="BK139">
        <v>0</v>
      </c>
      <c r="BN139">
        <v>3335696</v>
      </c>
      <c r="BP139">
        <v>73000000</v>
      </c>
      <c r="BQ139">
        <v>45916270</v>
      </c>
      <c r="BR139" t="str">
        <f>IFERROR(BQ139*100/BP139,0)</f>
        <v>0</v>
      </c>
    </row>
    <row r="140" spans="1:86">
      <c r="A140" s="3"/>
      <c r="B140" s="3"/>
      <c r="C140" s="3" t="s">
        <v>441</v>
      </c>
      <c r="D140" s="3">
        <v>196000000</v>
      </c>
      <c r="E140" s="3">
        <v>965097</v>
      </c>
      <c r="F140" s="3">
        <v>0</v>
      </c>
      <c r="G140" s="5" t="s">
        <v>43</v>
      </c>
      <c r="H140" s="3">
        <v>0</v>
      </c>
      <c r="I140" s="3">
        <v>20586</v>
      </c>
      <c r="J140" s="5" t="s">
        <v>43</v>
      </c>
      <c r="K140" s="3">
        <v>74072889</v>
      </c>
      <c r="L140" s="3">
        <v>20717073</v>
      </c>
      <c r="M140" s="5" t="s">
        <v>190</v>
      </c>
      <c r="N140" s="3">
        <v>2868668</v>
      </c>
      <c r="O140" s="3">
        <v>707113</v>
      </c>
      <c r="P140" s="5" t="s">
        <v>171</v>
      </c>
      <c r="Q140" s="3">
        <v>29172564</v>
      </c>
      <c r="R140" s="3">
        <v>54915386</v>
      </c>
      <c r="S140" s="5" t="s">
        <v>442</v>
      </c>
      <c r="T140" s="3">
        <v>1517532</v>
      </c>
      <c r="U140" s="3">
        <v>241295</v>
      </c>
      <c r="V140" s="5" t="s">
        <v>220</v>
      </c>
      <c r="W140" s="3">
        <v>3500000</v>
      </c>
      <c r="X140" s="3">
        <v>2374748</v>
      </c>
      <c r="Y140" s="5" t="s">
        <v>76</v>
      </c>
      <c r="Z140" s="3">
        <v>5500000</v>
      </c>
      <c r="AA140" s="3">
        <v>3074235</v>
      </c>
      <c r="AB140" s="5" t="s">
        <v>179</v>
      </c>
      <c r="AC140" s="3">
        <v>600000</v>
      </c>
      <c r="AD140" s="3">
        <v>243607</v>
      </c>
      <c r="AE140" s="5" t="s">
        <v>176</v>
      </c>
      <c r="AF140" s="3"/>
      <c r="AG140" s="3"/>
      <c r="AH140" s="3"/>
      <c r="AI140" s="3">
        <v>4000000</v>
      </c>
      <c r="AJ140" s="3">
        <v>2617569</v>
      </c>
      <c r="AK140" s="5" t="s">
        <v>240</v>
      </c>
      <c r="AL140" s="3">
        <v>9000000</v>
      </c>
      <c r="AM140" s="3">
        <v>7655493</v>
      </c>
      <c r="AN140" s="5" t="s">
        <v>202</v>
      </c>
      <c r="AO140" s="3"/>
      <c r="AP140" s="3"/>
      <c r="AQ140" s="3"/>
      <c r="AR140" s="3">
        <v>11000000</v>
      </c>
      <c r="AS140" s="3">
        <v>3600201</v>
      </c>
      <c r="AT140" s="5" t="s">
        <v>64</v>
      </c>
      <c r="AU140" s="3">
        <v>5600000</v>
      </c>
      <c r="AV140" s="3">
        <v>2044775</v>
      </c>
      <c r="AW140" s="5" t="s">
        <v>69</v>
      </c>
      <c r="AX140" s="3">
        <v>0</v>
      </c>
      <c r="AY140" s="3">
        <v>18749804</v>
      </c>
      <c r="AZ140" s="5" t="s">
        <v>43</v>
      </c>
      <c r="BA140" s="3"/>
      <c r="BB140" s="3"/>
      <c r="BC140" s="3"/>
      <c r="BD140" s="3">
        <v>0</v>
      </c>
      <c r="BE140" s="3">
        <v>0</v>
      </c>
      <c r="BF140" s="5" t="s">
        <v>43</v>
      </c>
      <c r="BG140" s="3">
        <v>0</v>
      </c>
      <c r="BH140" s="3">
        <v>0</v>
      </c>
      <c r="BI140" s="5" t="s">
        <v>43</v>
      </c>
      <c r="BJ140" s="3">
        <v>0</v>
      </c>
      <c r="BK140" s="3">
        <v>0</v>
      </c>
      <c r="BL140" s="5" t="s">
        <v>43</v>
      </c>
      <c r="BM140" s="3">
        <v>3500000</v>
      </c>
      <c r="BN140" s="3">
        <v>3687656</v>
      </c>
      <c r="BO140" s="5" t="s">
        <v>98</v>
      </c>
      <c r="BP140" s="3">
        <v>196000000</v>
      </c>
      <c r="BQ140" s="3" t="str">
        <f>BQ139+BQ138</f>
        <v>0</v>
      </c>
      <c r="BR140" s="3" t="str">
        <f>IFERROR(BQ140*100/BP140,0)</f>
        <v>0</v>
      </c>
      <c r="BU140">
        <v>7030072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D140">
        <v>0</v>
      </c>
      <c r="CE140">
        <v>0</v>
      </c>
      <c r="CF140" t="str">
        <f>BQ140-BP140</f>
        <v>0</v>
      </c>
      <c r="CG140" t="str">
        <f>CE90-BW90+BZ90</f>
        <v>0</v>
      </c>
      <c r="CH140" t="str">
        <f>IFERROR(CE140*100/BP140,0)</f>
        <v>0</v>
      </c>
    </row>
    <row r="141" spans="1:86">
      <c r="A141" s="3"/>
    </row>
    <row r="142" spans="1:86">
      <c r="A142" s="3"/>
      <c r="B142" s="5" t="s">
        <v>443</v>
      </c>
      <c r="C142" s="3" t="s">
        <v>392</v>
      </c>
      <c r="D142">
        <v>60000000</v>
      </c>
      <c r="F142">
        <v>20803</v>
      </c>
      <c r="G142" s="2" t="s">
        <v>136</v>
      </c>
      <c r="I142">
        <v>58000</v>
      </c>
      <c r="J142" s="2" t="s">
        <v>43</v>
      </c>
      <c r="L142">
        <v>9157627</v>
      </c>
      <c r="M142" s="2" t="s">
        <v>171</v>
      </c>
      <c r="O142">
        <v>282917</v>
      </c>
      <c r="P142" s="2" t="s">
        <v>158</v>
      </c>
      <c r="R142">
        <v>16600130</v>
      </c>
      <c r="S142" s="2" t="s">
        <v>108</v>
      </c>
      <c r="U142">
        <v>506180</v>
      </c>
      <c r="V142" s="2" t="s">
        <v>76</v>
      </c>
      <c r="W142">
        <v>2000000</v>
      </c>
      <c r="X142">
        <v>982510</v>
      </c>
      <c r="Y142" s="2" t="s">
        <v>95</v>
      </c>
      <c r="Z142">
        <v>2100000</v>
      </c>
      <c r="AA142">
        <v>805441</v>
      </c>
      <c r="AB142" s="2" t="s">
        <v>255</v>
      </c>
      <c r="AC142">
        <v>600000</v>
      </c>
      <c r="AD142">
        <v>317690</v>
      </c>
      <c r="AE142" s="2" t="s">
        <v>116</v>
      </c>
      <c r="AI142">
        <v>1700000</v>
      </c>
      <c r="AJ142">
        <v>1210312</v>
      </c>
      <c r="AK142" s="2" t="s">
        <v>191</v>
      </c>
      <c r="AL142">
        <v>7200000</v>
      </c>
      <c r="AM142">
        <v>213823</v>
      </c>
      <c r="AN142" s="2" t="s">
        <v>161</v>
      </c>
      <c r="AR142">
        <v>14000000</v>
      </c>
      <c r="AS142">
        <v>2758654</v>
      </c>
      <c r="AT142" s="2" t="s">
        <v>158</v>
      </c>
      <c r="AU142">
        <v>3600000</v>
      </c>
      <c r="AV142">
        <v>6431084</v>
      </c>
      <c r="AW142" s="2" t="s">
        <v>444</v>
      </c>
      <c r="AX142">
        <v>0</v>
      </c>
      <c r="AY142">
        <v>3882611</v>
      </c>
      <c r="AZ142" s="2" t="s">
        <v>43</v>
      </c>
      <c r="BE142">
        <v>0</v>
      </c>
      <c r="BF142" s="2" t="s">
        <v>43</v>
      </c>
      <c r="BH142">
        <v>0</v>
      </c>
      <c r="BI142" s="2" t="s">
        <v>43</v>
      </c>
      <c r="BK142">
        <v>0</v>
      </c>
      <c r="BL142" s="2" t="s">
        <v>43</v>
      </c>
      <c r="BM142">
        <v>3500000</v>
      </c>
      <c r="BN142">
        <v>605750</v>
      </c>
      <c r="BO142" s="2" t="s">
        <v>165</v>
      </c>
      <c r="BP142">
        <v>60000000</v>
      </c>
      <c r="BQ142">
        <v>43833532</v>
      </c>
      <c r="BR142" t="str">
        <f>IFERROR(BQ142*100/BP142,0)</f>
        <v>0</v>
      </c>
    </row>
    <row r="143" spans="1:86">
      <c r="A143" s="3"/>
      <c r="B143" s="3"/>
      <c r="C143" s="3" t="s">
        <v>393</v>
      </c>
      <c r="D143">
        <v>81000000</v>
      </c>
      <c r="F143">
        <v>0</v>
      </c>
      <c r="I143">
        <v>511144</v>
      </c>
      <c r="L143">
        <v>0</v>
      </c>
      <c r="O143">
        <v>0</v>
      </c>
      <c r="R143">
        <v>33258341</v>
      </c>
      <c r="U143">
        <v>0</v>
      </c>
      <c r="X143">
        <v>170404</v>
      </c>
      <c r="AA143">
        <v>888617</v>
      </c>
      <c r="AD143">
        <v>637053</v>
      </c>
      <c r="AJ143">
        <v>461263</v>
      </c>
      <c r="AM143">
        <v>3448365</v>
      </c>
      <c r="AS143">
        <v>2775454</v>
      </c>
      <c r="AV143">
        <v>2878793</v>
      </c>
      <c r="AY143">
        <v>7395651</v>
      </c>
      <c r="BE143">
        <v>0</v>
      </c>
      <c r="BH143">
        <v>0</v>
      </c>
      <c r="BK143">
        <v>36953</v>
      </c>
      <c r="BN143">
        <v>1350730</v>
      </c>
      <c r="BP143">
        <v>81000000</v>
      </c>
      <c r="BQ143">
        <v>53812768</v>
      </c>
      <c r="BR143" t="str">
        <f>IFERROR(BQ143*100/BP143,0)</f>
        <v>0</v>
      </c>
    </row>
    <row r="144" spans="1:86">
      <c r="A144" s="3"/>
      <c r="B144" s="3"/>
      <c r="C144" s="3" t="s">
        <v>445</v>
      </c>
      <c r="D144" s="3">
        <v>141000000</v>
      </c>
      <c r="E144" s="3">
        <v>470779</v>
      </c>
      <c r="F144" s="3">
        <v>20803</v>
      </c>
      <c r="G144" s="5" t="s">
        <v>136</v>
      </c>
      <c r="H144" s="3">
        <v>0</v>
      </c>
      <c r="I144" s="3">
        <v>569144</v>
      </c>
      <c r="J144" s="5" t="s">
        <v>43</v>
      </c>
      <c r="K144" s="3">
        <v>36133116</v>
      </c>
      <c r="L144" s="3">
        <v>9157627</v>
      </c>
      <c r="M144" s="5" t="s">
        <v>171</v>
      </c>
      <c r="N144" s="3">
        <v>1399350</v>
      </c>
      <c r="O144" s="3">
        <v>282917</v>
      </c>
      <c r="P144" s="5" t="s">
        <v>158</v>
      </c>
      <c r="Q144" s="3">
        <v>14230519</v>
      </c>
      <c r="R144" s="3">
        <v>49858471</v>
      </c>
      <c r="S144" s="5" t="s">
        <v>446</v>
      </c>
      <c r="T144" s="3">
        <v>740259</v>
      </c>
      <c r="U144" s="3">
        <v>506180</v>
      </c>
      <c r="V144" s="5" t="s">
        <v>76</v>
      </c>
      <c r="W144" s="3">
        <v>2000000</v>
      </c>
      <c r="X144" s="3">
        <v>1152914</v>
      </c>
      <c r="Y144" s="5" t="s">
        <v>84</v>
      </c>
      <c r="Z144" s="3">
        <v>2100000</v>
      </c>
      <c r="AA144" s="3">
        <v>1694058</v>
      </c>
      <c r="AB144" s="5" t="s">
        <v>154</v>
      </c>
      <c r="AC144" s="3">
        <v>600000</v>
      </c>
      <c r="AD144" s="3">
        <v>954743</v>
      </c>
      <c r="AE144" s="5" t="s">
        <v>301</v>
      </c>
      <c r="AF144" s="3"/>
      <c r="AG144" s="3"/>
      <c r="AH144" s="3"/>
      <c r="AI144" s="3">
        <v>1700000</v>
      </c>
      <c r="AJ144" s="3">
        <v>1671575</v>
      </c>
      <c r="AK144" s="5" t="s">
        <v>272</v>
      </c>
      <c r="AL144" s="3">
        <v>7200000</v>
      </c>
      <c r="AM144" s="3">
        <v>3662188</v>
      </c>
      <c r="AN144" s="5" t="s">
        <v>193</v>
      </c>
      <c r="AO144" s="3"/>
      <c r="AP144" s="3"/>
      <c r="AQ144" s="3"/>
      <c r="AR144" s="3">
        <v>14000000</v>
      </c>
      <c r="AS144" s="3">
        <v>5534108</v>
      </c>
      <c r="AT144" s="5" t="s">
        <v>113</v>
      </c>
      <c r="AU144" s="3">
        <v>3600000</v>
      </c>
      <c r="AV144" s="3">
        <v>6431084</v>
      </c>
      <c r="AW144" s="5" t="s">
        <v>444</v>
      </c>
      <c r="AX144" s="3">
        <v>0</v>
      </c>
      <c r="AY144" s="3">
        <v>11278262</v>
      </c>
      <c r="AZ144" s="5" t="s">
        <v>43</v>
      </c>
      <c r="BA144" s="3"/>
      <c r="BB144" s="3"/>
      <c r="BC144" s="3"/>
      <c r="BD144" s="3">
        <v>0</v>
      </c>
      <c r="BE144" s="3">
        <v>0</v>
      </c>
      <c r="BF144" s="5" t="s">
        <v>43</v>
      </c>
      <c r="BG144" s="3">
        <v>0</v>
      </c>
      <c r="BH144" s="3">
        <v>0</v>
      </c>
      <c r="BI144" s="5" t="s">
        <v>43</v>
      </c>
      <c r="BJ144" s="3">
        <v>0</v>
      </c>
      <c r="BK144" s="3">
        <v>36953</v>
      </c>
      <c r="BL144" s="5" t="s">
        <v>43</v>
      </c>
      <c r="BM144" s="3">
        <v>3500000</v>
      </c>
      <c r="BN144" s="3">
        <v>1956480</v>
      </c>
      <c r="BO144" s="5" t="s">
        <v>179</v>
      </c>
      <c r="BP144" s="3">
        <v>141000000</v>
      </c>
      <c r="BQ144" s="3" t="str">
        <f>BQ143+BQ142</f>
        <v>0</v>
      </c>
      <c r="BR144" s="3" t="str">
        <f>IFERROR(BQ144*100/BP144,0)</f>
        <v>0</v>
      </c>
      <c r="BU144">
        <v>8891599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D144">
        <v>0</v>
      </c>
      <c r="CE144">
        <v>0</v>
      </c>
      <c r="CF144" t="str">
        <f>BQ144-BP144</f>
        <v>0</v>
      </c>
      <c r="CG144" t="str">
        <f>CE90-BW90+BZ90</f>
        <v>0</v>
      </c>
      <c r="CH144" t="str">
        <f>IFERROR(CE144*100/BP144,0)</f>
        <v>0</v>
      </c>
    </row>
    <row r="145" spans="1:86">
      <c r="A145" s="3"/>
    </row>
    <row r="146" spans="1:86">
      <c r="A146" s="3"/>
      <c r="B146" s="5" t="s">
        <v>447</v>
      </c>
      <c r="C146" s="3" t="s">
        <v>392</v>
      </c>
      <c r="D146">
        <v>0</v>
      </c>
      <c r="F146">
        <v>0</v>
      </c>
      <c r="G146" s="2" t="s">
        <v>43</v>
      </c>
      <c r="I146">
        <v>0</v>
      </c>
      <c r="J146" s="2" t="s">
        <v>43</v>
      </c>
      <c r="L146">
        <v>2449762</v>
      </c>
      <c r="M146" s="2" t="s">
        <v>43</v>
      </c>
      <c r="O146">
        <v>42081</v>
      </c>
      <c r="P146" s="2" t="s">
        <v>43</v>
      </c>
      <c r="R146">
        <v>618963</v>
      </c>
      <c r="S146" s="2" t="s">
        <v>43</v>
      </c>
      <c r="U146">
        <v>0</v>
      </c>
      <c r="V146" s="2" t="s">
        <v>43</v>
      </c>
      <c r="W146">
        <v>0</v>
      </c>
      <c r="X146">
        <v>32635</v>
      </c>
      <c r="Y146" s="2" t="s">
        <v>43</v>
      </c>
      <c r="Z146">
        <v>0</v>
      </c>
      <c r="AA146">
        <v>0</v>
      </c>
      <c r="AB146" s="2" t="s">
        <v>43</v>
      </c>
      <c r="AC146">
        <v>0</v>
      </c>
      <c r="AD146">
        <v>0</v>
      </c>
      <c r="AE146" s="2" t="s">
        <v>43</v>
      </c>
      <c r="AI146">
        <v>0</v>
      </c>
      <c r="AJ146">
        <v>373871</v>
      </c>
      <c r="AK146" s="2" t="s">
        <v>43</v>
      </c>
      <c r="AL146">
        <v>0</v>
      </c>
      <c r="AM146">
        <v>0</v>
      </c>
      <c r="AN146" s="2" t="s">
        <v>43</v>
      </c>
      <c r="AR146">
        <v>0</v>
      </c>
      <c r="AS146">
        <v>27540</v>
      </c>
      <c r="AT146" s="2" t="s">
        <v>43</v>
      </c>
      <c r="AU146">
        <v>0</v>
      </c>
      <c r="AV146">
        <v>29043</v>
      </c>
      <c r="AW146" s="2" t="s">
        <v>43</v>
      </c>
      <c r="AX146">
        <v>0</v>
      </c>
      <c r="AY146">
        <v>701446</v>
      </c>
      <c r="AZ146" s="2" t="s">
        <v>43</v>
      </c>
      <c r="BE146">
        <v>0</v>
      </c>
      <c r="BF146" s="2" t="s">
        <v>43</v>
      </c>
      <c r="BH146">
        <v>0</v>
      </c>
      <c r="BI146" s="2" t="s">
        <v>43</v>
      </c>
      <c r="BK146">
        <v>0</v>
      </c>
      <c r="BL146" s="2" t="s">
        <v>43</v>
      </c>
      <c r="BM146">
        <v>0</v>
      </c>
      <c r="BN146">
        <v>500000</v>
      </c>
      <c r="BO146" s="2" t="s">
        <v>43</v>
      </c>
      <c r="BP146">
        <v>0</v>
      </c>
      <c r="BQ146">
        <v>4775341</v>
      </c>
      <c r="BR146" t="str">
        <f>IFERROR(BQ146*100/BP146,0)</f>
        <v>0</v>
      </c>
    </row>
    <row r="147" spans="1:86">
      <c r="A147" s="3"/>
      <c r="B147" s="3"/>
      <c r="C147" s="3" t="s">
        <v>393</v>
      </c>
      <c r="D147">
        <v>0</v>
      </c>
      <c r="F147">
        <v>0</v>
      </c>
      <c r="I147">
        <v>0</v>
      </c>
      <c r="L147">
        <v>0</v>
      </c>
      <c r="O147">
        <v>0</v>
      </c>
      <c r="R147">
        <v>0</v>
      </c>
      <c r="U147">
        <v>0</v>
      </c>
      <c r="X147">
        <v>0</v>
      </c>
      <c r="AA147">
        <v>0</v>
      </c>
      <c r="AD147">
        <v>0</v>
      </c>
      <c r="AJ147">
        <v>0</v>
      </c>
      <c r="AM147">
        <v>0</v>
      </c>
      <c r="AS147">
        <v>-558000</v>
      </c>
      <c r="AV147">
        <v>0</v>
      </c>
      <c r="AY147">
        <v>0</v>
      </c>
      <c r="BE147">
        <v>0</v>
      </c>
      <c r="BH147">
        <v>0</v>
      </c>
      <c r="BK147">
        <v>0</v>
      </c>
      <c r="BN147">
        <v>0</v>
      </c>
      <c r="BP147">
        <v>0</v>
      </c>
      <c r="BQ147">
        <v>-558000</v>
      </c>
      <c r="BR147" t="str">
        <f>IFERROR(BQ147*100/BP147,0)</f>
        <v>0</v>
      </c>
    </row>
    <row r="148" spans="1:86">
      <c r="A148" s="3"/>
      <c r="B148" s="3"/>
      <c r="C148" s="3" t="s">
        <v>448</v>
      </c>
      <c r="D148" s="3">
        <v>0</v>
      </c>
      <c r="E148" s="3">
        <v>0</v>
      </c>
      <c r="F148" s="3">
        <v>0</v>
      </c>
      <c r="G148" s="5" t="s">
        <v>43</v>
      </c>
      <c r="H148" s="3">
        <v>0</v>
      </c>
      <c r="I148" s="3">
        <v>0</v>
      </c>
      <c r="J148" s="5" t="s">
        <v>43</v>
      </c>
      <c r="K148" s="3">
        <v>0</v>
      </c>
      <c r="L148" s="3">
        <v>2449762</v>
      </c>
      <c r="M148" s="5" t="s">
        <v>43</v>
      </c>
      <c r="N148" s="3">
        <v>0</v>
      </c>
      <c r="O148" s="3">
        <v>42081</v>
      </c>
      <c r="P148" s="5" t="s">
        <v>43</v>
      </c>
      <c r="Q148" s="3">
        <v>0</v>
      </c>
      <c r="R148" s="3">
        <v>618963</v>
      </c>
      <c r="S148" s="5" t="s">
        <v>43</v>
      </c>
      <c r="T148" s="3">
        <v>0</v>
      </c>
      <c r="U148" s="3">
        <v>0</v>
      </c>
      <c r="V148" s="5" t="s">
        <v>43</v>
      </c>
      <c r="W148" s="3">
        <v>0</v>
      </c>
      <c r="X148" s="3">
        <v>32635</v>
      </c>
      <c r="Y148" s="5" t="s">
        <v>43</v>
      </c>
      <c r="Z148" s="3">
        <v>0</v>
      </c>
      <c r="AA148" s="3">
        <v>0</v>
      </c>
      <c r="AB148" s="5" t="s">
        <v>43</v>
      </c>
      <c r="AC148" s="3">
        <v>0</v>
      </c>
      <c r="AD148" s="3">
        <v>0</v>
      </c>
      <c r="AE148" s="5" t="s">
        <v>43</v>
      </c>
      <c r="AF148" s="3"/>
      <c r="AG148" s="3"/>
      <c r="AH148" s="3"/>
      <c r="AI148" s="3">
        <v>0</v>
      </c>
      <c r="AJ148" s="3">
        <v>373871</v>
      </c>
      <c r="AK148" s="5" t="s">
        <v>43</v>
      </c>
      <c r="AL148" s="3">
        <v>0</v>
      </c>
      <c r="AM148" s="3">
        <v>0</v>
      </c>
      <c r="AN148" s="5" t="s">
        <v>43</v>
      </c>
      <c r="AO148" s="3"/>
      <c r="AP148" s="3"/>
      <c r="AQ148" s="3"/>
      <c r="AR148" s="3">
        <v>0</v>
      </c>
      <c r="AS148" s="3">
        <v>-530460</v>
      </c>
      <c r="AT148" s="5" t="s">
        <v>43</v>
      </c>
      <c r="AU148" s="3">
        <v>0</v>
      </c>
      <c r="AV148" s="3">
        <v>29043</v>
      </c>
      <c r="AW148" s="5" t="s">
        <v>43</v>
      </c>
      <c r="AX148" s="3">
        <v>0</v>
      </c>
      <c r="AY148" s="3">
        <v>701446</v>
      </c>
      <c r="AZ148" s="5" t="s">
        <v>43</v>
      </c>
      <c r="BA148" s="3"/>
      <c r="BB148" s="3"/>
      <c r="BC148" s="3"/>
      <c r="BD148" s="3">
        <v>0</v>
      </c>
      <c r="BE148" s="3">
        <v>0</v>
      </c>
      <c r="BF148" s="5" t="s">
        <v>43</v>
      </c>
      <c r="BG148" s="3">
        <v>0</v>
      </c>
      <c r="BH148" s="3">
        <v>0</v>
      </c>
      <c r="BI148" s="5" t="s">
        <v>43</v>
      </c>
      <c r="BJ148" s="3">
        <v>0</v>
      </c>
      <c r="BK148" s="3">
        <v>0</v>
      </c>
      <c r="BL148" s="5" t="s">
        <v>43</v>
      </c>
      <c r="BM148" s="3">
        <v>0</v>
      </c>
      <c r="BN148" s="3">
        <v>500000</v>
      </c>
      <c r="BO148" s="5" t="s">
        <v>43</v>
      </c>
      <c r="BP148" s="3">
        <v>0</v>
      </c>
      <c r="BQ148" s="3" t="str">
        <f>BQ147+BQ146</f>
        <v>0</v>
      </c>
      <c r="BR148" s="3" t="str">
        <f>IFERROR(BQ148*100/BP148,0)</f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D148">
        <v>0</v>
      </c>
      <c r="CE148">
        <v>0</v>
      </c>
      <c r="CF148" t="str">
        <f>BQ148-BP148</f>
        <v>0</v>
      </c>
      <c r="CG148" t="str">
        <f>CE90-BW90+BZ90</f>
        <v>0</v>
      </c>
      <c r="CH148" t="str">
        <f>IFERROR(CE148*100/BP148,0)</f>
        <v>0</v>
      </c>
    </row>
    <row r="149" spans="1:86">
      <c r="A149" s="3"/>
    </row>
    <row r="150" spans="1:86">
      <c r="A150" s="3"/>
      <c r="B150" s="5" t="s">
        <v>449</v>
      </c>
      <c r="C150" s="3" t="s">
        <v>392</v>
      </c>
      <c r="D150">
        <v>48000000</v>
      </c>
      <c r="F150">
        <v>0</v>
      </c>
      <c r="G150" s="2" t="s">
        <v>43</v>
      </c>
      <c r="I150">
        <v>0</v>
      </c>
      <c r="J150" s="2" t="s">
        <v>43</v>
      </c>
      <c r="L150">
        <v>21602722</v>
      </c>
      <c r="M150" s="2" t="s">
        <v>62</v>
      </c>
      <c r="O150">
        <v>581854</v>
      </c>
      <c r="P150" s="2" t="s">
        <v>133</v>
      </c>
      <c r="R150">
        <v>3611670</v>
      </c>
      <c r="S150" s="2" t="s">
        <v>68</v>
      </c>
      <c r="U150">
        <v>1690851</v>
      </c>
      <c r="V150" s="2" t="s">
        <v>450</v>
      </c>
      <c r="W150">
        <v>500000</v>
      </c>
      <c r="X150">
        <v>331080</v>
      </c>
      <c r="Y150" s="2" t="s">
        <v>128</v>
      </c>
      <c r="Z150">
        <v>1200000</v>
      </c>
      <c r="AA150">
        <v>136819</v>
      </c>
      <c r="AB150" s="2" t="s">
        <v>85</v>
      </c>
      <c r="AC150">
        <v>400000</v>
      </c>
      <c r="AD150">
        <v>58243</v>
      </c>
      <c r="AE150" s="2" t="s">
        <v>102</v>
      </c>
      <c r="AI150">
        <v>1100000</v>
      </c>
      <c r="AJ150">
        <v>650938</v>
      </c>
      <c r="AK150" s="2" t="s">
        <v>226</v>
      </c>
      <c r="AL150">
        <v>3000000</v>
      </c>
      <c r="AM150">
        <v>140423</v>
      </c>
      <c r="AN150" s="2" t="s">
        <v>146</v>
      </c>
      <c r="AR150">
        <v>6500000</v>
      </c>
      <c r="AS150">
        <v>361302</v>
      </c>
      <c r="AT150" s="2" t="s">
        <v>145</v>
      </c>
      <c r="AU150">
        <v>2400000</v>
      </c>
      <c r="AV150">
        <v>948292</v>
      </c>
      <c r="AW150" s="2" t="s">
        <v>113</v>
      </c>
      <c r="AX150">
        <v>0</v>
      </c>
      <c r="AY150">
        <v>1342073</v>
      </c>
      <c r="AZ150" s="2" t="s">
        <v>43</v>
      </c>
      <c r="BE150">
        <v>0</v>
      </c>
      <c r="BF150" s="2" t="s">
        <v>43</v>
      </c>
      <c r="BH150">
        <v>0</v>
      </c>
      <c r="BI150" s="2" t="s">
        <v>43</v>
      </c>
      <c r="BK150">
        <v>0</v>
      </c>
      <c r="BL150" s="2" t="s">
        <v>43</v>
      </c>
      <c r="BM150">
        <v>2200000</v>
      </c>
      <c r="BN150">
        <v>289800</v>
      </c>
      <c r="BO150" s="2" t="s">
        <v>101</v>
      </c>
      <c r="BP150">
        <v>48000000</v>
      </c>
      <c r="BQ150">
        <v>31746067</v>
      </c>
      <c r="BR150" t="str">
        <f>IFERROR(BQ150*100/BP150,0)</f>
        <v>0</v>
      </c>
    </row>
    <row r="151" spans="1:86">
      <c r="A151" s="3"/>
      <c r="B151" s="3"/>
      <c r="C151" s="3" t="s">
        <v>393</v>
      </c>
      <c r="D151">
        <v>39000000</v>
      </c>
      <c r="F151">
        <v>0</v>
      </c>
      <c r="I151">
        <v>0</v>
      </c>
      <c r="L151">
        <v>67494</v>
      </c>
      <c r="O151">
        <v>0</v>
      </c>
      <c r="R151">
        <v>6550531</v>
      </c>
      <c r="U151">
        <v>44919</v>
      </c>
      <c r="X151">
        <v>149982</v>
      </c>
      <c r="AA151">
        <v>42520</v>
      </c>
      <c r="AD151">
        <v>410000</v>
      </c>
      <c r="AJ151">
        <v>43420</v>
      </c>
      <c r="AM151">
        <v>670287</v>
      </c>
      <c r="AS151">
        <v>694628</v>
      </c>
      <c r="AV151">
        <v>-212232</v>
      </c>
      <c r="AY151">
        <v>3396654</v>
      </c>
      <c r="BE151">
        <v>0</v>
      </c>
      <c r="BH151">
        <v>0</v>
      </c>
      <c r="BK151">
        <v>0</v>
      </c>
      <c r="BN151">
        <v>33049</v>
      </c>
      <c r="BP151">
        <v>39000000</v>
      </c>
      <c r="BQ151">
        <v>11891252</v>
      </c>
      <c r="BR151" t="str">
        <f>IFERROR(BQ151*100/BP151,0)</f>
        <v>0</v>
      </c>
    </row>
    <row r="152" spans="1:86">
      <c r="A152" s="3"/>
      <c r="B152" s="3"/>
      <c r="C152" s="3" t="s">
        <v>451</v>
      </c>
      <c r="D152" s="3">
        <v>87000000</v>
      </c>
      <c r="E152" s="3">
        <v>376623</v>
      </c>
      <c r="F152" s="3">
        <v>0</v>
      </c>
      <c r="G152" s="5" t="s">
        <v>43</v>
      </c>
      <c r="H152" s="3">
        <v>0</v>
      </c>
      <c r="I152" s="3">
        <v>0</v>
      </c>
      <c r="J152" s="5" t="s">
        <v>43</v>
      </c>
      <c r="K152" s="3">
        <v>28906493</v>
      </c>
      <c r="L152" s="3">
        <v>21670216</v>
      </c>
      <c r="M152" s="5" t="s">
        <v>62</v>
      </c>
      <c r="N152" s="3">
        <v>1119480</v>
      </c>
      <c r="O152" s="3">
        <v>581854</v>
      </c>
      <c r="P152" s="5" t="s">
        <v>133</v>
      </c>
      <c r="Q152" s="3">
        <v>11384415</v>
      </c>
      <c r="R152" s="3">
        <v>10162201</v>
      </c>
      <c r="S152" s="5" t="s">
        <v>49</v>
      </c>
      <c r="T152" s="3">
        <v>592207</v>
      </c>
      <c r="U152" s="3">
        <v>1735770</v>
      </c>
      <c r="V152" s="5" t="s">
        <v>401</v>
      </c>
      <c r="W152" s="3">
        <v>500000</v>
      </c>
      <c r="X152" s="3">
        <v>481062</v>
      </c>
      <c r="Y152" s="5" t="s">
        <v>195</v>
      </c>
      <c r="Z152" s="3">
        <v>1200000</v>
      </c>
      <c r="AA152" s="3">
        <v>179339</v>
      </c>
      <c r="AB152" s="5" t="s">
        <v>102</v>
      </c>
      <c r="AC152" s="3">
        <v>400000</v>
      </c>
      <c r="AD152" s="3">
        <v>468243</v>
      </c>
      <c r="AE152" s="5" t="s">
        <v>108</v>
      </c>
      <c r="AF152" s="3"/>
      <c r="AG152" s="3"/>
      <c r="AH152" s="3"/>
      <c r="AI152" s="3">
        <v>1100000</v>
      </c>
      <c r="AJ152" s="3">
        <v>694358</v>
      </c>
      <c r="AK152" s="5" t="s">
        <v>53</v>
      </c>
      <c r="AL152" s="3">
        <v>3000000</v>
      </c>
      <c r="AM152" s="3">
        <v>810710</v>
      </c>
      <c r="AN152" s="5" t="s">
        <v>180</v>
      </c>
      <c r="AO152" s="3"/>
      <c r="AP152" s="3"/>
      <c r="AQ152" s="3"/>
      <c r="AR152" s="3">
        <v>6500000</v>
      </c>
      <c r="AS152" s="3">
        <v>1055930</v>
      </c>
      <c r="AT152" s="5" t="s">
        <v>220</v>
      </c>
      <c r="AU152" s="3">
        <v>2400000</v>
      </c>
      <c r="AV152" s="3">
        <v>948292</v>
      </c>
      <c r="AW152" s="5" t="s">
        <v>113</v>
      </c>
      <c r="AX152" s="3">
        <v>0</v>
      </c>
      <c r="AY152" s="3">
        <v>4738727</v>
      </c>
      <c r="AZ152" s="5" t="s">
        <v>43</v>
      </c>
      <c r="BA152" s="3"/>
      <c r="BB152" s="3"/>
      <c r="BC152" s="3"/>
      <c r="BD152" s="3">
        <v>0</v>
      </c>
      <c r="BE152" s="3">
        <v>0</v>
      </c>
      <c r="BF152" s="5" t="s">
        <v>43</v>
      </c>
      <c r="BG152" s="3">
        <v>0</v>
      </c>
      <c r="BH152" s="3">
        <v>0</v>
      </c>
      <c r="BI152" s="5" t="s">
        <v>43</v>
      </c>
      <c r="BJ152" s="3">
        <v>0</v>
      </c>
      <c r="BK152" s="3">
        <v>0</v>
      </c>
      <c r="BL152" s="5" t="s">
        <v>43</v>
      </c>
      <c r="BM152" s="3">
        <v>2200000</v>
      </c>
      <c r="BN152" s="3">
        <v>322849</v>
      </c>
      <c r="BO152" s="5" t="s">
        <v>102</v>
      </c>
      <c r="BP152" s="3">
        <v>87000000</v>
      </c>
      <c r="BQ152" s="3" t="str">
        <f>BQ151+BQ150</f>
        <v>0</v>
      </c>
      <c r="BR152" s="3" t="str">
        <f>IFERROR(BQ152*100/BP152,0)</f>
        <v>0</v>
      </c>
      <c r="BU152">
        <v>3277646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D152">
        <v>0</v>
      </c>
      <c r="CE152">
        <v>0</v>
      </c>
      <c r="CF152" t="str">
        <f>BQ152-BP152</f>
        <v>0</v>
      </c>
      <c r="CG152" t="str">
        <f>CE90-BW90+BZ90</f>
        <v>0</v>
      </c>
      <c r="CH152" t="str">
        <f>IFERROR(CE152*100/BP152,0)</f>
        <v>0</v>
      </c>
    </row>
    <row r="153" spans="1:86">
      <c r="A153" s="3"/>
    </row>
    <row r="154" spans="1:86">
      <c r="A154" s="3"/>
      <c r="B154" s="5" t="s">
        <v>452</v>
      </c>
      <c r="C154" s="3" t="s">
        <v>392</v>
      </c>
      <c r="D154">
        <v>38000000</v>
      </c>
      <c r="F154">
        <v>13721</v>
      </c>
      <c r="G154" s="2" t="s">
        <v>146</v>
      </c>
      <c r="I154">
        <v>45000</v>
      </c>
      <c r="J154" s="2" t="s">
        <v>43</v>
      </c>
      <c r="L154">
        <v>19655061</v>
      </c>
      <c r="M154" s="2" t="s">
        <v>110</v>
      </c>
      <c r="O154">
        <v>207381</v>
      </c>
      <c r="P154" s="2" t="s">
        <v>139</v>
      </c>
      <c r="R154">
        <v>3538281</v>
      </c>
      <c r="S154" s="2" t="s">
        <v>261</v>
      </c>
      <c r="U154">
        <v>78308</v>
      </c>
      <c r="V154" s="2" t="s">
        <v>165</v>
      </c>
      <c r="W154">
        <v>900000</v>
      </c>
      <c r="X154">
        <v>206382</v>
      </c>
      <c r="Y154" s="2" t="s">
        <v>139</v>
      </c>
      <c r="Z154">
        <v>1300000</v>
      </c>
      <c r="AA154">
        <v>360906</v>
      </c>
      <c r="AB154" s="2" t="s">
        <v>190</v>
      </c>
      <c r="AC154">
        <v>300000</v>
      </c>
      <c r="AD154">
        <v>79999</v>
      </c>
      <c r="AE154" s="2" t="s">
        <v>180</v>
      </c>
      <c r="AI154">
        <v>1000000</v>
      </c>
      <c r="AJ154">
        <v>961938</v>
      </c>
      <c r="AK154" s="2" t="s">
        <v>195</v>
      </c>
      <c r="AL154">
        <v>2600000</v>
      </c>
      <c r="AM154">
        <v>680212</v>
      </c>
      <c r="AN154" s="2" t="s">
        <v>117</v>
      </c>
      <c r="AR154">
        <v>1200000</v>
      </c>
      <c r="AS154">
        <v>2252430</v>
      </c>
      <c r="AT154" s="2" t="s">
        <v>442</v>
      </c>
      <c r="AU154">
        <v>2400000</v>
      </c>
      <c r="AV154">
        <v>2332472</v>
      </c>
      <c r="AW154" s="2" t="s">
        <v>73</v>
      </c>
      <c r="AX154">
        <v>0</v>
      </c>
      <c r="AY154">
        <v>3036318</v>
      </c>
      <c r="AZ154" s="2" t="s">
        <v>43</v>
      </c>
      <c r="BE154">
        <v>0</v>
      </c>
      <c r="BF154" s="2" t="s">
        <v>43</v>
      </c>
      <c r="BH154">
        <v>0</v>
      </c>
      <c r="BI154" s="2" t="s">
        <v>43</v>
      </c>
      <c r="BK154">
        <v>0</v>
      </c>
      <c r="BL154" s="2" t="s">
        <v>43</v>
      </c>
      <c r="BM154">
        <v>2200000</v>
      </c>
      <c r="BN154">
        <v>171800</v>
      </c>
      <c r="BO154" s="2" t="s">
        <v>93</v>
      </c>
      <c r="BP154">
        <v>38000000</v>
      </c>
      <c r="BQ154">
        <v>33620209</v>
      </c>
      <c r="BR154" t="str">
        <f>IFERROR(BQ154*100/BP154,0)</f>
        <v>0</v>
      </c>
    </row>
    <row r="155" spans="1:86">
      <c r="A155" s="3"/>
      <c r="B155" s="3"/>
      <c r="C155" s="3" t="s">
        <v>393</v>
      </c>
      <c r="D155">
        <v>38000000</v>
      </c>
      <c r="F155">
        <v>0</v>
      </c>
      <c r="I155">
        <v>27941</v>
      </c>
      <c r="L155">
        <v>0</v>
      </c>
      <c r="O155">
        <v>0</v>
      </c>
      <c r="R155">
        <v>8959226</v>
      </c>
      <c r="U155">
        <v>0</v>
      </c>
      <c r="X155">
        <v>209027</v>
      </c>
      <c r="AA155">
        <v>311520</v>
      </c>
      <c r="AD155">
        <v>442745</v>
      </c>
      <c r="AJ155">
        <v>0</v>
      </c>
      <c r="AM155">
        <v>775952</v>
      </c>
      <c r="AS155">
        <v>1834008</v>
      </c>
      <c r="AV155">
        <v>278152</v>
      </c>
      <c r="AY155">
        <v>3290254</v>
      </c>
      <c r="BE155">
        <v>0</v>
      </c>
      <c r="BH155">
        <v>0</v>
      </c>
      <c r="BK155">
        <v>0</v>
      </c>
      <c r="BN155">
        <v>585533</v>
      </c>
      <c r="BP155">
        <v>38000000</v>
      </c>
      <c r="BQ155">
        <v>16714358</v>
      </c>
      <c r="BR155" t="str">
        <f>IFERROR(BQ155*100/BP155,0)</f>
        <v>0</v>
      </c>
    </row>
    <row r="156" spans="1:86">
      <c r="A156" s="3"/>
      <c r="B156" s="3"/>
      <c r="C156" s="3" t="s">
        <v>453</v>
      </c>
      <c r="D156" s="3">
        <v>76000000</v>
      </c>
      <c r="E156" s="3">
        <v>298160</v>
      </c>
      <c r="F156" s="3">
        <v>13721</v>
      </c>
      <c r="G156" s="5" t="s">
        <v>146</v>
      </c>
      <c r="H156" s="3">
        <v>0</v>
      </c>
      <c r="I156" s="3">
        <v>72941</v>
      </c>
      <c r="J156" s="5" t="s">
        <v>43</v>
      </c>
      <c r="K156" s="3">
        <v>22884307</v>
      </c>
      <c r="L156" s="3">
        <v>19655061</v>
      </c>
      <c r="M156" s="5" t="s">
        <v>110</v>
      </c>
      <c r="N156" s="3">
        <v>886255</v>
      </c>
      <c r="O156" s="3">
        <v>207381</v>
      </c>
      <c r="P156" s="5" t="s">
        <v>139</v>
      </c>
      <c r="Q156" s="3">
        <v>9012662</v>
      </c>
      <c r="R156" s="3">
        <v>12497507</v>
      </c>
      <c r="S156" s="5" t="s">
        <v>435</v>
      </c>
      <c r="T156" s="3">
        <v>468831</v>
      </c>
      <c r="U156" s="3">
        <v>78308</v>
      </c>
      <c r="V156" s="5" t="s">
        <v>165</v>
      </c>
      <c r="W156" s="3">
        <v>900000</v>
      </c>
      <c r="X156" s="3">
        <v>415409</v>
      </c>
      <c r="Y156" s="5" t="s">
        <v>194</v>
      </c>
      <c r="Z156" s="3">
        <v>1300000</v>
      </c>
      <c r="AA156" s="3">
        <v>672426</v>
      </c>
      <c r="AB156" s="5" t="s">
        <v>133</v>
      </c>
      <c r="AC156" s="3">
        <v>300000</v>
      </c>
      <c r="AD156" s="3">
        <v>522744</v>
      </c>
      <c r="AE156" s="5" t="s">
        <v>314</v>
      </c>
      <c r="AF156" s="3"/>
      <c r="AG156" s="3"/>
      <c r="AH156" s="3"/>
      <c r="AI156" s="3">
        <v>1000000</v>
      </c>
      <c r="AJ156" s="3">
        <v>961938</v>
      </c>
      <c r="AK156" s="5" t="s">
        <v>195</v>
      </c>
      <c r="AL156" s="3">
        <v>2600000</v>
      </c>
      <c r="AM156" s="3">
        <v>1456164</v>
      </c>
      <c r="AN156" s="5" t="s">
        <v>179</v>
      </c>
      <c r="AO156" s="3"/>
      <c r="AP156" s="3"/>
      <c r="AQ156" s="3"/>
      <c r="AR156" s="3">
        <v>1200000</v>
      </c>
      <c r="AS156" s="3">
        <v>4086438</v>
      </c>
      <c r="AT156" s="5" t="s">
        <v>454</v>
      </c>
      <c r="AU156" s="3">
        <v>2400000</v>
      </c>
      <c r="AV156" s="3">
        <v>2332472</v>
      </c>
      <c r="AW156" s="5" t="s">
        <v>73</v>
      </c>
      <c r="AX156" s="3">
        <v>0</v>
      </c>
      <c r="AY156" s="3">
        <v>6326572</v>
      </c>
      <c r="AZ156" s="5" t="s">
        <v>43</v>
      </c>
      <c r="BA156" s="3"/>
      <c r="BB156" s="3"/>
      <c r="BC156" s="3"/>
      <c r="BD156" s="3">
        <v>0</v>
      </c>
      <c r="BE156" s="3">
        <v>0</v>
      </c>
      <c r="BF156" s="5" t="s">
        <v>43</v>
      </c>
      <c r="BG156" s="3">
        <v>0</v>
      </c>
      <c r="BH156" s="3">
        <v>0</v>
      </c>
      <c r="BI156" s="5" t="s">
        <v>43</v>
      </c>
      <c r="BJ156" s="3">
        <v>0</v>
      </c>
      <c r="BK156" s="3">
        <v>0</v>
      </c>
      <c r="BL156" s="5" t="s">
        <v>43</v>
      </c>
      <c r="BM156" s="3">
        <v>2200000</v>
      </c>
      <c r="BN156" s="3">
        <v>757333</v>
      </c>
      <c r="BO156" s="5" t="s">
        <v>151</v>
      </c>
      <c r="BP156" s="3">
        <v>76000000</v>
      </c>
      <c r="BQ156" s="3" t="str">
        <f>BQ155+BQ154</f>
        <v>0</v>
      </c>
      <c r="BR156" s="3" t="str">
        <f>IFERROR(BQ156*100/BP156,0)</f>
        <v>0</v>
      </c>
      <c r="BU156">
        <v>5375608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D156">
        <v>0</v>
      </c>
      <c r="CE156">
        <v>0</v>
      </c>
      <c r="CF156" t="str">
        <f>BQ156-BP156</f>
        <v>0</v>
      </c>
      <c r="CG156" t="str">
        <f>CE90-BW90+BZ90</f>
        <v>0</v>
      </c>
      <c r="CH156" t="str">
        <f>IFERROR(CE156*100/BP156,0)</f>
        <v>0</v>
      </c>
    </row>
    <row r="157" spans="1:86">
      <c r="A157" s="3"/>
    </row>
    <row r="158" spans="1:86">
      <c r="A158" s="3"/>
      <c r="B158" s="5" t="s">
        <v>455</v>
      </c>
      <c r="C158" s="3" t="s">
        <v>392</v>
      </c>
      <c r="D158">
        <v>30000000</v>
      </c>
      <c r="F158">
        <v>0</v>
      </c>
      <c r="G158" s="2" t="s">
        <v>43</v>
      </c>
      <c r="I158">
        <v>0</v>
      </c>
      <c r="J158" s="2" t="s">
        <v>43</v>
      </c>
      <c r="L158">
        <v>22333518</v>
      </c>
      <c r="M158" s="2" t="s">
        <v>239</v>
      </c>
      <c r="O158">
        <v>727992</v>
      </c>
      <c r="P158" s="2" t="s">
        <v>80</v>
      </c>
      <c r="R158">
        <v>2387961</v>
      </c>
      <c r="S158" s="2" t="s">
        <v>151</v>
      </c>
      <c r="U158">
        <v>176164</v>
      </c>
      <c r="V158" s="2" t="s">
        <v>52</v>
      </c>
      <c r="W158">
        <v>300000</v>
      </c>
      <c r="X158">
        <v>85874</v>
      </c>
      <c r="Y158" s="2" t="s">
        <v>264</v>
      </c>
      <c r="Z158">
        <v>300000</v>
      </c>
      <c r="AA158">
        <v>56510</v>
      </c>
      <c r="AB158" s="2" t="s">
        <v>167</v>
      </c>
      <c r="AC158">
        <v>300000</v>
      </c>
      <c r="AD158">
        <v>479994</v>
      </c>
      <c r="AE158" s="2" t="s">
        <v>456</v>
      </c>
      <c r="AI158">
        <v>800000</v>
      </c>
      <c r="AJ158">
        <v>375530</v>
      </c>
      <c r="AK158" s="2" t="s">
        <v>132</v>
      </c>
      <c r="AL158">
        <v>300000</v>
      </c>
      <c r="AM158">
        <v>79492</v>
      </c>
      <c r="AN158" s="2" t="s">
        <v>117</v>
      </c>
      <c r="AR158">
        <v>400000</v>
      </c>
      <c r="AS158">
        <v>73900</v>
      </c>
      <c r="AT158" s="2" t="s">
        <v>118</v>
      </c>
      <c r="AU158">
        <v>1400000</v>
      </c>
      <c r="AV158">
        <v>1327109</v>
      </c>
      <c r="AW158" s="2" t="s">
        <v>74</v>
      </c>
      <c r="AX158">
        <v>0</v>
      </c>
      <c r="AY158">
        <v>634860</v>
      </c>
      <c r="AZ158" s="2" t="s">
        <v>43</v>
      </c>
      <c r="BE158">
        <v>0</v>
      </c>
      <c r="BF158" s="2" t="s">
        <v>43</v>
      </c>
      <c r="BH158">
        <v>0</v>
      </c>
      <c r="BI158" s="2" t="s">
        <v>43</v>
      </c>
      <c r="BK158">
        <v>246352</v>
      </c>
      <c r="BL158" s="2" t="s">
        <v>43</v>
      </c>
      <c r="BM158">
        <v>300000</v>
      </c>
      <c r="BN158">
        <v>0</v>
      </c>
      <c r="BO158" s="2" t="s">
        <v>43</v>
      </c>
      <c r="BP158">
        <v>30000000</v>
      </c>
      <c r="BQ158">
        <v>28985256</v>
      </c>
      <c r="BR158" t="str">
        <f>IFERROR(BQ158*100/BP158,0)</f>
        <v>0</v>
      </c>
    </row>
    <row r="159" spans="1:86">
      <c r="A159" s="3"/>
      <c r="B159" s="3"/>
      <c r="C159" s="3" t="s">
        <v>393</v>
      </c>
      <c r="D159">
        <v>0</v>
      </c>
      <c r="F159">
        <v>0</v>
      </c>
      <c r="I159">
        <v>0</v>
      </c>
      <c r="L159">
        <v>0</v>
      </c>
      <c r="O159">
        <v>0</v>
      </c>
      <c r="R159">
        <v>0</v>
      </c>
      <c r="U159">
        <v>0</v>
      </c>
      <c r="X159">
        <v>0</v>
      </c>
      <c r="AA159">
        <v>0</v>
      </c>
      <c r="AD159">
        <v>0</v>
      </c>
      <c r="AJ159">
        <v>0</v>
      </c>
      <c r="AM159">
        <v>0</v>
      </c>
      <c r="AS159">
        <v>0</v>
      </c>
      <c r="AV159">
        <v>0</v>
      </c>
      <c r="AY159">
        <v>0</v>
      </c>
      <c r="BE159">
        <v>0</v>
      </c>
      <c r="BH159">
        <v>0</v>
      </c>
      <c r="BK159">
        <v>0</v>
      </c>
      <c r="BN159">
        <v>0</v>
      </c>
      <c r="BP159">
        <v>0</v>
      </c>
      <c r="BQ159">
        <v>0</v>
      </c>
      <c r="BR159" t="str">
        <f>IFERROR(BQ159*100/BP159,0)</f>
        <v>0</v>
      </c>
    </row>
    <row r="160" spans="1:86">
      <c r="A160" s="3"/>
      <c r="B160" s="3"/>
      <c r="C160" s="3" t="s">
        <v>457</v>
      </c>
      <c r="D160" s="3">
        <v>30000000</v>
      </c>
      <c r="E160" s="3">
        <v>235389</v>
      </c>
      <c r="F160" s="3">
        <v>0</v>
      </c>
      <c r="G160" s="5" t="s">
        <v>43</v>
      </c>
      <c r="H160" s="3">
        <v>0</v>
      </c>
      <c r="I160" s="3">
        <v>0</v>
      </c>
      <c r="J160" s="5" t="s">
        <v>43</v>
      </c>
      <c r="K160" s="3">
        <v>18066558</v>
      </c>
      <c r="L160" s="3">
        <v>22333518</v>
      </c>
      <c r="M160" s="5" t="s">
        <v>239</v>
      </c>
      <c r="N160" s="3">
        <v>699675</v>
      </c>
      <c r="O160" s="3">
        <v>727992</v>
      </c>
      <c r="P160" s="5" t="s">
        <v>80</v>
      </c>
      <c r="Q160" s="3">
        <v>7115259</v>
      </c>
      <c r="R160" s="3">
        <v>2387961</v>
      </c>
      <c r="S160" s="5" t="s">
        <v>151</v>
      </c>
      <c r="T160" s="3">
        <v>370129</v>
      </c>
      <c r="U160" s="3">
        <v>176164</v>
      </c>
      <c r="V160" s="5" t="s">
        <v>52</v>
      </c>
      <c r="W160" s="3">
        <v>300000</v>
      </c>
      <c r="X160" s="3">
        <v>85874</v>
      </c>
      <c r="Y160" s="5" t="s">
        <v>264</v>
      </c>
      <c r="Z160" s="3">
        <v>300000</v>
      </c>
      <c r="AA160" s="3">
        <v>56510</v>
      </c>
      <c r="AB160" s="5" t="s">
        <v>167</v>
      </c>
      <c r="AC160" s="3">
        <v>300000</v>
      </c>
      <c r="AD160" s="3">
        <v>479994</v>
      </c>
      <c r="AE160" s="5" t="s">
        <v>456</v>
      </c>
      <c r="AF160" s="3"/>
      <c r="AG160" s="3"/>
      <c r="AH160" s="3"/>
      <c r="AI160" s="3">
        <v>800000</v>
      </c>
      <c r="AJ160" s="3">
        <v>375530</v>
      </c>
      <c r="AK160" s="5" t="s">
        <v>132</v>
      </c>
      <c r="AL160" s="3">
        <v>300000</v>
      </c>
      <c r="AM160" s="3">
        <v>79492</v>
      </c>
      <c r="AN160" s="5" t="s">
        <v>117</v>
      </c>
      <c r="AO160" s="3"/>
      <c r="AP160" s="3"/>
      <c r="AQ160" s="3"/>
      <c r="AR160" s="3">
        <v>400000</v>
      </c>
      <c r="AS160" s="3">
        <v>73900</v>
      </c>
      <c r="AT160" s="5" t="s">
        <v>118</v>
      </c>
      <c r="AU160" s="3">
        <v>1400000</v>
      </c>
      <c r="AV160" s="3">
        <v>1327109</v>
      </c>
      <c r="AW160" s="5" t="s">
        <v>74</v>
      </c>
      <c r="AX160" s="3">
        <v>0</v>
      </c>
      <c r="AY160" s="3">
        <v>634860</v>
      </c>
      <c r="AZ160" s="5" t="s">
        <v>43</v>
      </c>
      <c r="BA160" s="3"/>
      <c r="BB160" s="3"/>
      <c r="BC160" s="3"/>
      <c r="BD160" s="3">
        <v>0</v>
      </c>
      <c r="BE160" s="3">
        <v>0</v>
      </c>
      <c r="BF160" s="5" t="s">
        <v>43</v>
      </c>
      <c r="BG160" s="3">
        <v>0</v>
      </c>
      <c r="BH160" s="3">
        <v>0</v>
      </c>
      <c r="BI160" s="5" t="s">
        <v>43</v>
      </c>
      <c r="BJ160" s="3">
        <v>0</v>
      </c>
      <c r="BK160" s="3">
        <v>246352</v>
      </c>
      <c r="BL160" s="5" t="s">
        <v>43</v>
      </c>
      <c r="BM160" s="3">
        <v>300000</v>
      </c>
      <c r="BN160" s="3">
        <v>0</v>
      </c>
      <c r="BO160" s="5" t="s">
        <v>43</v>
      </c>
      <c r="BP160" s="3">
        <v>30000000</v>
      </c>
      <c r="BQ160" s="3" t="str">
        <f>BQ159+BQ158</f>
        <v>0</v>
      </c>
      <c r="BR160" s="3" t="str">
        <f>IFERROR(BQ160*100/BP160,0)</f>
        <v>0</v>
      </c>
      <c r="BU160">
        <v>1239834</v>
      </c>
      <c r="BV160">
        <v>0</v>
      </c>
      <c r="BW160">
        <v>0</v>
      </c>
      <c r="BX160">
        <v>-280153</v>
      </c>
      <c r="BY160">
        <v>0</v>
      </c>
      <c r="BZ160">
        <v>0</v>
      </c>
      <c r="CA160">
        <v>0</v>
      </c>
      <c r="CB160">
        <v>0</v>
      </c>
      <c r="CD160">
        <v>0</v>
      </c>
      <c r="CE160">
        <v>0</v>
      </c>
      <c r="CF160" t="str">
        <f>BQ160-BP160</f>
        <v>0</v>
      </c>
      <c r="CG160" t="str">
        <f>CE90-BW90+BZ90</f>
        <v>0</v>
      </c>
      <c r="CH160" t="str">
        <f>IFERROR(CE160*100/BP160,0)</f>
        <v>0</v>
      </c>
    </row>
    <row r="161" spans="1:86">
      <c r="A161" s="3"/>
    </row>
    <row r="162" spans="1:86">
      <c r="A162" s="3"/>
      <c r="B162" s="5" t="s">
        <v>458</v>
      </c>
      <c r="C162" s="3" t="s">
        <v>392</v>
      </c>
      <c r="D162">
        <v>30000000</v>
      </c>
      <c r="F162">
        <v>0</v>
      </c>
      <c r="G162" s="2" t="s">
        <v>43</v>
      </c>
      <c r="I162">
        <v>56031</v>
      </c>
      <c r="J162" s="2" t="s">
        <v>43</v>
      </c>
      <c r="L162">
        <v>4821072</v>
      </c>
      <c r="M162" s="2" t="s">
        <v>180</v>
      </c>
      <c r="O162">
        <v>146959</v>
      </c>
      <c r="P162" s="2" t="s">
        <v>323</v>
      </c>
      <c r="R162">
        <v>349232</v>
      </c>
      <c r="S162" s="2" t="s">
        <v>146</v>
      </c>
      <c r="U162">
        <v>116669</v>
      </c>
      <c r="V162" s="2" t="s">
        <v>68</v>
      </c>
      <c r="W162">
        <v>300000</v>
      </c>
      <c r="X162">
        <v>0</v>
      </c>
      <c r="Y162" s="2" t="s">
        <v>43</v>
      </c>
      <c r="Z162">
        <v>300000</v>
      </c>
      <c r="AA162">
        <v>0</v>
      </c>
      <c r="AB162" s="2" t="s">
        <v>43</v>
      </c>
      <c r="AC162">
        <v>300000</v>
      </c>
      <c r="AD162">
        <v>0</v>
      </c>
      <c r="AE162" s="2" t="s">
        <v>43</v>
      </c>
      <c r="AI162">
        <v>500000</v>
      </c>
      <c r="AJ162">
        <v>147548</v>
      </c>
      <c r="AK162" s="2" t="s">
        <v>54</v>
      </c>
      <c r="AL162">
        <v>300000</v>
      </c>
      <c r="AM162">
        <v>0</v>
      </c>
      <c r="AN162" s="2" t="s">
        <v>43</v>
      </c>
      <c r="AR162">
        <v>300000</v>
      </c>
      <c r="AS162">
        <v>0</v>
      </c>
      <c r="AT162" s="2" t="s">
        <v>43</v>
      </c>
      <c r="AU162">
        <v>1100000</v>
      </c>
      <c r="AV162">
        <v>199977</v>
      </c>
      <c r="AW162" s="2" t="s">
        <v>118</v>
      </c>
      <c r="AX162">
        <v>0</v>
      </c>
      <c r="AY162">
        <v>37991</v>
      </c>
      <c r="AZ162" s="2" t="s">
        <v>43</v>
      </c>
      <c r="BE162">
        <v>0</v>
      </c>
      <c r="BF162" s="2" t="s">
        <v>43</v>
      </c>
      <c r="BH162">
        <v>0</v>
      </c>
      <c r="BI162" s="2" t="s">
        <v>43</v>
      </c>
      <c r="BK162">
        <v>0</v>
      </c>
      <c r="BL162" s="2" t="s">
        <v>43</v>
      </c>
      <c r="BM162">
        <v>300000</v>
      </c>
      <c r="BN162">
        <v>25900</v>
      </c>
      <c r="BO162" s="2" t="s">
        <v>72</v>
      </c>
      <c r="BP162">
        <v>30000000</v>
      </c>
      <c r="BQ162">
        <v>5901379</v>
      </c>
      <c r="BR162" t="str">
        <f>IFERROR(BQ162*100/BP162,0)</f>
        <v>0</v>
      </c>
    </row>
    <row r="163" spans="1:86">
      <c r="A163" s="3"/>
      <c r="B163" s="3"/>
      <c r="C163" s="3" t="s">
        <v>393</v>
      </c>
      <c r="D163">
        <v>0</v>
      </c>
      <c r="F163">
        <v>0</v>
      </c>
      <c r="I163">
        <v>0</v>
      </c>
      <c r="L163">
        <v>0</v>
      </c>
      <c r="O163">
        <v>0</v>
      </c>
      <c r="R163">
        <v>0</v>
      </c>
      <c r="U163">
        <v>0</v>
      </c>
      <c r="X163">
        <v>0</v>
      </c>
      <c r="AA163">
        <v>0</v>
      </c>
      <c r="AD163">
        <v>0</v>
      </c>
      <c r="AJ163">
        <v>0</v>
      </c>
      <c r="AM163">
        <v>0</v>
      </c>
      <c r="AS163">
        <v>0</v>
      </c>
      <c r="AV163">
        <v>0</v>
      </c>
      <c r="AY163">
        <v>0</v>
      </c>
      <c r="BE163">
        <v>0</v>
      </c>
      <c r="BH163">
        <v>0</v>
      </c>
      <c r="BK163">
        <v>0</v>
      </c>
      <c r="BN163">
        <v>0</v>
      </c>
      <c r="BP163">
        <v>0</v>
      </c>
      <c r="BQ163">
        <v>0</v>
      </c>
      <c r="BR163" t="str">
        <f>IFERROR(BQ163*100/BP163,0)</f>
        <v>0</v>
      </c>
    </row>
    <row r="164" spans="1:86">
      <c r="A164" s="3"/>
      <c r="B164" s="3"/>
      <c r="C164" s="3" t="s">
        <v>459</v>
      </c>
      <c r="D164" s="3">
        <v>30000000</v>
      </c>
      <c r="E164" s="3">
        <v>235389</v>
      </c>
      <c r="F164" s="3">
        <v>0</v>
      </c>
      <c r="G164" s="5" t="s">
        <v>43</v>
      </c>
      <c r="H164" s="3">
        <v>0</v>
      </c>
      <c r="I164" s="3">
        <v>56031</v>
      </c>
      <c r="J164" s="5" t="s">
        <v>43</v>
      </c>
      <c r="K164" s="3">
        <v>18066558</v>
      </c>
      <c r="L164" s="3">
        <v>4821072</v>
      </c>
      <c r="M164" s="5" t="s">
        <v>180</v>
      </c>
      <c r="N164" s="3">
        <v>699675</v>
      </c>
      <c r="O164" s="3">
        <v>146959</v>
      </c>
      <c r="P164" s="5" t="s">
        <v>323</v>
      </c>
      <c r="Q164" s="3">
        <v>7115259</v>
      </c>
      <c r="R164" s="3">
        <v>349232</v>
      </c>
      <c r="S164" s="5" t="s">
        <v>146</v>
      </c>
      <c r="T164" s="3">
        <v>370129</v>
      </c>
      <c r="U164" s="3">
        <v>116669</v>
      </c>
      <c r="V164" s="5" t="s">
        <v>68</v>
      </c>
      <c r="W164" s="3">
        <v>300000</v>
      </c>
      <c r="X164" s="3">
        <v>0</v>
      </c>
      <c r="Y164" s="5" t="s">
        <v>43</v>
      </c>
      <c r="Z164" s="3">
        <v>300000</v>
      </c>
      <c r="AA164" s="3">
        <v>0</v>
      </c>
      <c r="AB164" s="5" t="s">
        <v>43</v>
      </c>
      <c r="AC164" s="3">
        <v>300000</v>
      </c>
      <c r="AD164" s="3">
        <v>0</v>
      </c>
      <c r="AE164" s="5" t="s">
        <v>43</v>
      </c>
      <c r="AF164" s="3"/>
      <c r="AG164" s="3"/>
      <c r="AH164" s="3"/>
      <c r="AI164" s="3">
        <v>500000</v>
      </c>
      <c r="AJ164" s="3">
        <v>147548</v>
      </c>
      <c r="AK164" s="5" t="s">
        <v>54</v>
      </c>
      <c r="AL164" s="3">
        <v>300000</v>
      </c>
      <c r="AM164" s="3">
        <v>0</v>
      </c>
      <c r="AN164" s="5" t="s">
        <v>43</v>
      </c>
      <c r="AO164" s="3"/>
      <c r="AP164" s="3"/>
      <c r="AQ164" s="3"/>
      <c r="AR164" s="3">
        <v>300000</v>
      </c>
      <c r="AS164" s="3">
        <v>0</v>
      </c>
      <c r="AT164" s="5" t="s">
        <v>43</v>
      </c>
      <c r="AU164" s="3">
        <v>1100000</v>
      </c>
      <c r="AV164" s="3">
        <v>199977</v>
      </c>
      <c r="AW164" s="5" t="s">
        <v>118</v>
      </c>
      <c r="AX164" s="3">
        <v>0</v>
      </c>
      <c r="AY164" s="3">
        <v>37991</v>
      </c>
      <c r="AZ164" s="5" t="s">
        <v>43</v>
      </c>
      <c r="BA164" s="3"/>
      <c r="BB164" s="3"/>
      <c r="BC164" s="3"/>
      <c r="BD164" s="3">
        <v>0</v>
      </c>
      <c r="BE164" s="3">
        <v>0</v>
      </c>
      <c r="BF164" s="5" t="s">
        <v>43</v>
      </c>
      <c r="BG164" s="3">
        <v>0</v>
      </c>
      <c r="BH164" s="3">
        <v>0</v>
      </c>
      <c r="BI164" s="5" t="s">
        <v>43</v>
      </c>
      <c r="BJ164" s="3">
        <v>0</v>
      </c>
      <c r="BK164" s="3">
        <v>0</v>
      </c>
      <c r="BL164" s="5" t="s">
        <v>43</v>
      </c>
      <c r="BM164" s="3">
        <v>300000</v>
      </c>
      <c r="BN164" s="3">
        <v>25900</v>
      </c>
      <c r="BO164" s="5" t="s">
        <v>72</v>
      </c>
      <c r="BP164" s="3">
        <v>30000000</v>
      </c>
      <c r="BQ164" s="3" t="str">
        <f>BQ163+BQ162</f>
        <v>0</v>
      </c>
      <c r="BR164" s="3" t="str">
        <f>IFERROR(BQ164*100/BP164,0)</f>
        <v>0</v>
      </c>
      <c r="BU164">
        <v>2149845</v>
      </c>
      <c r="BV164">
        <v>-1640007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D164">
        <v>0</v>
      </c>
      <c r="CE164">
        <v>0</v>
      </c>
      <c r="CF164" t="str">
        <f>BQ164-BP164</f>
        <v>0</v>
      </c>
      <c r="CG164" t="str">
        <f>CE90-BW90+BZ90</f>
        <v>0</v>
      </c>
      <c r="CH164" t="str">
        <f>IFERROR(CE164*100/BP164,0)</f>
        <v>0</v>
      </c>
    </row>
    <row r="165" spans="1:86">
      <c r="A165" s="3"/>
    </row>
    <row r="166" spans="1:86">
      <c r="A166" s="3"/>
      <c r="B166" s="5" t="s">
        <v>460</v>
      </c>
      <c r="C166" s="3" t="s">
        <v>392</v>
      </c>
      <c r="D166">
        <v>0</v>
      </c>
      <c r="F166">
        <v>0</v>
      </c>
      <c r="G166" s="2" t="s">
        <v>43</v>
      </c>
      <c r="I166">
        <v>1</v>
      </c>
      <c r="J166" s="2" t="s">
        <v>43</v>
      </c>
      <c r="L166">
        <v>2492239</v>
      </c>
      <c r="M166" s="2" t="s">
        <v>43</v>
      </c>
      <c r="O166">
        <v>0</v>
      </c>
      <c r="P166" s="2" t="s">
        <v>43</v>
      </c>
      <c r="R166">
        <v>382596</v>
      </c>
      <c r="S166" s="2" t="s">
        <v>43</v>
      </c>
      <c r="U166">
        <v>116669</v>
      </c>
      <c r="V166" s="2" t="s">
        <v>43</v>
      </c>
      <c r="W166">
        <v>0</v>
      </c>
      <c r="X166">
        <v>0</v>
      </c>
      <c r="Y166" s="2" t="s">
        <v>43</v>
      </c>
      <c r="Z166">
        <v>0</v>
      </c>
      <c r="AA166">
        <v>0</v>
      </c>
      <c r="AB166" s="2" t="s">
        <v>43</v>
      </c>
      <c r="AC166">
        <v>0</v>
      </c>
      <c r="AD166">
        <v>0</v>
      </c>
      <c r="AE166" s="2" t="s">
        <v>43</v>
      </c>
      <c r="AI166">
        <v>0</v>
      </c>
      <c r="AJ166">
        <v>48090</v>
      </c>
      <c r="AK166" s="2" t="s">
        <v>43</v>
      </c>
      <c r="AL166">
        <v>0</v>
      </c>
      <c r="AM166">
        <v>0</v>
      </c>
      <c r="AN166" s="2" t="s">
        <v>43</v>
      </c>
      <c r="AR166">
        <v>0</v>
      </c>
      <c r="AS166">
        <v>0</v>
      </c>
      <c r="AT166" s="2" t="s">
        <v>43</v>
      </c>
      <c r="AU166">
        <v>0</v>
      </c>
      <c r="AV166">
        <v>499379</v>
      </c>
      <c r="AW166" s="2" t="s">
        <v>43</v>
      </c>
      <c r="AX166">
        <v>0</v>
      </c>
      <c r="AY166">
        <v>0</v>
      </c>
      <c r="AZ166" s="2" t="s">
        <v>43</v>
      </c>
      <c r="BE166">
        <v>0</v>
      </c>
      <c r="BF166" s="2" t="s">
        <v>43</v>
      </c>
      <c r="BH166">
        <v>0</v>
      </c>
      <c r="BI166" s="2" t="s">
        <v>43</v>
      </c>
      <c r="BK166">
        <v>0</v>
      </c>
      <c r="BL166" s="2" t="s">
        <v>43</v>
      </c>
      <c r="BM166">
        <v>0</v>
      </c>
      <c r="BN166">
        <v>0</v>
      </c>
      <c r="BO166" s="2" t="s">
        <v>43</v>
      </c>
      <c r="BP166">
        <v>0</v>
      </c>
      <c r="BQ166">
        <v>3538974</v>
      </c>
      <c r="BR166" t="str">
        <f>IFERROR(BQ166*100/BP166,0)</f>
        <v>0</v>
      </c>
    </row>
    <row r="167" spans="1:86">
      <c r="A167" s="3"/>
      <c r="B167" s="3"/>
      <c r="C167" s="3" t="s">
        <v>393</v>
      </c>
      <c r="D167">
        <v>0</v>
      </c>
      <c r="F167">
        <v>0</v>
      </c>
      <c r="I167">
        <v>0</v>
      </c>
      <c r="L167">
        <v>0</v>
      </c>
      <c r="O167">
        <v>0</v>
      </c>
      <c r="R167">
        <v>0</v>
      </c>
      <c r="U167">
        <v>0</v>
      </c>
      <c r="X167">
        <v>0</v>
      </c>
      <c r="AA167">
        <v>0</v>
      </c>
      <c r="AD167">
        <v>0</v>
      </c>
      <c r="AJ167">
        <v>0</v>
      </c>
      <c r="AM167">
        <v>0</v>
      </c>
      <c r="AS167">
        <v>0</v>
      </c>
      <c r="AV167">
        <v>0</v>
      </c>
      <c r="AY167">
        <v>0</v>
      </c>
      <c r="BE167">
        <v>0</v>
      </c>
      <c r="BH167">
        <v>0</v>
      </c>
      <c r="BK167">
        <v>0</v>
      </c>
      <c r="BN167">
        <v>0</v>
      </c>
      <c r="BP167">
        <v>0</v>
      </c>
      <c r="BQ167">
        <v>0</v>
      </c>
      <c r="BR167" t="str">
        <f>IFERROR(BQ167*100/BP167,0)</f>
        <v>0</v>
      </c>
    </row>
    <row r="168" spans="1:86">
      <c r="A168" s="3"/>
      <c r="B168" s="3"/>
      <c r="C168" s="3" t="s">
        <v>461</v>
      </c>
      <c r="D168" s="3">
        <v>0</v>
      </c>
      <c r="E168" s="3">
        <v>0</v>
      </c>
      <c r="F168" s="3">
        <v>0</v>
      </c>
      <c r="G168" s="5" t="s">
        <v>43</v>
      </c>
      <c r="H168" s="3">
        <v>0</v>
      </c>
      <c r="I168" s="3">
        <v>1</v>
      </c>
      <c r="J168" s="5" t="s">
        <v>43</v>
      </c>
      <c r="K168" s="3">
        <v>0</v>
      </c>
      <c r="L168" s="3">
        <v>2492239</v>
      </c>
      <c r="M168" s="5" t="s">
        <v>43</v>
      </c>
      <c r="N168" s="3">
        <v>0</v>
      </c>
      <c r="O168" s="3">
        <v>0</v>
      </c>
      <c r="P168" s="5" t="s">
        <v>43</v>
      </c>
      <c r="Q168" s="3">
        <v>0</v>
      </c>
      <c r="R168" s="3">
        <v>382596</v>
      </c>
      <c r="S168" s="5" t="s">
        <v>43</v>
      </c>
      <c r="T168" s="3">
        <v>0</v>
      </c>
      <c r="U168" s="3">
        <v>116669</v>
      </c>
      <c r="V168" s="5" t="s">
        <v>43</v>
      </c>
      <c r="W168" s="3">
        <v>0</v>
      </c>
      <c r="X168" s="3">
        <v>0</v>
      </c>
      <c r="Y168" s="5" t="s">
        <v>43</v>
      </c>
      <c r="Z168" s="3">
        <v>0</v>
      </c>
      <c r="AA168" s="3">
        <v>0</v>
      </c>
      <c r="AB168" s="5" t="s">
        <v>43</v>
      </c>
      <c r="AC168" s="3">
        <v>0</v>
      </c>
      <c r="AD168" s="3">
        <v>0</v>
      </c>
      <c r="AE168" s="5" t="s">
        <v>43</v>
      </c>
      <c r="AF168" s="3"/>
      <c r="AG168" s="3"/>
      <c r="AH168" s="3"/>
      <c r="AI168" s="3">
        <v>0</v>
      </c>
      <c r="AJ168" s="3">
        <v>48090</v>
      </c>
      <c r="AK168" s="5" t="s">
        <v>43</v>
      </c>
      <c r="AL168" s="3">
        <v>0</v>
      </c>
      <c r="AM168" s="3">
        <v>0</v>
      </c>
      <c r="AN168" s="5" t="s">
        <v>43</v>
      </c>
      <c r="AO168" s="3"/>
      <c r="AP168" s="3"/>
      <c r="AQ168" s="3"/>
      <c r="AR168" s="3">
        <v>0</v>
      </c>
      <c r="AS168" s="3">
        <v>0</v>
      </c>
      <c r="AT168" s="5" t="s">
        <v>43</v>
      </c>
      <c r="AU168" s="3">
        <v>0</v>
      </c>
      <c r="AV168" s="3">
        <v>499379</v>
      </c>
      <c r="AW168" s="5" t="s">
        <v>43</v>
      </c>
      <c r="AX168" s="3">
        <v>0</v>
      </c>
      <c r="AY168" s="3">
        <v>0</v>
      </c>
      <c r="AZ168" s="5" t="s">
        <v>43</v>
      </c>
      <c r="BA168" s="3"/>
      <c r="BB168" s="3"/>
      <c r="BC168" s="3"/>
      <c r="BD168" s="3">
        <v>0</v>
      </c>
      <c r="BE168" s="3">
        <v>0</v>
      </c>
      <c r="BF168" s="5" t="s">
        <v>43</v>
      </c>
      <c r="BG168" s="3">
        <v>0</v>
      </c>
      <c r="BH168" s="3">
        <v>0</v>
      </c>
      <c r="BI168" s="5" t="s">
        <v>43</v>
      </c>
      <c r="BJ168" s="3">
        <v>0</v>
      </c>
      <c r="BK168" s="3">
        <v>0</v>
      </c>
      <c r="BL168" s="5" t="s">
        <v>43</v>
      </c>
      <c r="BM168" s="3">
        <v>0</v>
      </c>
      <c r="BN168" s="3">
        <v>0</v>
      </c>
      <c r="BO168" s="5" t="s">
        <v>43</v>
      </c>
      <c r="BP168" s="3">
        <v>0</v>
      </c>
      <c r="BQ168" s="3" t="str">
        <f>BQ167+BQ166</f>
        <v>0</v>
      </c>
      <c r="BR168" s="3" t="str">
        <f>IFERROR(BQ168*100/BP168,0)</f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D168">
        <v>0</v>
      </c>
      <c r="CE168">
        <v>0</v>
      </c>
      <c r="CF168" t="str">
        <f>BQ168-BP168</f>
        <v>0</v>
      </c>
      <c r="CG168" t="str">
        <f>CE90-BW90+BZ90</f>
        <v>0</v>
      </c>
      <c r="CH168" t="str">
        <f>IFERROR(CE168*100/BP168,0)</f>
        <v>0</v>
      </c>
    </row>
    <row r="169" spans="1:86">
      <c r="A169" s="3"/>
    </row>
    <row r="170" spans="1:86">
      <c r="A170" s="3"/>
      <c r="B170" s="5" t="s">
        <v>462</v>
      </c>
      <c r="C170" s="3" t="s">
        <v>392</v>
      </c>
      <c r="D170">
        <v>30000000</v>
      </c>
      <c r="F170">
        <v>16554</v>
      </c>
      <c r="G170" s="2" t="s">
        <v>168</v>
      </c>
      <c r="I170">
        <v>38</v>
      </c>
      <c r="J170" s="2" t="s">
        <v>43</v>
      </c>
      <c r="L170">
        <v>18319096</v>
      </c>
      <c r="M170" s="2" t="s">
        <v>267</v>
      </c>
      <c r="O170">
        <v>988888</v>
      </c>
      <c r="P170" s="2" t="s">
        <v>319</v>
      </c>
      <c r="R170">
        <v>4392298</v>
      </c>
      <c r="S170" s="2" t="s">
        <v>196</v>
      </c>
      <c r="U170">
        <v>0</v>
      </c>
      <c r="V170" s="2" t="s">
        <v>43</v>
      </c>
      <c r="W170">
        <v>300000</v>
      </c>
      <c r="X170">
        <v>145865</v>
      </c>
      <c r="Y170" s="2" t="s">
        <v>95</v>
      </c>
      <c r="Z170">
        <v>300000</v>
      </c>
      <c r="AA170">
        <v>65864</v>
      </c>
      <c r="AB170" s="2" t="s">
        <v>63</v>
      </c>
      <c r="AC170">
        <v>300000</v>
      </c>
      <c r="AD170">
        <v>0</v>
      </c>
      <c r="AE170" s="2" t="s">
        <v>43</v>
      </c>
      <c r="AI170">
        <v>500000</v>
      </c>
      <c r="AJ170">
        <v>999384</v>
      </c>
      <c r="AK170" s="2" t="s">
        <v>246</v>
      </c>
      <c r="AL170">
        <v>300000</v>
      </c>
      <c r="AM170">
        <v>109911</v>
      </c>
      <c r="AN170" s="2" t="s">
        <v>69</v>
      </c>
      <c r="AR170">
        <v>400000</v>
      </c>
      <c r="AS170">
        <v>337133</v>
      </c>
      <c r="AT170" s="2" t="s">
        <v>259</v>
      </c>
      <c r="AU170">
        <v>1200000</v>
      </c>
      <c r="AV170">
        <v>922769</v>
      </c>
      <c r="AW170" s="2" t="s">
        <v>138</v>
      </c>
      <c r="AX170">
        <v>0</v>
      </c>
      <c r="AY170">
        <v>1044962</v>
      </c>
      <c r="AZ170" s="2" t="s">
        <v>43</v>
      </c>
      <c r="BE170">
        <v>0</v>
      </c>
      <c r="BF170" s="2" t="s">
        <v>43</v>
      </c>
      <c r="BH170">
        <v>0</v>
      </c>
      <c r="BI170" s="2" t="s">
        <v>43</v>
      </c>
      <c r="BK170">
        <v>0</v>
      </c>
      <c r="BL170" s="2" t="s">
        <v>43</v>
      </c>
      <c r="BM170">
        <v>300000</v>
      </c>
      <c r="BN170">
        <v>564401</v>
      </c>
      <c r="BO170" s="2" t="s">
        <v>442</v>
      </c>
      <c r="BP170">
        <v>30000000</v>
      </c>
      <c r="BQ170">
        <v>27907163</v>
      </c>
      <c r="BR170" t="str">
        <f>IFERROR(BQ170*100/BP170,0)</f>
        <v>0</v>
      </c>
    </row>
    <row r="171" spans="1:86">
      <c r="A171" s="3"/>
      <c r="B171" s="3"/>
      <c r="C171" s="3" t="s">
        <v>393</v>
      </c>
      <c r="D171">
        <v>0</v>
      </c>
      <c r="F171">
        <v>0</v>
      </c>
      <c r="I171">
        <v>0</v>
      </c>
      <c r="L171">
        <v>0</v>
      </c>
      <c r="O171">
        <v>0</v>
      </c>
      <c r="R171">
        <v>0</v>
      </c>
      <c r="U171">
        <v>0</v>
      </c>
      <c r="X171">
        <v>0</v>
      </c>
      <c r="AA171">
        <v>0</v>
      </c>
      <c r="AD171">
        <v>0</v>
      </c>
      <c r="AJ171">
        <v>0</v>
      </c>
      <c r="AM171">
        <v>0</v>
      </c>
      <c r="AS171">
        <v>0</v>
      </c>
      <c r="AV171">
        <v>0</v>
      </c>
      <c r="AY171">
        <v>0</v>
      </c>
      <c r="BE171">
        <v>0</v>
      </c>
      <c r="BH171">
        <v>0</v>
      </c>
      <c r="BK171">
        <v>0</v>
      </c>
      <c r="BN171">
        <v>0</v>
      </c>
      <c r="BP171">
        <v>0</v>
      </c>
      <c r="BQ171">
        <v>0</v>
      </c>
      <c r="BR171" t="str">
        <f>IFERROR(BQ171*100/BP171,0)</f>
        <v>0</v>
      </c>
    </row>
    <row r="172" spans="1:86">
      <c r="A172" s="3"/>
      <c r="B172" s="3"/>
      <c r="C172" s="3" t="s">
        <v>463</v>
      </c>
      <c r="D172" s="3">
        <v>30000000</v>
      </c>
      <c r="E172" s="3">
        <v>235389</v>
      </c>
      <c r="F172" s="3">
        <v>16554</v>
      </c>
      <c r="G172" s="5" t="s">
        <v>168</v>
      </c>
      <c r="H172" s="3">
        <v>0</v>
      </c>
      <c r="I172" s="3">
        <v>38</v>
      </c>
      <c r="J172" s="5" t="s">
        <v>43</v>
      </c>
      <c r="K172" s="3">
        <v>18066558</v>
      </c>
      <c r="L172" s="3">
        <v>18319096</v>
      </c>
      <c r="M172" s="5" t="s">
        <v>267</v>
      </c>
      <c r="N172" s="3">
        <v>699675</v>
      </c>
      <c r="O172" s="3">
        <v>988888</v>
      </c>
      <c r="P172" s="5" t="s">
        <v>319</v>
      </c>
      <c r="Q172" s="3">
        <v>7115259</v>
      </c>
      <c r="R172" s="3">
        <v>4392298</v>
      </c>
      <c r="S172" s="5" t="s">
        <v>196</v>
      </c>
      <c r="T172" s="3">
        <v>370129</v>
      </c>
      <c r="U172" s="3">
        <v>0</v>
      </c>
      <c r="V172" s="5" t="s">
        <v>43</v>
      </c>
      <c r="W172" s="3">
        <v>300000</v>
      </c>
      <c r="X172" s="3">
        <v>145865</v>
      </c>
      <c r="Y172" s="5" t="s">
        <v>95</v>
      </c>
      <c r="Z172" s="3">
        <v>300000</v>
      </c>
      <c r="AA172" s="3">
        <v>65864</v>
      </c>
      <c r="AB172" s="5" t="s">
        <v>63</v>
      </c>
      <c r="AC172" s="3">
        <v>300000</v>
      </c>
      <c r="AD172" s="3">
        <v>0</v>
      </c>
      <c r="AE172" s="5" t="s">
        <v>43</v>
      </c>
      <c r="AF172" s="3"/>
      <c r="AG172" s="3"/>
      <c r="AH172" s="3"/>
      <c r="AI172" s="3">
        <v>500000</v>
      </c>
      <c r="AJ172" s="3">
        <v>999384</v>
      </c>
      <c r="AK172" s="5" t="s">
        <v>246</v>
      </c>
      <c r="AL172" s="3">
        <v>300000</v>
      </c>
      <c r="AM172" s="3">
        <v>109911</v>
      </c>
      <c r="AN172" s="5" t="s">
        <v>69</v>
      </c>
      <c r="AO172" s="3"/>
      <c r="AP172" s="3"/>
      <c r="AQ172" s="3"/>
      <c r="AR172" s="3">
        <v>400000</v>
      </c>
      <c r="AS172" s="3">
        <v>337133</v>
      </c>
      <c r="AT172" s="5" t="s">
        <v>259</v>
      </c>
      <c r="AU172" s="3">
        <v>1200000</v>
      </c>
      <c r="AV172" s="3">
        <v>922769</v>
      </c>
      <c r="AW172" s="5" t="s">
        <v>138</v>
      </c>
      <c r="AX172" s="3">
        <v>0</v>
      </c>
      <c r="AY172" s="3">
        <v>1044962</v>
      </c>
      <c r="AZ172" s="5" t="s">
        <v>43</v>
      </c>
      <c r="BA172" s="3"/>
      <c r="BB172" s="3"/>
      <c r="BC172" s="3"/>
      <c r="BD172" s="3">
        <v>0</v>
      </c>
      <c r="BE172" s="3">
        <v>0</v>
      </c>
      <c r="BF172" s="5" t="s">
        <v>43</v>
      </c>
      <c r="BG172" s="3">
        <v>0</v>
      </c>
      <c r="BH172" s="3">
        <v>0</v>
      </c>
      <c r="BI172" s="5" t="s">
        <v>43</v>
      </c>
      <c r="BJ172" s="3">
        <v>0</v>
      </c>
      <c r="BK172" s="3">
        <v>0</v>
      </c>
      <c r="BL172" s="5" t="s">
        <v>43</v>
      </c>
      <c r="BM172" s="3">
        <v>300000</v>
      </c>
      <c r="BN172" s="3">
        <v>564401</v>
      </c>
      <c r="BO172" s="5" t="s">
        <v>442</v>
      </c>
      <c r="BP172" s="3">
        <v>30000000</v>
      </c>
      <c r="BQ172" s="3" t="str">
        <f>BQ171+BQ170</f>
        <v>0</v>
      </c>
      <c r="BR172" s="3" t="str">
        <f>IFERROR(BQ172*100/BP172,0)</f>
        <v>0</v>
      </c>
      <c r="BU172">
        <v>3456419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D172">
        <v>0</v>
      </c>
      <c r="CE172">
        <v>0</v>
      </c>
      <c r="CF172" t="str">
        <f>BQ172-BP172</f>
        <v>0</v>
      </c>
      <c r="CG172" t="str">
        <f>CE90-BW90+BZ90</f>
        <v>0</v>
      </c>
      <c r="CH172" t="str">
        <f>IFERROR(CE172*100/BP172,0)</f>
        <v>0</v>
      </c>
    </row>
    <row r="173" spans="1:86">
      <c r="A173" s="3"/>
    </row>
    <row r="174" spans="1:86">
      <c r="A174" s="3"/>
      <c r="B174" s="5" t="s">
        <v>464</v>
      </c>
      <c r="C174" s="3" t="s">
        <v>392</v>
      </c>
      <c r="D174">
        <v>31000000</v>
      </c>
      <c r="F174">
        <v>1685183</v>
      </c>
      <c r="G174" s="2" t="s">
        <v>465</v>
      </c>
      <c r="I174">
        <v>62586</v>
      </c>
      <c r="J174" s="2" t="s">
        <v>43</v>
      </c>
      <c r="L174">
        <v>19893983</v>
      </c>
      <c r="M174" s="2" t="s">
        <v>241</v>
      </c>
      <c r="O174">
        <v>545607</v>
      </c>
      <c r="P174" s="2" t="s">
        <v>62</v>
      </c>
      <c r="R174">
        <v>3709345</v>
      </c>
      <c r="S174" s="2" t="s">
        <v>203</v>
      </c>
      <c r="U174">
        <v>805836</v>
      </c>
      <c r="V174" s="2" t="s">
        <v>466</v>
      </c>
      <c r="W174">
        <v>300000</v>
      </c>
      <c r="X174">
        <v>233876</v>
      </c>
      <c r="Y174" s="2" t="s">
        <v>228</v>
      </c>
      <c r="Z174">
        <v>300000</v>
      </c>
      <c r="AA174">
        <v>0</v>
      </c>
      <c r="AB174" s="2" t="s">
        <v>43</v>
      </c>
      <c r="AC174">
        <v>300000</v>
      </c>
      <c r="AD174">
        <v>234799</v>
      </c>
      <c r="AE174" s="2" t="s">
        <v>228</v>
      </c>
      <c r="AI174">
        <v>1000000</v>
      </c>
      <c r="AJ174">
        <v>670973</v>
      </c>
      <c r="AK174" s="2" t="s">
        <v>75</v>
      </c>
      <c r="AL174">
        <v>300000</v>
      </c>
      <c r="AM174">
        <v>100575</v>
      </c>
      <c r="AN174" s="2" t="s">
        <v>151</v>
      </c>
      <c r="AR174">
        <v>400000</v>
      </c>
      <c r="AS174">
        <v>355959</v>
      </c>
      <c r="AT174" s="2" t="s">
        <v>49</v>
      </c>
      <c r="AU174">
        <v>1300000</v>
      </c>
      <c r="AV174">
        <v>1311318</v>
      </c>
      <c r="AW174" s="2" t="s">
        <v>267</v>
      </c>
      <c r="AX174">
        <v>0</v>
      </c>
      <c r="AY174">
        <v>1808739</v>
      </c>
      <c r="AZ174" s="2" t="s">
        <v>43</v>
      </c>
      <c r="BE174">
        <v>0</v>
      </c>
      <c r="BF174" s="2" t="s">
        <v>43</v>
      </c>
      <c r="BH174">
        <v>0</v>
      </c>
      <c r="BI174" s="2" t="s">
        <v>43</v>
      </c>
      <c r="BK174">
        <v>0</v>
      </c>
      <c r="BL174" s="2" t="s">
        <v>43</v>
      </c>
      <c r="BM174">
        <v>300000</v>
      </c>
      <c r="BN174">
        <v>583001</v>
      </c>
      <c r="BO174" s="2" t="s">
        <v>467</v>
      </c>
      <c r="BP174">
        <v>31000000</v>
      </c>
      <c r="BQ174">
        <v>32001780</v>
      </c>
      <c r="BR174" t="str">
        <f>IFERROR(BQ174*100/BP174,0)</f>
        <v>0</v>
      </c>
    </row>
    <row r="175" spans="1:86">
      <c r="A175" s="3"/>
      <c r="B175" s="3"/>
      <c r="C175" s="3" t="s">
        <v>393</v>
      </c>
      <c r="D175">
        <v>0</v>
      </c>
      <c r="F175">
        <v>0</v>
      </c>
      <c r="I175">
        <v>0</v>
      </c>
      <c r="L175">
        <v>0</v>
      </c>
      <c r="O175">
        <v>0</v>
      </c>
      <c r="R175">
        <v>0</v>
      </c>
      <c r="U175">
        <v>0</v>
      </c>
      <c r="X175">
        <v>0</v>
      </c>
      <c r="AA175">
        <v>0</v>
      </c>
      <c r="AD175">
        <v>0</v>
      </c>
      <c r="AJ175">
        <v>0</v>
      </c>
      <c r="AM175">
        <v>0</v>
      </c>
      <c r="AS175">
        <v>0</v>
      </c>
      <c r="AV175">
        <v>0</v>
      </c>
      <c r="AY175">
        <v>0</v>
      </c>
      <c r="BE175">
        <v>0</v>
      </c>
      <c r="BH175">
        <v>0</v>
      </c>
      <c r="BK175">
        <v>0</v>
      </c>
      <c r="BN175">
        <v>0</v>
      </c>
      <c r="BP175">
        <v>0</v>
      </c>
      <c r="BQ175">
        <v>0</v>
      </c>
      <c r="BR175" t="str">
        <f>IFERROR(BQ175*100/BP175,0)</f>
        <v>0</v>
      </c>
    </row>
    <row r="176" spans="1:86">
      <c r="A176" s="3"/>
      <c r="B176" s="3"/>
      <c r="C176" s="3" t="s">
        <v>468</v>
      </c>
      <c r="D176" s="3">
        <v>31000000</v>
      </c>
      <c r="E176" s="3">
        <v>243235</v>
      </c>
      <c r="F176" s="3">
        <v>1685183</v>
      </c>
      <c r="G176" s="5" t="s">
        <v>465</v>
      </c>
      <c r="H176" s="3">
        <v>0</v>
      </c>
      <c r="I176" s="3">
        <v>62586</v>
      </c>
      <c r="J176" s="5" t="s">
        <v>43</v>
      </c>
      <c r="K176" s="3">
        <v>18668777</v>
      </c>
      <c r="L176" s="3">
        <v>19893983</v>
      </c>
      <c r="M176" s="5" t="s">
        <v>241</v>
      </c>
      <c r="N176" s="3">
        <v>722997</v>
      </c>
      <c r="O176" s="3">
        <v>545607</v>
      </c>
      <c r="P176" s="5" t="s">
        <v>62</v>
      </c>
      <c r="Q176" s="3">
        <v>7352435</v>
      </c>
      <c r="R176" s="3">
        <v>3709345</v>
      </c>
      <c r="S176" s="5" t="s">
        <v>203</v>
      </c>
      <c r="T176" s="3">
        <v>382467</v>
      </c>
      <c r="U176" s="3">
        <v>805836</v>
      </c>
      <c r="V176" s="5" t="s">
        <v>466</v>
      </c>
      <c r="W176" s="3">
        <v>300000</v>
      </c>
      <c r="X176" s="3">
        <v>233876</v>
      </c>
      <c r="Y176" s="5" t="s">
        <v>228</v>
      </c>
      <c r="Z176" s="3">
        <v>300000</v>
      </c>
      <c r="AA176" s="3">
        <v>0</v>
      </c>
      <c r="AB176" s="5" t="s">
        <v>43</v>
      </c>
      <c r="AC176" s="3">
        <v>300000</v>
      </c>
      <c r="AD176" s="3">
        <v>234799</v>
      </c>
      <c r="AE176" s="5" t="s">
        <v>228</v>
      </c>
      <c r="AF176" s="3"/>
      <c r="AG176" s="3"/>
      <c r="AH176" s="3"/>
      <c r="AI176" s="3">
        <v>1000000</v>
      </c>
      <c r="AJ176" s="3">
        <v>670973</v>
      </c>
      <c r="AK176" s="5" t="s">
        <v>75</v>
      </c>
      <c r="AL176" s="3">
        <v>300000</v>
      </c>
      <c r="AM176" s="3">
        <v>100575</v>
      </c>
      <c r="AN176" s="5" t="s">
        <v>151</v>
      </c>
      <c r="AO176" s="3"/>
      <c r="AP176" s="3"/>
      <c r="AQ176" s="3"/>
      <c r="AR176" s="3">
        <v>400000</v>
      </c>
      <c r="AS176" s="3">
        <v>355959</v>
      </c>
      <c r="AT176" s="5" t="s">
        <v>49</v>
      </c>
      <c r="AU176" s="3">
        <v>1300000</v>
      </c>
      <c r="AV176" s="3">
        <v>1311318</v>
      </c>
      <c r="AW176" s="5" t="s">
        <v>267</v>
      </c>
      <c r="AX176" s="3">
        <v>0</v>
      </c>
      <c r="AY176" s="3">
        <v>1808739</v>
      </c>
      <c r="AZ176" s="5" t="s">
        <v>43</v>
      </c>
      <c r="BA176" s="3"/>
      <c r="BB176" s="3"/>
      <c r="BC176" s="3"/>
      <c r="BD176" s="3">
        <v>0</v>
      </c>
      <c r="BE176" s="3">
        <v>0</v>
      </c>
      <c r="BF176" s="5" t="s">
        <v>43</v>
      </c>
      <c r="BG176" s="3">
        <v>0</v>
      </c>
      <c r="BH176" s="3">
        <v>0</v>
      </c>
      <c r="BI176" s="5" t="s">
        <v>43</v>
      </c>
      <c r="BJ176" s="3">
        <v>0</v>
      </c>
      <c r="BK176" s="3">
        <v>0</v>
      </c>
      <c r="BL176" s="5" t="s">
        <v>43</v>
      </c>
      <c r="BM176" s="3">
        <v>300000</v>
      </c>
      <c r="BN176" s="3">
        <v>583001</v>
      </c>
      <c r="BO176" s="5" t="s">
        <v>467</v>
      </c>
      <c r="BP176" s="3">
        <v>31000000</v>
      </c>
      <c r="BQ176" s="3" t="str">
        <f>BQ175+BQ174</f>
        <v>0</v>
      </c>
      <c r="BR176" s="3" t="str">
        <f>IFERROR(BQ176*100/BP176,0)</f>
        <v>0</v>
      </c>
      <c r="BU176">
        <v>3534875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D176">
        <v>0</v>
      </c>
      <c r="CE176">
        <v>0</v>
      </c>
      <c r="CF176" t="str">
        <f>BQ176-BP176</f>
        <v>0</v>
      </c>
      <c r="CG176" t="str">
        <f>CE90-BW90+BZ90</f>
        <v>0</v>
      </c>
      <c r="CH176" t="str">
        <f>IFERROR(CE176*100/BP176,0)</f>
        <v>0</v>
      </c>
    </row>
    <row r="177" spans="1:86">
      <c r="A177" s="3"/>
    </row>
    <row r="178" spans="1:86">
      <c r="A178" s="3"/>
      <c r="B178" s="5" t="s">
        <v>469</v>
      </c>
      <c r="C178" s="3" t="s">
        <v>392</v>
      </c>
      <c r="D178">
        <v>0</v>
      </c>
      <c r="F178">
        <v>0</v>
      </c>
      <c r="G178" s="2" t="s">
        <v>43</v>
      </c>
      <c r="I178">
        <v>0</v>
      </c>
      <c r="J178" s="2" t="s">
        <v>43</v>
      </c>
      <c r="L178">
        <v>0</v>
      </c>
      <c r="M178" s="2" t="s">
        <v>43</v>
      </c>
      <c r="O178">
        <v>0</v>
      </c>
      <c r="P178" s="2" t="s">
        <v>43</v>
      </c>
      <c r="R178">
        <v>0</v>
      </c>
      <c r="S178" s="2" t="s">
        <v>43</v>
      </c>
      <c r="U178">
        <v>0</v>
      </c>
      <c r="V178" s="2" t="s">
        <v>43</v>
      </c>
      <c r="W178">
        <v>0</v>
      </c>
      <c r="X178">
        <v>0</v>
      </c>
      <c r="Y178" s="2" t="s">
        <v>43</v>
      </c>
      <c r="Z178">
        <v>0</v>
      </c>
      <c r="AA178">
        <v>0</v>
      </c>
      <c r="AB178" s="2" t="s">
        <v>43</v>
      </c>
      <c r="AC178">
        <v>0</v>
      </c>
      <c r="AD178">
        <v>0</v>
      </c>
      <c r="AE178" s="2" t="s">
        <v>43</v>
      </c>
      <c r="AI178">
        <v>0</v>
      </c>
      <c r="AJ178">
        <v>0</v>
      </c>
      <c r="AK178" s="2" t="s">
        <v>43</v>
      </c>
      <c r="AL178">
        <v>0</v>
      </c>
      <c r="AM178">
        <v>0</v>
      </c>
      <c r="AN178" s="2" t="s">
        <v>43</v>
      </c>
      <c r="AR178">
        <v>0</v>
      </c>
      <c r="AS178">
        <v>0</v>
      </c>
      <c r="AT178" s="2" t="s">
        <v>43</v>
      </c>
      <c r="AU178">
        <v>0</v>
      </c>
      <c r="AV178">
        <v>0</v>
      </c>
      <c r="AW178" s="2" t="s">
        <v>43</v>
      </c>
      <c r="AX178">
        <v>0</v>
      </c>
      <c r="AY178">
        <v>0</v>
      </c>
      <c r="AZ178" s="2" t="s">
        <v>43</v>
      </c>
      <c r="BE178">
        <v>0</v>
      </c>
      <c r="BF178" s="2" t="s">
        <v>43</v>
      </c>
      <c r="BH178">
        <v>0</v>
      </c>
      <c r="BI178" s="2" t="s">
        <v>43</v>
      </c>
      <c r="BK178">
        <v>0</v>
      </c>
      <c r="BL178" s="2" t="s">
        <v>43</v>
      </c>
      <c r="BM178">
        <v>0</v>
      </c>
      <c r="BN178">
        <v>0</v>
      </c>
      <c r="BO178" s="2" t="s">
        <v>43</v>
      </c>
      <c r="BP178">
        <v>0</v>
      </c>
      <c r="BQ178">
        <v>0</v>
      </c>
      <c r="BR178" t="str">
        <f>IFERROR(BQ178*100/BP178,0)</f>
        <v>0</v>
      </c>
    </row>
    <row r="179" spans="1:86">
      <c r="A179" s="3"/>
      <c r="B179" s="3"/>
      <c r="C179" s="3" t="s">
        <v>393</v>
      </c>
      <c r="D179">
        <v>0</v>
      </c>
      <c r="F179">
        <v>0</v>
      </c>
      <c r="I179">
        <v>0</v>
      </c>
      <c r="L179">
        <v>0</v>
      </c>
      <c r="O179">
        <v>0</v>
      </c>
      <c r="R179">
        <v>0</v>
      </c>
      <c r="U179">
        <v>0</v>
      </c>
      <c r="X179">
        <v>0</v>
      </c>
      <c r="AA179">
        <v>0</v>
      </c>
      <c r="AD179">
        <v>0</v>
      </c>
      <c r="AJ179">
        <v>0</v>
      </c>
      <c r="AM179">
        <v>0</v>
      </c>
      <c r="AS179">
        <v>0</v>
      </c>
      <c r="AV179">
        <v>0</v>
      </c>
      <c r="AY179">
        <v>0</v>
      </c>
      <c r="BE179">
        <v>0</v>
      </c>
      <c r="BH179">
        <v>0</v>
      </c>
      <c r="BK179">
        <v>0</v>
      </c>
      <c r="BN179">
        <v>0</v>
      </c>
      <c r="BP179">
        <v>0</v>
      </c>
      <c r="BQ179">
        <v>0</v>
      </c>
      <c r="BR179" t="str">
        <f>IFERROR(BQ179*100/BP179,0)</f>
        <v>0</v>
      </c>
    </row>
    <row r="180" spans="1:86">
      <c r="A180" s="3"/>
      <c r="B180" s="3"/>
      <c r="C180" s="3" t="s">
        <v>470</v>
      </c>
      <c r="D180" s="3">
        <v>0</v>
      </c>
      <c r="E180" s="3">
        <v>0</v>
      </c>
      <c r="F180" s="3">
        <v>0</v>
      </c>
      <c r="G180" s="5" t="s">
        <v>43</v>
      </c>
      <c r="H180" s="3">
        <v>0</v>
      </c>
      <c r="I180" s="3">
        <v>0</v>
      </c>
      <c r="J180" s="5" t="s">
        <v>43</v>
      </c>
      <c r="K180" s="3">
        <v>0</v>
      </c>
      <c r="L180" s="3">
        <v>0</v>
      </c>
      <c r="M180" s="5" t="s">
        <v>43</v>
      </c>
      <c r="N180" s="3">
        <v>0</v>
      </c>
      <c r="O180" s="3">
        <v>0</v>
      </c>
      <c r="P180" s="5" t="s">
        <v>43</v>
      </c>
      <c r="Q180" s="3">
        <v>0</v>
      </c>
      <c r="R180" s="3">
        <v>0</v>
      </c>
      <c r="S180" s="5" t="s">
        <v>43</v>
      </c>
      <c r="T180" s="3">
        <v>0</v>
      </c>
      <c r="U180" s="3">
        <v>0</v>
      </c>
      <c r="V180" s="5" t="s">
        <v>43</v>
      </c>
      <c r="W180" s="3">
        <v>0</v>
      </c>
      <c r="X180" s="3">
        <v>0</v>
      </c>
      <c r="Y180" s="5" t="s">
        <v>43</v>
      </c>
      <c r="Z180" s="3">
        <v>0</v>
      </c>
      <c r="AA180" s="3">
        <v>0</v>
      </c>
      <c r="AB180" s="5" t="s">
        <v>43</v>
      </c>
      <c r="AC180" s="3">
        <v>0</v>
      </c>
      <c r="AD180" s="3">
        <v>0</v>
      </c>
      <c r="AE180" s="5" t="s">
        <v>43</v>
      </c>
      <c r="AF180" s="3"/>
      <c r="AG180" s="3"/>
      <c r="AH180" s="3"/>
      <c r="AI180" s="3">
        <v>0</v>
      </c>
      <c r="AJ180" s="3">
        <v>0</v>
      </c>
      <c r="AK180" s="5" t="s">
        <v>43</v>
      </c>
      <c r="AL180" s="3">
        <v>0</v>
      </c>
      <c r="AM180" s="3">
        <v>0</v>
      </c>
      <c r="AN180" s="5" t="s">
        <v>43</v>
      </c>
      <c r="AO180" s="3"/>
      <c r="AP180" s="3"/>
      <c r="AQ180" s="3"/>
      <c r="AR180" s="3">
        <v>0</v>
      </c>
      <c r="AS180" s="3">
        <v>0</v>
      </c>
      <c r="AT180" s="5" t="s">
        <v>43</v>
      </c>
      <c r="AU180" s="3">
        <v>0</v>
      </c>
      <c r="AV180" s="3">
        <v>0</v>
      </c>
      <c r="AW180" s="5" t="s">
        <v>43</v>
      </c>
      <c r="AX180" s="3">
        <v>0</v>
      </c>
      <c r="AY180" s="3">
        <v>0</v>
      </c>
      <c r="AZ180" s="5" t="s">
        <v>43</v>
      </c>
      <c r="BA180" s="3"/>
      <c r="BB180" s="3"/>
      <c r="BC180" s="3"/>
      <c r="BD180" s="3">
        <v>0</v>
      </c>
      <c r="BE180" s="3">
        <v>0</v>
      </c>
      <c r="BF180" s="5" t="s">
        <v>43</v>
      </c>
      <c r="BG180" s="3">
        <v>0</v>
      </c>
      <c r="BH180" s="3">
        <v>0</v>
      </c>
      <c r="BI180" s="5" t="s">
        <v>43</v>
      </c>
      <c r="BJ180" s="3">
        <v>0</v>
      </c>
      <c r="BK180" s="3">
        <v>0</v>
      </c>
      <c r="BL180" s="5" t="s">
        <v>43</v>
      </c>
      <c r="BM180" s="3">
        <v>0</v>
      </c>
      <c r="BN180" s="3">
        <v>0</v>
      </c>
      <c r="BO180" s="5" t="s">
        <v>43</v>
      </c>
      <c r="BP180" s="3">
        <v>0</v>
      </c>
      <c r="BQ180" s="3" t="str">
        <f>BQ179+BQ178</f>
        <v>0</v>
      </c>
      <c r="BR180" s="3" t="str">
        <f>IFERROR(BQ180*100/BP180,0)</f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D180">
        <v>0</v>
      </c>
      <c r="CE180">
        <v>0</v>
      </c>
      <c r="CF180" t="str">
        <f>BQ180-BP180</f>
        <v>0</v>
      </c>
      <c r="CG180" t="str">
        <f>CE90-BW90+BZ90</f>
        <v>0</v>
      </c>
      <c r="CH180" t="str">
        <f>IFERROR(CE180*100/BP180,0)</f>
        <v>0</v>
      </c>
    </row>
    <row r="181" spans="1:86">
      <c r="A181" s="3"/>
    </row>
    <row r="182" spans="1:86">
      <c r="A182" s="3"/>
      <c r="B182" s="5" t="s">
        <v>471</v>
      </c>
      <c r="C182" s="3" t="s">
        <v>392</v>
      </c>
      <c r="D182">
        <v>31000000</v>
      </c>
      <c r="F182">
        <v>538236</v>
      </c>
      <c r="G182" s="2" t="s">
        <v>472</v>
      </c>
      <c r="I182">
        <v>0</v>
      </c>
      <c r="J182" s="2" t="s">
        <v>43</v>
      </c>
      <c r="L182">
        <v>21326118</v>
      </c>
      <c r="M182" s="2" t="s">
        <v>155</v>
      </c>
      <c r="O182">
        <v>1435310</v>
      </c>
      <c r="P182" s="2" t="s">
        <v>417</v>
      </c>
      <c r="R182">
        <v>4093132</v>
      </c>
      <c r="S182" s="2" t="s">
        <v>179</v>
      </c>
      <c r="U182">
        <v>0</v>
      </c>
      <c r="V182" s="2" t="s">
        <v>43</v>
      </c>
      <c r="W182">
        <v>500000</v>
      </c>
      <c r="X182">
        <v>279446</v>
      </c>
      <c r="Y182" s="2" t="s">
        <v>179</v>
      </c>
      <c r="Z182">
        <v>300000</v>
      </c>
      <c r="AA182">
        <v>161824</v>
      </c>
      <c r="AB182" s="2" t="s">
        <v>67</v>
      </c>
      <c r="AC182">
        <v>300000</v>
      </c>
      <c r="AD182">
        <v>0</v>
      </c>
      <c r="AE182" s="2" t="s">
        <v>43</v>
      </c>
      <c r="AI182">
        <v>1200000</v>
      </c>
      <c r="AJ182">
        <v>742936</v>
      </c>
      <c r="AK182" s="2" t="s">
        <v>196</v>
      </c>
      <c r="AL182">
        <v>400000</v>
      </c>
      <c r="AM182">
        <v>871489</v>
      </c>
      <c r="AN182" s="2" t="s">
        <v>473</v>
      </c>
      <c r="AR182">
        <v>400000</v>
      </c>
      <c r="AS182">
        <v>310701</v>
      </c>
      <c r="AT182" s="2" t="s">
        <v>228</v>
      </c>
      <c r="AU182">
        <v>1200000</v>
      </c>
      <c r="AV182">
        <v>1407139</v>
      </c>
      <c r="AW182" s="2" t="s">
        <v>108</v>
      </c>
      <c r="AX182">
        <v>0</v>
      </c>
      <c r="AY182">
        <v>1042687</v>
      </c>
      <c r="AZ182" s="2" t="s">
        <v>43</v>
      </c>
      <c r="BE182">
        <v>0</v>
      </c>
      <c r="BF182" s="2" t="s">
        <v>43</v>
      </c>
      <c r="BH182">
        <v>0</v>
      </c>
      <c r="BI182" s="2" t="s">
        <v>43</v>
      </c>
      <c r="BK182">
        <v>0</v>
      </c>
      <c r="BL182" s="2" t="s">
        <v>43</v>
      </c>
      <c r="BM182">
        <v>300000</v>
      </c>
      <c r="BN182">
        <v>137700</v>
      </c>
      <c r="BO182" s="2" t="s">
        <v>194</v>
      </c>
      <c r="BP182">
        <v>31000000</v>
      </c>
      <c r="BQ182">
        <v>32346718</v>
      </c>
      <c r="BR182" t="str">
        <f>IFERROR(BQ182*100/BP182,0)</f>
        <v>0</v>
      </c>
    </row>
    <row r="183" spans="1:86">
      <c r="A183" s="3"/>
      <c r="B183" s="3"/>
      <c r="C183" s="3" t="s">
        <v>393</v>
      </c>
      <c r="D183">
        <v>0</v>
      </c>
      <c r="F183">
        <v>0</v>
      </c>
      <c r="I183">
        <v>0</v>
      </c>
      <c r="L183">
        <v>0</v>
      </c>
      <c r="O183">
        <v>0</v>
      </c>
      <c r="R183">
        <v>0</v>
      </c>
      <c r="U183">
        <v>0</v>
      </c>
      <c r="X183">
        <v>0</v>
      </c>
      <c r="AA183">
        <v>0</v>
      </c>
      <c r="AD183">
        <v>0</v>
      </c>
      <c r="AJ183">
        <v>0</v>
      </c>
      <c r="AM183">
        <v>0</v>
      </c>
      <c r="AS183">
        <v>0</v>
      </c>
      <c r="AV183">
        <v>0</v>
      </c>
      <c r="AY183">
        <v>0</v>
      </c>
      <c r="BE183">
        <v>0</v>
      </c>
      <c r="BH183">
        <v>0</v>
      </c>
      <c r="BK183">
        <v>0</v>
      </c>
      <c r="BN183">
        <v>0</v>
      </c>
      <c r="BP183">
        <v>0</v>
      </c>
      <c r="BQ183">
        <v>0</v>
      </c>
      <c r="BR183" t="str">
        <f>IFERROR(BQ183*100/BP183,0)</f>
        <v>0</v>
      </c>
    </row>
    <row r="184" spans="1:86">
      <c r="A184" s="3"/>
      <c r="B184" s="3"/>
      <c r="C184" s="3" t="s">
        <v>474</v>
      </c>
      <c r="D184" s="3">
        <v>31000000</v>
      </c>
      <c r="E184" s="3">
        <v>243235</v>
      </c>
      <c r="F184" s="3">
        <v>538236</v>
      </c>
      <c r="G184" s="5" t="s">
        <v>472</v>
      </c>
      <c r="H184" s="3">
        <v>0</v>
      </c>
      <c r="I184" s="3">
        <v>0</v>
      </c>
      <c r="J184" s="5" t="s">
        <v>43</v>
      </c>
      <c r="K184" s="3">
        <v>18668777</v>
      </c>
      <c r="L184" s="3">
        <v>21326118</v>
      </c>
      <c r="M184" s="5" t="s">
        <v>155</v>
      </c>
      <c r="N184" s="3">
        <v>722997</v>
      </c>
      <c r="O184" s="3">
        <v>1435310</v>
      </c>
      <c r="P184" s="5" t="s">
        <v>417</v>
      </c>
      <c r="Q184" s="3">
        <v>7352435</v>
      </c>
      <c r="R184" s="3">
        <v>4093132</v>
      </c>
      <c r="S184" s="5" t="s">
        <v>179</v>
      </c>
      <c r="T184" s="3">
        <v>382467</v>
      </c>
      <c r="U184" s="3">
        <v>0</v>
      </c>
      <c r="V184" s="5" t="s">
        <v>43</v>
      </c>
      <c r="W184" s="3">
        <v>500000</v>
      </c>
      <c r="X184" s="3">
        <v>279446</v>
      </c>
      <c r="Y184" s="5" t="s">
        <v>179</v>
      </c>
      <c r="Z184" s="3">
        <v>300000</v>
      </c>
      <c r="AA184" s="3">
        <v>161824</v>
      </c>
      <c r="AB184" s="5" t="s">
        <v>67</v>
      </c>
      <c r="AC184" s="3">
        <v>300000</v>
      </c>
      <c r="AD184" s="3">
        <v>0</v>
      </c>
      <c r="AE184" s="5" t="s">
        <v>43</v>
      </c>
      <c r="AF184" s="3"/>
      <c r="AG184" s="3"/>
      <c r="AH184" s="3"/>
      <c r="AI184" s="3">
        <v>1200000</v>
      </c>
      <c r="AJ184" s="3">
        <v>742936</v>
      </c>
      <c r="AK184" s="5" t="s">
        <v>196</v>
      </c>
      <c r="AL184" s="3">
        <v>400000</v>
      </c>
      <c r="AM184" s="3">
        <v>871489</v>
      </c>
      <c r="AN184" s="5" t="s">
        <v>473</v>
      </c>
      <c r="AO184" s="3"/>
      <c r="AP184" s="3"/>
      <c r="AQ184" s="3"/>
      <c r="AR184" s="3">
        <v>400000</v>
      </c>
      <c r="AS184" s="3">
        <v>310701</v>
      </c>
      <c r="AT184" s="5" t="s">
        <v>228</v>
      </c>
      <c r="AU184" s="3">
        <v>1200000</v>
      </c>
      <c r="AV184" s="3">
        <v>1407139</v>
      </c>
      <c r="AW184" s="5" t="s">
        <v>108</v>
      </c>
      <c r="AX184" s="3">
        <v>0</v>
      </c>
      <c r="AY184" s="3">
        <v>1042687</v>
      </c>
      <c r="AZ184" s="5" t="s">
        <v>43</v>
      </c>
      <c r="BA184" s="3"/>
      <c r="BB184" s="3"/>
      <c r="BC184" s="3"/>
      <c r="BD184" s="3">
        <v>0</v>
      </c>
      <c r="BE184" s="3">
        <v>0</v>
      </c>
      <c r="BF184" s="5" t="s">
        <v>43</v>
      </c>
      <c r="BG184" s="3">
        <v>0</v>
      </c>
      <c r="BH184" s="3">
        <v>0</v>
      </c>
      <c r="BI184" s="5" t="s">
        <v>43</v>
      </c>
      <c r="BJ184" s="3">
        <v>0</v>
      </c>
      <c r="BK184" s="3">
        <v>0</v>
      </c>
      <c r="BL184" s="5" t="s">
        <v>43</v>
      </c>
      <c r="BM184" s="3">
        <v>300000</v>
      </c>
      <c r="BN184" s="3">
        <v>137700</v>
      </c>
      <c r="BO184" s="5" t="s">
        <v>194</v>
      </c>
      <c r="BP184" s="3">
        <v>31000000</v>
      </c>
      <c r="BQ184" s="3" t="str">
        <f>BQ183+BQ182</f>
        <v>0</v>
      </c>
      <c r="BR184" s="3" t="str">
        <f>IFERROR(BQ184*100/BP184,0)</f>
        <v>0</v>
      </c>
      <c r="BU184">
        <v>7035876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D184">
        <v>0</v>
      </c>
      <c r="CE184">
        <v>0</v>
      </c>
      <c r="CF184" t="str">
        <f>BQ184-BP184</f>
        <v>0</v>
      </c>
      <c r="CG184" t="str">
        <f>CE90-BW90+BZ90</f>
        <v>0</v>
      </c>
      <c r="CH184" t="str">
        <f>IFERROR(CE184*100/BP184,0)</f>
        <v>0</v>
      </c>
    </row>
    <row r="185" spans="1:86">
      <c r="A185" s="3"/>
    </row>
    <row r="186" spans="1:86">
      <c r="A186" s="3"/>
      <c r="B186" s="5" t="s">
        <v>475</v>
      </c>
      <c r="C186" s="3" t="s">
        <v>392</v>
      </c>
      <c r="D186">
        <v>31000000</v>
      </c>
      <c r="F186">
        <v>0</v>
      </c>
      <c r="G186" s="2" t="s">
        <v>43</v>
      </c>
      <c r="I186">
        <v>31998</v>
      </c>
      <c r="J186" s="2" t="s">
        <v>43</v>
      </c>
      <c r="L186">
        <v>14331581</v>
      </c>
      <c r="M186" s="2" t="s">
        <v>138</v>
      </c>
      <c r="O186">
        <v>960181</v>
      </c>
      <c r="P186" s="2" t="s">
        <v>439</v>
      </c>
      <c r="R186">
        <v>3392055</v>
      </c>
      <c r="S186" s="2" t="s">
        <v>194</v>
      </c>
      <c r="U186">
        <v>427649</v>
      </c>
      <c r="V186" s="2" t="s">
        <v>245</v>
      </c>
      <c r="W186">
        <v>300000</v>
      </c>
      <c r="X186">
        <v>44865</v>
      </c>
      <c r="Y186" s="2" t="s">
        <v>102</v>
      </c>
      <c r="Z186">
        <v>400000</v>
      </c>
      <c r="AA186">
        <v>9629</v>
      </c>
      <c r="AB186" s="2" t="s">
        <v>96</v>
      </c>
      <c r="AC186">
        <v>300000</v>
      </c>
      <c r="AD186">
        <v>79999</v>
      </c>
      <c r="AE186" s="2" t="s">
        <v>180</v>
      </c>
      <c r="AI186">
        <v>900000</v>
      </c>
      <c r="AJ186">
        <v>406809</v>
      </c>
      <c r="AK186" s="2" t="s">
        <v>185</v>
      </c>
      <c r="AL186">
        <v>500000</v>
      </c>
      <c r="AM186">
        <v>204736</v>
      </c>
      <c r="AN186" s="2" t="s">
        <v>176</v>
      </c>
      <c r="AR186">
        <v>500000</v>
      </c>
      <c r="AS186">
        <v>43161</v>
      </c>
      <c r="AT186" s="2" t="s">
        <v>72</v>
      </c>
      <c r="AU186">
        <v>1300000</v>
      </c>
      <c r="AV186">
        <v>1019809</v>
      </c>
      <c r="AW186" s="2" t="s">
        <v>228</v>
      </c>
      <c r="AX186">
        <v>0</v>
      </c>
      <c r="AY186">
        <v>827886</v>
      </c>
      <c r="AZ186" s="2" t="s">
        <v>43</v>
      </c>
      <c r="BE186">
        <v>0</v>
      </c>
      <c r="BF186" s="2" t="s">
        <v>43</v>
      </c>
      <c r="BH186">
        <v>0</v>
      </c>
      <c r="BI186" s="2" t="s">
        <v>43</v>
      </c>
      <c r="BK186">
        <v>0</v>
      </c>
      <c r="BL186" s="2" t="s">
        <v>43</v>
      </c>
      <c r="BM186">
        <v>300000</v>
      </c>
      <c r="BN186">
        <v>0</v>
      </c>
      <c r="BO186" s="2" t="s">
        <v>43</v>
      </c>
      <c r="BP186">
        <v>31000000</v>
      </c>
      <c r="BQ186">
        <v>21780358</v>
      </c>
      <c r="BR186" t="str">
        <f>IFERROR(BQ186*100/BP186,0)</f>
        <v>0</v>
      </c>
    </row>
    <row r="187" spans="1:86">
      <c r="A187" s="3"/>
      <c r="B187" s="3"/>
      <c r="C187" s="3" t="s">
        <v>393</v>
      </c>
      <c r="D187">
        <v>0</v>
      </c>
      <c r="F187">
        <v>0</v>
      </c>
      <c r="I187">
        <v>0</v>
      </c>
      <c r="L187">
        <v>0</v>
      </c>
      <c r="O187">
        <v>0</v>
      </c>
      <c r="R187">
        <v>0</v>
      </c>
      <c r="U187">
        <v>0</v>
      </c>
      <c r="X187">
        <v>0</v>
      </c>
      <c r="AA187">
        <v>0</v>
      </c>
      <c r="AD187">
        <v>0</v>
      </c>
      <c r="AJ187">
        <v>0</v>
      </c>
      <c r="AM187">
        <v>0</v>
      </c>
      <c r="AS187">
        <v>0</v>
      </c>
      <c r="AV187">
        <v>0</v>
      </c>
      <c r="AY187">
        <v>0</v>
      </c>
      <c r="BE187">
        <v>0</v>
      </c>
      <c r="BH187">
        <v>0</v>
      </c>
      <c r="BK187">
        <v>0</v>
      </c>
      <c r="BN187">
        <v>0</v>
      </c>
      <c r="BP187">
        <v>0</v>
      </c>
      <c r="BQ187">
        <v>0</v>
      </c>
      <c r="BR187" t="str">
        <f>IFERROR(BQ187*100/BP187,0)</f>
        <v>0</v>
      </c>
    </row>
    <row r="188" spans="1:86">
      <c r="A188" s="3"/>
      <c r="B188" s="3"/>
      <c r="C188" s="3" t="s">
        <v>476</v>
      </c>
      <c r="D188" s="3">
        <v>31000000</v>
      </c>
      <c r="E188" s="3">
        <v>243235</v>
      </c>
      <c r="F188" s="3">
        <v>0</v>
      </c>
      <c r="G188" s="5" t="s">
        <v>43</v>
      </c>
      <c r="H188" s="3">
        <v>0</v>
      </c>
      <c r="I188" s="3">
        <v>31998</v>
      </c>
      <c r="J188" s="5" t="s">
        <v>43</v>
      </c>
      <c r="K188" s="3">
        <v>18668777</v>
      </c>
      <c r="L188" s="3">
        <v>14331581</v>
      </c>
      <c r="M188" s="5" t="s">
        <v>138</v>
      </c>
      <c r="N188" s="3">
        <v>722997</v>
      </c>
      <c r="O188" s="3">
        <v>960181</v>
      </c>
      <c r="P188" s="5" t="s">
        <v>439</v>
      </c>
      <c r="Q188" s="3">
        <v>7352435</v>
      </c>
      <c r="R188" s="3">
        <v>3392055</v>
      </c>
      <c r="S188" s="5" t="s">
        <v>194</v>
      </c>
      <c r="T188" s="3">
        <v>382467</v>
      </c>
      <c r="U188" s="3">
        <v>427649</v>
      </c>
      <c r="V188" s="5" t="s">
        <v>245</v>
      </c>
      <c r="W188" s="3">
        <v>300000</v>
      </c>
      <c r="X188" s="3">
        <v>44865</v>
      </c>
      <c r="Y188" s="5" t="s">
        <v>102</v>
      </c>
      <c r="Z188" s="3">
        <v>400000</v>
      </c>
      <c r="AA188" s="3">
        <v>9629</v>
      </c>
      <c r="AB188" s="5" t="s">
        <v>96</v>
      </c>
      <c r="AC188" s="3">
        <v>300000</v>
      </c>
      <c r="AD188" s="3">
        <v>79999</v>
      </c>
      <c r="AE188" s="5" t="s">
        <v>180</v>
      </c>
      <c r="AF188" s="3"/>
      <c r="AG188" s="3"/>
      <c r="AH188" s="3"/>
      <c r="AI188" s="3">
        <v>900000</v>
      </c>
      <c r="AJ188" s="3">
        <v>406809</v>
      </c>
      <c r="AK188" s="5" t="s">
        <v>185</v>
      </c>
      <c r="AL188" s="3">
        <v>500000</v>
      </c>
      <c r="AM188" s="3">
        <v>204736</v>
      </c>
      <c r="AN188" s="5" t="s">
        <v>176</v>
      </c>
      <c r="AO188" s="3"/>
      <c r="AP188" s="3"/>
      <c r="AQ188" s="3"/>
      <c r="AR188" s="3">
        <v>500000</v>
      </c>
      <c r="AS188" s="3">
        <v>43161</v>
      </c>
      <c r="AT188" s="5" t="s">
        <v>72</v>
      </c>
      <c r="AU188" s="3">
        <v>1300000</v>
      </c>
      <c r="AV188" s="3">
        <v>1019809</v>
      </c>
      <c r="AW188" s="5" t="s">
        <v>228</v>
      </c>
      <c r="AX188" s="3">
        <v>0</v>
      </c>
      <c r="AY188" s="3">
        <v>827886</v>
      </c>
      <c r="AZ188" s="5" t="s">
        <v>43</v>
      </c>
      <c r="BA188" s="3"/>
      <c r="BB188" s="3"/>
      <c r="BC188" s="3"/>
      <c r="BD188" s="3">
        <v>0</v>
      </c>
      <c r="BE188" s="3">
        <v>0</v>
      </c>
      <c r="BF188" s="5" t="s">
        <v>43</v>
      </c>
      <c r="BG188" s="3">
        <v>0</v>
      </c>
      <c r="BH188" s="3">
        <v>0</v>
      </c>
      <c r="BI188" s="5" t="s">
        <v>43</v>
      </c>
      <c r="BJ188" s="3">
        <v>0</v>
      </c>
      <c r="BK188" s="3">
        <v>0</v>
      </c>
      <c r="BL188" s="5" t="s">
        <v>43</v>
      </c>
      <c r="BM188" s="3">
        <v>300000</v>
      </c>
      <c r="BN188" s="3">
        <v>0</v>
      </c>
      <c r="BO188" s="5" t="s">
        <v>43</v>
      </c>
      <c r="BP188" s="3">
        <v>31000000</v>
      </c>
      <c r="BQ188" s="3" t="str">
        <f>BQ187+BQ186</f>
        <v>0</v>
      </c>
      <c r="BR188" s="3" t="str">
        <f>IFERROR(BQ188*100/BP188,0)</f>
        <v>0</v>
      </c>
      <c r="BU188">
        <v>6898710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D188">
        <v>0</v>
      </c>
      <c r="CE188">
        <v>0</v>
      </c>
      <c r="CF188" t="str">
        <f>BQ188-BP188</f>
        <v>0</v>
      </c>
      <c r="CG188" t="str">
        <f>CE90-BW90+BZ90</f>
        <v>0</v>
      </c>
      <c r="CH188" t="str">
        <f>IFERROR(CE188*100/BP188,0)</f>
        <v>0</v>
      </c>
    </row>
    <row r="189" spans="1:86">
      <c r="A189" s="3"/>
    </row>
    <row r="190" spans="1:86">
      <c r="A190" s="3"/>
      <c r="B190" s="5" t="s">
        <v>477</v>
      </c>
      <c r="C190" s="3" t="s">
        <v>392</v>
      </c>
      <c r="D190">
        <v>30000000</v>
      </c>
      <c r="F190">
        <v>0</v>
      </c>
      <c r="G190" s="2" t="s">
        <v>43</v>
      </c>
      <c r="I190">
        <v>0</v>
      </c>
      <c r="J190" s="2" t="s">
        <v>43</v>
      </c>
      <c r="L190">
        <v>13269193</v>
      </c>
      <c r="M190" s="2" t="s">
        <v>478</v>
      </c>
      <c r="O190">
        <v>263049</v>
      </c>
      <c r="P190" s="2" t="s">
        <v>255</v>
      </c>
      <c r="R190">
        <v>1913927</v>
      </c>
      <c r="S190" s="2" t="s">
        <v>180</v>
      </c>
      <c r="U190">
        <v>0</v>
      </c>
      <c r="V190" s="2" t="s">
        <v>43</v>
      </c>
      <c r="W190">
        <v>300000</v>
      </c>
      <c r="X190">
        <v>21543</v>
      </c>
      <c r="Y190" s="2" t="s">
        <v>168</v>
      </c>
      <c r="Z190">
        <v>300000</v>
      </c>
      <c r="AA190">
        <v>71752</v>
      </c>
      <c r="AB190" s="2" t="s">
        <v>310</v>
      </c>
      <c r="AC190">
        <v>300000</v>
      </c>
      <c r="AD190">
        <v>0</v>
      </c>
      <c r="AE190" s="2" t="s">
        <v>43</v>
      </c>
      <c r="AI190">
        <v>900000</v>
      </c>
      <c r="AJ190">
        <v>659464</v>
      </c>
      <c r="AK190" s="2" t="s">
        <v>478</v>
      </c>
      <c r="AL190">
        <v>300000</v>
      </c>
      <c r="AM190">
        <v>168526</v>
      </c>
      <c r="AN190" s="2" t="s">
        <v>179</v>
      </c>
      <c r="AR190">
        <v>300000</v>
      </c>
      <c r="AS190">
        <v>409590</v>
      </c>
      <c r="AT190" s="2" t="s">
        <v>273</v>
      </c>
      <c r="AU190">
        <v>1000000</v>
      </c>
      <c r="AV190">
        <v>304249</v>
      </c>
      <c r="AW190" s="2" t="s">
        <v>54</v>
      </c>
      <c r="AX190">
        <v>0</v>
      </c>
      <c r="AY190">
        <v>902564</v>
      </c>
      <c r="AZ190" s="2" t="s">
        <v>43</v>
      </c>
      <c r="BE190">
        <v>0</v>
      </c>
      <c r="BF190" s="2" t="s">
        <v>43</v>
      </c>
      <c r="BH190">
        <v>0</v>
      </c>
      <c r="BI190" s="2" t="s">
        <v>43</v>
      </c>
      <c r="BK190">
        <v>0</v>
      </c>
      <c r="BL190" s="2" t="s">
        <v>43</v>
      </c>
      <c r="BM190">
        <v>300000</v>
      </c>
      <c r="BN190">
        <v>0</v>
      </c>
      <c r="BO190" s="2" t="s">
        <v>43</v>
      </c>
      <c r="BP190">
        <v>30000000</v>
      </c>
      <c r="BQ190">
        <v>17983857</v>
      </c>
      <c r="BR190" t="str">
        <f>IFERROR(BQ190*100/BP190,0)</f>
        <v>0</v>
      </c>
    </row>
    <row r="191" spans="1:86">
      <c r="A191" s="3"/>
      <c r="B191" s="3"/>
      <c r="C191" s="3" t="s">
        <v>393</v>
      </c>
      <c r="D191">
        <v>0</v>
      </c>
      <c r="F191">
        <v>0</v>
      </c>
      <c r="I191">
        <v>0</v>
      </c>
      <c r="L191">
        <v>0</v>
      </c>
      <c r="O191">
        <v>0</v>
      </c>
      <c r="R191">
        <v>0</v>
      </c>
      <c r="U191">
        <v>0</v>
      </c>
      <c r="X191">
        <v>0</v>
      </c>
      <c r="AA191">
        <v>0</v>
      </c>
      <c r="AD191">
        <v>0</v>
      </c>
      <c r="AJ191">
        <v>0</v>
      </c>
      <c r="AM191">
        <v>0</v>
      </c>
      <c r="AS191">
        <v>0</v>
      </c>
      <c r="AV191">
        <v>0</v>
      </c>
      <c r="AY191">
        <v>0</v>
      </c>
      <c r="BE191">
        <v>0</v>
      </c>
      <c r="BH191">
        <v>0</v>
      </c>
      <c r="BK191">
        <v>0</v>
      </c>
      <c r="BN191">
        <v>0</v>
      </c>
      <c r="BP191">
        <v>0</v>
      </c>
      <c r="BQ191">
        <v>0</v>
      </c>
      <c r="BR191" t="str">
        <f>IFERROR(BQ191*100/BP191,0)</f>
        <v>0</v>
      </c>
    </row>
    <row r="192" spans="1:86">
      <c r="A192" s="3"/>
      <c r="B192" s="3"/>
      <c r="C192" s="3" t="s">
        <v>479</v>
      </c>
      <c r="D192" s="3">
        <v>30000000</v>
      </c>
      <c r="E192" s="3">
        <v>235389</v>
      </c>
      <c r="F192" s="3">
        <v>0</v>
      </c>
      <c r="G192" s="5" t="s">
        <v>43</v>
      </c>
      <c r="H192" s="3">
        <v>0</v>
      </c>
      <c r="I192" s="3">
        <v>0</v>
      </c>
      <c r="J192" s="5" t="s">
        <v>43</v>
      </c>
      <c r="K192" s="3">
        <v>18066558</v>
      </c>
      <c r="L192" s="3">
        <v>13269193</v>
      </c>
      <c r="M192" s="5" t="s">
        <v>478</v>
      </c>
      <c r="N192" s="3">
        <v>699675</v>
      </c>
      <c r="O192" s="3">
        <v>263049</v>
      </c>
      <c r="P192" s="5" t="s">
        <v>255</v>
      </c>
      <c r="Q192" s="3">
        <v>7115259</v>
      </c>
      <c r="R192" s="3">
        <v>1913927</v>
      </c>
      <c r="S192" s="5" t="s">
        <v>180</v>
      </c>
      <c r="T192" s="3">
        <v>370129</v>
      </c>
      <c r="U192" s="3">
        <v>0</v>
      </c>
      <c r="V192" s="5" t="s">
        <v>43</v>
      </c>
      <c r="W192" s="3">
        <v>300000</v>
      </c>
      <c r="X192" s="3">
        <v>21543</v>
      </c>
      <c r="Y192" s="5" t="s">
        <v>168</v>
      </c>
      <c r="Z192" s="3">
        <v>300000</v>
      </c>
      <c r="AA192" s="3">
        <v>71752</v>
      </c>
      <c r="AB192" s="5" t="s">
        <v>310</v>
      </c>
      <c r="AC192" s="3">
        <v>300000</v>
      </c>
      <c r="AD192" s="3">
        <v>0</v>
      </c>
      <c r="AE192" s="5" t="s">
        <v>43</v>
      </c>
      <c r="AF192" s="3"/>
      <c r="AG192" s="3"/>
      <c r="AH192" s="3"/>
      <c r="AI192" s="3">
        <v>900000</v>
      </c>
      <c r="AJ192" s="3">
        <v>659464</v>
      </c>
      <c r="AK192" s="5" t="s">
        <v>478</v>
      </c>
      <c r="AL192" s="3">
        <v>300000</v>
      </c>
      <c r="AM192" s="3">
        <v>168526</v>
      </c>
      <c r="AN192" s="5" t="s">
        <v>179</v>
      </c>
      <c r="AO192" s="3"/>
      <c r="AP192" s="3"/>
      <c r="AQ192" s="3"/>
      <c r="AR192" s="3">
        <v>300000</v>
      </c>
      <c r="AS192" s="3">
        <v>409590</v>
      </c>
      <c r="AT192" s="5" t="s">
        <v>273</v>
      </c>
      <c r="AU192" s="3">
        <v>1000000</v>
      </c>
      <c r="AV192" s="3">
        <v>304249</v>
      </c>
      <c r="AW192" s="5" t="s">
        <v>54</v>
      </c>
      <c r="AX192" s="3">
        <v>0</v>
      </c>
      <c r="AY192" s="3">
        <v>902564</v>
      </c>
      <c r="AZ192" s="5" t="s">
        <v>43</v>
      </c>
      <c r="BA192" s="3"/>
      <c r="BB192" s="3"/>
      <c r="BC192" s="3"/>
      <c r="BD192" s="3">
        <v>0</v>
      </c>
      <c r="BE192" s="3">
        <v>0</v>
      </c>
      <c r="BF192" s="5" t="s">
        <v>43</v>
      </c>
      <c r="BG192" s="3">
        <v>0</v>
      </c>
      <c r="BH192" s="3">
        <v>0</v>
      </c>
      <c r="BI192" s="5" t="s">
        <v>43</v>
      </c>
      <c r="BJ192" s="3">
        <v>0</v>
      </c>
      <c r="BK192" s="3">
        <v>0</v>
      </c>
      <c r="BL192" s="5" t="s">
        <v>43</v>
      </c>
      <c r="BM192" s="3">
        <v>300000</v>
      </c>
      <c r="BN192" s="3">
        <v>0</v>
      </c>
      <c r="BO192" s="5" t="s">
        <v>43</v>
      </c>
      <c r="BP192" s="3">
        <v>30000000</v>
      </c>
      <c r="BQ192" s="3" t="str">
        <f>BQ191+BQ190</f>
        <v>0</v>
      </c>
      <c r="BR192" s="3" t="str">
        <f>IFERROR(BQ192*100/BP192,0)</f>
        <v>0</v>
      </c>
      <c r="BU192">
        <v>525311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D192">
        <v>0</v>
      </c>
      <c r="CE192">
        <v>0</v>
      </c>
      <c r="CF192" t="str">
        <f>BQ192-BP192</f>
        <v>0</v>
      </c>
      <c r="CG192" t="str">
        <f>CE90-BW90+BZ90</f>
        <v>0</v>
      </c>
      <c r="CH192" t="str">
        <f>IFERROR(CE192*100/BP192,0)</f>
        <v>0</v>
      </c>
    </row>
    <row r="193" spans="1:86">
      <c r="A193" s="11" t="s">
        <v>480</v>
      </c>
      <c r="B193" s="12"/>
      <c r="C193" s="12"/>
      <c r="D193" s="12">
        <v>1687000000</v>
      </c>
      <c r="E193" s="12">
        <v>7249989</v>
      </c>
      <c r="F193" s="12">
        <v>4858893</v>
      </c>
      <c r="G193" s="13" t="s">
        <v>75</v>
      </c>
      <c r="H193" s="12">
        <v>0</v>
      </c>
      <c r="I193" s="12">
        <v>1964213</v>
      </c>
      <c r="J193" s="13" t="s">
        <v>43</v>
      </c>
      <c r="K193" s="12">
        <v>556449993</v>
      </c>
      <c r="L193" s="12">
        <v>440763251</v>
      </c>
      <c r="M193" s="13" t="s">
        <v>50</v>
      </c>
      <c r="N193" s="12">
        <v>21549989</v>
      </c>
      <c r="O193" s="12">
        <v>13244298</v>
      </c>
      <c r="P193" s="13" t="s">
        <v>227</v>
      </c>
      <c r="Q193" s="12">
        <v>219149990</v>
      </c>
      <c r="R193" s="12">
        <v>438415465</v>
      </c>
      <c r="S193" s="13" t="s">
        <v>246</v>
      </c>
      <c r="T193" s="12">
        <v>11399987</v>
      </c>
      <c r="U193" s="12">
        <v>6812670</v>
      </c>
      <c r="V193" s="13" t="s">
        <v>186</v>
      </c>
      <c r="W193" s="12">
        <v>22400000</v>
      </c>
      <c r="X193" s="12">
        <v>12566524</v>
      </c>
      <c r="Y193" s="13" t="s">
        <v>179</v>
      </c>
      <c r="Z193" s="12">
        <v>29100000</v>
      </c>
      <c r="AA193" s="12">
        <v>16711775</v>
      </c>
      <c r="AB193" s="13" t="s">
        <v>105</v>
      </c>
      <c r="AC193" s="12">
        <v>10400000</v>
      </c>
      <c r="AD193" s="12">
        <v>10489360</v>
      </c>
      <c r="AE193" s="13" t="s">
        <v>267</v>
      </c>
      <c r="AF193" s="12"/>
      <c r="AG193" s="12"/>
      <c r="AH193" s="12"/>
      <c r="AI193" s="12">
        <v>24300000</v>
      </c>
      <c r="AJ193" s="12">
        <v>18500264</v>
      </c>
      <c r="AK193" s="13" t="s">
        <v>94</v>
      </c>
      <c r="AL193" s="12">
        <v>79700000</v>
      </c>
      <c r="AM193" s="12">
        <v>76753407</v>
      </c>
      <c r="AN193" s="13" t="s">
        <v>195</v>
      </c>
      <c r="AO193" s="12"/>
      <c r="AP193" s="12"/>
      <c r="AQ193" s="12"/>
      <c r="AR193" s="12">
        <v>93700000</v>
      </c>
      <c r="AS193" s="12">
        <v>68469213</v>
      </c>
      <c r="AT193" s="13" t="s">
        <v>478</v>
      </c>
      <c r="AU193" s="12">
        <v>52600000</v>
      </c>
      <c r="AV193" s="12">
        <v>49209227</v>
      </c>
      <c r="AW193" s="13" t="s">
        <v>153</v>
      </c>
      <c r="AX193" s="12">
        <v>0</v>
      </c>
      <c r="AY193" s="12">
        <v>153789767</v>
      </c>
      <c r="AZ193" s="13" t="s">
        <v>43</v>
      </c>
      <c r="BA193" s="12"/>
      <c r="BB193" s="12"/>
      <c r="BC193" s="12"/>
      <c r="BD193" s="12">
        <v>0</v>
      </c>
      <c r="BE193" s="12">
        <v>0</v>
      </c>
      <c r="BF193" s="13" t="s">
        <v>43</v>
      </c>
      <c r="BG193" s="12">
        <v>0</v>
      </c>
      <c r="BH193" s="12">
        <v>0</v>
      </c>
      <c r="BI193" s="13" t="s">
        <v>43</v>
      </c>
      <c r="BJ193" s="12">
        <v>0</v>
      </c>
      <c r="BK193" s="12">
        <v>1034690</v>
      </c>
      <c r="BL193" s="13" t="s">
        <v>43</v>
      </c>
      <c r="BM193" s="12">
        <v>26800000</v>
      </c>
      <c r="BN193" s="12">
        <v>20362884</v>
      </c>
      <c r="BO193" s="13" t="s">
        <v>94</v>
      </c>
      <c r="BP193" s="12">
        <v>1687000000</v>
      </c>
      <c r="BQ193" s="12">
        <v>1354232111</v>
      </c>
      <c r="BR193" s="12" t="str">
        <f>IFERROR(BQ193*100/BP193,0)</f>
        <v>0</v>
      </c>
    </row>
    <row r="195" spans="1:86">
      <c r="A195" s="4" t="s">
        <v>481</v>
      </c>
      <c r="B195" s="5" t="s">
        <v>482</v>
      </c>
      <c r="C195" s="3" t="s">
        <v>392</v>
      </c>
      <c r="D195">
        <v>0</v>
      </c>
      <c r="F195">
        <v>0</v>
      </c>
      <c r="I195">
        <v>0</v>
      </c>
      <c r="L195">
        <v>446264</v>
      </c>
      <c r="O195">
        <v>52154</v>
      </c>
      <c r="R195">
        <v>0</v>
      </c>
      <c r="U195">
        <v>0</v>
      </c>
      <c r="X195">
        <v>0</v>
      </c>
      <c r="AA195">
        <v>0</v>
      </c>
      <c r="AD195">
        <v>0</v>
      </c>
      <c r="AJ195">
        <v>0</v>
      </c>
      <c r="AM195">
        <v>0</v>
      </c>
      <c r="AS195">
        <v>96203815</v>
      </c>
      <c r="AV195">
        <v>17364283</v>
      </c>
      <c r="AY195">
        <v>0</v>
      </c>
      <c r="BE195">
        <v>0</v>
      </c>
      <c r="BH195">
        <v>0</v>
      </c>
      <c r="BK195">
        <v>0</v>
      </c>
      <c r="BN195">
        <v>0</v>
      </c>
      <c r="BP195">
        <v>0</v>
      </c>
      <c r="BQ195">
        <v>114066516</v>
      </c>
      <c r="BR195" t="str">
        <f>IFERROR(BQ195*100/BP195,0)</f>
        <v>0</v>
      </c>
    </row>
    <row r="196" spans="1:86">
      <c r="A196" s="3"/>
      <c r="B196" s="3"/>
      <c r="C196" s="3" t="s">
        <v>393</v>
      </c>
      <c r="D196">
        <v>0</v>
      </c>
      <c r="BP196">
        <v>0</v>
      </c>
      <c r="BR196" t="str">
        <f>IFERROR(BQ196*100/BP196,0)</f>
        <v>0</v>
      </c>
    </row>
    <row r="197" spans="1:86">
      <c r="A197" s="3"/>
      <c r="B197" s="3"/>
      <c r="C197" s="3" t="s">
        <v>483</v>
      </c>
      <c r="D197" s="3">
        <v>0</v>
      </c>
      <c r="E197" s="3"/>
      <c r="F197" s="3" t="str">
        <f>SUM(F195:F196)</f>
        <v>0</v>
      </c>
      <c r="G197" s="3"/>
      <c r="H197" s="3"/>
      <c r="I197" s="3" t="str">
        <f>SUM(I195:I196)</f>
        <v>0</v>
      </c>
      <c r="J197" s="3"/>
      <c r="K197" s="3"/>
      <c r="L197" s="3" t="str">
        <f>SUM(L195:L196)</f>
        <v>0</v>
      </c>
      <c r="M197" s="3"/>
      <c r="N197" s="3"/>
      <c r="O197" s="3" t="str">
        <f>SUM(O195:O196)</f>
        <v>0</v>
      </c>
      <c r="P197" s="3"/>
      <c r="Q197" s="3"/>
      <c r="R197" s="3" t="str">
        <f>SUM(R195:R196)</f>
        <v>0</v>
      </c>
      <c r="S197" s="3"/>
      <c r="T197" s="3"/>
      <c r="U197" s="3" t="str">
        <f>SUM(U195:U196)</f>
        <v>0</v>
      </c>
      <c r="V197" s="3"/>
      <c r="W197" s="3"/>
      <c r="X197" s="3" t="str">
        <f>SUM(X195:X196)</f>
        <v>0</v>
      </c>
      <c r="Y197" s="3"/>
      <c r="Z197" s="3"/>
      <c r="AA197" s="3" t="str">
        <f>SUM(AA195:AA196)</f>
        <v>0</v>
      </c>
      <c r="AB197" s="3"/>
      <c r="AC197" s="3"/>
      <c r="AD197" s="3" t="str">
        <f>SUM(AD195:AD196)</f>
        <v>0</v>
      </c>
      <c r="AE197" s="3"/>
      <c r="AF197" s="3"/>
      <c r="AG197" s="3"/>
      <c r="AH197" s="3"/>
      <c r="AI197" s="3"/>
      <c r="AJ197" s="3" t="str">
        <f>SUM(AJ195:AJ196)</f>
        <v>0</v>
      </c>
      <c r="AK197" s="3"/>
      <c r="AL197" s="3"/>
      <c r="AM197" s="3" t="str">
        <f>SUM(AM195:AM196)</f>
        <v>0</v>
      </c>
      <c r="AN197" s="3"/>
      <c r="AO197" s="3"/>
      <c r="AP197" s="3"/>
      <c r="AQ197" s="3"/>
      <c r="AR197" s="3"/>
      <c r="AS197" s="3" t="str">
        <f>SUM(AS195:AS196)</f>
        <v>0</v>
      </c>
      <c r="AT197" s="3"/>
      <c r="AU197" s="3"/>
      <c r="AV197" s="3" t="str">
        <f>SUM(AV195:AV196)</f>
        <v>0</v>
      </c>
      <c r="AW197" s="3"/>
      <c r="AX197" s="3"/>
      <c r="AY197" s="3" t="str">
        <f>SUM(AY195:AY196)</f>
        <v>0</v>
      </c>
      <c r="AZ197" s="3"/>
      <c r="BA197" s="3"/>
      <c r="BB197" s="3"/>
      <c r="BC197" s="3"/>
      <c r="BD197" s="3"/>
      <c r="BE197" s="3" t="str">
        <f>SUM(BE195:BE196)</f>
        <v>0</v>
      </c>
      <c r="BF197" s="3"/>
      <c r="BG197" s="3"/>
      <c r="BH197" s="3" t="str">
        <f>SUM(BH195:BH196)</f>
        <v>0</v>
      </c>
      <c r="BI197" s="3"/>
      <c r="BJ197" s="3"/>
      <c r="BK197" s="3" t="str">
        <f>SUM(BK195:BK196)</f>
        <v>0</v>
      </c>
      <c r="BL197" s="3"/>
      <c r="BM197" s="3"/>
      <c r="BN197" s="3" t="str">
        <f>SUM(BN195:BN196)</f>
        <v>0</v>
      </c>
      <c r="BO197" s="3"/>
      <c r="BP197" s="3">
        <v>0</v>
      </c>
      <c r="BQ197" s="3" t="str">
        <f>BQ196+BQ195</f>
        <v>0</v>
      </c>
      <c r="BR197" s="3" t="str">
        <f>IFERROR(BQ197*100/BP197,0)</f>
        <v>0</v>
      </c>
    </row>
    <row r="198" spans="1:86">
      <c r="A198" s="3"/>
    </row>
    <row r="199" spans="1:86">
      <c r="A199" s="3"/>
      <c r="B199" s="5" t="s">
        <v>484</v>
      </c>
      <c r="C199" s="3" t="s">
        <v>392</v>
      </c>
      <c r="D199">
        <v>0</v>
      </c>
      <c r="F199">
        <v>0</v>
      </c>
      <c r="I199">
        <v>0</v>
      </c>
      <c r="L199">
        <v>0</v>
      </c>
      <c r="O199">
        <v>0</v>
      </c>
      <c r="R199">
        <v>0</v>
      </c>
      <c r="U199">
        <v>0</v>
      </c>
      <c r="X199">
        <v>0</v>
      </c>
      <c r="AA199">
        <v>0</v>
      </c>
      <c r="AD199">
        <v>2819196</v>
      </c>
      <c r="AJ199">
        <v>0</v>
      </c>
      <c r="AM199">
        <v>0</v>
      </c>
      <c r="AS199">
        <v>100989264</v>
      </c>
      <c r="AV199">
        <v>1786670</v>
      </c>
      <c r="AY199">
        <v>0</v>
      </c>
      <c r="BE199">
        <v>0</v>
      </c>
      <c r="BH199">
        <v>0</v>
      </c>
      <c r="BK199">
        <v>0</v>
      </c>
      <c r="BN199">
        <v>7859554</v>
      </c>
      <c r="BP199">
        <v>113454684</v>
      </c>
      <c r="BQ199">
        <v>113454684</v>
      </c>
      <c r="BR199" t="str">
        <f>IFERROR(BQ199*100/BP199,0)</f>
        <v>0</v>
      </c>
    </row>
    <row r="200" spans="1:86">
      <c r="A200" s="3"/>
      <c r="B200" s="3"/>
      <c r="C200" s="3" t="s">
        <v>393</v>
      </c>
      <c r="D200">
        <v>0</v>
      </c>
      <c r="BP200">
        <v>0</v>
      </c>
      <c r="BR200" t="str">
        <f>IFERROR(BQ200*100/BP200,0)</f>
        <v>0</v>
      </c>
    </row>
    <row r="201" spans="1:86">
      <c r="A201" s="3"/>
      <c r="B201" s="3"/>
      <c r="C201" s="3" t="s">
        <v>485</v>
      </c>
      <c r="D201" s="3">
        <v>0</v>
      </c>
      <c r="E201" s="3"/>
      <c r="F201" s="3" t="str">
        <f>SUM(F199:F200)</f>
        <v>0</v>
      </c>
      <c r="G201" s="3"/>
      <c r="H201" s="3"/>
      <c r="I201" s="3" t="str">
        <f>SUM(I199:I200)</f>
        <v>0</v>
      </c>
      <c r="J201" s="3"/>
      <c r="K201" s="3"/>
      <c r="L201" s="3" t="str">
        <f>SUM(L199:L200)</f>
        <v>0</v>
      </c>
      <c r="M201" s="3"/>
      <c r="N201" s="3"/>
      <c r="O201" s="3" t="str">
        <f>SUM(O199:O200)</f>
        <v>0</v>
      </c>
      <c r="P201" s="3"/>
      <c r="Q201" s="3"/>
      <c r="R201" s="3" t="str">
        <f>SUM(R199:R200)</f>
        <v>0</v>
      </c>
      <c r="S201" s="3"/>
      <c r="T201" s="3"/>
      <c r="U201" s="3" t="str">
        <f>SUM(U199:U200)</f>
        <v>0</v>
      </c>
      <c r="V201" s="3"/>
      <c r="W201" s="3"/>
      <c r="X201" s="3" t="str">
        <f>SUM(X199:X200)</f>
        <v>0</v>
      </c>
      <c r="Y201" s="3"/>
      <c r="Z201" s="3"/>
      <c r="AA201" s="3" t="str">
        <f>SUM(AA199:AA200)</f>
        <v>0</v>
      </c>
      <c r="AB201" s="3"/>
      <c r="AC201" s="3"/>
      <c r="AD201" s="3" t="str">
        <f>SUM(AD199:AD200)</f>
        <v>0</v>
      </c>
      <c r="AE201" s="3"/>
      <c r="AF201" s="3"/>
      <c r="AG201" s="3"/>
      <c r="AH201" s="3"/>
      <c r="AI201" s="3"/>
      <c r="AJ201" s="3" t="str">
        <f>SUM(AJ199:AJ200)</f>
        <v>0</v>
      </c>
      <c r="AK201" s="3"/>
      <c r="AL201" s="3"/>
      <c r="AM201" s="3" t="str">
        <f>SUM(AM199:AM200)</f>
        <v>0</v>
      </c>
      <c r="AN201" s="3"/>
      <c r="AO201" s="3"/>
      <c r="AP201" s="3"/>
      <c r="AQ201" s="3"/>
      <c r="AR201" s="3"/>
      <c r="AS201" s="3" t="str">
        <f>SUM(AS199:AS200)</f>
        <v>0</v>
      </c>
      <c r="AT201" s="3"/>
      <c r="AU201" s="3"/>
      <c r="AV201" s="3" t="str">
        <f>SUM(AV199:AV200)</f>
        <v>0</v>
      </c>
      <c r="AW201" s="3"/>
      <c r="AX201" s="3"/>
      <c r="AY201" s="3" t="str">
        <f>SUM(AY199:AY200)</f>
        <v>0</v>
      </c>
      <c r="AZ201" s="3"/>
      <c r="BA201" s="3"/>
      <c r="BB201" s="3"/>
      <c r="BC201" s="3"/>
      <c r="BD201" s="3"/>
      <c r="BE201" s="3" t="str">
        <f>SUM(BE199:BE200)</f>
        <v>0</v>
      </c>
      <c r="BF201" s="3"/>
      <c r="BG201" s="3"/>
      <c r="BH201" s="3" t="str">
        <f>SUM(BH199:BH200)</f>
        <v>0</v>
      </c>
      <c r="BI201" s="3"/>
      <c r="BJ201" s="3"/>
      <c r="BK201" s="3" t="str">
        <f>SUM(BK199:BK200)</f>
        <v>0</v>
      </c>
      <c r="BL201" s="3"/>
      <c r="BM201" s="3"/>
      <c r="BN201" s="3" t="str">
        <f>SUM(BN199:BN200)</f>
        <v>0</v>
      </c>
      <c r="BO201" s="3"/>
      <c r="BP201" s="3">
        <v>0</v>
      </c>
      <c r="BQ201" s="3" t="str">
        <f>BQ200+BQ199</f>
        <v>0</v>
      </c>
      <c r="BR201" s="3" t="str">
        <f>IFERROR(BQ201*100/BP201,0)</f>
        <v>0</v>
      </c>
    </row>
    <row r="202" spans="1:86">
      <c r="A202" s="7" t="s">
        <v>486</v>
      </c>
      <c r="B202" s="3"/>
      <c r="C202" s="3"/>
      <c r="D202" s="3">
        <v>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 t="str">
        <f>IFERROR(BQ202*100/BP202,0)</f>
        <v>0</v>
      </c>
    </row>
    <row r="204" spans="1:86" customHeight="1" ht="20">
      <c r="A204" s="11" t="s">
        <v>487</v>
      </c>
      <c r="B204" s="12"/>
      <c r="C204" s="12"/>
      <c r="D204" s="12">
        <v>924000000</v>
      </c>
      <c r="E204" s="12">
        <v>7249989</v>
      </c>
      <c r="F204" s="12">
        <v>3953500</v>
      </c>
      <c r="G204" s="13" t="s">
        <v>83</v>
      </c>
      <c r="H204" s="12">
        <v>0</v>
      </c>
      <c r="I204" s="12">
        <v>635933</v>
      </c>
      <c r="J204" s="13" t="s">
        <v>43</v>
      </c>
      <c r="K204" s="12">
        <v>556449993</v>
      </c>
      <c r="L204" s="12">
        <v>422264913</v>
      </c>
      <c r="M204" s="13" t="s">
        <v>94</v>
      </c>
      <c r="N204" s="12">
        <v>21549989</v>
      </c>
      <c r="O204" s="12">
        <v>13173952</v>
      </c>
      <c r="P204" s="13" t="s">
        <v>227</v>
      </c>
      <c r="Q204" s="12">
        <v>219149990</v>
      </c>
      <c r="R204" s="12">
        <v>150796936</v>
      </c>
      <c r="S204" s="13" t="s">
        <v>86</v>
      </c>
      <c r="T204" s="12">
        <v>11399987</v>
      </c>
      <c r="U204" s="12">
        <v>6538846</v>
      </c>
      <c r="V204" s="13" t="s">
        <v>105</v>
      </c>
      <c r="W204" s="12">
        <v>22400000</v>
      </c>
      <c r="X204" s="12">
        <v>7540543</v>
      </c>
      <c r="Y204" s="13" t="s">
        <v>151</v>
      </c>
      <c r="Z204" s="12">
        <v>29100000</v>
      </c>
      <c r="AA204" s="12">
        <v>8567505</v>
      </c>
      <c r="AB204" s="13" t="s">
        <v>264</v>
      </c>
      <c r="AC204" s="12">
        <v>10400000</v>
      </c>
      <c r="AD204" s="12">
        <v>4584470</v>
      </c>
      <c r="AE204" s="13" t="s">
        <v>100</v>
      </c>
      <c r="AF204" s="12"/>
      <c r="AG204" s="12"/>
      <c r="AH204" s="12"/>
      <c r="AI204" s="12">
        <v>24300000</v>
      </c>
      <c r="AJ204" s="12">
        <v>16084716</v>
      </c>
      <c r="AK204" s="13" t="s">
        <v>128</v>
      </c>
      <c r="AL204" s="12">
        <v>79700000</v>
      </c>
      <c r="AM204" s="12">
        <v>13692177</v>
      </c>
      <c r="AN204" s="13" t="s">
        <v>165</v>
      </c>
      <c r="AO204" s="12"/>
      <c r="AP204" s="12"/>
      <c r="AQ204" s="12"/>
      <c r="AR204" s="12">
        <v>93700000</v>
      </c>
      <c r="AS204" s="12">
        <v>215114758</v>
      </c>
      <c r="AT204" s="13" t="s">
        <v>488</v>
      </c>
      <c r="AU204" s="12">
        <v>52600000</v>
      </c>
      <c r="AV204" s="12">
        <v>68360180</v>
      </c>
      <c r="AW204" s="13" t="s">
        <v>280</v>
      </c>
      <c r="AX204" s="12">
        <v>0</v>
      </c>
      <c r="AY204" s="12">
        <v>50471556</v>
      </c>
      <c r="AZ204" s="13" t="s">
        <v>43</v>
      </c>
      <c r="BA204" s="12"/>
      <c r="BB204" s="12"/>
      <c r="BC204" s="12"/>
      <c r="BD204" s="12">
        <v>0</v>
      </c>
      <c r="BE204" s="12">
        <v>0</v>
      </c>
      <c r="BF204" s="13" t="s">
        <v>43</v>
      </c>
      <c r="BG204" s="12">
        <v>0</v>
      </c>
      <c r="BH204" s="12">
        <v>0</v>
      </c>
      <c r="BI204" s="13" t="s">
        <v>43</v>
      </c>
      <c r="BJ204" s="12">
        <v>0</v>
      </c>
      <c r="BK204" s="12">
        <v>689793</v>
      </c>
      <c r="BL204" s="13" t="s">
        <v>43</v>
      </c>
      <c r="BM204" s="12">
        <v>26800000</v>
      </c>
      <c r="BN204" s="12">
        <v>13437463</v>
      </c>
      <c r="BO204" s="13" t="s">
        <v>203</v>
      </c>
      <c r="BP204" s="12">
        <v>1037454684</v>
      </c>
      <c r="BQ204" s="12">
        <v>995907241</v>
      </c>
      <c r="BR204" s="12" t="str">
        <f>IFERROR(BQ204*100/BP204,0)</f>
        <v>0</v>
      </c>
    </row>
    <row r="205" spans="1:86" customHeight="1" ht="20">
      <c r="A205" s="11" t="s">
        <v>489</v>
      </c>
      <c r="B205" s="12"/>
      <c r="C205" s="12"/>
      <c r="D205" s="12">
        <v>763000000</v>
      </c>
      <c r="E205" s="12">
        <v>0</v>
      </c>
      <c r="F205" s="12">
        <v>905393</v>
      </c>
      <c r="G205" s="13" t="s">
        <v>43</v>
      </c>
      <c r="H205" s="12">
        <v>0</v>
      </c>
      <c r="I205" s="12">
        <v>1328280</v>
      </c>
      <c r="J205" s="13" t="s">
        <v>43</v>
      </c>
      <c r="K205" s="12">
        <v>0</v>
      </c>
      <c r="L205" s="12">
        <v>18944602</v>
      </c>
      <c r="M205" s="13" t="s">
        <v>43</v>
      </c>
      <c r="N205" s="12">
        <v>0</v>
      </c>
      <c r="O205" s="12">
        <v>122500</v>
      </c>
      <c r="P205" s="13" t="s">
        <v>43</v>
      </c>
      <c r="Q205" s="12">
        <v>0</v>
      </c>
      <c r="R205" s="12">
        <v>287618529</v>
      </c>
      <c r="S205" s="13" t="s">
        <v>43</v>
      </c>
      <c r="T205" s="12">
        <v>0</v>
      </c>
      <c r="U205" s="12">
        <v>273824</v>
      </c>
      <c r="V205" s="13" t="s">
        <v>43</v>
      </c>
      <c r="W205" s="12">
        <v>0</v>
      </c>
      <c r="X205" s="12">
        <v>5025981</v>
      </c>
      <c r="Y205" s="13" t="s">
        <v>43</v>
      </c>
      <c r="Z205" s="12">
        <v>0</v>
      </c>
      <c r="AA205" s="12">
        <v>8144270</v>
      </c>
      <c r="AB205" s="13" t="s">
        <v>43</v>
      </c>
      <c r="AC205" s="12">
        <v>0</v>
      </c>
      <c r="AD205" s="12">
        <v>8724086</v>
      </c>
      <c r="AE205" s="13" t="s">
        <v>43</v>
      </c>
      <c r="AF205" s="12"/>
      <c r="AG205" s="12"/>
      <c r="AH205" s="12"/>
      <c r="AI205" s="12">
        <v>0</v>
      </c>
      <c r="AJ205" s="12">
        <v>2415548</v>
      </c>
      <c r="AK205" s="13" t="s">
        <v>43</v>
      </c>
      <c r="AL205" s="12">
        <v>0</v>
      </c>
      <c r="AM205" s="12">
        <v>63061230</v>
      </c>
      <c r="AN205" s="13" t="s">
        <v>43</v>
      </c>
      <c r="AO205" s="12"/>
      <c r="AP205" s="12"/>
      <c r="AQ205" s="12"/>
      <c r="AR205" s="12">
        <v>0</v>
      </c>
      <c r="AS205" s="12">
        <v>50547534</v>
      </c>
      <c r="AT205" s="13" t="s">
        <v>43</v>
      </c>
      <c r="AU205" s="12">
        <v>0</v>
      </c>
      <c r="AV205" s="12">
        <v>20286210</v>
      </c>
      <c r="AW205" s="13" t="s">
        <v>43</v>
      </c>
      <c r="AX205" s="12">
        <v>0</v>
      </c>
      <c r="AY205" s="12">
        <v>103318211</v>
      </c>
      <c r="AZ205" s="13" t="s">
        <v>43</v>
      </c>
      <c r="BA205" s="12"/>
      <c r="BB205" s="12"/>
      <c r="BC205" s="12"/>
      <c r="BD205" s="12">
        <v>0</v>
      </c>
      <c r="BE205" s="12">
        <v>0</v>
      </c>
      <c r="BF205" s="13" t="s">
        <v>43</v>
      </c>
      <c r="BG205" s="12">
        <v>0</v>
      </c>
      <c r="BH205" s="12">
        <v>0</v>
      </c>
      <c r="BI205" s="13" t="s">
        <v>43</v>
      </c>
      <c r="BJ205" s="12">
        <v>0</v>
      </c>
      <c r="BK205" s="12">
        <v>344897</v>
      </c>
      <c r="BL205" s="13" t="s">
        <v>43</v>
      </c>
      <c r="BM205" s="12">
        <v>0</v>
      </c>
      <c r="BN205" s="12">
        <v>14784975</v>
      </c>
      <c r="BO205" s="13" t="s">
        <v>43</v>
      </c>
      <c r="BP205" s="12">
        <v>763000000</v>
      </c>
      <c r="BQ205" s="12">
        <v>585846070</v>
      </c>
      <c r="BR205" s="12" t="str">
        <f>IFERROR(BQ205*100/BP205,0)</f>
        <v>0</v>
      </c>
    </row>
    <row r="206" spans="1:86" customHeight="1" ht="20">
      <c r="A206" s="11" t="s">
        <v>490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>
        <v>45976216</v>
      </c>
      <c r="BQ206" s="12">
        <v>45976216</v>
      </c>
      <c r="BR206" s="12"/>
    </row>
    <row r="208" spans="1:86" customHeight="1" ht="20">
      <c r="A208" s="11" t="s">
        <v>491</v>
      </c>
      <c r="B208" s="12"/>
      <c r="C208" s="12"/>
      <c r="D208" s="12">
        <v>9164405526</v>
      </c>
      <c r="E208" s="12">
        <v>121949965</v>
      </c>
      <c r="F208" s="12">
        <v>115893029</v>
      </c>
      <c r="G208" s="12" t="str">
        <f>IFERROR(F208*100/E208,0)</f>
        <v>0</v>
      </c>
      <c r="H208" s="12">
        <v>22349976</v>
      </c>
      <c r="I208" s="12">
        <v>13591145</v>
      </c>
      <c r="J208" s="12" t="str">
        <f>IFERROR(I208*100/H208,0)</f>
        <v>0</v>
      </c>
      <c r="K208" s="12">
        <v>3372499979</v>
      </c>
      <c r="L208" s="12">
        <v>3461428782</v>
      </c>
      <c r="M208" s="12" t="str">
        <f>IFERROR(L208*100/K208,0)</f>
        <v>0</v>
      </c>
      <c r="N208" s="12">
        <v>271737477</v>
      </c>
      <c r="O208" s="12">
        <v>340600442</v>
      </c>
      <c r="P208" s="12" t="str">
        <f>IFERROR(O208*100/N208,0)</f>
        <v>0</v>
      </c>
      <c r="Q208" s="12">
        <v>2046749969</v>
      </c>
      <c r="R208" s="12">
        <v>1518453444</v>
      </c>
      <c r="S208" s="12" t="str">
        <f>IFERROR(R208*100/Q208,0)</f>
        <v>0</v>
      </c>
      <c r="T208" s="12">
        <v>149549973</v>
      </c>
      <c r="U208" s="12">
        <v>99033071</v>
      </c>
      <c r="V208" s="12" t="str">
        <f>IFERROR(U208*100/T208,0)</f>
        <v>0</v>
      </c>
      <c r="W208" s="12">
        <v>81440000</v>
      </c>
      <c r="X208" s="12">
        <v>43351851</v>
      </c>
      <c r="Y208" s="12" t="str">
        <f>IFERROR(X208*100/W208,0)</f>
        <v>0</v>
      </c>
      <c r="Z208" s="12">
        <v>119050000</v>
      </c>
      <c r="AA208" s="12">
        <v>70463055</v>
      </c>
      <c r="AB208" s="12" t="str">
        <f>IFERROR(AA208*100/Z208,0)</f>
        <v>0</v>
      </c>
      <c r="AC208" s="12">
        <v>47650000</v>
      </c>
      <c r="AD208" s="12">
        <v>32417136</v>
      </c>
      <c r="AE208" s="12" t="str">
        <f>IFERROR(AD208*100/AC208,0)</f>
        <v>0</v>
      </c>
      <c r="AF208" s="12"/>
      <c r="AG208" s="12"/>
      <c r="AH208" s="12"/>
      <c r="AI208" s="12">
        <v>142230000</v>
      </c>
      <c r="AJ208" s="12">
        <v>130760191</v>
      </c>
      <c r="AK208" s="12" t="str">
        <f>IFERROR(AJ208*100/AI208,0)</f>
        <v>0</v>
      </c>
      <c r="AL208" s="12">
        <v>376310000</v>
      </c>
      <c r="AM208" s="12">
        <v>351355762</v>
      </c>
      <c r="AN208" s="12" t="str">
        <f>IFERROR(AM208*100/AL208,0)</f>
        <v>0</v>
      </c>
      <c r="AO208" s="12"/>
      <c r="AP208" s="12"/>
      <c r="AQ208" s="12"/>
      <c r="AR208" s="12">
        <v>482040000</v>
      </c>
      <c r="AS208" s="12">
        <v>648451307</v>
      </c>
      <c r="AT208" s="12" t="str">
        <f>IFERROR(AS208*100/AR208,0)</f>
        <v>0</v>
      </c>
      <c r="AU208" s="12">
        <v>579590000</v>
      </c>
      <c r="AV208" s="12">
        <v>584284643</v>
      </c>
      <c r="AW208" s="12" t="str">
        <f>IFERROR(AV208*100/AU208,0)</f>
        <v>0</v>
      </c>
      <c r="AX208" s="12">
        <v>0</v>
      </c>
      <c r="AY208" s="12">
        <v>524115949</v>
      </c>
      <c r="AZ208" s="12" t="str">
        <f>IFERROR(AY208*100/AX208,0)</f>
        <v>0</v>
      </c>
      <c r="BA208" s="12"/>
      <c r="BB208" s="12"/>
      <c r="BC208" s="12"/>
      <c r="BD208" s="12">
        <v>1198000</v>
      </c>
      <c r="BE208" s="12">
        <v>387703</v>
      </c>
      <c r="BF208" s="12" t="str">
        <f>IFERROR(BE208*100/BD208,0)</f>
        <v>0</v>
      </c>
      <c r="BG208" s="12">
        <v>15364332</v>
      </c>
      <c r="BH208" s="12">
        <v>6268734</v>
      </c>
      <c r="BI208" s="12" t="str">
        <f>IFERROR(BH208*100/BG208,0)</f>
        <v>0</v>
      </c>
      <c r="BJ208" s="12">
        <v>0</v>
      </c>
      <c r="BK208" s="12">
        <v>3952959</v>
      </c>
      <c r="BL208" s="12" t="str">
        <f>IFERROR(BK208*100/BJ208,0)</f>
        <v>0</v>
      </c>
      <c r="BM208" s="12">
        <v>232900000</v>
      </c>
      <c r="BN208" s="12">
        <v>195503973</v>
      </c>
      <c r="BO208" s="12" t="str">
        <f>IFERROR(BN208*100/BM208,0)</f>
        <v>0</v>
      </c>
      <c r="BP208" s="12">
        <v>9277860210</v>
      </c>
      <c r="BQ208" s="12" t="str">
        <f>(F208+I208+L208+O208+R208+U208+X208+AA208+AD208+AJ208+AM208+AS208+AV208+AY208+BE208+BH208+BK208+BN208+0)</f>
        <v>0</v>
      </c>
      <c r="BR208" s="12" t="str">
        <f>IFERROR(BQ208*100/BP208,0)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6"/>
    <mergeCell ref="A57:C57"/>
    <mergeCell ref="A59:A63"/>
    <mergeCell ref="A64:C64"/>
    <mergeCell ref="A66:A67"/>
    <mergeCell ref="A68:C68"/>
    <mergeCell ref="A70:A72"/>
    <mergeCell ref="A73:C73"/>
    <mergeCell ref="A75:A75"/>
    <mergeCell ref="A76:C76"/>
    <mergeCell ref="A78:A86"/>
    <mergeCell ref="A87:C87"/>
    <mergeCell ref="A89:A90"/>
    <mergeCell ref="A91:C91"/>
    <mergeCell ref="A92:C92"/>
    <mergeCell ref="A94:A192"/>
    <mergeCell ref="B94:B96"/>
    <mergeCell ref="B98:B100"/>
    <mergeCell ref="B102:B104"/>
    <mergeCell ref="B106:B108"/>
    <mergeCell ref="B110:B112"/>
    <mergeCell ref="B114:B116"/>
    <mergeCell ref="B118:B120"/>
    <mergeCell ref="B122:B124"/>
    <mergeCell ref="B126:B128"/>
    <mergeCell ref="B130:B132"/>
    <mergeCell ref="B134:B136"/>
    <mergeCell ref="B138:B140"/>
    <mergeCell ref="B142:B144"/>
    <mergeCell ref="B146:B148"/>
    <mergeCell ref="B150:B152"/>
    <mergeCell ref="B154:B156"/>
    <mergeCell ref="B158:B160"/>
    <mergeCell ref="B162:B164"/>
    <mergeCell ref="B166:B168"/>
    <mergeCell ref="B170:B172"/>
    <mergeCell ref="B174:B176"/>
    <mergeCell ref="B178:B180"/>
    <mergeCell ref="B182:B184"/>
    <mergeCell ref="B186:B188"/>
    <mergeCell ref="B190:B192"/>
    <mergeCell ref="A193:C193"/>
    <mergeCell ref="A195:A201"/>
    <mergeCell ref="B195:B197"/>
    <mergeCell ref="B199:B201"/>
    <mergeCell ref="A202:C202"/>
    <mergeCell ref="A204:C204"/>
    <mergeCell ref="A205:C205"/>
    <mergeCell ref="A206:C206"/>
    <mergeCell ref="A208:C20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4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492</v>
      </c>
      <c r="C2" s="3"/>
      <c r="D2" s="3"/>
    </row>
    <row r="4" spans="1:4">
      <c r="B4" s="1" t="s">
        <v>493</v>
      </c>
      <c r="C4"/>
      <c r="D4"/>
    </row>
    <row r="5" spans="1:4">
      <c r="B5" s="14" t="s">
        <v>22</v>
      </c>
      <c r="C5" s="14" t="s">
        <v>494</v>
      </c>
      <c r="D5" s="14" t="s">
        <v>495</v>
      </c>
    </row>
    <row r="6" spans="1:4">
      <c r="B6" t="s">
        <v>496</v>
      </c>
      <c r="C6">
        <v>5605475441</v>
      </c>
      <c r="D6">
        <v>5895815916</v>
      </c>
    </row>
    <row r="7" spans="1:4">
      <c r="B7" t="s">
        <v>390</v>
      </c>
      <c r="C7">
        <v>1354232111</v>
      </c>
      <c r="D7">
        <v>1176242550</v>
      </c>
    </row>
    <row r="8" spans="1:4">
      <c r="B8" t="s">
        <v>40</v>
      </c>
      <c r="C8">
        <v>1538930494</v>
      </c>
      <c r="D8">
        <v>1554794784</v>
      </c>
    </row>
    <row r="9" spans="1:4">
      <c r="B9" s="14" t="s">
        <v>497</v>
      </c>
      <c r="C9" s="15" t="str">
        <f>(C8+C7+C6)</f>
        <v>0</v>
      </c>
      <c r="D9" s="15" t="str">
        <f>(D8+D7+D6)</f>
        <v>0</v>
      </c>
    </row>
    <row r="11" spans="1:4">
      <c r="B11" s="1" t="s">
        <v>330</v>
      </c>
      <c r="C11"/>
      <c r="D11"/>
    </row>
    <row r="12" spans="1:4">
      <c r="B12" s="14" t="s">
        <v>22</v>
      </c>
      <c r="C12" s="14" t="s">
        <v>494</v>
      </c>
      <c r="D12" s="14" t="s">
        <v>495</v>
      </c>
    </row>
    <row r="13" spans="1:4">
      <c r="B13" t="s">
        <v>496</v>
      </c>
      <c r="C13">
        <v>422050334</v>
      </c>
      <c r="D13">
        <v>491917694</v>
      </c>
    </row>
    <row r="14" spans="1:4">
      <c r="B14" t="s">
        <v>390</v>
      </c>
      <c r="C14">
        <v>49209227</v>
      </c>
      <c r="D14">
        <v>55869176</v>
      </c>
    </row>
    <row r="15" spans="1:4">
      <c r="B15" t="s">
        <v>482</v>
      </c>
      <c r="C15">
        <v>17364283</v>
      </c>
      <c r="D15">
        <v>20374201</v>
      </c>
    </row>
    <row r="16" spans="1:4">
      <c r="B16" t="s">
        <v>40</v>
      </c>
      <c r="C16">
        <v>93874129</v>
      </c>
      <c r="D16">
        <v>104566409</v>
      </c>
    </row>
    <row r="17" spans="1:4">
      <c r="B17" s="14" t="s">
        <v>497</v>
      </c>
      <c r="C17" s="15" t="str">
        <f>(C16+C15+C14+C13)</f>
        <v>0</v>
      </c>
      <c r="D17" s="15" t="str">
        <f>(D16+D15+D14+D13)</f>
        <v>0</v>
      </c>
    </row>
    <row r="19" spans="1:4">
      <c r="B19" s="1" t="s">
        <v>498</v>
      </c>
      <c r="C19"/>
      <c r="D19"/>
    </row>
    <row r="20" spans="1:4">
      <c r="B20" s="14" t="s">
        <v>22</v>
      </c>
      <c r="C20" s="14" t="s">
        <v>494</v>
      </c>
      <c r="D20" s="14" t="s">
        <v>495</v>
      </c>
    </row>
    <row r="21" spans="1:4">
      <c r="B21" s="2">
        <v>965</v>
      </c>
      <c r="C21">
        <v>86512954</v>
      </c>
      <c r="D21">
        <v>90590568</v>
      </c>
    </row>
    <row r="22" spans="1:4">
      <c r="B22" s="2">
        <v>971</v>
      </c>
      <c r="C22">
        <v>158893204</v>
      </c>
      <c r="D22">
        <v>166337360</v>
      </c>
    </row>
    <row r="23" spans="1:4">
      <c r="B23" s="2" t="s">
        <v>499</v>
      </c>
      <c r="C23">
        <v>63400427</v>
      </c>
      <c r="D23">
        <v>66562072</v>
      </c>
    </row>
    <row r="24" spans="1:4">
      <c r="B24" s="14" t="s">
        <v>497</v>
      </c>
      <c r="C24" s="15" t="str">
        <f>(C23+C22+C21)</f>
        <v>0</v>
      </c>
      <c r="D24" s="15" t="str">
        <f>(D23+D22+D21)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9:D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2022-01-06T09:10:17-05:00</dcterms:created>
  <dcterms:modified xsi:type="dcterms:W3CDTF">2022-01-06T09:10:17-05:00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